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195" windowHeight="7995" firstSheet="2" activeTab="9"/>
  </bookViews>
  <sheets>
    <sheet name="CO2low" sheetId="20" r:id="rId1"/>
    <sheet name="CO2mid" sheetId="19" r:id="rId2"/>
    <sheet name="CO2high" sheetId="7" r:id="rId3"/>
    <sheet name="templow" sheetId="12" r:id="rId4"/>
    <sheet name="tempmid" sheetId="15" r:id="rId5"/>
    <sheet name="temphigh" sheetId="16" r:id="rId6"/>
    <sheet name="econlow" sheetId="13" r:id="rId7"/>
    <sheet name="econmid" sheetId="17" r:id="rId8"/>
    <sheet name="econhigh" sheetId="18" r:id="rId9"/>
    <sheet name="exercises" sheetId="14" r:id="rId10"/>
  </sheets>
  <definedNames>
    <definedName name="solver_adj" localSheetId="8" hidden="1">econhigh!$BF$1:$BH$2</definedName>
    <definedName name="solver_adj" localSheetId="6" hidden="1">econlow!$BF$1:$BH$2</definedName>
    <definedName name="solver_adj" localSheetId="7" hidden="1">econmid!$BF$1:$BH$4</definedName>
    <definedName name="solver_adj" localSheetId="5" hidden="1">temphigh!$L$1:$L$4</definedName>
    <definedName name="solver_adj" localSheetId="3" hidden="1">templow!$L$1:$L$4</definedName>
    <definedName name="solver_adj" localSheetId="4" hidden="1">tempmid!$L$1:$L$4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5" hidden="1">0.0001</definedName>
    <definedName name="solver_cvg" localSheetId="3" hidden="1">0.0001</definedName>
    <definedName name="solver_cvg" localSheetId="4" hidden="1">0.0001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8" hidden="1">100</definedName>
    <definedName name="solver_itr" localSheetId="6" hidden="1">100</definedName>
    <definedName name="solver_itr" localSheetId="7" hidden="1">100</definedName>
    <definedName name="solver_itr" localSheetId="5" hidden="1">100</definedName>
    <definedName name="solver_itr" localSheetId="3" hidden="1">100</definedName>
    <definedName name="solver_itr" localSheetId="4" hidden="1">100</definedName>
    <definedName name="solver_lhs1" localSheetId="8" hidden="1">econhigh!$BH$1</definedName>
    <definedName name="solver_lhs1" localSheetId="6" hidden="1">econlow!$BH$1</definedName>
    <definedName name="solver_lhs1" localSheetId="7" hidden="1">econmid!$BH$1</definedName>
    <definedName name="solver_lhs10" localSheetId="8" hidden="1">econhigh!$BG$2</definedName>
    <definedName name="solver_lhs10" localSheetId="6" hidden="1">econlow!$BG$2</definedName>
    <definedName name="solver_lhs10" localSheetId="7" hidden="1">econmid!$BG$2</definedName>
    <definedName name="solver_lhs11" localSheetId="8" hidden="1">econhigh!$BH$1</definedName>
    <definedName name="solver_lhs11" localSheetId="6" hidden="1">econlow!$BH$1</definedName>
    <definedName name="solver_lhs11" localSheetId="7" hidden="1">econmid!$BH$1</definedName>
    <definedName name="solver_lhs12" localSheetId="8" hidden="1">econhigh!$BH$2</definedName>
    <definedName name="solver_lhs12" localSheetId="6" hidden="1">econlow!$BH$2</definedName>
    <definedName name="solver_lhs12" localSheetId="7" hidden="1">econmid!$BH$2</definedName>
    <definedName name="solver_lhs13" localSheetId="8" hidden="1">econhigh!$BG$1</definedName>
    <definedName name="solver_lhs13" localSheetId="6" hidden="1">econlow!$BG$1</definedName>
    <definedName name="solver_lhs13" localSheetId="7" hidden="1">econmid!$BG$1</definedName>
    <definedName name="solver_lhs2" localSheetId="8" hidden="1">econhigh!$BH$2</definedName>
    <definedName name="solver_lhs2" localSheetId="6" hidden="1">econlow!$BH$2</definedName>
    <definedName name="solver_lhs2" localSheetId="7" hidden="1">econmid!$BH$2</definedName>
    <definedName name="solver_lhs3" localSheetId="8" hidden="1">econhigh!$BH$2</definedName>
    <definedName name="solver_lhs3" localSheetId="6" hidden="1">econlow!$BH$2</definedName>
    <definedName name="solver_lhs3" localSheetId="7" hidden="1">econmid!$BH$2</definedName>
    <definedName name="solver_lhs4" localSheetId="8" hidden="1">econhigh!$BH$1</definedName>
    <definedName name="solver_lhs4" localSheetId="6" hidden="1">econlow!$BH$1</definedName>
    <definedName name="solver_lhs4" localSheetId="7" hidden="1">econmid!$BH$1</definedName>
    <definedName name="solver_lhs5" localSheetId="8" hidden="1">econhigh!$BH$1</definedName>
    <definedName name="solver_lhs5" localSheetId="6" hidden="1">econlow!$BH$1</definedName>
    <definedName name="solver_lhs5" localSheetId="7" hidden="1">econmid!$BH$1</definedName>
    <definedName name="solver_lhs6" localSheetId="8" hidden="1">econhigh!$BH$1</definedName>
    <definedName name="solver_lhs6" localSheetId="6" hidden="1">econlow!$BH$1</definedName>
    <definedName name="solver_lhs6" localSheetId="7" hidden="1">econmid!$BH$1</definedName>
    <definedName name="solver_lhs7" localSheetId="8" hidden="1">econhigh!$BG$1</definedName>
    <definedName name="solver_lhs7" localSheetId="6" hidden="1">econlow!$BG$1</definedName>
    <definedName name="solver_lhs7" localSheetId="7" hidden="1">econmid!$BG$1</definedName>
    <definedName name="solver_lhs8" localSheetId="8" hidden="1">econhigh!$BH$1</definedName>
    <definedName name="solver_lhs8" localSheetId="6" hidden="1">econlow!$BH$1</definedName>
    <definedName name="solver_lhs8" localSheetId="7" hidden="1">econmid!$BH$1</definedName>
    <definedName name="solver_lhs9" localSheetId="8" hidden="1">econhigh!$BG$2</definedName>
    <definedName name="solver_lhs9" localSheetId="6" hidden="1">econlow!$BG$2</definedName>
    <definedName name="solver_lhs9" localSheetId="7" hidden="1">econmid!$BG$2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5" hidden="1">2</definedName>
    <definedName name="solver_lin" localSheetId="3" hidden="1">2</definedName>
    <definedName name="solver_lin" localSheetId="4" hidden="1">2</definedName>
    <definedName name="solver_neg" localSheetId="8" hidden="1">2</definedName>
    <definedName name="solver_neg" localSheetId="6" hidden="1">2</definedName>
    <definedName name="solver_neg" localSheetId="7" hidden="1">2</definedName>
    <definedName name="solver_neg" localSheetId="5" hidden="1">2</definedName>
    <definedName name="solver_neg" localSheetId="3" hidden="1">2</definedName>
    <definedName name="solver_neg" localSheetId="4" hidden="1">2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8" hidden="1">econhigh!$BD$3</definedName>
    <definedName name="solver_opt" localSheetId="6" hidden="1">econlow!$BD$3</definedName>
    <definedName name="solver_opt" localSheetId="7" hidden="1">econmid!$BD$3</definedName>
    <definedName name="solver_opt" localSheetId="5" hidden="1">temphigh!$M$1</definedName>
    <definedName name="solver_opt" localSheetId="3" hidden="1">templow!$M$1</definedName>
    <definedName name="solver_opt" localSheetId="4" hidden="1">tempmid!$M$1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el1" localSheetId="8" hidden="1">3</definedName>
    <definedName name="solver_rel1" localSheetId="6" hidden="1">3</definedName>
    <definedName name="solver_rel1" localSheetId="7" hidden="1">3</definedName>
    <definedName name="solver_rel10" localSheetId="8" hidden="1">1</definedName>
    <definedName name="solver_rel10" localSheetId="6" hidden="1">1</definedName>
    <definedName name="solver_rel10" localSheetId="7" hidden="1">1</definedName>
    <definedName name="solver_rel11" localSheetId="8" hidden="1">3</definedName>
    <definedName name="solver_rel11" localSheetId="6" hidden="1">3</definedName>
    <definedName name="solver_rel11" localSheetId="7" hidden="1">3</definedName>
    <definedName name="solver_rel12" localSheetId="8" hidden="1">1</definedName>
    <definedName name="solver_rel12" localSheetId="6" hidden="1">1</definedName>
    <definedName name="solver_rel12" localSheetId="7" hidden="1">1</definedName>
    <definedName name="solver_rel13" localSheetId="8" hidden="1">1</definedName>
    <definedName name="solver_rel13" localSheetId="6" hidden="1">1</definedName>
    <definedName name="solver_rel13" localSheetId="7" hidden="1">1</definedName>
    <definedName name="solver_rel2" localSheetId="8" hidden="1">3</definedName>
    <definedName name="solver_rel2" localSheetId="6" hidden="1">3</definedName>
    <definedName name="solver_rel2" localSheetId="7" hidden="1">3</definedName>
    <definedName name="solver_rel3" localSheetId="8" hidden="1">3</definedName>
    <definedName name="solver_rel3" localSheetId="6" hidden="1">3</definedName>
    <definedName name="solver_rel3" localSheetId="7" hidden="1">3</definedName>
    <definedName name="solver_rel4" localSheetId="8" hidden="1">3</definedName>
    <definedName name="solver_rel4" localSheetId="6" hidden="1">3</definedName>
    <definedName name="solver_rel4" localSheetId="7" hidden="1">3</definedName>
    <definedName name="solver_rel5" localSheetId="8" hidden="1">1</definedName>
    <definedName name="solver_rel5" localSheetId="6" hidden="1">1</definedName>
    <definedName name="solver_rel5" localSheetId="7" hidden="1">1</definedName>
    <definedName name="solver_rel6" localSheetId="8" hidden="1">1</definedName>
    <definedName name="solver_rel6" localSheetId="6" hidden="1">1</definedName>
    <definedName name="solver_rel6" localSheetId="7" hidden="1">1</definedName>
    <definedName name="solver_rel7" localSheetId="8" hidden="1">1</definedName>
    <definedName name="solver_rel7" localSheetId="6" hidden="1">1</definedName>
    <definedName name="solver_rel7" localSheetId="7" hidden="1">1</definedName>
    <definedName name="solver_rel8" localSheetId="8" hidden="1">1</definedName>
    <definedName name="solver_rel8" localSheetId="6" hidden="1">1</definedName>
    <definedName name="solver_rel8" localSheetId="7" hidden="1">1</definedName>
    <definedName name="solver_rel9" localSheetId="8" hidden="1">3</definedName>
    <definedName name="solver_rel9" localSheetId="6" hidden="1">3</definedName>
    <definedName name="solver_rel9" localSheetId="7" hidden="1">3</definedName>
    <definedName name="solver_rhs1" localSheetId="8" hidden="1">0</definedName>
    <definedName name="solver_rhs1" localSheetId="6" hidden="1">0</definedName>
    <definedName name="solver_rhs1" localSheetId="7" hidden="1">0</definedName>
    <definedName name="solver_rhs10" localSheetId="8" hidden="1">0.99</definedName>
    <definedName name="solver_rhs10" localSheetId="6" hidden="1">0.99</definedName>
    <definedName name="solver_rhs10" localSheetId="7" hidden="1">0.99</definedName>
    <definedName name="solver_rhs11" localSheetId="8" hidden="1">0</definedName>
    <definedName name="solver_rhs11" localSheetId="6" hidden="1">0</definedName>
    <definedName name="solver_rhs11" localSheetId="7" hidden="1">0</definedName>
    <definedName name="solver_rhs12" localSheetId="8" hidden="1">0.99</definedName>
    <definedName name="solver_rhs12" localSheetId="6" hidden="1">0.99</definedName>
    <definedName name="solver_rhs12" localSheetId="7" hidden="1">0.99</definedName>
    <definedName name="solver_rhs13" localSheetId="8" hidden="1">0.99</definedName>
    <definedName name="solver_rhs13" localSheetId="6" hidden="1">0.99</definedName>
    <definedName name="solver_rhs13" localSheetId="7" hidden="1">0.99</definedName>
    <definedName name="solver_rhs2" localSheetId="8" hidden="1">0</definedName>
    <definedName name="solver_rhs2" localSheetId="6" hidden="1">0</definedName>
    <definedName name="solver_rhs2" localSheetId="7" hidden="1">0</definedName>
    <definedName name="solver_rhs3" localSheetId="8" hidden="1">0</definedName>
    <definedName name="solver_rhs3" localSheetId="6" hidden="1">0</definedName>
    <definedName name="solver_rhs3" localSheetId="7" hidden="1">0</definedName>
    <definedName name="solver_rhs4" localSheetId="8" hidden="1">0</definedName>
    <definedName name="solver_rhs4" localSheetId="6" hidden="1">0</definedName>
    <definedName name="solver_rhs4" localSheetId="7" hidden="1">0</definedName>
    <definedName name="solver_rhs5" localSheetId="8" hidden="1">0.99</definedName>
    <definedName name="solver_rhs5" localSheetId="6" hidden="1">0.99</definedName>
    <definedName name="solver_rhs5" localSheetId="7" hidden="1">0.99</definedName>
    <definedName name="solver_rhs6" localSheetId="8" hidden="1">0.99</definedName>
    <definedName name="solver_rhs6" localSheetId="6" hidden="1">0.99</definedName>
    <definedName name="solver_rhs6" localSheetId="7" hidden="1">0.99</definedName>
    <definedName name="solver_rhs7" localSheetId="8" hidden="1">0.99</definedName>
    <definedName name="solver_rhs7" localSheetId="6" hidden="1">0.99</definedName>
    <definedName name="solver_rhs7" localSheetId="7" hidden="1">0.99</definedName>
    <definedName name="solver_rhs8" localSheetId="8" hidden="1">0.99</definedName>
    <definedName name="solver_rhs8" localSheetId="6" hidden="1">0.99</definedName>
    <definedName name="solver_rhs8" localSheetId="7" hidden="1">0.99</definedName>
    <definedName name="solver_rhs9" localSheetId="8" hidden="1">0</definedName>
    <definedName name="solver_rhs9" localSheetId="6" hidden="1">0</definedName>
    <definedName name="solver_rhs9" localSheetId="7" hidden="1">0</definedName>
    <definedName name="solver_scl" localSheetId="8" hidden="1">2</definedName>
    <definedName name="solver_scl" localSheetId="6" hidden="1">2</definedName>
    <definedName name="solver_scl" localSheetId="7" hidden="1">2</definedName>
    <definedName name="solver_scl" localSheetId="5" hidden="1">2</definedName>
    <definedName name="solver_scl" localSheetId="3" hidden="1">2</definedName>
    <definedName name="solver_scl" localSheetId="4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tim" localSheetId="8" hidden="1">100</definedName>
    <definedName name="solver_tim" localSheetId="6" hidden="1">100</definedName>
    <definedName name="solver_tim" localSheetId="7" hidden="1">100</definedName>
    <definedName name="solver_tim" localSheetId="5" hidden="1">100</definedName>
    <definedName name="solver_tim" localSheetId="3" hidden="1">100</definedName>
    <definedName name="solver_tim" localSheetId="4" hidden="1">100</definedName>
    <definedName name="solver_tol" localSheetId="8" hidden="1">0.05</definedName>
    <definedName name="solver_tol" localSheetId="6" hidden="1">0.05</definedName>
    <definedName name="solver_tol" localSheetId="7" hidden="1">0.05</definedName>
    <definedName name="solver_tol" localSheetId="5" hidden="1">0.05</definedName>
    <definedName name="solver_tol" localSheetId="3" hidden="1">0.05</definedName>
    <definedName name="solver_tol" localSheetId="4" hidden="1">0.05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5" hidden="1">0</definedName>
    <definedName name="solver_val" localSheetId="3" hidden="1">0</definedName>
    <definedName name="solver_val" localSheetId="4" hidden="1">0</definedName>
  </definedNames>
  <calcPr calcId="125725"/>
</workbook>
</file>

<file path=xl/calcChain.xml><?xml version="1.0" encoding="utf-8"?>
<calcChain xmlns="http://schemas.openxmlformats.org/spreadsheetml/2006/main">
  <c r="F267" i="20"/>
  <c r="F268" s="1"/>
  <c r="F269" s="1"/>
  <c r="F270" s="1"/>
  <c r="F271" s="1"/>
  <c r="F266"/>
  <c r="F265"/>
  <c r="F267" i="19"/>
  <c r="F268" s="1"/>
  <c r="F269" s="1"/>
  <c r="F270" s="1"/>
  <c r="F271" s="1"/>
  <c r="F266"/>
  <c r="F265"/>
  <c r="F267" i="7"/>
  <c r="F268" s="1"/>
  <c r="F269" s="1"/>
  <c r="F270" s="1"/>
  <c r="F271" s="1"/>
  <c r="F266"/>
  <c r="F265"/>
  <c r="C4" i="12"/>
  <c r="C4" i="15"/>
  <c r="C4" i="16"/>
  <c r="BG71" i="13" l="1"/>
  <c r="BF71"/>
  <c r="BE71"/>
  <c r="BG71" i="17"/>
  <c r="BF71"/>
  <c r="BE71"/>
  <c r="BG71" i="18"/>
  <c r="BK71" s="1"/>
  <c r="BF71"/>
  <c r="BJ71" s="1"/>
  <c r="BE71"/>
  <c r="BD60" i="17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D37"/>
  <c r="BD36"/>
  <c r="BD35"/>
  <c r="BD34"/>
  <c r="BD33"/>
  <c r="BD32"/>
  <c r="BD31"/>
  <c r="BD30"/>
  <c r="BD29"/>
  <c r="BD28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G61" i="18"/>
  <c r="BG62" s="1"/>
  <c r="BG63" s="1"/>
  <c r="BF61"/>
  <c r="BJ61" s="1"/>
  <c r="BE61"/>
  <c r="BE62" s="1"/>
  <c r="BI62" s="1"/>
  <c r="BG61" i="13"/>
  <c r="BF61"/>
  <c r="BE61"/>
  <c r="G6" i="16"/>
  <c r="H6" s="1"/>
  <c r="G162" i="15"/>
  <c r="G161"/>
  <c r="G160"/>
  <c r="G159"/>
  <c r="G158"/>
  <c r="G157"/>
  <c r="G156"/>
  <c r="G155"/>
  <c r="G154"/>
  <c r="H154" s="1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H126" s="1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162" i="1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E265" i="20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K9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7"/>
  <c r="K8" s="1"/>
  <c r="J7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G7"/>
  <c r="L6"/>
  <c r="K5"/>
  <c r="J5"/>
  <c r="I5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H5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L4"/>
  <c r="E265" i="19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G9"/>
  <c r="G10" s="1"/>
  <c r="K7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G7"/>
  <c r="G8" s="1"/>
  <c r="L6"/>
  <c r="K5"/>
  <c r="J5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I5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H5"/>
  <c r="L4"/>
  <c r="AH346" i="18"/>
  <c r="AH242"/>
  <c r="AH221"/>
  <c r="AH218"/>
  <c r="AH216"/>
  <c r="AH210"/>
  <c r="AH207"/>
  <c r="AH194"/>
  <c r="AH191"/>
  <c r="AH178"/>
  <c r="AH175"/>
  <c r="AH171"/>
  <c r="AH168"/>
  <c r="AH163"/>
  <c r="AH160"/>
  <c r="AH155"/>
  <c r="AH152"/>
  <c r="AH147"/>
  <c r="AH144"/>
  <c r="AH139"/>
  <c r="AH136"/>
  <c r="AH131"/>
  <c r="AH128"/>
  <c r="AH123"/>
  <c r="AH120"/>
  <c r="AH115"/>
  <c r="AH112"/>
  <c r="AH107"/>
  <c r="AH104"/>
  <c r="AH99"/>
  <c r="AH96"/>
  <c r="AH92"/>
  <c r="AH91"/>
  <c r="AH88"/>
  <c r="AH87"/>
  <c r="AH84"/>
  <c r="AH83"/>
  <c r="AH80"/>
  <c r="AH79"/>
  <c r="AH76"/>
  <c r="AH75"/>
  <c r="AF73"/>
  <c r="AH72"/>
  <c r="AH71"/>
  <c r="AH68"/>
  <c r="AH67"/>
  <c r="BT65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AH64"/>
  <c r="AH63"/>
  <c r="BT62"/>
  <c r="BT63" s="1"/>
  <c r="BT64" s="1"/>
  <c r="E62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AH61"/>
  <c r="BK60"/>
  <c r="BJ60"/>
  <c r="BI60"/>
  <c r="AF60"/>
  <c r="BK59"/>
  <c r="BJ59"/>
  <c r="BI59"/>
  <c r="AH59"/>
  <c r="BK58"/>
  <c r="BJ58"/>
  <c r="BI58"/>
  <c r="AF58"/>
  <c r="BK57"/>
  <c r="BJ57"/>
  <c r="BI57"/>
  <c r="AH57"/>
  <c r="F57"/>
  <c r="E57"/>
  <c r="E58" s="1"/>
  <c r="E59" s="1"/>
  <c r="E60" s="1"/>
  <c r="E61" s="1"/>
  <c r="B57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A57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BR56"/>
  <c r="BK56"/>
  <c r="BJ56"/>
  <c r="BI56"/>
  <c r="T56"/>
  <c r="O56"/>
  <c r="M56"/>
  <c r="P56" s="1"/>
  <c r="L56"/>
  <c r="K56"/>
  <c r="N56" s="1"/>
  <c r="G56"/>
  <c r="G57" s="1"/>
  <c r="F56"/>
  <c r="E56"/>
  <c r="BR55"/>
  <c r="BK55"/>
  <c r="BJ55"/>
  <c r="BI55"/>
  <c r="AH55"/>
  <c r="V55"/>
  <c r="U55"/>
  <c r="T55"/>
  <c r="W55" s="1"/>
  <c r="O55"/>
  <c r="M55"/>
  <c r="P55" s="1"/>
  <c r="L55"/>
  <c r="K55"/>
  <c r="G55"/>
  <c r="F55"/>
  <c r="E55"/>
  <c r="BR54"/>
  <c r="BK54"/>
  <c r="BJ54"/>
  <c r="BI54"/>
  <c r="BH54"/>
  <c r="AH54"/>
  <c r="AE54"/>
  <c r="AE55" s="1"/>
  <c r="AD54"/>
  <c r="AC54"/>
  <c r="W54"/>
  <c r="V54"/>
  <c r="Y54" s="1"/>
  <c r="U54"/>
  <c r="X54" s="1"/>
  <c r="T54"/>
  <c r="P54"/>
  <c r="M54"/>
  <c r="L54"/>
  <c r="K54"/>
  <c r="G54"/>
  <c r="F54"/>
  <c r="E54"/>
  <c r="BR53"/>
  <c r="BK53"/>
  <c r="BJ53"/>
  <c r="BI53"/>
  <c r="BH53"/>
  <c r="AE53"/>
  <c r="AH53" s="1"/>
  <c r="AD53"/>
  <c r="AG53" s="1"/>
  <c r="AC53"/>
  <c r="AF53" s="1"/>
  <c r="X53"/>
  <c r="V53"/>
  <c r="Y53" s="1"/>
  <c r="U53"/>
  <c r="T53"/>
  <c r="W53" s="1"/>
  <c r="M53"/>
  <c r="L53"/>
  <c r="K53"/>
  <c r="G53"/>
  <c r="F53"/>
  <c r="E53"/>
  <c r="BR52"/>
  <c r="BK52"/>
  <c r="BJ52"/>
  <c r="BI52"/>
  <c r="BH52"/>
  <c r="AE52"/>
  <c r="AH52" s="1"/>
  <c r="AD52"/>
  <c r="AG52" s="1"/>
  <c r="AC52"/>
  <c r="V52"/>
  <c r="U52"/>
  <c r="X52" s="1"/>
  <c r="T52"/>
  <c r="W52" s="1"/>
  <c r="N52"/>
  <c r="M52"/>
  <c r="L52"/>
  <c r="K52"/>
  <c r="G52"/>
  <c r="F52"/>
  <c r="E52"/>
  <c r="BR51"/>
  <c r="BK51"/>
  <c r="BJ51"/>
  <c r="BI51"/>
  <c r="BH51"/>
  <c r="AG51"/>
  <c r="AE51"/>
  <c r="AH51" s="1"/>
  <c r="AD51"/>
  <c r="AC51"/>
  <c r="AF51" s="1"/>
  <c r="V51"/>
  <c r="Y51" s="1"/>
  <c r="U51"/>
  <c r="X51" s="1"/>
  <c r="T51"/>
  <c r="W51" s="1"/>
  <c r="O51"/>
  <c r="M51"/>
  <c r="L51"/>
  <c r="K51"/>
  <c r="G51"/>
  <c r="F51"/>
  <c r="E51"/>
  <c r="BR50"/>
  <c r="BK50"/>
  <c r="BJ50"/>
  <c r="BI50"/>
  <c r="BH50"/>
  <c r="AH50"/>
  <c r="AE50"/>
  <c r="AD50"/>
  <c r="AG50" s="1"/>
  <c r="AC50"/>
  <c r="AF50" s="1"/>
  <c r="W50"/>
  <c r="V50"/>
  <c r="Y50" s="1"/>
  <c r="U50"/>
  <c r="X50" s="1"/>
  <c r="T50"/>
  <c r="P50"/>
  <c r="M50"/>
  <c r="L50"/>
  <c r="K50"/>
  <c r="G50"/>
  <c r="F50"/>
  <c r="E50"/>
  <c r="BR49"/>
  <c r="BK49"/>
  <c r="BJ49"/>
  <c r="BI49"/>
  <c r="BH49"/>
  <c r="AE49"/>
  <c r="AH49" s="1"/>
  <c r="AD49"/>
  <c r="AG49" s="1"/>
  <c r="AC49"/>
  <c r="AF49" s="1"/>
  <c r="X49"/>
  <c r="V49"/>
  <c r="Y49" s="1"/>
  <c r="U49"/>
  <c r="T49"/>
  <c r="W49" s="1"/>
  <c r="M49"/>
  <c r="L49"/>
  <c r="K49"/>
  <c r="G49"/>
  <c r="F49"/>
  <c r="E49"/>
  <c r="BR48"/>
  <c r="BK48"/>
  <c r="BJ48"/>
  <c r="BI48"/>
  <c r="BH48"/>
  <c r="AE48"/>
  <c r="AH48" s="1"/>
  <c r="AD48"/>
  <c r="AG48" s="1"/>
  <c r="AC48"/>
  <c r="V48"/>
  <c r="U48"/>
  <c r="X48" s="1"/>
  <c r="T48"/>
  <c r="W48" s="1"/>
  <c r="N48"/>
  <c r="M48"/>
  <c r="L48"/>
  <c r="K48"/>
  <c r="G48"/>
  <c r="F48"/>
  <c r="E48"/>
  <c r="BR47"/>
  <c r="BK47"/>
  <c r="BJ47"/>
  <c r="BI47"/>
  <c r="BH47"/>
  <c r="AG47"/>
  <c r="AE47"/>
  <c r="AH47" s="1"/>
  <c r="AD47"/>
  <c r="AC47"/>
  <c r="AF47" s="1"/>
  <c r="V47"/>
  <c r="Y47" s="1"/>
  <c r="U47"/>
  <c r="X47" s="1"/>
  <c r="T47"/>
  <c r="W47" s="1"/>
  <c r="O47"/>
  <c r="M47"/>
  <c r="L47"/>
  <c r="K47"/>
  <c r="G47"/>
  <c r="F47"/>
  <c r="E47"/>
  <c r="BR46"/>
  <c r="BK46"/>
  <c r="BJ46"/>
  <c r="BI46"/>
  <c r="BH46"/>
  <c r="AH46"/>
  <c r="AE46"/>
  <c r="AD46"/>
  <c r="AG46" s="1"/>
  <c r="AC46"/>
  <c r="AF46" s="1"/>
  <c r="W46"/>
  <c r="V46"/>
  <c r="Y46" s="1"/>
  <c r="U46"/>
  <c r="X46" s="1"/>
  <c r="T46"/>
  <c r="P46"/>
  <c r="M46"/>
  <c r="L46"/>
  <c r="K46"/>
  <c r="G46"/>
  <c r="F46"/>
  <c r="E46"/>
  <c r="BR45"/>
  <c r="BK45"/>
  <c r="BJ45"/>
  <c r="BI45"/>
  <c r="BH45"/>
  <c r="AE45"/>
  <c r="AH45" s="1"/>
  <c r="AD45"/>
  <c r="AG45" s="1"/>
  <c r="AC45"/>
  <c r="AF45" s="1"/>
  <c r="X45"/>
  <c r="V45"/>
  <c r="Y45" s="1"/>
  <c r="U45"/>
  <c r="T45"/>
  <c r="W45" s="1"/>
  <c r="M45"/>
  <c r="L45"/>
  <c r="K45"/>
  <c r="G45"/>
  <c r="F45"/>
  <c r="E45"/>
  <c r="BR44"/>
  <c r="BK44"/>
  <c r="BJ44"/>
  <c r="BI44"/>
  <c r="BH44"/>
  <c r="AE44"/>
  <c r="AH44" s="1"/>
  <c r="AD44"/>
  <c r="AG44" s="1"/>
  <c r="AC44"/>
  <c r="V44"/>
  <c r="U44"/>
  <c r="X44" s="1"/>
  <c r="T44"/>
  <c r="W44" s="1"/>
  <c r="N44"/>
  <c r="M44"/>
  <c r="L44"/>
  <c r="K44"/>
  <c r="G44"/>
  <c r="F44"/>
  <c r="E44"/>
  <c r="BR43"/>
  <c r="BK43"/>
  <c r="BJ43"/>
  <c r="BI43"/>
  <c r="BH43"/>
  <c r="AG43"/>
  <c r="AE43"/>
  <c r="AH43" s="1"/>
  <c r="AD43"/>
  <c r="AC43"/>
  <c r="AF43" s="1"/>
  <c r="V43"/>
  <c r="Y43" s="1"/>
  <c r="U43"/>
  <c r="X43" s="1"/>
  <c r="T43"/>
  <c r="W43" s="1"/>
  <c r="O43"/>
  <c r="M43"/>
  <c r="L43"/>
  <c r="K43"/>
  <c r="G43"/>
  <c r="F43"/>
  <c r="E43"/>
  <c r="BR42"/>
  <c r="BK42"/>
  <c r="BJ42"/>
  <c r="BI42"/>
  <c r="BH42"/>
  <c r="AH42"/>
  <c r="AE42"/>
  <c r="AD42"/>
  <c r="AG42" s="1"/>
  <c r="AC42"/>
  <c r="AF42" s="1"/>
  <c r="W42"/>
  <c r="V42"/>
  <c r="Y42" s="1"/>
  <c r="U42"/>
  <c r="X42" s="1"/>
  <c r="T42"/>
  <c r="P42"/>
  <c r="M42"/>
  <c r="L42"/>
  <c r="K42"/>
  <c r="G42"/>
  <c r="F42"/>
  <c r="E42"/>
  <c r="BR41"/>
  <c r="BK41"/>
  <c r="BJ41"/>
  <c r="BI41"/>
  <c r="BH41"/>
  <c r="AE41"/>
  <c r="AH41" s="1"/>
  <c r="AD41"/>
  <c r="AG41" s="1"/>
  <c r="AC41"/>
  <c r="AF41" s="1"/>
  <c r="V41"/>
  <c r="Y41" s="1"/>
  <c r="U41"/>
  <c r="T41"/>
  <c r="W41" s="1"/>
  <c r="M41"/>
  <c r="L41"/>
  <c r="K41"/>
  <c r="G41"/>
  <c r="F41"/>
  <c r="E41"/>
  <c r="BR40"/>
  <c r="BK40"/>
  <c r="BJ40"/>
  <c r="BI40"/>
  <c r="BH40"/>
  <c r="AE40"/>
  <c r="AH40" s="1"/>
  <c r="AD40"/>
  <c r="AG40" s="1"/>
  <c r="AC40"/>
  <c r="V40"/>
  <c r="U40"/>
  <c r="X40" s="1"/>
  <c r="T40"/>
  <c r="W40" s="1"/>
  <c r="N40"/>
  <c r="M40"/>
  <c r="L40"/>
  <c r="K40"/>
  <c r="G40"/>
  <c r="F40"/>
  <c r="E40"/>
  <c r="BR39"/>
  <c r="BK39"/>
  <c r="BJ39"/>
  <c r="BI39"/>
  <c r="BH39"/>
  <c r="AG39"/>
  <c r="AE39"/>
  <c r="AH39" s="1"/>
  <c r="AD39"/>
  <c r="AC39"/>
  <c r="AF39" s="1"/>
  <c r="V39"/>
  <c r="Y39" s="1"/>
  <c r="U39"/>
  <c r="X39" s="1"/>
  <c r="T39"/>
  <c r="W39" s="1"/>
  <c r="O39"/>
  <c r="M39"/>
  <c r="L39"/>
  <c r="K39"/>
  <c r="G39"/>
  <c r="F39"/>
  <c r="E39"/>
  <c r="BR38"/>
  <c r="BK38"/>
  <c r="BJ38"/>
  <c r="BI38"/>
  <c r="BH38"/>
  <c r="AH38"/>
  <c r="AE38"/>
  <c r="AD38"/>
  <c r="AG38" s="1"/>
  <c r="AC38"/>
  <c r="AF38" s="1"/>
  <c r="W38"/>
  <c r="V38"/>
  <c r="Y38" s="1"/>
  <c r="U38"/>
  <c r="X38" s="1"/>
  <c r="T38"/>
  <c r="P38"/>
  <c r="M38"/>
  <c r="L38"/>
  <c r="K38"/>
  <c r="G38"/>
  <c r="F38"/>
  <c r="E38"/>
  <c r="BR37"/>
  <c r="BK37"/>
  <c r="BJ37"/>
  <c r="BI37"/>
  <c r="BH37"/>
  <c r="AE37"/>
  <c r="AH37" s="1"/>
  <c r="AD37"/>
  <c r="AG37" s="1"/>
  <c r="AC37"/>
  <c r="AF37" s="1"/>
  <c r="V37"/>
  <c r="Y37" s="1"/>
  <c r="U37"/>
  <c r="T37"/>
  <c r="W37" s="1"/>
  <c r="M37"/>
  <c r="L37"/>
  <c r="K37"/>
  <c r="G37"/>
  <c r="F37"/>
  <c r="E37"/>
  <c r="BR36"/>
  <c r="BK36"/>
  <c r="BJ36"/>
  <c r="BI36"/>
  <c r="BH36"/>
  <c r="AE36"/>
  <c r="AH36" s="1"/>
  <c r="AD36"/>
  <c r="AG36" s="1"/>
  <c r="AC36"/>
  <c r="V36"/>
  <c r="U36"/>
  <c r="X36" s="1"/>
  <c r="T36"/>
  <c r="W36" s="1"/>
  <c r="N36"/>
  <c r="M36"/>
  <c r="L36"/>
  <c r="K36"/>
  <c r="G36"/>
  <c r="F36"/>
  <c r="E36"/>
  <c r="BR35"/>
  <c r="BK35"/>
  <c r="BJ35"/>
  <c r="BI35"/>
  <c r="BH35"/>
  <c r="AG35"/>
  <c r="AE35"/>
  <c r="AH35" s="1"/>
  <c r="AD35"/>
  <c r="AC35"/>
  <c r="AF35" s="1"/>
  <c r="V35"/>
  <c r="Y35" s="1"/>
  <c r="U35"/>
  <c r="X35" s="1"/>
  <c r="T35"/>
  <c r="W35" s="1"/>
  <c r="O35"/>
  <c r="M35"/>
  <c r="L35"/>
  <c r="K35"/>
  <c r="G35"/>
  <c r="F35"/>
  <c r="E35"/>
  <c r="BR34"/>
  <c r="BK34"/>
  <c r="BJ34"/>
  <c r="BI34"/>
  <c r="BH34"/>
  <c r="AH34"/>
  <c r="AE34"/>
  <c r="AD34"/>
  <c r="AG34" s="1"/>
  <c r="AC34"/>
  <c r="AF34" s="1"/>
  <c r="W34"/>
  <c r="V34"/>
  <c r="Y34" s="1"/>
  <c r="U34"/>
  <c r="X34" s="1"/>
  <c r="T34"/>
  <c r="P34"/>
  <c r="M34"/>
  <c r="L34"/>
  <c r="K34"/>
  <c r="G34"/>
  <c r="F34"/>
  <c r="E34"/>
  <c r="BR33"/>
  <c r="BK33"/>
  <c r="BJ33"/>
  <c r="BI33"/>
  <c r="BH33"/>
  <c r="AE33"/>
  <c r="AH33" s="1"/>
  <c r="AD33"/>
  <c r="AG33" s="1"/>
  <c r="AC33"/>
  <c r="AF33" s="1"/>
  <c r="V33"/>
  <c r="Y33" s="1"/>
  <c r="U33"/>
  <c r="T33"/>
  <c r="W33" s="1"/>
  <c r="M33"/>
  <c r="L33"/>
  <c r="K33"/>
  <c r="G33"/>
  <c r="F33"/>
  <c r="E33"/>
  <c r="BR32"/>
  <c r="BK32"/>
  <c r="BJ32"/>
  <c r="BI32"/>
  <c r="BH32"/>
  <c r="AE32"/>
  <c r="AH32" s="1"/>
  <c r="AD32"/>
  <c r="AG32" s="1"/>
  <c r="AC32"/>
  <c r="V32"/>
  <c r="U32"/>
  <c r="X32" s="1"/>
  <c r="T32"/>
  <c r="W32" s="1"/>
  <c r="N32"/>
  <c r="M32"/>
  <c r="L32"/>
  <c r="K32"/>
  <c r="G32"/>
  <c r="F32"/>
  <c r="E32"/>
  <c r="BR31"/>
  <c r="BK31"/>
  <c r="BJ31"/>
  <c r="BI31"/>
  <c r="BH31"/>
  <c r="AG31"/>
  <c r="AE31"/>
  <c r="AH31" s="1"/>
  <c r="AD31"/>
  <c r="AC31"/>
  <c r="AF31" s="1"/>
  <c r="V31"/>
  <c r="Y31" s="1"/>
  <c r="U31"/>
  <c r="X31" s="1"/>
  <c r="T31"/>
  <c r="W31" s="1"/>
  <c r="O31"/>
  <c r="M31"/>
  <c r="L31"/>
  <c r="K31"/>
  <c r="G31"/>
  <c r="F31"/>
  <c r="E31"/>
  <c r="BR30"/>
  <c r="BK30"/>
  <c r="BJ30"/>
  <c r="BI30"/>
  <c r="BH30"/>
  <c r="AH30"/>
  <c r="AE30"/>
  <c r="AD30"/>
  <c r="AG30" s="1"/>
  <c r="AC30"/>
  <c r="AF30" s="1"/>
  <c r="W30"/>
  <c r="V30"/>
  <c r="Y30" s="1"/>
  <c r="U30"/>
  <c r="X30" s="1"/>
  <c r="T30"/>
  <c r="P30"/>
  <c r="M30"/>
  <c r="L30"/>
  <c r="K30"/>
  <c r="G30"/>
  <c r="F30"/>
  <c r="E30"/>
  <c r="BR29"/>
  <c r="BK29"/>
  <c r="BJ29"/>
  <c r="BI29"/>
  <c r="BH29"/>
  <c r="AE29"/>
  <c r="AH29" s="1"/>
  <c r="AD29"/>
  <c r="AG29" s="1"/>
  <c r="AC29"/>
  <c r="AF29" s="1"/>
  <c r="V29"/>
  <c r="Y29" s="1"/>
  <c r="U29"/>
  <c r="T29"/>
  <c r="W29" s="1"/>
  <c r="M29"/>
  <c r="L29"/>
  <c r="K29"/>
  <c r="G29"/>
  <c r="F29"/>
  <c r="E29"/>
  <c r="BR28"/>
  <c r="BK28"/>
  <c r="BJ28"/>
  <c r="BI28"/>
  <c r="BH28"/>
  <c r="AE28"/>
  <c r="AH28" s="1"/>
  <c r="AD28"/>
  <c r="AG28" s="1"/>
  <c r="AC28"/>
  <c r="V28"/>
  <c r="U28"/>
  <c r="X28" s="1"/>
  <c r="T28"/>
  <c r="W28" s="1"/>
  <c r="N28"/>
  <c r="M28"/>
  <c r="L28"/>
  <c r="K28"/>
  <c r="G28"/>
  <c r="F28"/>
  <c r="E28"/>
  <c r="BR27"/>
  <c r="BK27"/>
  <c r="BJ27"/>
  <c r="BI27"/>
  <c r="BH27"/>
  <c r="AG27"/>
  <c r="AE27"/>
  <c r="AH27" s="1"/>
  <c r="AD27"/>
  <c r="AC27"/>
  <c r="AF27" s="1"/>
  <c r="V27"/>
  <c r="Y27" s="1"/>
  <c r="U27"/>
  <c r="X27" s="1"/>
  <c r="T27"/>
  <c r="W27" s="1"/>
  <c r="O27"/>
  <c r="M27"/>
  <c r="L27"/>
  <c r="K27"/>
  <c r="G27"/>
  <c r="F27"/>
  <c r="E27"/>
  <c r="BR26"/>
  <c r="BK26"/>
  <c r="BJ26"/>
  <c r="BI26"/>
  <c r="BH26"/>
  <c r="AH26"/>
  <c r="AE26"/>
  <c r="AD26"/>
  <c r="AG26" s="1"/>
  <c r="AC26"/>
  <c r="AF26" s="1"/>
  <c r="W26"/>
  <c r="V26"/>
  <c r="Y26" s="1"/>
  <c r="U26"/>
  <c r="X26" s="1"/>
  <c r="T26"/>
  <c r="P26"/>
  <c r="M26"/>
  <c r="L26"/>
  <c r="K26"/>
  <c r="G26"/>
  <c r="F26"/>
  <c r="E26"/>
  <c r="BR25"/>
  <c r="BK25"/>
  <c r="BJ25"/>
  <c r="BI25"/>
  <c r="BH25"/>
  <c r="AE25"/>
  <c r="AH25" s="1"/>
  <c r="AD25"/>
  <c r="AG25" s="1"/>
  <c r="AC25"/>
  <c r="AF25" s="1"/>
  <c r="V25"/>
  <c r="Y25" s="1"/>
  <c r="U25"/>
  <c r="T25"/>
  <c r="W25" s="1"/>
  <c r="M25"/>
  <c r="L25"/>
  <c r="K25"/>
  <c r="G25"/>
  <c r="F25"/>
  <c r="E25"/>
  <c r="BR24"/>
  <c r="BK24"/>
  <c r="BJ24"/>
  <c r="BI24"/>
  <c r="BH24"/>
  <c r="AE24"/>
  <c r="AH24" s="1"/>
  <c r="AD24"/>
  <c r="AG24" s="1"/>
  <c r="AC24"/>
  <c r="V24"/>
  <c r="U24"/>
  <c r="X24" s="1"/>
  <c r="T24"/>
  <c r="W24" s="1"/>
  <c r="N24"/>
  <c r="M24"/>
  <c r="L24"/>
  <c r="K24"/>
  <c r="G24"/>
  <c r="F24"/>
  <c r="E24"/>
  <c r="BR23"/>
  <c r="BK23"/>
  <c r="BJ23"/>
  <c r="BI23"/>
  <c r="BH23"/>
  <c r="AG23"/>
  <c r="AE23"/>
  <c r="AH23" s="1"/>
  <c r="AD23"/>
  <c r="AC23"/>
  <c r="AF23" s="1"/>
  <c r="V23"/>
  <c r="Y23" s="1"/>
  <c r="U23"/>
  <c r="X23" s="1"/>
  <c r="T23"/>
  <c r="W23" s="1"/>
  <c r="O23"/>
  <c r="M23"/>
  <c r="L23"/>
  <c r="K23"/>
  <c r="G23"/>
  <c r="F23"/>
  <c r="E23"/>
  <c r="BR22"/>
  <c r="BK22"/>
  <c r="BJ22"/>
  <c r="BI22"/>
  <c r="BH22"/>
  <c r="AH22"/>
  <c r="AE22"/>
  <c r="AD22"/>
  <c r="AG22" s="1"/>
  <c r="AC22"/>
  <c r="AF22" s="1"/>
  <c r="W22"/>
  <c r="V22"/>
  <c r="Y22" s="1"/>
  <c r="U22"/>
  <c r="X22" s="1"/>
  <c r="T22"/>
  <c r="P22"/>
  <c r="M22"/>
  <c r="L22"/>
  <c r="K22"/>
  <c r="G22"/>
  <c r="F22"/>
  <c r="E22"/>
  <c r="BR21"/>
  <c r="BK21"/>
  <c r="BJ21"/>
  <c r="BI21"/>
  <c r="BH21"/>
  <c r="AE21"/>
  <c r="AH21" s="1"/>
  <c r="AD21"/>
  <c r="AG21" s="1"/>
  <c r="AC21"/>
  <c r="AF21" s="1"/>
  <c r="V21"/>
  <c r="Y21" s="1"/>
  <c r="U21"/>
  <c r="T21"/>
  <c r="W21" s="1"/>
  <c r="M21"/>
  <c r="L21"/>
  <c r="K21"/>
  <c r="G21"/>
  <c r="F21"/>
  <c r="E21"/>
  <c r="BR20"/>
  <c r="BK20"/>
  <c r="BJ20"/>
  <c r="BI20"/>
  <c r="BH20"/>
  <c r="AE20"/>
  <c r="AH20" s="1"/>
  <c r="AD20"/>
  <c r="AG20" s="1"/>
  <c r="AC20"/>
  <c r="V20"/>
  <c r="U20"/>
  <c r="X20" s="1"/>
  <c r="T20"/>
  <c r="W20" s="1"/>
  <c r="N20"/>
  <c r="M20"/>
  <c r="L20"/>
  <c r="K20"/>
  <c r="G20"/>
  <c r="F20"/>
  <c r="E20"/>
  <c r="BR19"/>
  <c r="BK19"/>
  <c r="BJ19"/>
  <c r="BI19"/>
  <c r="BH19"/>
  <c r="AG19"/>
  <c r="AE19"/>
  <c r="AH19" s="1"/>
  <c r="AD19"/>
  <c r="AC19"/>
  <c r="AF19" s="1"/>
  <c r="V19"/>
  <c r="Y19" s="1"/>
  <c r="U19"/>
  <c r="X19" s="1"/>
  <c r="T19"/>
  <c r="W19" s="1"/>
  <c r="O19"/>
  <c r="M19"/>
  <c r="L19"/>
  <c r="K19"/>
  <c r="G19"/>
  <c r="F19"/>
  <c r="E19"/>
  <c r="BR18"/>
  <c r="BK18"/>
  <c r="BJ18"/>
  <c r="BI18"/>
  <c r="BH18"/>
  <c r="AH18"/>
  <c r="AE18"/>
  <c r="AD18"/>
  <c r="AG18" s="1"/>
  <c r="AC18"/>
  <c r="V18"/>
  <c r="Y18" s="1"/>
  <c r="U18"/>
  <c r="X18" s="1"/>
  <c r="T18"/>
  <c r="P18"/>
  <c r="M18"/>
  <c r="L18"/>
  <c r="K18"/>
  <c r="G18"/>
  <c r="F18"/>
  <c r="E18"/>
  <c r="BR17"/>
  <c r="BK17"/>
  <c r="BJ17"/>
  <c r="BI17"/>
  <c r="BH17"/>
  <c r="AE17"/>
  <c r="AD17"/>
  <c r="AC17"/>
  <c r="AF17" s="1"/>
  <c r="V17"/>
  <c r="U17"/>
  <c r="T17"/>
  <c r="W17" s="1"/>
  <c r="M17"/>
  <c r="L17"/>
  <c r="K17"/>
  <c r="G17"/>
  <c r="F17"/>
  <c r="E17"/>
  <c r="BR16"/>
  <c r="BK16"/>
  <c r="BJ16"/>
  <c r="BI16"/>
  <c r="BH16"/>
  <c r="AC16"/>
  <c r="W16"/>
  <c r="T16"/>
  <c r="M16"/>
  <c r="L16"/>
  <c r="K16"/>
  <c r="G16"/>
  <c r="F16"/>
  <c r="E16"/>
  <c r="BR15"/>
  <c r="BK15"/>
  <c r="BJ15"/>
  <c r="BI15"/>
  <c r="BH15"/>
  <c r="AC15"/>
  <c r="W15"/>
  <c r="T15"/>
  <c r="M15"/>
  <c r="L15"/>
  <c r="K15"/>
  <c r="N16" s="1"/>
  <c r="G15"/>
  <c r="F15"/>
  <c r="E15"/>
  <c r="BR14"/>
  <c r="BK14"/>
  <c r="BJ14"/>
  <c r="BI14"/>
  <c r="BH14"/>
  <c r="AF14"/>
  <c r="AC14"/>
  <c r="T14"/>
  <c r="P14"/>
  <c r="M14"/>
  <c r="L14"/>
  <c r="K14"/>
  <c r="G14"/>
  <c r="F14"/>
  <c r="E14"/>
  <c r="BR13"/>
  <c r="BK13"/>
  <c r="BJ13"/>
  <c r="BI13"/>
  <c r="BH13"/>
  <c r="AF13"/>
  <c r="AC13"/>
  <c r="T13"/>
  <c r="M13"/>
  <c r="L13"/>
  <c r="K13"/>
  <c r="G13"/>
  <c r="F13"/>
  <c r="E13"/>
  <c r="BR12"/>
  <c r="BK12"/>
  <c r="BJ12"/>
  <c r="BI12"/>
  <c r="BH12"/>
  <c r="AC12"/>
  <c r="W12"/>
  <c r="T12"/>
  <c r="N12"/>
  <c r="M12"/>
  <c r="L12"/>
  <c r="K12"/>
  <c r="G12"/>
  <c r="F12"/>
  <c r="E12"/>
  <c r="BR11"/>
  <c r="BK11"/>
  <c r="BJ11"/>
  <c r="BI11"/>
  <c r="BH11"/>
  <c r="AC11"/>
  <c r="W11"/>
  <c r="T11"/>
  <c r="O11"/>
  <c r="M11"/>
  <c r="L11"/>
  <c r="K11"/>
  <c r="G11"/>
  <c r="F11"/>
  <c r="E11"/>
  <c r="BR10"/>
  <c r="BK10"/>
  <c r="BJ10"/>
  <c r="BI10"/>
  <c r="BH10"/>
  <c r="AL10"/>
  <c r="AF10"/>
  <c r="AC10"/>
  <c r="T10"/>
  <c r="P10"/>
  <c r="M10"/>
  <c r="L10"/>
  <c r="K10"/>
  <c r="G10"/>
  <c r="F10"/>
  <c r="E10"/>
  <c r="BR9"/>
  <c r="BK9"/>
  <c r="BJ9"/>
  <c r="BI9"/>
  <c r="BH9"/>
  <c r="AM9"/>
  <c r="AL9"/>
  <c r="AF9"/>
  <c r="AC9"/>
  <c r="T9"/>
  <c r="M9"/>
  <c r="L9"/>
  <c r="K9"/>
  <c r="G9"/>
  <c r="F9"/>
  <c r="E9"/>
  <c r="BR8"/>
  <c r="BK8"/>
  <c r="BJ8"/>
  <c r="BI8"/>
  <c r="BH8"/>
  <c r="AN8"/>
  <c r="AM8"/>
  <c r="AL8"/>
  <c r="AO8" s="1"/>
  <c r="AC8"/>
  <c r="W8"/>
  <c r="T8"/>
  <c r="M8"/>
  <c r="L8"/>
  <c r="K8"/>
  <c r="G8"/>
  <c r="F8"/>
  <c r="E8"/>
  <c r="BR7"/>
  <c r="BK7"/>
  <c r="BJ7"/>
  <c r="BI7"/>
  <c r="BH7"/>
  <c r="AO7"/>
  <c r="AN7"/>
  <c r="AM7"/>
  <c r="AP7" s="1"/>
  <c r="AL7"/>
  <c r="AC7"/>
  <c r="W7"/>
  <c r="T7"/>
  <c r="O7"/>
  <c r="M7"/>
  <c r="L7"/>
  <c r="K7"/>
  <c r="G7"/>
  <c r="F7"/>
  <c r="E7"/>
  <c r="BK6"/>
  <c r="BJ6"/>
  <c r="BI6"/>
  <c r="BH6"/>
  <c r="AS6"/>
  <c r="AK6"/>
  <c r="AT6" s="1"/>
  <c r="AW6" s="1"/>
  <c r="AK7" s="1"/>
  <c r="AJ6"/>
  <c r="AI6"/>
  <c r="AC6"/>
  <c r="T6"/>
  <c r="M6"/>
  <c r="L6"/>
  <c r="K6"/>
  <c r="AE5"/>
  <c r="AC5"/>
  <c r="W256" i="17"/>
  <c r="AH255"/>
  <c r="W235"/>
  <c r="AH234"/>
  <c r="AG226"/>
  <c r="AG220"/>
  <c r="W218"/>
  <c r="AH217"/>
  <c r="AG213"/>
  <c r="W211"/>
  <c r="AH210"/>
  <c r="AG188"/>
  <c r="W186"/>
  <c r="AH185"/>
  <c r="AG181"/>
  <c r="W179"/>
  <c r="AH178"/>
  <c r="AG156"/>
  <c r="W154"/>
  <c r="AH153"/>
  <c r="AG149"/>
  <c r="W147"/>
  <c r="AH146"/>
  <c r="AG136"/>
  <c r="W134"/>
  <c r="AH133"/>
  <c r="AG131"/>
  <c r="W129"/>
  <c r="AH128"/>
  <c r="AG120"/>
  <c r="W118"/>
  <c r="AH117"/>
  <c r="AG115"/>
  <c r="W113"/>
  <c r="AH112"/>
  <c r="AG104"/>
  <c r="W102"/>
  <c r="AH101"/>
  <c r="AG99"/>
  <c r="W97"/>
  <c r="AH96"/>
  <c r="AG88"/>
  <c r="AH87"/>
  <c r="AG83"/>
  <c r="AG82"/>
  <c r="W81"/>
  <c r="AH80"/>
  <c r="W80"/>
  <c r="AH79"/>
  <c r="AG75"/>
  <c r="AG74"/>
  <c r="W73"/>
  <c r="AH72"/>
  <c r="W72"/>
  <c r="BK71"/>
  <c r="BJ71"/>
  <c r="BI71"/>
  <c r="AG70"/>
  <c r="W68"/>
  <c r="AH67"/>
  <c r="AG67"/>
  <c r="BT65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W65"/>
  <c r="AH64"/>
  <c r="BT62"/>
  <c r="BT63" s="1"/>
  <c r="BT64" s="1"/>
  <c r="AG62"/>
  <c r="BG61"/>
  <c r="BK61" s="1"/>
  <c r="BF61"/>
  <c r="BE61"/>
  <c r="BE62" s="1"/>
  <c r="BE63" s="1"/>
  <c r="AH61"/>
  <c r="E6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BK60"/>
  <c r="BJ60"/>
  <c r="BI60"/>
  <c r="BK59"/>
  <c r="BJ59"/>
  <c r="BI59"/>
  <c r="E59"/>
  <c r="E60" s="1"/>
  <c r="BK58"/>
  <c r="BJ58"/>
  <c r="BI58"/>
  <c r="W58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BK57"/>
  <c r="BJ57"/>
  <c r="BI57"/>
  <c r="AG57"/>
  <c r="F57"/>
  <c r="E57"/>
  <c r="E58" s="1"/>
  <c r="B57"/>
  <c r="B58" s="1"/>
  <c r="B59" s="1"/>
  <c r="B60" s="1"/>
  <c r="B61" s="1"/>
  <c r="A57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BR56"/>
  <c r="BK56"/>
  <c r="BJ56"/>
  <c r="BI56"/>
  <c r="W56"/>
  <c r="T56"/>
  <c r="P56"/>
  <c r="O56"/>
  <c r="M56"/>
  <c r="L56"/>
  <c r="K56"/>
  <c r="G56"/>
  <c r="G57" s="1"/>
  <c r="D57" s="1"/>
  <c r="F56"/>
  <c r="E56"/>
  <c r="BR55"/>
  <c r="BK55"/>
  <c r="BJ55"/>
  <c r="BI55"/>
  <c r="V55"/>
  <c r="U55"/>
  <c r="T55"/>
  <c r="N55"/>
  <c r="M55"/>
  <c r="L55"/>
  <c r="K55"/>
  <c r="G55"/>
  <c r="F55"/>
  <c r="E55"/>
  <c r="BR54"/>
  <c r="BK54"/>
  <c r="BJ54"/>
  <c r="BI54"/>
  <c r="BH54"/>
  <c r="AH54"/>
  <c r="AG54"/>
  <c r="AE54"/>
  <c r="AD54"/>
  <c r="AC54"/>
  <c r="AF54" s="1"/>
  <c r="V54"/>
  <c r="Y54" s="1"/>
  <c r="U54"/>
  <c r="T54"/>
  <c r="W55" s="1"/>
  <c r="P54"/>
  <c r="M54"/>
  <c r="P55" s="1"/>
  <c r="L54"/>
  <c r="O54" s="1"/>
  <c r="K54"/>
  <c r="G54"/>
  <c r="F54"/>
  <c r="E54"/>
  <c r="BR53"/>
  <c r="BK53"/>
  <c r="BJ53"/>
  <c r="BI53"/>
  <c r="BH53"/>
  <c r="AH53"/>
  <c r="AE53"/>
  <c r="AD53"/>
  <c r="AG53" s="1"/>
  <c r="AC53"/>
  <c r="V53"/>
  <c r="U53"/>
  <c r="X54" s="1"/>
  <c r="T53"/>
  <c r="W53" s="1"/>
  <c r="M53"/>
  <c r="P53" s="1"/>
  <c r="L53"/>
  <c r="K53"/>
  <c r="G53"/>
  <c r="F53"/>
  <c r="E53"/>
  <c r="BR52"/>
  <c r="BK52"/>
  <c r="BJ52"/>
  <c r="BI52"/>
  <c r="BH52"/>
  <c r="AE52"/>
  <c r="AH52" s="1"/>
  <c r="AD52"/>
  <c r="AC52"/>
  <c r="AF53" s="1"/>
  <c r="V52"/>
  <c r="Y53" s="1"/>
  <c r="U52"/>
  <c r="X53" s="1"/>
  <c r="T52"/>
  <c r="W52" s="1"/>
  <c r="M52"/>
  <c r="L52"/>
  <c r="K52"/>
  <c r="N53" s="1"/>
  <c r="G52"/>
  <c r="F52"/>
  <c r="E52"/>
  <c r="BR51"/>
  <c r="BK51"/>
  <c r="BJ51"/>
  <c r="BI51"/>
  <c r="BH51"/>
  <c r="AG51"/>
  <c r="AE51"/>
  <c r="AD51"/>
  <c r="AG52" s="1"/>
  <c r="AC51"/>
  <c r="AF52" s="1"/>
  <c r="V51"/>
  <c r="Y52" s="1"/>
  <c r="U51"/>
  <c r="X51" s="1"/>
  <c r="T51"/>
  <c r="O51"/>
  <c r="M51"/>
  <c r="L51"/>
  <c r="O52" s="1"/>
  <c r="K51"/>
  <c r="N51" s="1"/>
  <c r="G51"/>
  <c r="F51"/>
  <c r="E51"/>
  <c r="BR50"/>
  <c r="BK50"/>
  <c r="BJ50"/>
  <c r="BI50"/>
  <c r="BH50"/>
  <c r="AE50"/>
  <c r="AH51" s="1"/>
  <c r="AD50"/>
  <c r="AG50" s="1"/>
  <c r="AC50"/>
  <c r="AF50" s="1"/>
  <c r="V50"/>
  <c r="Y50" s="1"/>
  <c r="U50"/>
  <c r="T50"/>
  <c r="W51" s="1"/>
  <c r="O50"/>
  <c r="M50"/>
  <c r="P51" s="1"/>
  <c r="L50"/>
  <c r="K50"/>
  <c r="G50"/>
  <c r="F50"/>
  <c r="E50"/>
  <c r="BR49"/>
  <c r="BK49"/>
  <c r="BJ49"/>
  <c r="BI49"/>
  <c r="BH49"/>
  <c r="AE49"/>
  <c r="AH50" s="1"/>
  <c r="AD49"/>
  <c r="AG49" s="1"/>
  <c r="AC49"/>
  <c r="V49"/>
  <c r="U49"/>
  <c r="X50" s="1"/>
  <c r="T49"/>
  <c r="W50" s="1"/>
  <c r="P49"/>
  <c r="M49"/>
  <c r="P50" s="1"/>
  <c r="L49"/>
  <c r="K49"/>
  <c r="G49"/>
  <c r="F49"/>
  <c r="E49"/>
  <c r="BR48"/>
  <c r="BK48"/>
  <c r="BJ48"/>
  <c r="BI48"/>
  <c r="BH48"/>
  <c r="AF48"/>
  <c r="AE48"/>
  <c r="AH48" s="1"/>
  <c r="AD48"/>
  <c r="AC48"/>
  <c r="AF49" s="1"/>
  <c r="V48"/>
  <c r="Y49" s="1"/>
  <c r="U48"/>
  <c r="X49" s="1"/>
  <c r="T48"/>
  <c r="W48" s="1"/>
  <c r="N48"/>
  <c r="M48"/>
  <c r="L48"/>
  <c r="K48"/>
  <c r="N49" s="1"/>
  <c r="G48"/>
  <c r="F48"/>
  <c r="E48"/>
  <c r="BR47"/>
  <c r="BK47"/>
  <c r="BJ47"/>
  <c r="BI47"/>
  <c r="BH47"/>
  <c r="AE47"/>
  <c r="AD47"/>
  <c r="AG48" s="1"/>
  <c r="AC47"/>
  <c r="V47"/>
  <c r="Y47" s="1"/>
  <c r="U47"/>
  <c r="X47" s="1"/>
  <c r="T47"/>
  <c r="N47"/>
  <c r="M47"/>
  <c r="L47"/>
  <c r="O48" s="1"/>
  <c r="K47"/>
  <c r="G47"/>
  <c r="F47"/>
  <c r="E47"/>
  <c r="BR46"/>
  <c r="BK46"/>
  <c r="BJ46"/>
  <c r="BI46"/>
  <c r="BH46"/>
  <c r="AH46"/>
  <c r="AG46"/>
  <c r="AE46"/>
  <c r="AH47" s="1"/>
  <c r="AD46"/>
  <c r="AG47" s="1"/>
  <c r="AC46"/>
  <c r="AF46" s="1"/>
  <c r="V46"/>
  <c r="Y46" s="1"/>
  <c r="U46"/>
  <c r="T46"/>
  <c r="W47" s="1"/>
  <c r="P46"/>
  <c r="M46"/>
  <c r="P47" s="1"/>
  <c r="L46"/>
  <c r="O46" s="1"/>
  <c r="K46"/>
  <c r="G46"/>
  <c r="F46"/>
  <c r="E46"/>
  <c r="BR45"/>
  <c r="BK45"/>
  <c r="BJ45"/>
  <c r="BI45"/>
  <c r="BH45"/>
  <c r="AH45"/>
  <c r="AE45"/>
  <c r="AD45"/>
  <c r="AG45" s="1"/>
  <c r="AC45"/>
  <c r="V45"/>
  <c r="U45"/>
  <c r="X46" s="1"/>
  <c r="T45"/>
  <c r="W45" s="1"/>
  <c r="M45"/>
  <c r="P45" s="1"/>
  <c r="L45"/>
  <c r="K45"/>
  <c r="G45"/>
  <c r="F45"/>
  <c r="E45"/>
  <c r="BR44"/>
  <c r="BK44"/>
  <c r="BJ44"/>
  <c r="BI44"/>
  <c r="BH44"/>
  <c r="AE44"/>
  <c r="AH44" s="1"/>
  <c r="AD44"/>
  <c r="AC44"/>
  <c r="AF45" s="1"/>
  <c r="V44"/>
  <c r="Y45" s="1"/>
  <c r="U44"/>
  <c r="X44" s="1"/>
  <c r="T44"/>
  <c r="W44" s="1"/>
  <c r="M44"/>
  <c r="L44"/>
  <c r="K44"/>
  <c r="N45" s="1"/>
  <c r="G44"/>
  <c r="F44"/>
  <c r="E44"/>
  <c r="BR43"/>
  <c r="BK43"/>
  <c r="BJ43"/>
  <c r="BI43"/>
  <c r="BH43"/>
  <c r="AG43"/>
  <c r="AE43"/>
  <c r="AD43"/>
  <c r="AG44" s="1"/>
  <c r="AC43"/>
  <c r="AF44" s="1"/>
  <c r="V43"/>
  <c r="Y44" s="1"/>
  <c r="U43"/>
  <c r="X43" s="1"/>
  <c r="T43"/>
  <c r="O43"/>
  <c r="M43"/>
  <c r="L43"/>
  <c r="O44" s="1"/>
  <c r="K43"/>
  <c r="N43" s="1"/>
  <c r="G43"/>
  <c r="F43"/>
  <c r="E43"/>
  <c r="BR42"/>
  <c r="BK42"/>
  <c r="BJ42"/>
  <c r="BI42"/>
  <c r="BH42"/>
  <c r="AE42"/>
  <c r="AH43" s="1"/>
  <c r="AD42"/>
  <c r="AG42" s="1"/>
  <c r="AC42"/>
  <c r="AF42" s="1"/>
  <c r="V42"/>
  <c r="Y42" s="1"/>
  <c r="U42"/>
  <c r="T42"/>
  <c r="W43" s="1"/>
  <c r="O42"/>
  <c r="M42"/>
  <c r="P43" s="1"/>
  <c r="L42"/>
  <c r="K42"/>
  <c r="G42"/>
  <c r="F42"/>
  <c r="E42"/>
  <c r="BR41"/>
  <c r="BK41"/>
  <c r="BJ41"/>
  <c r="BI41"/>
  <c r="BH41"/>
  <c r="AE41"/>
  <c r="AH42" s="1"/>
  <c r="AD41"/>
  <c r="AG41" s="1"/>
  <c r="AC41"/>
  <c r="V41"/>
  <c r="U41"/>
  <c r="X42" s="1"/>
  <c r="T41"/>
  <c r="W42" s="1"/>
  <c r="P41"/>
  <c r="M41"/>
  <c r="P42" s="1"/>
  <c r="L41"/>
  <c r="K41"/>
  <c r="G41"/>
  <c r="F41"/>
  <c r="E41"/>
  <c r="BR40"/>
  <c r="BK40"/>
  <c r="BJ40"/>
  <c r="BI40"/>
  <c r="BH40"/>
  <c r="AF40"/>
  <c r="AE40"/>
  <c r="AH40" s="1"/>
  <c r="AD40"/>
  <c r="AC40"/>
  <c r="AF41" s="1"/>
  <c r="V40"/>
  <c r="Y41" s="1"/>
  <c r="U40"/>
  <c r="X41" s="1"/>
  <c r="T40"/>
  <c r="W40" s="1"/>
  <c r="N40"/>
  <c r="M40"/>
  <c r="L40"/>
  <c r="K40"/>
  <c r="N41" s="1"/>
  <c r="G40"/>
  <c r="F40"/>
  <c r="E40"/>
  <c r="BR39"/>
  <c r="BK39"/>
  <c r="BJ39"/>
  <c r="BI39"/>
  <c r="BH39"/>
  <c r="AE39"/>
  <c r="AD39"/>
  <c r="AG40" s="1"/>
  <c r="AC39"/>
  <c r="V39"/>
  <c r="Y40" s="1"/>
  <c r="U39"/>
  <c r="X39" s="1"/>
  <c r="T39"/>
  <c r="N39"/>
  <c r="M39"/>
  <c r="L39"/>
  <c r="O40" s="1"/>
  <c r="K39"/>
  <c r="G39"/>
  <c r="F39"/>
  <c r="E39"/>
  <c r="BR38"/>
  <c r="BK38"/>
  <c r="BJ38"/>
  <c r="BI38"/>
  <c r="BH38"/>
  <c r="AH38"/>
  <c r="AG38"/>
  <c r="AE38"/>
  <c r="AH39" s="1"/>
  <c r="AD38"/>
  <c r="AG39" s="1"/>
  <c r="AC38"/>
  <c r="AF38" s="1"/>
  <c r="V38"/>
  <c r="Y38" s="1"/>
  <c r="U38"/>
  <c r="T38"/>
  <c r="W39" s="1"/>
  <c r="P38"/>
  <c r="M38"/>
  <c r="P39" s="1"/>
  <c r="L38"/>
  <c r="O38" s="1"/>
  <c r="K38"/>
  <c r="G38"/>
  <c r="F38"/>
  <c r="E38"/>
  <c r="BR37"/>
  <c r="BK37"/>
  <c r="BJ37"/>
  <c r="BI37"/>
  <c r="BH37"/>
  <c r="AH37"/>
  <c r="AE37"/>
  <c r="AD37"/>
  <c r="AG37" s="1"/>
  <c r="AC37"/>
  <c r="V37"/>
  <c r="U37"/>
  <c r="X38" s="1"/>
  <c r="T37"/>
  <c r="W37" s="1"/>
  <c r="M37"/>
  <c r="P37" s="1"/>
  <c r="L37"/>
  <c r="K37"/>
  <c r="G37"/>
  <c r="F37"/>
  <c r="E37"/>
  <c r="BR36"/>
  <c r="BK36"/>
  <c r="BJ36"/>
  <c r="BI36"/>
  <c r="BH36"/>
  <c r="AE36"/>
  <c r="AH36" s="1"/>
  <c r="AD36"/>
  <c r="AC36"/>
  <c r="AF37" s="1"/>
  <c r="V36"/>
  <c r="Y37" s="1"/>
  <c r="U36"/>
  <c r="X37" s="1"/>
  <c r="T36"/>
  <c r="W36" s="1"/>
  <c r="M36"/>
  <c r="L36"/>
  <c r="K36"/>
  <c r="N37" s="1"/>
  <c r="G36"/>
  <c r="F36"/>
  <c r="E36"/>
  <c r="BR35"/>
  <c r="BK35"/>
  <c r="BJ35"/>
  <c r="BI35"/>
  <c r="BH35"/>
  <c r="AG35"/>
  <c r="AE35"/>
  <c r="AD35"/>
  <c r="AG36" s="1"/>
  <c r="AC35"/>
  <c r="AF36" s="1"/>
  <c r="V35"/>
  <c r="Y36" s="1"/>
  <c r="U35"/>
  <c r="X35" s="1"/>
  <c r="T35"/>
  <c r="O35"/>
  <c r="M35"/>
  <c r="L35"/>
  <c r="O36" s="1"/>
  <c r="K35"/>
  <c r="N35" s="1"/>
  <c r="G35"/>
  <c r="F35"/>
  <c r="E35"/>
  <c r="BR34"/>
  <c r="BK34"/>
  <c r="BJ34"/>
  <c r="BI34"/>
  <c r="BH34"/>
  <c r="AE34"/>
  <c r="AH35" s="1"/>
  <c r="AD34"/>
  <c r="AG34" s="1"/>
  <c r="AC34"/>
  <c r="AF34" s="1"/>
  <c r="V34"/>
  <c r="Y34" s="1"/>
  <c r="U34"/>
  <c r="T34"/>
  <c r="W35" s="1"/>
  <c r="O34"/>
  <c r="M34"/>
  <c r="P35" s="1"/>
  <c r="L34"/>
  <c r="K34"/>
  <c r="G34"/>
  <c r="F34"/>
  <c r="E34"/>
  <c r="BR33"/>
  <c r="BK33"/>
  <c r="BJ33"/>
  <c r="BI33"/>
  <c r="BH33"/>
  <c r="AE33"/>
  <c r="AH34" s="1"/>
  <c r="AD33"/>
  <c r="AG33" s="1"/>
  <c r="AC33"/>
  <c r="V33"/>
  <c r="U33"/>
  <c r="X34" s="1"/>
  <c r="T33"/>
  <c r="W34" s="1"/>
  <c r="P33"/>
  <c r="M33"/>
  <c r="P34" s="1"/>
  <c r="L33"/>
  <c r="K33"/>
  <c r="G33"/>
  <c r="F33"/>
  <c r="E33"/>
  <c r="BR32"/>
  <c r="BK32"/>
  <c r="BJ32"/>
  <c r="BI32"/>
  <c r="BH32"/>
  <c r="AF32"/>
  <c r="AE32"/>
  <c r="AH32" s="1"/>
  <c r="AD32"/>
  <c r="AC32"/>
  <c r="AF33" s="1"/>
  <c r="V32"/>
  <c r="Y33" s="1"/>
  <c r="U32"/>
  <c r="X33" s="1"/>
  <c r="T32"/>
  <c r="W32" s="1"/>
  <c r="N32"/>
  <c r="M32"/>
  <c r="L32"/>
  <c r="K32"/>
  <c r="N33" s="1"/>
  <c r="G32"/>
  <c r="F32"/>
  <c r="E32"/>
  <c r="BR31"/>
  <c r="BK31"/>
  <c r="BJ31"/>
  <c r="BI31"/>
  <c r="BH31"/>
  <c r="AE31"/>
  <c r="AD31"/>
  <c r="AG32" s="1"/>
  <c r="AC31"/>
  <c r="V31"/>
  <c r="Y32" s="1"/>
  <c r="U31"/>
  <c r="X31" s="1"/>
  <c r="T31"/>
  <c r="N31"/>
  <c r="M31"/>
  <c r="L31"/>
  <c r="O32" s="1"/>
  <c r="K31"/>
  <c r="G31"/>
  <c r="F31"/>
  <c r="E31"/>
  <c r="BR30"/>
  <c r="BK30"/>
  <c r="BJ30"/>
  <c r="BI30"/>
  <c r="BH30"/>
  <c r="AH30"/>
  <c r="AG30"/>
  <c r="AE30"/>
  <c r="AH31" s="1"/>
  <c r="AD30"/>
  <c r="AG31" s="1"/>
  <c r="AC30"/>
  <c r="AF30" s="1"/>
  <c r="V30"/>
  <c r="Y30" s="1"/>
  <c r="U30"/>
  <c r="T30"/>
  <c r="W31" s="1"/>
  <c r="P30"/>
  <c r="M30"/>
  <c r="P31" s="1"/>
  <c r="L30"/>
  <c r="O30" s="1"/>
  <c r="K30"/>
  <c r="G30"/>
  <c r="F30"/>
  <c r="E30"/>
  <c r="BR29"/>
  <c r="BK29"/>
  <c r="BJ29"/>
  <c r="BI29"/>
  <c r="BH29"/>
  <c r="AH29"/>
  <c r="AE29"/>
  <c r="AD29"/>
  <c r="AG29" s="1"/>
  <c r="AC29"/>
  <c r="V29"/>
  <c r="U29"/>
  <c r="X30" s="1"/>
  <c r="T29"/>
  <c r="W29" s="1"/>
  <c r="M29"/>
  <c r="P29" s="1"/>
  <c r="L29"/>
  <c r="K29"/>
  <c r="G29"/>
  <c r="F29"/>
  <c r="E29"/>
  <c r="BR28"/>
  <c r="BK28"/>
  <c r="BJ28"/>
  <c r="BI28"/>
  <c r="BH28"/>
  <c r="AE28"/>
  <c r="AH28" s="1"/>
  <c r="AD28"/>
  <c r="AC28"/>
  <c r="AF29" s="1"/>
  <c r="V28"/>
  <c r="Y29" s="1"/>
  <c r="U28"/>
  <c r="X29" s="1"/>
  <c r="T28"/>
  <c r="W28" s="1"/>
  <c r="M28"/>
  <c r="L28"/>
  <c r="K28"/>
  <c r="N29" s="1"/>
  <c r="G28"/>
  <c r="F28"/>
  <c r="E28"/>
  <c r="BR27"/>
  <c r="BK27"/>
  <c r="BJ27"/>
  <c r="BI27"/>
  <c r="BH27"/>
  <c r="AG27"/>
  <c r="AE27"/>
  <c r="AD27"/>
  <c r="AG28" s="1"/>
  <c r="AC27"/>
  <c r="AF28" s="1"/>
  <c r="V27"/>
  <c r="Y28" s="1"/>
  <c r="U27"/>
  <c r="X27" s="1"/>
  <c r="T27"/>
  <c r="O27"/>
  <c r="M27"/>
  <c r="L27"/>
  <c r="O28" s="1"/>
  <c r="K27"/>
  <c r="N27" s="1"/>
  <c r="G27"/>
  <c r="F27"/>
  <c r="E27"/>
  <c r="BR26"/>
  <c r="BK26"/>
  <c r="BJ26"/>
  <c r="BI26"/>
  <c r="BH26"/>
  <c r="AE26"/>
  <c r="AH27" s="1"/>
  <c r="AD26"/>
  <c r="AG26" s="1"/>
  <c r="AC26"/>
  <c r="AF26" s="1"/>
  <c r="V26"/>
  <c r="Y26" s="1"/>
  <c r="U26"/>
  <c r="T26"/>
  <c r="W27" s="1"/>
  <c r="O26"/>
  <c r="M26"/>
  <c r="P27" s="1"/>
  <c r="L26"/>
  <c r="K26"/>
  <c r="G26"/>
  <c r="F26"/>
  <c r="E26"/>
  <c r="BR25"/>
  <c r="BK25"/>
  <c r="BJ25"/>
  <c r="BI25"/>
  <c r="BH25"/>
  <c r="AE25"/>
  <c r="AH26" s="1"/>
  <c r="AD25"/>
  <c r="AG25" s="1"/>
  <c r="AC25"/>
  <c r="X25"/>
  <c r="W25"/>
  <c r="V25"/>
  <c r="U25"/>
  <c r="X26" s="1"/>
  <c r="T25"/>
  <c r="W26" s="1"/>
  <c r="P25"/>
  <c r="M25"/>
  <c r="P26" s="1"/>
  <c r="L25"/>
  <c r="K25"/>
  <c r="G25"/>
  <c r="F25"/>
  <c r="E25"/>
  <c r="BR24"/>
  <c r="BK24"/>
  <c r="BJ24"/>
  <c r="BI24"/>
  <c r="BH24"/>
  <c r="AE24"/>
  <c r="AH24" s="1"/>
  <c r="AD24"/>
  <c r="AC24"/>
  <c r="AF25" s="1"/>
  <c r="V24"/>
  <c r="Y25" s="1"/>
  <c r="U24"/>
  <c r="T24"/>
  <c r="W24" s="1"/>
  <c r="N24"/>
  <c r="M24"/>
  <c r="L24"/>
  <c r="K24"/>
  <c r="N25" s="1"/>
  <c r="G24"/>
  <c r="F24"/>
  <c r="E24"/>
  <c r="BR23"/>
  <c r="BK23"/>
  <c r="BJ23"/>
  <c r="BI23"/>
  <c r="BH23"/>
  <c r="AG23"/>
  <c r="AE23"/>
  <c r="AD23"/>
  <c r="AG24" s="1"/>
  <c r="AC23"/>
  <c r="AF23" s="1"/>
  <c r="V23"/>
  <c r="Y23" s="1"/>
  <c r="U23"/>
  <c r="X23" s="1"/>
  <c r="T23"/>
  <c r="M23"/>
  <c r="L23"/>
  <c r="O24" s="1"/>
  <c r="K23"/>
  <c r="G23"/>
  <c r="F23"/>
  <c r="E23"/>
  <c r="BR22"/>
  <c r="BK22"/>
  <c r="BJ22"/>
  <c r="BI22"/>
  <c r="BH22"/>
  <c r="AG22"/>
  <c r="AE22"/>
  <c r="AH23" s="1"/>
  <c r="AD22"/>
  <c r="AC22"/>
  <c r="AF22" s="1"/>
  <c r="V22"/>
  <c r="Y22" s="1"/>
  <c r="U22"/>
  <c r="T22"/>
  <c r="W23" s="1"/>
  <c r="P22"/>
  <c r="O22"/>
  <c r="M22"/>
  <c r="P23" s="1"/>
  <c r="L22"/>
  <c r="O23" s="1"/>
  <c r="K22"/>
  <c r="N23" s="1"/>
  <c r="G22"/>
  <c r="F22"/>
  <c r="E22"/>
  <c r="BR21"/>
  <c r="BK21"/>
  <c r="BJ21"/>
  <c r="BI21"/>
  <c r="BH21"/>
  <c r="AH21"/>
  <c r="AE21"/>
  <c r="AH22" s="1"/>
  <c r="AD21"/>
  <c r="AG21" s="1"/>
  <c r="AC21"/>
  <c r="X21"/>
  <c r="V21"/>
  <c r="U21"/>
  <c r="X22" s="1"/>
  <c r="T21"/>
  <c r="W21" s="1"/>
  <c r="P21"/>
  <c r="M21"/>
  <c r="L21"/>
  <c r="K21"/>
  <c r="G21"/>
  <c r="F21"/>
  <c r="E21"/>
  <c r="BR20"/>
  <c r="BK20"/>
  <c r="BJ20"/>
  <c r="BI20"/>
  <c r="BH20"/>
  <c r="AF20"/>
  <c r="AE20"/>
  <c r="AH20" s="1"/>
  <c r="AD20"/>
  <c r="AC20"/>
  <c r="AF21" s="1"/>
  <c r="Y20"/>
  <c r="V20"/>
  <c r="Y21" s="1"/>
  <c r="U20"/>
  <c r="T20"/>
  <c r="W20" s="1"/>
  <c r="N20"/>
  <c r="M20"/>
  <c r="L20"/>
  <c r="K20"/>
  <c r="N21" s="1"/>
  <c r="G20"/>
  <c r="F20"/>
  <c r="E20"/>
  <c r="BR19"/>
  <c r="BK19"/>
  <c r="BJ19"/>
  <c r="BI19"/>
  <c r="BH19"/>
  <c r="AG19"/>
  <c r="AE19"/>
  <c r="AD19"/>
  <c r="AG20" s="1"/>
  <c r="AC19"/>
  <c r="AF19" s="1"/>
  <c r="V19"/>
  <c r="Y19" s="1"/>
  <c r="U19"/>
  <c r="X19" s="1"/>
  <c r="T19"/>
  <c r="M19"/>
  <c r="L19"/>
  <c r="O20" s="1"/>
  <c r="K19"/>
  <c r="G19"/>
  <c r="F19"/>
  <c r="E19"/>
  <c r="BR18"/>
  <c r="BK18"/>
  <c r="BJ18"/>
  <c r="BI18"/>
  <c r="BH18"/>
  <c r="AH18"/>
  <c r="AG18"/>
  <c r="AE18"/>
  <c r="AH19" s="1"/>
  <c r="AD18"/>
  <c r="AC18"/>
  <c r="W18"/>
  <c r="V18"/>
  <c r="Y18" s="1"/>
  <c r="U18"/>
  <c r="T18"/>
  <c r="W19" s="1"/>
  <c r="P18"/>
  <c r="O18"/>
  <c r="M18"/>
  <c r="P19" s="1"/>
  <c r="L18"/>
  <c r="O19" s="1"/>
  <c r="K18"/>
  <c r="N19" s="1"/>
  <c r="G18"/>
  <c r="F18"/>
  <c r="E18"/>
  <c r="BR17"/>
  <c r="BK17"/>
  <c r="BJ17"/>
  <c r="BI17"/>
  <c r="BH17"/>
  <c r="AF17"/>
  <c r="AE17"/>
  <c r="AD17"/>
  <c r="AC17"/>
  <c r="W17"/>
  <c r="V17"/>
  <c r="U17"/>
  <c r="X18" s="1"/>
  <c r="T17"/>
  <c r="P17"/>
  <c r="M17"/>
  <c r="L17"/>
  <c r="K17"/>
  <c r="G17"/>
  <c r="F17"/>
  <c r="E17"/>
  <c r="BR16"/>
  <c r="BK16"/>
  <c r="BJ16"/>
  <c r="BI16"/>
  <c r="BH16"/>
  <c r="AC16"/>
  <c r="AF16" s="1"/>
  <c r="W16"/>
  <c r="T16"/>
  <c r="M16"/>
  <c r="L16"/>
  <c r="K16"/>
  <c r="G16"/>
  <c r="F16"/>
  <c r="E16"/>
  <c r="BR15"/>
  <c r="BK15"/>
  <c r="BJ15"/>
  <c r="BI15"/>
  <c r="BH15"/>
  <c r="AC15"/>
  <c r="W15"/>
  <c r="T15"/>
  <c r="M15"/>
  <c r="L15"/>
  <c r="O16" s="1"/>
  <c r="K15"/>
  <c r="N16" s="1"/>
  <c r="G15"/>
  <c r="F15"/>
  <c r="E15"/>
  <c r="BR14"/>
  <c r="BK14"/>
  <c r="BJ14"/>
  <c r="BI14"/>
  <c r="BH14"/>
  <c r="AC14"/>
  <c r="AF14" s="1"/>
  <c r="T14"/>
  <c r="W14" s="1"/>
  <c r="M14"/>
  <c r="P15" s="1"/>
  <c r="L14"/>
  <c r="K14"/>
  <c r="G14"/>
  <c r="F14"/>
  <c r="E14"/>
  <c r="BR13"/>
  <c r="BK13"/>
  <c r="BJ13"/>
  <c r="BI13"/>
  <c r="BH13"/>
  <c r="AF13"/>
  <c r="AC13"/>
  <c r="T13"/>
  <c r="P13"/>
  <c r="M13"/>
  <c r="P14" s="1"/>
  <c r="L13"/>
  <c r="K13"/>
  <c r="G13"/>
  <c r="F13"/>
  <c r="E13"/>
  <c r="BR12"/>
  <c r="BK12"/>
  <c r="BJ12"/>
  <c r="BI12"/>
  <c r="BH12"/>
  <c r="AC12"/>
  <c r="W12"/>
  <c r="T12"/>
  <c r="M12"/>
  <c r="L12"/>
  <c r="K12"/>
  <c r="G12"/>
  <c r="F12"/>
  <c r="E12"/>
  <c r="BR11"/>
  <c r="BK11"/>
  <c r="BJ11"/>
  <c r="BI11"/>
  <c r="BH11"/>
  <c r="AC11"/>
  <c r="AF11" s="1"/>
  <c r="W11"/>
  <c r="T11"/>
  <c r="M11"/>
  <c r="L11"/>
  <c r="O12" s="1"/>
  <c r="K11"/>
  <c r="N12" s="1"/>
  <c r="G11"/>
  <c r="F11"/>
  <c r="E11"/>
  <c r="BR10"/>
  <c r="BK10"/>
  <c r="BJ10"/>
  <c r="BI10"/>
  <c r="BH10"/>
  <c r="AF10"/>
  <c r="AC10"/>
  <c r="T10"/>
  <c r="W10" s="1"/>
  <c r="M10"/>
  <c r="P11" s="1"/>
  <c r="L10"/>
  <c r="K10"/>
  <c r="G10"/>
  <c r="F10"/>
  <c r="E10"/>
  <c r="BR9"/>
  <c r="BK9"/>
  <c r="BJ9"/>
  <c r="BI9"/>
  <c r="BH9"/>
  <c r="AM9"/>
  <c r="AF9"/>
  <c r="AC9"/>
  <c r="T9"/>
  <c r="W9" s="1"/>
  <c r="M9"/>
  <c r="P10" s="1"/>
  <c r="L9"/>
  <c r="K9"/>
  <c r="G9"/>
  <c r="F9"/>
  <c r="E9"/>
  <c r="BR8"/>
  <c r="BK8"/>
  <c r="BJ8"/>
  <c r="BI8"/>
  <c r="BH8"/>
  <c r="AN8"/>
  <c r="AM8"/>
  <c r="AP8" s="1"/>
  <c r="AC8"/>
  <c r="AF8" s="1"/>
  <c r="W8"/>
  <c r="T8"/>
  <c r="M8"/>
  <c r="L8"/>
  <c r="K8"/>
  <c r="N9" s="1"/>
  <c r="G8"/>
  <c r="F8"/>
  <c r="E8"/>
  <c r="BR7"/>
  <c r="BK7"/>
  <c r="BJ7"/>
  <c r="BI7"/>
  <c r="BH7"/>
  <c r="AP7"/>
  <c r="AO7"/>
  <c r="AN7"/>
  <c r="AQ7" s="1"/>
  <c r="AM7"/>
  <c r="AL7"/>
  <c r="AL8" s="1"/>
  <c r="AC7"/>
  <c r="AF7" s="1"/>
  <c r="W7"/>
  <c r="T7"/>
  <c r="M7"/>
  <c r="L7"/>
  <c r="O8" s="1"/>
  <c r="K7"/>
  <c r="N8" s="1"/>
  <c r="G7"/>
  <c r="F7"/>
  <c r="E7"/>
  <c r="BK6"/>
  <c r="BN6" s="1"/>
  <c r="BJ6"/>
  <c r="BI6"/>
  <c r="BH6"/>
  <c r="AW6"/>
  <c r="AZ6" s="1"/>
  <c r="BC6" s="1"/>
  <c r="AT6"/>
  <c r="BQ6" s="1"/>
  <c r="AS6"/>
  <c r="AK6"/>
  <c r="AJ6"/>
  <c r="AI6"/>
  <c r="AC6"/>
  <c r="T6"/>
  <c r="M6"/>
  <c r="P7" s="1"/>
  <c r="L6"/>
  <c r="K6"/>
  <c r="AE5"/>
  <c r="AH194" s="1"/>
  <c r="AD5"/>
  <c r="AC5"/>
  <c r="T5"/>
  <c r="A169" i="16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G162"/>
  <c r="H161"/>
  <c r="G161"/>
  <c r="G160"/>
  <c r="G159"/>
  <c r="H159" s="1"/>
  <c r="G158"/>
  <c r="G157"/>
  <c r="G156"/>
  <c r="H156" s="1"/>
  <c r="G155"/>
  <c r="H155" s="1"/>
  <c r="G154"/>
  <c r="G153"/>
  <c r="H152"/>
  <c r="G152"/>
  <c r="G151"/>
  <c r="G150"/>
  <c r="H149"/>
  <c r="G149"/>
  <c r="G148"/>
  <c r="G147"/>
  <c r="H147" s="1"/>
  <c r="G146"/>
  <c r="G145"/>
  <c r="G144"/>
  <c r="H143"/>
  <c r="G143"/>
  <c r="G142"/>
  <c r="G141"/>
  <c r="H141" s="1"/>
  <c r="H140"/>
  <c r="G140"/>
  <c r="G139"/>
  <c r="G138"/>
  <c r="H138" s="1"/>
  <c r="G137"/>
  <c r="G136"/>
  <c r="H136" s="1"/>
  <c r="G135"/>
  <c r="G134"/>
  <c r="H134" s="1"/>
  <c r="G133"/>
  <c r="H133" s="1"/>
  <c r="G132"/>
  <c r="H132" s="1"/>
  <c r="H131"/>
  <c r="G131"/>
  <c r="G130"/>
  <c r="H129"/>
  <c r="G129"/>
  <c r="G128"/>
  <c r="G127"/>
  <c r="H127" s="1"/>
  <c r="G126"/>
  <c r="G125"/>
  <c r="G124"/>
  <c r="H124" s="1"/>
  <c r="G123"/>
  <c r="H123" s="1"/>
  <c r="G122"/>
  <c r="G121"/>
  <c r="H120"/>
  <c r="G120"/>
  <c r="G119"/>
  <c r="G118"/>
  <c r="H117"/>
  <c r="G117"/>
  <c r="G116"/>
  <c r="G115"/>
  <c r="H115" s="1"/>
  <c r="G114"/>
  <c r="G113"/>
  <c r="G112"/>
  <c r="C112"/>
  <c r="G111"/>
  <c r="C111"/>
  <c r="G110"/>
  <c r="H110" s="1"/>
  <c r="H109"/>
  <c r="G109"/>
  <c r="G108"/>
  <c r="C108"/>
  <c r="G107"/>
  <c r="C107"/>
  <c r="G106"/>
  <c r="H106" s="1"/>
  <c r="G105"/>
  <c r="G104"/>
  <c r="H104" s="1"/>
  <c r="C104"/>
  <c r="G103"/>
  <c r="C103"/>
  <c r="G102"/>
  <c r="H102" s="1"/>
  <c r="G101"/>
  <c r="H101" s="1"/>
  <c r="G100"/>
  <c r="H100" s="1"/>
  <c r="C100"/>
  <c r="G99"/>
  <c r="H99" s="1"/>
  <c r="C99"/>
  <c r="G98"/>
  <c r="H97"/>
  <c r="G97"/>
  <c r="G96"/>
  <c r="C96"/>
  <c r="G95"/>
  <c r="H95" s="1"/>
  <c r="C95"/>
  <c r="G94"/>
  <c r="G93"/>
  <c r="H93" s="1"/>
  <c r="G92"/>
  <c r="H92" s="1"/>
  <c r="C92"/>
  <c r="G91"/>
  <c r="C91"/>
  <c r="H90"/>
  <c r="G90"/>
  <c r="G89"/>
  <c r="H88"/>
  <c r="G88"/>
  <c r="C88"/>
  <c r="G87"/>
  <c r="C87"/>
  <c r="H86"/>
  <c r="G86"/>
  <c r="G85"/>
  <c r="H84"/>
  <c r="G84"/>
  <c r="C84"/>
  <c r="G83"/>
  <c r="C83"/>
  <c r="G82"/>
  <c r="G81"/>
  <c r="H81" s="1"/>
  <c r="G80"/>
  <c r="C80"/>
  <c r="G79"/>
  <c r="C79"/>
  <c r="G78"/>
  <c r="H78" s="1"/>
  <c r="H77"/>
  <c r="G77"/>
  <c r="G76"/>
  <c r="C76"/>
  <c r="G75"/>
  <c r="C75"/>
  <c r="G74"/>
  <c r="H74" s="1"/>
  <c r="G73"/>
  <c r="G72"/>
  <c r="H72" s="1"/>
  <c r="C72"/>
  <c r="G71"/>
  <c r="C71"/>
  <c r="G70"/>
  <c r="H70" s="1"/>
  <c r="G69"/>
  <c r="H69" s="1"/>
  <c r="G68"/>
  <c r="H68" s="1"/>
  <c r="C68"/>
  <c r="G67"/>
  <c r="H67" s="1"/>
  <c r="C67"/>
  <c r="G66"/>
  <c r="H65"/>
  <c r="G65"/>
  <c r="G64"/>
  <c r="C64"/>
  <c r="G63"/>
  <c r="H63" s="1"/>
  <c r="C63"/>
  <c r="G62"/>
  <c r="G61"/>
  <c r="H61" s="1"/>
  <c r="G60"/>
  <c r="H60" s="1"/>
  <c r="C60"/>
  <c r="G59"/>
  <c r="C59"/>
  <c r="H58"/>
  <c r="G58"/>
  <c r="G57"/>
  <c r="H56"/>
  <c r="G56"/>
  <c r="C56"/>
  <c r="G55"/>
  <c r="C55"/>
  <c r="H54"/>
  <c r="G54"/>
  <c r="G53"/>
  <c r="H52"/>
  <c r="G52"/>
  <c r="C52"/>
  <c r="G51"/>
  <c r="C51"/>
  <c r="G50"/>
  <c r="G49"/>
  <c r="H49" s="1"/>
  <c r="G48"/>
  <c r="C48"/>
  <c r="G47"/>
  <c r="C47"/>
  <c r="G46"/>
  <c r="H46" s="1"/>
  <c r="H45"/>
  <c r="G45"/>
  <c r="G44"/>
  <c r="C44"/>
  <c r="G43"/>
  <c r="C43"/>
  <c r="G42"/>
  <c r="H42" s="1"/>
  <c r="G41"/>
  <c r="G40"/>
  <c r="H40" s="1"/>
  <c r="C40"/>
  <c r="G39"/>
  <c r="C39"/>
  <c r="G38"/>
  <c r="H38" s="1"/>
  <c r="G37"/>
  <c r="H37" s="1"/>
  <c r="G36"/>
  <c r="H36" s="1"/>
  <c r="C36"/>
  <c r="G35"/>
  <c r="H35" s="1"/>
  <c r="C35"/>
  <c r="G34"/>
  <c r="H33"/>
  <c r="G33"/>
  <c r="G32"/>
  <c r="C32"/>
  <c r="G31"/>
  <c r="H31" s="1"/>
  <c r="C31"/>
  <c r="G30"/>
  <c r="G29"/>
  <c r="H29" s="1"/>
  <c r="G28"/>
  <c r="H28" s="1"/>
  <c r="C28"/>
  <c r="G27"/>
  <c r="C27"/>
  <c r="H26"/>
  <c r="G26"/>
  <c r="G25"/>
  <c r="H24"/>
  <c r="G24"/>
  <c r="C24"/>
  <c r="G23"/>
  <c r="C23"/>
  <c r="H22"/>
  <c r="G22"/>
  <c r="G21"/>
  <c r="H20"/>
  <c r="G20"/>
  <c r="C20"/>
  <c r="G19"/>
  <c r="C19"/>
  <c r="H18"/>
  <c r="G18"/>
  <c r="G17"/>
  <c r="H17" s="1"/>
  <c r="H16"/>
  <c r="G16"/>
  <c r="C16"/>
  <c r="G15"/>
  <c r="H15" s="1"/>
  <c r="C15"/>
  <c r="G14"/>
  <c r="G13"/>
  <c r="H13" s="1"/>
  <c r="G12"/>
  <c r="H12" s="1"/>
  <c r="C12"/>
  <c r="G11"/>
  <c r="C11"/>
  <c r="H10"/>
  <c r="G10"/>
  <c r="G9"/>
  <c r="H9" s="1"/>
  <c r="H8"/>
  <c r="G8"/>
  <c r="C8"/>
  <c r="J7"/>
  <c r="G7"/>
  <c r="H7" s="1"/>
  <c r="C7"/>
  <c r="C6"/>
  <c r="I4"/>
  <c r="C102"/>
  <c r="G3"/>
  <c r="H160" s="1"/>
  <c r="A169" i="15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C128"/>
  <c r="C124"/>
  <c r="C70"/>
  <c r="C66"/>
  <c r="C62"/>
  <c r="C58"/>
  <c r="C54"/>
  <c r="C50"/>
  <c r="C46"/>
  <c r="C42"/>
  <c r="C38"/>
  <c r="C34"/>
  <c r="C30"/>
  <c r="C26"/>
  <c r="C22"/>
  <c r="C18"/>
  <c r="C14"/>
  <c r="C10"/>
  <c r="J7"/>
  <c r="I4"/>
  <c r="G3"/>
  <c r="H158" s="1"/>
  <c r="BD60" i="13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D37"/>
  <c r="BD36"/>
  <c r="BD35"/>
  <c r="BD34"/>
  <c r="BD33"/>
  <c r="BD32"/>
  <c r="BD31"/>
  <c r="BD30"/>
  <c r="BD29"/>
  <c r="BD28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T63"/>
  <c r="BT64" s="1"/>
  <c r="BT65" s="1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T301" s="1"/>
  <c r="BT302" s="1"/>
  <c r="BT303" s="1"/>
  <c r="BT304" s="1"/>
  <c r="BT305" s="1"/>
  <c r="BT306" s="1"/>
  <c r="BT307" s="1"/>
  <c r="BT308" s="1"/>
  <c r="BT309" s="1"/>
  <c r="BT310" s="1"/>
  <c r="BT311" s="1"/>
  <c r="BT312" s="1"/>
  <c r="BT313" s="1"/>
  <c r="BT314" s="1"/>
  <c r="BT315" s="1"/>
  <c r="BT316" s="1"/>
  <c r="BT317" s="1"/>
  <c r="BT318" s="1"/>
  <c r="BT319" s="1"/>
  <c r="BT320" s="1"/>
  <c r="BT321" s="1"/>
  <c r="BT322" s="1"/>
  <c r="BT323" s="1"/>
  <c r="BT324" s="1"/>
  <c r="BT325" s="1"/>
  <c r="BT326" s="1"/>
  <c r="BT327" s="1"/>
  <c r="BT328" s="1"/>
  <c r="BT329" s="1"/>
  <c r="BT330" s="1"/>
  <c r="BT331" s="1"/>
  <c r="BT332" s="1"/>
  <c r="BT333" s="1"/>
  <c r="BT334" s="1"/>
  <c r="BT335" s="1"/>
  <c r="BT336" s="1"/>
  <c r="BT337" s="1"/>
  <c r="BT338" s="1"/>
  <c r="BT339" s="1"/>
  <c r="BT340" s="1"/>
  <c r="BT341" s="1"/>
  <c r="BT342" s="1"/>
  <c r="BT343" s="1"/>
  <c r="BT344" s="1"/>
  <c r="BT345" s="1"/>
  <c r="BT346" s="1"/>
  <c r="BT62"/>
  <c r="I267" i="20" l="1"/>
  <c r="I268" s="1"/>
  <c r="I269" s="1"/>
  <c r="I270" s="1"/>
  <c r="I271" s="1"/>
  <c r="I272" s="1"/>
  <c r="H267"/>
  <c r="H268" s="1"/>
  <c r="H269" s="1"/>
  <c r="H270" s="1"/>
  <c r="H271" s="1"/>
  <c r="H272" s="1"/>
  <c r="K267"/>
  <c r="K268" s="1"/>
  <c r="K269" s="1"/>
  <c r="K270" s="1"/>
  <c r="K271" s="1"/>
  <c r="K272" s="1"/>
  <c r="H11" i="16"/>
  <c r="H19"/>
  <c r="H21"/>
  <c r="H44"/>
  <c r="H51"/>
  <c r="H53"/>
  <c r="H76"/>
  <c r="H83"/>
  <c r="H85"/>
  <c r="H108"/>
  <c r="H118"/>
  <c r="H139"/>
  <c r="H150"/>
  <c r="H138" i="15"/>
  <c r="H14" i="16"/>
  <c r="H30"/>
  <c r="H47"/>
  <c r="H62"/>
  <c r="H79"/>
  <c r="H94"/>
  <c r="H111"/>
  <c r="H113"/>
  <c r="H116"/>
  <c r="H122"/>
  <c r="H125"/>
  <c r="H145"/>
  <c r="H148"/>
  <c r="H154"/>
  <c r="H157"/>
  <c r="BG72" i="18"/>
  <c r="BG73" s="1"/>
  <c r="BI61" i="17"/>
  <c r="BF72"/>
  <c r="BF73" s="1"/>
  <c r="BK61" i="18"/>
  <c r="BG72" i="17"/>
  <c r="BK72" s="1"/>
  <c r="J266" i="19"/>
  <c r="J267" s="1"/>
  <c r="J268" s="1"/>
  <c r="J269" s="1"/>
  <c r="J270" s="1"/>
  <c r="J271" s="1"/>
  <c r="J272" s="1"/>
  <c r="H266"/>
  <c r="H267" s="1"/>
  <c r="H268" s="1"/>
  <c r="H269" s="1"/>
  <c r="H270" s="1"/>
  <c r="H271" s="1"/>
  <c r="H272" s="1"/>
  <c r="I266"/>
  <c r="I267" s="1"/>
  <c r="I268" s="1"/>
  <c r="I269" s="1"/>
  <c r="I270" s="1"/>
  <c r="I271" s="1"/>
  <c r="I272" s="1"/>
  <c r="K266"/>
  <c r="K267" s="1"/>
  <c r="K268" s="1"/>
  <c r="K269" s="1"/>
  <c r="K270" s="1"/>
  <c r="K271" s="1"/>
  <c r="K272" s="1"/>
  <c r="H8" i="15"/>
  <c r="H13"/>
  <c r="H18"/>
  <c r="H29"/>
  <c r="H34"/>
  <c r="H37"/>
  <c r="H42"/>
  <c r="H45"/>
  <c r="H50"/>
  <c r="H58"/>
  <c r="H61"/>
  <c r="H66"/>
  <c r="H69"/>
  <c r="H75"/>
  <c r="H79"/>
  <c r="H83"/>
  <c r="H87"/>
  <c r="H95"/>
  <c r="H99"/>
  <c r="H103"/>
  <c r="H107"/>
  <c r="H111"/>
  <c r="H115"/>
  <c r="H119"/>
  <c r="H122"/>
  <c r="H130"/>
  <c r="H146"/>
  <c r="H162"/>
  <c r="I7" i="16"/>
  <c r="I8" s="1"/>
  <c r="H9" i="15"/>
  <c r="H14"/>
  <c r="H17"/>
  <c r="H22"/>
  <c r="H25"/>
  <c r="H30"/>
  <c r="H33"/>
  <c r="H38"/>
  <c r="H41"/>
  <c r="H46"/>
  <c r="H49"/>
  <c r="H54"/>
  <c r="H57"/>
  <c r="H62"/>
  <c r="H65"/>
  <c r="H70"/>
  <c r="H73"/>
  <c r="H23" i="16"/>
  <c r="H39"/>
  <c r="H55"/>
  <c r="H71"/>
  <c r="H87"/>
  <c r="H103"/>
  <c r="H114"/>
  <c r="H130"/>
  <c r="H146"/>
  <c r="H162"/>
  <c r="H6" i="15"/>
  <c r="H16"/>
  <c r="H24"/>
  <c r="H32"/>
  <c r="H40"/>
  <c r="H48"/>
  <c r="H56"/>
  <c r="H64"/>
  <c r="H72"/>
  <c r="H76"/>
  <c r="H80"/>
  <c r="H84"/>
  <c r="H88"/>
  <c r="H92"/>
  <c r="H96"/>
  <c r="H100"/>
  <c r="H104"/>
  <c r="H108"/>
  <c r="H112"/>
  <c r="H116"/>
  <c r="H120"/>
  <c r="H134"/>
  <c r="H150"/>
  <c r="H10"/>
  <c r="H21"/>
  <c r="H26"/>
  <c r="H53"/>
  <c r="H91"/>
  <c r="H12"/>
  <c r="H20"/>
  <c r="H28"/>
  <c r="H36"/>
  <c r="H44"/>
  <c r="H52"/>
  <c r="H60"/>
  <c r="H68"/>
  <c r="H74"/>
  <c r="H78"/>
  <c r="H82"/>
  <c r="H86"/>
  <c r="H90"/>
  <c r="H94"/>
  <c r="H98"/>
  <c r="H102"/>
  <c r="H106"/>
  <c r="H110"/>
  <c r="H114"/>
  <c r="H118"/>
  <c r="H142"/>
  <c r="H25" i="16"/>
  <c r="H27"/>
  <c r="H32"/>
  <c r="H34"/>
  <c r="H41"/>
  <c r="H43"/>
  <c r="H48"/>
  <c r="H50"/>
  <c r="H57"/>
  <c r="H59"/>
  <c r="H64"/>
  <c r="H66"/>
  <c r="H73"/>
  <c r="H75"/>
  <c r="H80"/>
  <c r="H82"/>
  <c r="H89"/>
  <c r="H91"/>
  <c r="H96"/>
  <c r="H98"/>
  <c r="H105"/>
  <c r="H107"/>
  <c r="H112"/>
  <c r="H119"/>
  <c r="H121"/>
  <c r="H126"/>
  <c r="H128"/>
  <c r="H135"/>
  <c r="H137"/>
  <c r="H142"/>
  <c r="H144"/>
  <c r="H151"/>
  <c r="H153"/>
  <c r="H158"/>
  <c r="L7" i="20"/>
  <c r="G8"/>
  <c r="L10" i="19"/>
  <c r="L9"/>
  <c r="L8"/>
  <c r="G11"/>
  <c r="L7"/>
  <c r="AV6" i="18"/>
  <c r="AJ7" s="1"/>
  <c r="AM10"/>
  <c r="AP9"/>
  <c r="AF11"/>
  <c r="AF12"/>
  <c r="AB55"/>
  <c r="Y55"/>
  <c r="V5"/>
  <c r="T5"/>
  <c r="W56"/>
  <c r="AR6"/>
  <c r="N7"/>
  <c r="AN9"/>
  <c r="AQ8"/>
  <c r="AL11"/>
  <c r="AO10"/>
  <c r="N11"/>
  <c r="P13"/>
  <c r="O14"/>
  <c r="AF15"/>
  <c r="AF16"/>
  <c r="N19"/>
  <c r="N23"/>
  <c r="N27"/>
  <c r="N31"/>
  <c r="N35"/>
  <c r="N39"/>
  <c r="N43"/>
  <c r="N47"/>
  <c r="N51"/>
  <c r="N55"/>
  <c r="BE63"/>
  <c r="AF20"/>
  <c r="AF24"/>
  <c r="AF28"/>
  <c r="AF32"/>
  <c r="Y40"/>
  <c r="Y44"/>
  <c r="Y48"/>
  <c r="Y52"/>
  <c r="BM6"/>
  <c r="AF18"/>
  <c r="BQ6"/>
  <c r="AZ6"/>
  <c r="BC6" s="1"/>
  <c r="AF7"/>
  <c r="AF8"/>
  <c r="W9"/>
  <c r="W10"/>
  <c r="O10"/>
  <c r="N15"/>
  <c r="P17"/>
  <c r="BF72"/>
  <c r="AF346"/>
  <c r="AF342"/>
  <c r="AF338"/>
  <c r="AF334"/>
  <c r="AF343"/>
  <c r="AF339"/>
  <c r="AF335"/>
  <c r="AF345"/>
  <c r="AF337"/>
  <c r="AF331"/>
  <c r="AF327"/>
  <c r="AF340"/>
  <c r="AF333"/>
  <c r="AF330"/>
  <c r="AF323"/>
  <c r="AF319"/>
  <c r="AF315"/>
  <c r="AF311"/>
  <c r="AF307"/>
  <c r="AF344"/>
  <c r="AF332"/>
  <c r="AF324"/>
  <c r="AF320"/>
  <c r="AF316"/>
  <c r="AF312"/>
  <c r="AF308"/>
  <c r="AF336"/>
  <c r="AF322"/>
  <c r="AF314"/>
  <c r="AF305"/>
  <c r="AF301"/>
  <c r="AF297"/>
  <c r="AF293"/>
  <c r="AF341"/>
  <c r="AF321"/>
  <c r="AF313"/>
  <c r="AF306"/>
  <c r="AF302"/>
  <c r="AF298"/>
  <c r="AF294"/>
  <c r="AF290"/>
  <c r="AF325"/>
  <c r="AF309"/>
  <c r="AF300"/>
  <c r="AF287"/>
  <c r="AF283"/>
  <c r="AF279"/>
  <c r="AF275"/>
  <c r="AF271"/>
  <c r="AF267"/>
  <c r="AF263"/>
  <c r="AF259"/>
  <c r="AF255"/>
  <c r="AF326"/>
  <c r="AF310"/>
  <c r="AF299"/>
  <c r="AF292"/>
  <c r="AF291"/>
  <c r="AF288"/>
  <c r="AF284"/>
  <c r="AF280"/>
  <c r="AF276"/>
  <c r="AF272"/>
  <c r="AF268"/>
  <c r="AF264"/>
  <c r="AF260"/>
  <c r="AF256"/>
  <c r="AF252"/>
  <c r="AF328"/>
  <c r="AF303"/>
  <c r="AF286"/>
  <c r="AF278"/>
  <c r="AF270"/>
  <c r="AF262"/>
  <c r="AF254"/>
  <c r="AF250"/>
  <c r="AF246"/>
  <c r="AF242"/>
  <c r="AF238"/>
  <c r="AF234"/>
  <c r="AF230"/>
  <c r="AF226"/>
  <c r="AF304"/>
  <c r="AF285"/>
  <c r="AF277"/>
  <c r="AF269"/>
  <c r="AF261"/>
  <c r="AF253"/>
  <c r="AF251"/>
  <c r="AF247"/>
  <c r="AF243"/>
  <c r="AF239"/>
  <c r="AF235"/>
  <c r="AF231"/>
  <c r="AF227"/>
  <c r="AF223"/>
  <c r="AF317"/>
  <c r="AF289"/>
  <c r="AF273"/>
  <c r="AF257"/>
  <c r="AF318"/>
  <c r="AF295"/>
  <c r="AF282"/>
  <c r="AF266"/>
  <c r="AF296"/>
  <c r="AF281"/>
  <c r="AF244"/>
  <c r="AF236"/>
  <c r="AF228"/>
  <c r="AF222"/>
  <c r="AF218"/>
  <c r="AF258"/>
  <c r="AF249"/>
  <c r="AF248"/>
  <c r="AF245"/>
  <c r="AF237"/>
  <c r="AF229"/>
  <c r="AF221"/>
  <c r="AF217"/>
  <c r="AF329"/>
  <c r="AF240"/>
  <c r="AF224"/>
  <c r="AF220"/>
  <c r="AF215"/>
  <c r="AF211"/>
  <c r="AF207"/>
  <c r="AF203"/>
  <c r="AF199"/>
  <c r="AF195"/>
  <c r="AF191"/>
  <c r="AF187"/>
  <c r="AF183"/>
  <c r="AF179"/>
  <c r="AF175"/>
  <c r="AF274"/>
  <c r="AF233"/>
  <c r="AF216"/>
  <c r="AF214"/>
  <c r="AF210"/>
  <c r="AF206"/>
  <c r="AF202"/>
  <c r="AF198"/>
  <c r="AF194"/>
  <c r="AF190"/>
  <c r="AF186"/>
  <c r="AF182"/>
  <c r="AF178"/>
  <c r="AF265"/>
  <c r="AF232"/>
  <c r="AF209"/>
  <c r="AF201"/>
  <c r="AF193"/>
  <c r="AF185"/>
  <c r="AF177"/>
  <c r="AF172"/>
  <c r="AF168"/>
  <c r="AF164"/>
  <c r="AF160"/>
  <c r="AF156"/>
  <c r="AF152"/>
  <c r="AF148"/>
  <c r="AF144"/>
  <c r="AF140"/>
  <c r="AF136"/>
  <c r="AF132"/>
  <c r="AF128"/>
  <c r="AF124"/>
  <c r="AF120"/>
  <c r="AF116"/>
  <c r="AF112"/>
  <c r="AF108"/>
  <c r="AF104"/>
  <c r="AF100"/>
  <c r="AF96"/>
  <c r="AF241"/>
  <c r="AF219"/>
  <c r="AF212"/>
  <c r="AF204"/>
  <c r="AF196"/>
  <c r="AF188"/>
  <c r="AF180"/>
  <c r="AF171"/>
  <c r="AF167"/>
  <c r="AF163"/>
  <c r="AF159"/>
  <c r="AF155"/>
  <c r="AF151"/>
  <c r="AF147"/>
  <c r="AF143"/>
  <c r="AF139"/>
  <c r="AF135"/>
  <c r="AF131"/>
  <c r="AF127"/>
  <c r="AF123"/>
  <c r="AF119"/>
  <c r="AF115"/>
  <c r="AF111"/>
  <c r="AF107"/>
  <c r="AF103"/>
  <c r="AF99"/>
  <c r="AF95"/>
  <c r="AF205"/>
  <c r="AF189"/>
  <c r="AF170"/>
  <c r="AF162"/>
  <c r="AF154"/>
  <c r="AF146"/>
  <c r="AF138"/>
  <c r="AF130"/>
  <c r="AF122"/>
  <c r="AF114"/>
  <c r="AF106"/>
  <c r="AF98"/>
  <c r="AF92"/>
  <c r="AF88"/>
  <c r="AF84"/>
  <c r="AF80"/>
  <c r="AF76"/>
  <c r="AF72"/>
  <c r="AF68"/>
  <c r="AF64"/>
  <c r="AF174"/>
  <c r="AF166"/>
  <c r="AF158"/>
  <c r="AF150"/>
  <c r="AF142"/>
  <c r="AF134"/>
  <c r="AF110"/>
  <c r="AF102"/>
  <c r="AF94"/>
  <c r="AF74"/>
  <c r="AF62"/>
  <c r="AF153"/>
  <c r="AF137"/>
  <c r="AF129"/>
  <c r="AF121"/>
  <c r="AF93"/>
  <c r="AF85"/>
  <c r="AF208"/>
  <c r="AF192"/>
  <c r="AF176"/>
  <c r="AF173"/>
  <c r="AF165"/>
  <c r="AF157"/>
  <c r="AF149"/>
  <c r="AF141"/>
  <c r="AF133"/>
  <c r="AF125"/>
  <c r="AF117"/>
  <c r="AF109"/>
  <c r="AF101"/>
  <c r="AF91"/>
  <c r="AF87"/>
  <c r="AF83"/>
  <c r="AF79"/>
  <c r="AF75"/>
  <c r="AF71"/>
  <c r="AF67"/>
  <c r="AF63"/>
  <c r="AF61"/>
  <c r="AF59"/>
  <c r="AF57"/>
  <c r="AF55"/>
  <c r="AC55" s="1"/>
  <c r="AF213"/>
  <c r="AF197"/>
  <c r="AF181"/>
  <c r="AF126"/>
  <c r="AF118"/>
  <c r="AF90"/>
  <c r="AF86"/>
  <c r="AF82"/>
  <c r="AF78"/>
  <c r="AF70"/>
  <c r="AF66"/>
  <c r="AF225"/>
  <c r="AF200"/>
  <c r="AF184"/>
  <c r="AF169"/>
  <c r="AF161"/>
  <c r="AF145"/>
  <c r="AF113"/>
  <c r="AF105"/>
  <c r="AF97"/>
  <c r="AF89"/>
  <c r="AF81"/>
  <c r="AF77"/>
  <c r="P9"/>
  <c r="W13"/>
  <c r="W14"/>
  <c r="O18"/>
  <c r="P21"/>
  <c r="O22"/>
  <c r="P25"/>
  <c r="O26"/>
  <c r="P29"/>
  <c r="O30"/>
  <c r="P33"/>
  <c r="O34"/>
  <c r="P37"/>
  <c r="O38"/>
  <c r="P41"/>
  <c r="O42"/>
  <c r="P45"/>
  <c r="O46"/>
  <c r="P49"/>
  <c r="O50"/>
  <c r="P53"/>
  <c r="O54"/>
  <c r="AD5"/>
  <c r="AG54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D57"/>
  <c r="C57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BF62"/>
  <c r="BK63"/>
  <c r="BP6"/>
  <c r="W18"/>
  <c r="AT7"/>
  <c r="BN7" s="1"/>
  <c r="Y20"/>
  <c r="Y24"/>
  <c r="Y28"/>
  <c r="Y32"/>
  <c r="Y36"/>
  <c r="AF36"/>
  <c r="AF40"/>
  <c r="AF44"/>
  <c r="AF48"/>
  <c r="AF52"/>
  <c r="BN6"/>
  <c r="N8"/>
  <c r="O15"/>
  <c r="X21"/>
  <c r="X25"/>
  <c r="X29"/>
  <c r="X33"/>
  <c r="X37"/>
  <c r="X41"/>
  <c r="AF56"/>
  <c r="BG64"/>
  <c r="AF65"/>
  <c r="AF69"/>
  <c r="AH344"/>
  <c r="AH340"/>
  <c r="AH336"/>
  <c r="AH345"/>
  <c r="AH341"/>
  <c r="AH337"/>
  <c r="AH333"/>
  <c r="AH339"/>
  <c r="AH329"/>
  <c r="AH342"/>
  <c r="AH334"/>
  <c r="AH332"/>
  <c r="AH328"/>
  <c r="AH343"/>
  <c r="AH327"/>
  <c r="AH325"/>
  <c r="AH321"/>
  <c r="AH317"/>
  <c r="AH313"/>
  <c r="AH309"/>
  <c r="AH338"/>
  <c r="AH326"/>
  <c r="AH322"/>
  <c r="AH318"/>
  <c r="AH314"/>
  <c r="AH310"/>
  <c r="AH306"/>
  <c r="AH330"/>
  <c r="AH324"/>
  <c r="AH316"/>
  <c r="AH308"/>
  <c r="AH303"/>
  <c r="AH299"/>
  <c r="AH295"/>
  <c r="AH335"/>
  <c r="AH331"/>
  <c r="AH323"/>
  <c r="AH315"/>
  <c r="AH307"/>
  <c r="AH304"/>
  <c r="AH300"/>
  <c r="AH296"/>
  <c r="AH292"/>
  <c r="AH319"/>
  <c r="AH302"/>
  <c r="AH294"/>
  <c r="AH291"/>
  <c r="AH290"/>
  <c r="AH289"/>
  <c r="AH285"/>
  <c r="AH281"/>
  <c r="AH277"/>
  <c r="AH273"/>
  <c r="AH269"/>
  <c r="AH265"/>
  <c r="AH261"/>
  <c r="AH257"/>
  <c r="AH253"/>
  <c r="AH320"/>
  <c r="AH301"/>
  <c r="AH293"/>
  <c r="AH286"/>
  <c r="AH282"/>
  <c r="AH278"/>
  <c r="AH274"/>
  <c r="AH270"/>
  <c r="AH266"/>
  <c r="AH262"/>
  <c r="AH258"/>
  <c r="AH254"/>
  <c r="AH297"/>
  <c r="AH288"/>
  <c r="AH280"/>
  <c r="AH272"/>
  <c r="AH264"/>
  <c r="AH256"/>
  <c r="AH248"/>
  <c r="AH244"/>
  <c r="AH240"/>
  <c r="AH236"/>
  <c r="AH232"/>
  <c r="AH228"/>
  <c r="AH224"/>
  <c r="AH298"/>
  <c r="AH287"/>
  <c r="AH279"/>
  <c r="AH271"/>
  <c r="AH263"/>
  <c r="AH255"/>
  <c r="AH249"/>
  <c r="AH245"/>
  <c r="AH241"/>
  <c r="AH237"/>
  <c r="AH233"/>
  <c r="AH229"/>
  <c r="AH225"/>
  <c r="AH311"/>
  <c r="AH283"/>
  <c r="AH267"/>
  <c r="AH247"/>
  <c r="AH312"/>
  <c r="AH276"/>
  <c r="AH260"/>
  <c r="AH275"/>
  <c r="AH238"/>
  <c r="AH230"/>
  <c r="AH223"/>
  <c r="AH220"/>
  <c r="AH284"/>
  <c r="AH239"/>
  <c r="AH231"/>
  <c r="AH219"/>
  <c r="AH252"/>
  <c r="AH250"/>
  <c r="AH246"/>
  <c r="AH234"/>
  <c r="AH222"/>
  <c r="AH213"/>
  <c r="AH209"/>
  <c r="AH205"/>
  <c r="AH201"/>
  <c r="AH197"/>
  <c r="AH193"/>
  <c r="AH189"/>
  <c r="AH185"/>
  <c r="AH181"/>
  <c r="AH177"/>
  <c r="AH305"/>
  <c r="AH268"/>
  <c r="AH251"/>
  <c r="AH243"/>
  <c r="AH227"/>
  <c r="AH217"/>
  <c r="AH212"/>
  <c r="AH208"/>
  <c r="AH204"/>
  <c r="AH200"/>
  <c r="AH196"/>
  <c r="AH192"/>
  <c r="AH188"/>
  <c r="AH184"/>
  <c r="AH180"/>
  <c r="AH176"/>
  <c r="AH226"/>
  <c r="AH211"/>
  <c r="AH203"/>
  <c r="AH195"/>
  <c r="AH187"/>
  <c r="AH179"/>
  <c r="AH174"/>
  <c r="AH170"/>
  <c r="AH166"/>
  <c r="AH162"/>
  <c r="AH158"/>
  <c r="AH154"/>
  <c r="AH150"/>
  <c r="AH146"/>
  <c r="AH142"/>
  <c r="AH138"/>
  <c r="AH134"/>
  <c r="AH130"/>
  <c r="AH126"/>
  <c r="AH122"/>
  <c r="AH118"/>
  <c r="AH114"/>
  <c r="AH110"/>
  <c r="AH106"/>
  <c r="AH102"/>
  <c r="AH98"/>
  <c r="AH94"/>
  <c r="AH235"/>
  <c r="AH214"/>
  <c r="AH206"/>
  <c r="AH198"/>
  <c r="AH190"/>
  <c r="AH182"/>
  <c r="AH173"/>
  <c r="AH169"/>
  <c r="AH165"/>
  <c r="AH161"/>
  <c r="AH157"/>
  <c r="AH153"/>
  <c r="AH149"/>
  <c r="AH145"/>
  <c r="AH141"/>
  <c r="AH137"/>
  <c r="AH133"/>
  <c r="AH129"/>
  <c r="AH125"/>
  <c r="AH121"/>
  <c r="AH117"/>
  <c r="AH113"/>
  <c r="AH109"/>
  <c r="AH105"/>
  <c r="AH101"/>
  <c r="AH97"/>
  <c r="BI61"/>
  <c r="BI71"/>
  <c r="U5"/>
  <c r="AQ7"/>
  <c r="P8"/>
  <c r="AP8"/>
  <c r="O9"/>
  <c r="AO9"/>
  <c r="N10"/>
  <c r="P12"/>
  <c r="O13"/>
  <c r="N14"/>
  <c r="P16"/>
  <c r="O17"/>
  <c r="N18"/>
  <c r="P20"/>
  <c r="O21"/>
  <c r="N22"/>
  <c r="P24"/>
  <c r="O25"/>
  <c r="N26"/>
  <c r="P28"/>
  <c r="O29"/>
  <c r="N30"/>
  <c r="P32"/>
  <c r="O33"/>
  <c r="N34"/>
  <c r="P36"/>
  <c r="O37"/>
  <c r="N38"/>
  <c r="P40"/>
  <c r="O41"/>
  <c r="N42"/>
  <c r="P44"/>
  <c r="O45"/>
  <c r="N46"/>
  <c r="P48"/>
  <c r="O49"/>
  <c r="N50"/>
  <c r="P52"/>
  <c r="O53"/>
  <c r="N54"/>
  <c r="AF54"/>
  <c r="X55"/>
  <c r="AH56"/>
  <c r="AE56" s="1"/>
  <c r="AH58"/>
  <c r="AH60"/>
  <c r="BK62"/>
  <c r="AH65"/>
  <c r="AH69"/>
  <c r="BE72"/>
  <c r="AH73"/>
  <c r="AH77"/>
  <c r="AH81"/>
  <c r="AH85"/>
  <c r="AH89"/>
  <c r="AH93"/>
  <c r="AH95"/>
  <c r="AH103"/>
  <c r="AH111"/>
  <c r="AH119"/>
  <c r="AH127"/>
  <c r="AH135"/>
  <c r="AH143"/>
  <c r="AH151"/>
  <c r="AH159"/>
  <c r="AH167"/>
  <c r="AH186"/>
  <c r="AH202"/>
  <c r="P7"/>
  <c r="O8"/>
  <c r="N9"/>
  <c r="P11"/>
  <c r="O12"/>
  <c r="N13"/>
  <c r="P15"/>
  <c r="O16"/>
  <c r="N17"/>
  <c r="P19"/>
  <c r="O20"/>
  <c r="N21"/>
  <c r="P23"/>
  <c r="O24"/>
  <c r="N25"/>
  <c r="P27"/>
  <c r="O28"/>
  <c r="N29"/>
  <c r="P31"/>
  <c r="O32"/>
  <c r="N33"/>
  <c r="P35"/>
  <c r="O36"/>
  <c r="N37"/>
  <c r="P39"/>
  <c r="O40"/>
  <c r="N41"/>
  <c r="P43"/>
  <c r="O44"/>
  <c r="N45"/>
  <c r="P47"/>
  <c r="O48"/>
  <c r="N49"/>
  <c r="P51"/>
  <c r="O52"/>
  <c r="N53"/>
  <c r="AH62"/>
  <c r="AH66"/>
  <c r="AH70"/>
  <c r="AH74"/>
  <c r="AH78"/>
  <c r="AH82"/>
  <c r="AH86"/>
  <c r="AH90"/>
  <c r="AH100"/>
  <c r="AH108"/>
  <c r="AH116"/>
  <c r="AH124"/>
  <c r="AH132"/>
  <c r="AH140"/>
  <c r="AH148"/>
  <c r="AH156"/>
  <c r="AH164"/>
  <c r="AH172"/>
  <c r="AH183"/>
  <c r="AH199"/>
  <c r="AH215"/>
  <c r="AH259"/>
  <c r="AO8" i="17"/>
  <c r="AL9"/>
  <c r="B62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E64"/>
  <c r="BI63"/>
  <c r="AF345"/>
  <c r="AF341"/>
  <c r="AF337"/>
  <c r="AF333"/>
  <c r="AF340"/>
  <c r="AF339"/>
  <c r="AF338"/>
  <c r="AF329"/>
  <c r="AF325"/>
  <c r="AF321"/>
  <c r="AF317"/>
  <c r="AF336"/>
  <c r="AF334"/>
  <c r="AF324"/>
  <c r="AF323"/>
  <c r="AF322"/>
  <c r="AF313"/>
  <c r="AF309"/>
  <c r="AF305"/>
  <c r="AF301"/>
  <c r="AF297"/>
  <c r="AF293"/>
  <c r="AF289"/>
  <c r="AF285"/>
  <c r="AF332"/>
  <c r="AF330"/>
  <c r="AF319"/>
  <c r="AF346"/>
  <c r="AF344"/>
  <c r="AF335"/>
  <c r="AF327"/>
  <c r="AF316"/>
  <c r="AF308"/>
  <c r="AF307"/>
  <c r="AF306"/>
  <c r="AF312"/>
  <c r="AF310"/>
  <c r="AF328"/>
  <c r="AF318"/>
  <c r="AF315"/>
  <c r="AF314"/>
  <c r="AF304"/>
  <c r="AF302"/>
  <c r="AF292"/>
  <c r="AF291"/>
  <c r="AF290"/>
  <c r="AF281"/>
  <c r="AF343"/>
  <c r="AF342"/>
  <c r="AF331"/>
  <c r="AF320"/>
  <c r="AF300"/>
  <c r="AF298"/>
  <c r="AF288"/>
  <c r="AF287"/>
  <c r="AF286"/>
  <c r="AF311"/>
  <c r="AF280"/>
  <c r="AF279"/>
  <c r="AF278"/>
  <c r="AF277"/>
  <c r="AF273"/>
  <c r="AF269"/>
  <c r="AF303"/>
  <c r="AF274"/>
  <c r="AF270"/>
  <c r="AF266"/>
  <c r="AF284"/>
  <c r="AF282"/>
  <c r="AF272"/>
  <c r="AF262"/>
  <c r="AF258"/>
  <c r="AF254"/>
  <c r="AF250"/>
  <c r="AF246"/>
  <c r="AF242"/>
  <c r="AF238"/>
  <c r="AF234"/>
  <c r="AF230"/>
  <c r="AF226"/>
  <c r="AF295"/>
  <c r="AF271"/>
  <c r="AF263"/>
  <c r="AF259"/>
  <c r="AF255"/>
  <c r="AF251"/>
  <c r="AF247"/>
  <c r="AF243"/>
  <c r="AF239"/>
  <c r="AF235"/>
  <c r="AF231"/>
  <c r="AF227"/>
  <c r="AF296"/>
  <c r="AF267"/>
  <c r="AF257"/>
  <c r="AF249"/>
  <c r="AF241"/>
  <c r="AF233"/>
  <c r="AF225"/>
  <c r="AF222"/>
  <c r="AF218"/>
  <c r="AF214"/>
  <c r="AF210"/>
  <c r="AF206"/>
  <c r="AF202"/>
  <c r="AF198"/>
  <c r="AF194"/>
  <c r="AF190"/>
  <c r="AF186"/>
  <c r="AF182"/>
  <c r="AF178"/>
  <c r="AF174"/>
  <c r="AF170"/>
  <c r="AF166"/>
  <c r="AF162"/>
  <c r="AF158"/>
  <c r="AF154"/>
  <c r="AF150"/>
  <c r="AF146"/>
  <c r="AF142"/>
  <c r="AF326"/>
  <c r="AF283"/>
  <c r="AF276"/>
  <c r="AF265"/>
  <c r="AF260"/>
  <c r="AF252"/>
  <c r="AF244"/>
  <c r="AF236"/>
  <c r="AF228"/>
  <c r="AF221"/>
  <c r="AF217"/>
  <c r="AF213"/>
  <c r="AF209"/>
  <c r="AF205"/>
  <c r="AF201"/>
  <c r="AF197"/>
  <c r="AF193"/>
  <c r="AF189"/>
  <c r="AF185"/>
  <c r="AF181"/>
  <c r="AF177"/>
  <c r="AF173"/>
  <c r="AF169"/>
  <c r="AF165"/>
  <c r="AF161"/>
  <c r="AF157"/>
  <c r="AF153"/>
  <c r="AF149"/>
  <c r="AF145"/>
  <c r="AF275"/>
  <c r="AF253"/>
  <c r="AF237"/>
  <c r="AF220"/>
  <c r="AF212"/>
  <c r="AF204"/>
  <c r="AF196"/>
  <c r="AF188"/>
  <c r="AF180"/>
  <c r="AF172"/>
  <c r="AF164"/>
  <c r="AF156"/>
  <c r="AF148"/>
  <c r="AF140"/>
  <c r="AF136"/>
  <c r="AF132"/>
  <c r="AF128"/>
  <c r="AF124"/>
  <c r="AF120"/>
  <c r="AF116"/>
  <c r="AF112"/>
  <c r="AF108"/>
  <c r="AF104"/>
  <c r="AF100"/>
  <c r="AF96"/>
  <c r="AF92"/>
  <c r="AF88"/>
  <c r="AF268"/>
  <c r="AF264"/>
  <c r="AF248"/>
  <c r="AF232"/>
  <c r="AF219"/>
  <c r="AF211"/>
  <c r="AF203"/>
  <c r="AF195"/>
  <c r="AF187"/>
  <c r="AF179"/>
  <c r="AF171"/>
  <c r="AF163"/>
  <c r="AF155"/>
  <c r="AF147"/>
  <c r="AF141"/>
  <c r="AF137"/>
  <c r="AF133"/>
  <c r="AF129"/>
  <c r="AF125"/>
  <c r="AF121"/>
  <c r="AF117"/>
  <c r="AF113"/>
  <c r="AF109"/>
  <c r="AF105"/>
  <c r="AF101"/>
  <c r="AF97"/>
  <c r="AF93"/>
  <c r="AF89"/>
  <c r="AF256"/>
  <c r="AF224"/>
  <c r="AF215"/>
  <c r="AF199"/>
  <c r="AF183"/>
  <c r="AF167"/>
  <c r="AF151"/>
  <c r="AF135"/>
  <c r="AF127"/>
  <c r="AF119"/>
  <c r="AF111"/>
  <c r="AF103"/>
  <c r="AF95"/>
  <c r="AF84"/>
  <c r="AF80"/>
  <c r="AF76"/>
  <c r="AF72"/>
  <c r="AF68"/>
  <c r="AF64"/>
  <c r="AF245"/>
  <c r="AF208"/>
  <c r="AF192"/>
  <c r="AF176"/>
  <c r="AF160"/>
  <c r="AF144"/>
  <c r="AF138"/>
  <c r="AF130"/>
  <c r="AF122"/>
  <c r="AF114"/>
  <c r="AF106"/>
  <c r="AF98"/>
  <c r="AF90"/>
  <c r="AF87"/>
  <c r="AF83"/>
  <c r="AF79"/>
  <c r="AF75"/>
  <c r="AF71"/>
  <c r="AF67"/>
  <c r="AF63"/>
  <c r="AF61"/>
  <c r="AF59"/>
  <c r="AF57"/>
  <c r="AF55"/>
  <c r="AC55" s="1"/>
  <c r="P36"/>
  <c r="O37"/>
  <c r="O45"/>
  <c r="P24"/>
  <c r="N38"/>
  <c r="N54"/>
  <c r="X55"/>
  <c r="C57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BF62"/>
  <c r="W344"/>
  <c r="W340"/>
  <c r="W336"/>
  <c r="W335"/>
  <c r="W334"/>
  <c r="W332"/>
  <c r="W328"/>
  <c r="W324"/>
  <c r="W320"/>
  <c r="W316"/>
  <c r="W342"/>
  <c r="W333"/>
  <c r="W319"/>
  <c r="W318"/>
  <c r="W317"/>
  <c r="W312"/>
  <c r="W308"/>
  <c r="W304"/>
  <c r="W300"/>
  <c r="W296"/>
  <c r="W292"/>
  <c r="W288"/>
  <c r="W284"/>
  <c r="W338"/>
  <c r="W337"/>
  <c r="W327"/>
  <c r="W325"/>
  <c r="W346"/>
  <c r="W331"/>
  <c r="W329"/>
  <c r="W322"/>
  <c r="W303"/>
  <c r="W302"/>
  <c r="W301"/>
  <c r="W345"/>
  <c r="W343"/>
  <c r="W314"/>
  <c r="W307"/>
  <c r="W305"/>
  <c r="W330"/>
  <c r="W323"/>
  <c r="W310"/>
  <c r="W321"/>
  <c r="W309"/>
  <c r="W299"/>
  <c r="W287"/>
  <c r="W286"/>
  <c r="W285"/>
  <c r="W280"/>
  <c r="W315"/>
  <c r="W306"/>
  <c r="W297"/>
  <c r="W283"/>
  <c r="W282"/>
  <c r="W281"/>
  <c r="W326"/>
  <c r="W313"/>
  <c r="W276"/>
  <c r="W272"/>
  <c r="W268"/>
  <c r="W311"/>
  <c r="W298"/>
  <c r="W295"/>
  <c r="W294"/>
  <c r="W293"/>
  <c r="W277"/>
  <c r="W273"/>
  <c r="W269"/>
  <c r="W265"/>
  <c r="W341"/>
  <c r="W339"/>
  <c r="W279"/>
  <c r="W278"/>
  <c r="W275"/>
  <c r="W267"/>
  <c r="W261"/>
  <c r="W257"/>
  <c r="W253"/>
  <c r="W249"/>
  <c r="W245"/>
  <c r="W241"/>
  <c r="W237"/>
  <c r="W233"/>
  <c r="W229"/>
  <c r="W225"/>
  <c r="W290"/>
  <c r="W274"/>
  <c r="W266"/>
  <c r="W262"/>
  <c r="W258"/>
  <c r="W254"/>
  <c r="W250"/>
  <c r="W246"/>
  <c r="W242"/>
  <c r="W238"/>
  <c r="W234"/>
  <c r="W230"/>
  <c r="W226"/>
  <c r="W291"/>
  <c r="W260"/>
  <c r="W252"/>
  <c r="W244"/>
  <c r="W236"/>
  <c r="W228"/>
  <c r="W221"/>
  <c r="W217"/>
  <c r="W213"/>
  <c r="W209"/>
  <c r="W205"/>
  <c r="W201"/>
  <c r="W197"/>
  <c r="W193"/>
  <c r="W189"/>
  <c r="W185"/>
  <c r="W181"/>
  <c r="W177"/>
  <c r="W173"/>
  <c r="W169"/>
  <c r="W165"/>
  <c r="W161"/>
  <c r="W157"/>
  <c r="W153"/>
  <c r="W149"/>
  <c r="W145"/>
  <c r="W271"/>
  <c r="W263"/>
  <c r="W255"/>
  <c r="W247"/>
  <c r="W239"/>
  <c r="W231"/>
  <c r="W224"/>
  <c r="W220"/>
  <c r="W216"/>
  <c r="W212"/>
  <c r="W208"/>
  <c r="W204"/>
  <c r="W200"/>
  <c r="W196"/>
  <c r="W192"/>
  <c r="W188"/>
  <c r="W184"/>
  <c r="W180"/>
  <c r="W176"/>
  <c r="W172"/>
  <c r="W168"/>
  <c r="W164"/>
  <c r="W160"/>
  <c r="W156"/>
  <c r="W152"/>
  <c r="W148"/>
  <c r="W144"/>
  <c r="W289"/>
  <c r="W270"/>
  <c r="W264"/>
  <c r="W248"/>
  <c r="W232"/>
  <c r="W223"/>
  <c r="W215"/>
  <c r="W207"/>
  <c r="W199"/>
  <c r="W191"/>
  <c r="W183"/>
  <c r="W175"/>
  <c r="W167"/>
  <c r="W159"/>
  <c r="W151"/>
  <c r="W143"/>
  <c r="W139"/>
  <c r="W135"/>
  <c r="W131"/>
  <c r="W127"/>
  <c r="W123"/>
  <c r="W119"/>
  <c r="W115"/>
  <c r="W111"/>
  <c r="W107"/>
  <c r="W103"/>
  <c r="W99"/>
  <c r="W95"/>
  <c r="W91"/>
  <c r="W259"/>
  <c r="W243"/>
  <c r="W227"/>
  <c r="W222"/>
  <c r="W214"/>
  <c r="W206"/>
  <c r="W198"/>
  <c r="W190"/>
  <c r="W182"/>
  <c r="W174"/>
  <c r="W166"/>
  <c r="W158"/>
  <c r="W150"/>
  <c r="W140"/>
  <c r="W136"/>
  <c r="W132"/>
  <c r="W128"/>
  <c r="W124"/>
  <c r="W120"/>
  <c r="W116"/>
  <c r="W112"/>
  <c r="W108"/>
  <c r="W104"/>
  <c r="W100"/>
  <c r="W96"/>
  <c r="W92"/>
  <c r="W88"/>
  <c r="W251"/>
  <c r="W210"/>
  <c r="W194"/>
  <c r="W178"/>
  <c r="W162"/>
  <c r="W146"/>
  <c r="W138"/>
  <c r="W130"/>
  <c r="W122"/>
  <c r="W114"/>
  <c r="W106"/>
  <c r="W98"/>
  <c r="W90"/>
  <c r="W87"/>
  <c r="W83"/>
  <c r="W79"/>
  <c r="W75"/>
  <c r="W71"/>
  <c r="W67"/>
  <c r="W63"/>
  <c r="W61"/>
  <c r="W59"/>
  <c r="W57"/>
  <c r="W240"/>
  <c r="W219"/>
  <c r="W203"/>
  <c r="W187"/>
  <c r="W171"/>
  <c r="W155"/>
  <c r="W141"/>
  <c r="W133"/>
  <c r="W125"/>
  <c r="W117"/>
  <c r="W109"/>
  <c r="W101"/>
  <c r="W93"/>
  <c r="W86"/>
  <c r="W82"/>
  <c r="W78"/>
  <c r="W74"/>
  <c r="W70"/>
  <c r="W66"/>
  <c r="W62"/>
  <c r="AG346"/>
  <c r="AG342"/>
  <c r="AG338"/>
  <c r="AG334"/>
  <c r="AG337"/>
  <c r="AG336"/>
  <c r="AG335"/>
  <c r="AG330"/>
  <c r="AG326"/>
  <c r="AG322"/>
  <c r="AG318"/>
  <c r="AG345"/>
  <c r="AG343"/>
  <c r="AG321"/>
  <c r="AG320"/>
  <c r="AG319"/>
  <c r="AG314"/>
  <c r="AG310"/>
  <c r="AG306"/>
  <c r="AG302"/>
  <c r="AG298"/>
  <c r="AG294"/>
  <c r="AG290"/>
  <c r="AG286"/>
  <c r="AG282"/>
  <c r="AG339"/>
  <c r="AG328"/>
  <c r="AG332"/>
  <c r="AG325"/>
  <c r="AG323"/>
  <c r="AG305"/>
  <c r="AG304"/>
  <c r="AG303"/>
  <c r="AG333"/>
  <c r="AG329"/>
  <c r="AG317"/>
  <c r="AG316"/>
  <c r="AG315"/>
  <c r="AG308"/>
  <c r="AG341"/>
  <c r="AG340"/>
  <c r="AG331"/>
  <c r="AG324"/>
  <c r="AG313"/>
  <c r="AG311"/>
  <c r="AG300"/>
  <c r="AG289"/>
  <c r="AG288"/>
  <c r="AG287"/>
  <c r="AG278"/>
  <c r="AG344"/>
  <c r="AG309"/>
  <c r="AG285"/>
  <c r="AG284"/>
  <c r="AG283"/>
  <c r="AG274"/>
  <c r="AG270"/>
  <c r="AG266"/>
  <c r="AG312"/>
  <c r="AG299"/>
  <c r="AG297"/>
  <c r="AG296"/>
  <c r="AG295"/>
  <c r="AG275"/>
  <c r="AG271"/>
  <c r="AG267"/>
  <c r="AG280"/>
  <c r="AG279"/>
  <c r="AG277"/>
  <c r="AG269"/>
  <c r="AG263"/>
  <c r="AG259"/>
  <c r="AG255"/>
  <c r="AG251"/>
  <c r="AG247"/>
  <c r="AG243"/>
  <c r="AG239"/>
  <c r="AG235"/>
  <c r="AG231"/>
  <c r="AG227"/>
  <c r="AG293"/>
  <c r="AG291"/>
  <c r="AG281"/>
  <c r="AG276"/>
  <c r="AG268"/>
  <c r="AG265"/>
  <c r="AG264"/>
  <c r="AG260"/>
  <c r="AG256"/>
  <c r="AG252"/>
  <c r="AG248"/>
  <c r="AG244"/>
  <c r="AG240"/>
  <c r="AG236"/>
  <c r="AG232"/>
  <c r="AG228"/>
  <c r="AG224"/>
  <c r="AG292"/>
  <c r="AG262"/>
  <c r="AG254"/>
  <c r="AG246"/>
  <c r="AG238"/>
  <c r="AG230"/>
  <c r="AG223"/>
  <c r="AG219"/>
  <c r="AG215"/>
  <c r="AG211"/>
  <c r="AG207"/>
  <c r="AG203"/>
  <c r="AG199"/>
  <c r="AG195"/>
  <c r="AG191"/>
  <c r="AG187"/>
  <c r="AG183"/>
  <c r="AG179"/>
  <c r="AG175"/>
  <c r="AG171"/>
  <c r="AG167"/>
  <c r="AG163"/>
  <c r="AG159"/>
  <c r="AG155"/>
  <c r="AG151"/>
  <c r="AG147"/>
  <c r="AG143"/>
  <c r="AG301"/>
  <c r="AG273"/>
  <c r="AG257"/>
  <c r="AG249"/>
  <c r="AG241"/>
  <c r="AG233"/>
  <c r="AG225"/>
  <c r="AG222"/>
  <c r="AG218"/>
  <c r="AG214"/>
  <c r="AG210"/>
  <c r="AG206"/>
  <c r="AG202"/>
  <c r="AG198"/>
  <c r="AG194"/>
  <c r="AG190"/>
  <c r="AG186"/>
  <c r="AG182"/>
  <c r="AG178"/>
  <c r="AG174"/>
  <c r="AG170"/>
  <c r="AG166"/>
  <c r="AG162"/>
  <c r="AG158"/>
  <c r="AG154"/>
  <c r="AG150"/>
  <c r="AG146"/>
  <c r="AG327"/>
  <c r="AG307"/>
  <c r="AG272"/>
  <c r="AG250"/>
  <c r="AG234"/>
  <c r="AG217"/>
  <c r="AG209"/>
  <c r="AG201"/>
  <c r="AG193"/>
  <c r="AG185"/>
  <c r="AG177"/>
  <c r="AG169"/>
  <c r="AG161"/>
  <c r="AG153"/>
  <c r="AG145"/>
  <c r="AG141"/>
  <c r="AG137"/>
  <c r="AG133"/>
  <c r="AG129"/>
  <c r="AG125"/>
  <c r="AG121"/>
  <c r="AG117"/>
  <c r="AG113"/>
  <c r="AG109"/>
  <c r="AG105"/>
  <c r="AG101"/>
  <c r="AG97"/>
  <c r="AG93"/>
  <c r="AG89"/>
  <c r="AG261"/>
  <c r="AG245"/>
  <c r="AG229"/>
  <c r="AG216"/>
  <c r="AG208"/>
  <c r="AG200"/>
  <c r="AG192"/>
  <c r="AG184"/>
  <c r="AG176"/>
  <c r="AG168"/>
  <c r="AG160"/>
  <c r="AG152"/>
  <c r="AG144"/>
  <c r="AG138"/>
  <c r="AG134"/>
  <c r="AG130"/>
  <c r="AG126"/>
  <c r="AG122"/>
  <c r="AG118"/>
  <c r="AG114"/>
  <c r="AG110"/>
  <c r="AG106"/>
  <c r="AG102"/>
  <c r="AG98"/>
  <c r="AG94"/>
  <c r="AG90"/>
  <c r="AG253"/>
  <c r="AG212"/>
  <c r="AG196"/>
  <c r="AG180"/>
  <c r="AG164"/>
  <c r="AG148"/>
  <c r="AG140"/>
  <c r="AG132"/>
  <c r="AG124"/>
  <c r="AG116"/>
  <c r="AG108"/>
  <c r="AG100"/>
  <c r="AG92"/>
  <c r="AG85"/>
  <c r="AG81"/>
  <c r="AG77"/>
  <c r="AG73"/>
  <c r="AG69"/>
  <c r="AG65"/>
  <c r="AG60"/>
  <c r="AG58"/>
  <c r="AG56"/>
  <c r="AG242"/>
  <c r="AG221"/>
  <c r="AG205"/>
  <c r="AG189"/>
  <c r="AG173"/>
  <c r="AG157"/>
  <c r="AG135"/>
  <c r="AG127"/>
  <c r="AG119"/>
  <c r="AG111"/>
  <c r="AG103"/>
  <c r="AG95"/>
  <c r="AG84"/>
  <c r="AG80"/>
  <c r="AG76"/>
  <c r="AG72"/>
  <c r="AG68"/>
  <c r="AG64"/>
  <c r="P12"/>
  <c r="P16"/>
  <c r="O21"/>
  <c r="N26"/>
  <c r="N34"/>
  <c r="N42"/>
  <c r="N50"/>
  <c r="BE72"/>
  <c r="O7"/>
  <c r="AK7"/>
  <c r="AT7" s="1"/>
  <c r="W22"/>
  <c r="X24"/>
  <c r="Y48"/>
  <c r="AF65"/>
  <c r="AF78"/>
  <c r="AF86"/>
  <c r="AF107"/>
  <c r="AF139"/>
  <c r="AF159"/>
  <c r="AF191"/>
  <c r="AF223"/>
  <c r="AF240"/>
  <c r="V5"/>
  <c r="AR6"/>
  <c r="N7"/>
  <c r="P9"/>
  <c r="O10"/>
  <c r="N11"/>
  <c r="O15"/>
  <c r="X20"/>
  <c r="Y27"/>
  <c r="X32"/>
  <c r="AF35"/>
  <c r="X40"/>
  <c r="Y43"/>
  <c r="X45"/>
  <c r="X48"/>
  <c r="Y51"/>
  <c r="W54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F70"/>
  <c r="AF77"/>
  <c r="AF102"/>
  <c r="AF118"/>
  <c r="AF134"/>
  <c r="AF152"/>
  <c r="AF261"/>
  <c r="BM6"/>
  <c r="AN9"/>
  <c r="AM10"/>
  <c r="AF12"/>
  <c r="W13"/>
  <c r="AF18"/>
  <c r="Y24"/>
  <c r="AF24"/>
  <c r="AH25"/>
  <c r="N28"/>
  <c r="X28"/>
  <c r="O31"/>
  <c r="Y31"/>
  <c r="AF31"/>
  <c r="AH33"/>
  <c r="N36"/>
  <c r="X36"/>
  <c r="O39"/>
  <c r="Y39"/>
  <c r="AF39"/>
  <c r="AH41"/>
  <c r="N44"/>
  <c r="O47"/>
  <c r="AF47"/>
  <c r="AH49"/>
  <c r="N52"/>
  <c r="X52"/>
  <c r="O55"/>
  <c r="Y55"/>
  <c r="AG55"/>
  <c r="AD55" s="1"/>
  <c r="AH57"/>
  <c r="AF58"/>
  <c r="AG59"/>
  <c r="W60"/>
  <c r="AG63"/>
  <c r="AF66"/>
  <c r="AH68"/>
  <c r="W69"/>
  <c r="AG71"/>
  <c r="AF73"/>
  <c r="AH75"/>
  <c r="W76"/>
  <c r="AG78"/>
  <c r="AF81"/>
  <c r="AH83"/>
  <c r="W84"/>
  <c r="AG86"/>
  <c r="AH88"/>
  <c r="W89"/>
  <c r="AG91"/>
  <c r="AF94"/>
  <c r="AH104"/>
  <c r="W105"/>
  <c r="AG107"/>
  <c r="AF110"/>
  <c r="AH120"/>
  <c r="W121"/>
  <c r="AG123"/>
  <c r="AF126"/>
  <c r="AH136"/>
  <c r="W137"/>
  <c r="AG139"/>
  <c r="AG142"/>
  <c r="AH162"/>
  <c r="W163"/>
  <c r="AG165"/>
  <c r="AF168"/>
  <c r="W195"/>
  <c r="AG197"/>
  <c r="AF200"/>
  <c r="AF229"/>
  <c r="AG258"/>
  <c r="AF294"/>
  <c r="AF299"/>
  <c r="N18"/>
  <c r="N22"/>
  <c r="P28"/>
  <c r="O29"/>
  <c r="P44"/>
  <c r="P52"/>
  <c r="O53"/>
  <c r="N14"/>
  <c r="N30"/>
  <c r="N46"/>
  <c r="AH343"/>
  <c r="AH339"/>
  <c r="AH335"/>
  <c r="AH334"/>
  <c r="AH333"/>
  <c r="AH331"/>
  <c r="AH327"/>
  <c r="AH323"/>
  <c r="AH319"/>
  <c r="AH341"/>
  <c r="AH332"/>
  <c r="AH318"/>
  <c r="AH317"/>
  <c r="AH316"/>
  <c r="AH315"/>
  <c r="AH311"/>
  <c r="AH307"/>
  <c r="AH303"/>
  <c r="AH299"/>
  <c r="AH295"/>
  <c r="AH291"/>
  <c r="AH287"/>
  <c r="AH283"/>
  <c r="AH340"/>
  <c r="AH338"/>
  <c r="AH326"/>
  <c r="AH324"/>
  <c r="AH337"/>
  <c r="AH336"/>
  <c r="AH330"/>
  <c r="AH328"/>
  <c r="AH321"/>
  <c r="AH302"/>
  <c r="AH301"/>
  <c r="AH300"/>
  <c r="AH325"/>
  <c r="AH313"/>
  <c r="AH306"/>
  <c r="AH304"/>
  <c r="AH344"/>
  <c r="AH342"/>
  <c r="AH320"/>
  <c r="AH309"/>
  <c r="AH322"/>
  <c r="AH310"/>
  <c r="AH305"/>
  <c r="AH298"/>
  <c r="AH286"/>
  <c r="AH285"/>
  <c r="AH284"/>
  <c r="AH279"/>
  <c r="AH346"/>
  <c r="AH345"/>
  <c r="AH312"/>
  <c r="AH297"/>
  <c r="AH296"/>
  <c r="AH282"/>
  <c r="AH314"/>
  <c r="AH275"/>
  <c r="AH271"/>
  <c r="AH267"/>
  <c r="AH294"/>
  <c r="AH293"/>
  <c r="AH292"/>
  <c r="AH281"/>
  <c r="AH276"/>
  <c r="AH272"/>
  <c r="AH268"/>
  <c r="AH278"/>
  <c r="AH274"/>
  <c r="AH266"/>
  <c r="AH265"/>
  <c r="AH264"/>
  <c r="AH260"/>
  <c r="AH256"/>
  <c r="AH252"/>
  <c r="AH248"/>
  <c r="AH244"/>
  <c r="AH240"/>
  <c r="AH236"/>
  <c r="AH232"/>
  <c r="AH228"/>
  <c r="AH224"/>
  <c r="AH289"/>
  <c r="AH273"/>
  <c r="AH261"/>
  <c r="AH257"/>
  <c r="AH253"/>
  <c r="AH249"/>
  <c r="AH245"/>
  <c r="AH241"/>
  <c r="AH237"/>
  <c r="AH233"/>
  <c r="AH229"/>
  <c r="AH225"/>
  <c r="AH288"/>
  <c r="AH280"/>
  <c r="AH277"/>
  <c r="AH259"/>
  <c r="AH251"/>
  <c r="AH243"/>
  <c r="AH235"/>
  <c r="AH227"/>
  <c r="AH220"/>
  <c r="AH216"/>
  <c r="AH212"/>
  <c r="AH208"/>
  <c r="AH204"/>
  <c r="AH200"/>
  <c r="AH196"/>
  <c r="AH192"/>
  <c r="AH188"/>
  <c r="AH184"/>
  <c r="AH180"/>
  <c r="AH176"/>
  <c r="AH172"/>
  <c r="AH168"/>
  <c r="AH164"/>
  <c r="AH160"/>
  <c r="AH156"/>
  <c r="AH152"/>
  <c r="AH148"/>
  <c r="AH144"/>
  <c r="AH329"/>
  <c r="AH308"/>
  <c r="AH270"/>
  <c r="AH262"/>
  <c r="AH254"/>
  <c r="AH246"/>
  <c r="AH238"/>
  <c r="AH230"/>
  <c r="AH223"/>
  <c r="AH219"/>
  <c r="AH215"/>
  <c r="AH211"/>
  <c r="AH207"/>
  <c r="AH203"/>
  <c r="AH199"/>
  <c r="AH195"/>
  <c r="AH191"/>
  <c r="AH187"/>
  <c r="AH183"/>
  <c r="AH179"/>
  <c r="AH175"/>
  <c r="AH171"/>
  <c r="AH167"/>
  <c r="AH163"/>
  <c r="AH159"/>
  <c r="AH155"/>
  <c r="AH151"/>
  <c r="AH147"/>
  <c r="AH143"/>
  <c r="AH290"/>
  <c r="AH269"/>
  <c r="AH263"/>
  <c r="AH247"/>
  <c r="AH231"/>
  <c r="AH222"/>
  <c r="AH214"/>
  <c r="AH206"/>
  <c r="AH198"/>
  <c r="AH190"/>
  <c r="AH182"/>
  <c r="AH174"/>
  <c r="AH166"/>
  <c r="AH158"/>
  <c r="AH150"/>
  <c r="AH138"/>
  <c r="AH134"/>
  <c r="AH130"/>
  <c r="AH126"/>
  <c r="AH122"/>
  <c r="AH118"/>
  <c r="AH114"/>
  <c r="AH110"/>
  <c r="AH106"/>
  <c r="AH102"/>
  <c r="AH98"/>
  <c r="AH94"/>
  <c r="AH90"/>
  <c r="AH258"/>
  <c r="AH242"/>
  <c r="AH226"/>
  <c r="AH221"/>
  <c r="AH213"/>
  <c r="AH205"/>
  <c r="AH197"/>
  <c r="AH189"/>
  <c r="AH181"/>
  <c r="AH173"/>
  <c r="AH165"/>
  <c r="AH157"/>
  <c r="AH149"/>
  <c r="AH142"/>
  <c r="AH139"/>
  <c r="AH135"/>
  <c r="AH131"/>
  <c r="AH127"/>
  <c r="AH123"/>
  <c r="AH119"/>
  <c r="AH115"/>
  <c r="AH111"/>
  <c r="AH107"/>
  <c r="AH103"/>
  <c r="AH99"/>
  <c r="AH95"/>
  <c r="AH91"/>
  <c r="AH250"/>
  <c r="AH209"/>
  <c r="AH193"/>
  <c r="AH177"/>
  <c r="AH161"/>
  <c r="AH145"/>
  <c r="AH137"/>
  <c r="AH129"/>
  <c r="AH121"/>
  <c r="AH113"/>
  <c r="AH105"/>
  <c r="AH97"/>
  <c r="AH89"/>
  <c r="AH86"/>
  <c r="AH82"/>
  <c r="AH78"/>
  <c r="AH74"/>
  <c r="AH70"/>
  <c r="AH66"/>
  <c r="AH62"/>
  <c r="AH239"/>
  <c r="AH218"/>
  <c r="AH202"/>
  <c r="AH186"/>
  <c r="AH170"/>
  <c r="AH154"/>
  <c r="AH140"/>
  <c r="AH132"/>
  <c r="AH124"/>
  <c r="AH116"/>
  <c r="AH108"/>
  <c r="AH100"/>
  <c r="AH92"/>
  <c r="AH85"/>
  <c r="AH81"/>
  <c r="AH77"/>
  <c r="AH73"/>
  <c r="AH69"/>
  <c r="AH65"/>
  <c r="AH60"/>
  <c r="AH58"/>
  <c r="AH56"/>
  <c r="O13"/>
  <c r="O17"/>
  <c r="P20"/>
  <c r="O25"/>
  <c r="P32"/>
  <c r="O33"/>
  <c r="P40"/>
  <c r="O41"/>
  <c r="P48"/>
  <c r="O49"/>
  <c r="BP6"/>
  <c r="O11"/>
  <c r="W33"/>
  <c r="W41"/>
  <c r="W49"/>
  <c r="AF56"/>
  <c r="AF91"/>
  <c r="AF123"/>
  <c r="AV6"/>
  <c r="AJ7" s="1"/>
  <c r="AQ8"/>
  <c r="AP9"/>
  <c r="AF27"/>
  <c r="W30"/>
  <c r="Y35"/>
  <c r="W38"/>
  <c r="AF43"/>
  <c r="W46"/>
  <c r="AF51"/>
  <c r="AF62"/>
  <c r="AF85"/>
  <c r="AF184"/>
  <c r="AF216"/>
  <c r="U5"/>
  <c r="P8"/>
  <c r="O9"/>
  <c r="N10"/>
  <c r="O14"/>
  <c r="N15"/>
  <c r="AF15"/>
  <c r="AE55"/>
  <c r="AH55"/>
  <c r="N56"/>
  <c r="T57"/>
  <c r="AH59"/>
  <c r="AF60"/>
  <c r="AG61"/>
  <c r="BJ61"/>
  <c r="BI62"/>
  <c r="AH63"/>
  <c r="W64"/>
  <c r="AG66"/>
  <c r="AF69"/>
  <c r="AH71"/>
  <c r="AF74"/>
  <c r="AH76"/>
  <c r="W77"/>
  <c r="AG79"/>
  <c r="AF82"/>
  <c r="AH84"/>
  <c r="W85"/>
  <c r="AG87"/>
  <c r="AH93"/>
  <c r="W94"/>
  <c r="AG96"/>
  <c r="AF99"/>
  <c r="AH109"/>
  <c r="W110"/>
  <c r="AG112"/>
  <c r="AF115"/>
  <c r="AH125"/>
  <c r="W126"/>
  <c r="AG128"/>
  <c r="AF131"/>
  <c r="AH141"/>
  <c r="W142"/>
  <c r="AF143"/>
  <c r="AH169"/>
  <c r="W170"/>
  <c r="AG172"/>
  <c r="AF175"/>
  <c r="AH201"/>
  <c r="W202"/>
  <c r="AG204"/>
  <c r="AF207"/>
  <c r="AG237"/>
  <c r="BG62"/>
  <c r="N13"/>
  <c r="N17"/>
  <c r="J8" i="16"/>
  <c r="J9" s="1"/>
  <c r="C10"/>
  <c r="C26"/>
  <c r="C30"/>
  <c r="C62"/>
  <c r="C66"/>
  <c r="C70"/>
  <c r="C98"/>
  <c r="C168"/>
  <c r="C164"/>
  <c r="C160"/>
  <c r="C156"/>
  <c r="C152"/>
  <c r="C148"/>
  <c r="C144"/>
  <c r="C140"/>
  <c r="C136"/>
  <c r="C132"/>
  <c r="C128"/>
  <c r="C124"/>
  <c r="C120"/>
  <c r="C116"/>
  <c r="C14"/>
  <c r="C18"/>
  <c r="C22"/>
  <c r="C34"/>
  <c r="C38"/>
  <c r="C42"/>
  <c r="C46"/>
  <c r="C50"/>
  <c r="C54"/>
  <c r="C58"/>
  <c r="C74"/>
  <c r="C78"/>
  <c r="C82"/>
  <c r="C86"/>
  <c r="C90"/>
  <c r="C94"/>
  <c r="C106"/>
  <c r="C110"/>
  <c r="C9"/>
  <c r="C13"/>
  <c r="C17"/>
  <c r="C21"/>
  <c r="C25"/>
  <c r="C29"/>
  <c r="C33"/>
  <c r="C37"/>
  <c r="C41"/>
  <c r="C45"/>
  <c r="C49"/>
  <c r="C53"/>
  <c r="C57"/>
  <c r="C61"/>
  <c r="C65"/>
  <c r="C69"/>
  <c r="C73"/>
  <c r="C77"/>
  <c r="C81"/>
  <c r="C85"/>
  <c r="C89"/>
  <c r="C93"/>
  <c r="C97"/>
  <c r="C101"/>
  <c r="C105"/>
  <c r="C109"/>
  <c r="C113"/>
  <c r="C114"/>
  <c r="C115"/>
  <c r="C117"/>
  <c r="C118"/>
  <c r="C119"/>
  <c r="C121"/>
  <c r="C122"/>
  <c r="C123"/>
  <c r="C125"/>
  <c r="C126"/>
  <c r="C127"/>
  <c r="C129"/>
  <c r="C130"/>
  <c r="C131"/>
  <c r="C133"/>
  <c r="C134"/>
  <c r="C135"/>
  <c r="C137"/>
  <c r="C138"/>
  <c r="C139"/>
  <c r="C141"/>
  <c r="C142"/>
  <c r="C143"/>
  <c r="C145"/>
  <c r="C146"/>
  <c r="C147"/>
  <c r="C149"/>
  <c r="C150"/>
  <c r="C151"/>
  <c r="C153"/>
  <c r="C154"/>
  <c r="C155"/>
  <c r="C157"/>
  <c r="C158"/>
  <c r="C159"/>
  <c r="C161"/>
  <c r="C162"/>
  <c r="C163"/>
  <c r="C165"/>
  <c r="C166"/>
  <c r="C167"/>
  <c r="C165" i="15"/>
  <c r="C161"/>
  <c r="C157"/>
  <c r="C153"/>
  <c r="C149"/>
  <c r="C145"/>
  <c r="C141"/>
  <c r="C137"/>
  <c r="C133"/>
  <c r="C129"/>
  <c r="C125"/>
  <c r="C166"/>
  <c r="C162"/>
  <c r="C158"/>
  <c r="C154"/>
  <c r="C150"/>
  <c r="C146"/>
  <c r="C142"/>
  <c r="C138"/>
  <c r="C134"/>
  <c r="C130"/>
  <c r="C126"/>
  <c r="C122"/>
  <c r="C118"/>
  <c r="C114"/>
  <c r="C110"/>
  <c r="C106"/>
  <c r="C102"/>
  <c r="C98"/>
  <c r="C94"/>
  <c r="C90"/>
  <c r="C86"/>
  <c r="C82"/>
  <c r="C78"/>
  <c r="C74"/>
  <c r="C167"/>
  <c r="C163"/>
  <c r="C159"/>
  <c r="C155"/>
  <c r="C151"/>
  <c r="C147"/>
  <c r="C143"/>
  <c r="C139"/>
  <c r="C135"/>
  <c r="C131"/>
  <c r="C127"/>
  <c r="C123"/>
  <c r="C71"/>
  <c r="C67"/>
  <c r="C63"/>
  <c r="C59"/>
  <c r="C55"/>
  <c r="C51"/>
  <c r="C47"/>
  <c r="C43"/>
  <c r="C39"/>
  <c r="C35"/>
  <c r="C31"/>
  <c r="C27"/>
  <c r="C23"/>
  <c r="C19"/>
  <c r="C15"/>
  <c r="C11"/>
  <c r="C7"/>
  <c r="C121"/>
  <c r="C119"/>
  <c r="C117"/>
  <c r="C115"/>
  <c r="C113"/>
  <c r="C111"/>
  <c r="C108"/>
  <c r="C105"/>
  <c r="C103"/>
  <c r="C100"/>
  <c r="C97"/>
  <c r="C95"/>
  <c r="C93"/>
  <c r="C91"/>
  <c r="C89"/>
  <c r="C87"/>
  <c r="C85"/>
  <c r="C83"/>
  <c r="C81"/>
  <c r="C76"/>
  <c r="C69"/>
  <c r="C65"/>
  <c r="C53"/>
  <c r="C49"/>
  <c r="C45"/>
  <c r="C29"/>
  <c r="C17"/>
  <c r="C168"/>
  <c r="C164"/>
  <c r="C160"/>
  <c r="C156"/>
  <c r="C152"/>
  <c r="C148"/>
  <c r="C144"/>
  <c r="C140"/>
  <c r="C136"/>
  <c r="C132"/>
  <c r="C72"/>
  <c r="C68"/>
  <c r="C64"/>
  <c r="C60"/>
  <c r="C56"/>
  <c r="C52"/>
  <c r="C48"/>
  <c r="C44"/>
  <c r="C40"/>
  <c r="C36"/>
  <c r="C32"/>
  <c r="C28"/>
  <c r="C24"/>
  <c r="C20"/>
  <c r="C16"/>
  <c r="C12"/>
  <c r="C8"/>
  <c r="C6"/>
  <c r="C120"/>
  <c r="C116"/>
  <c r="C112"/>
  <c r="C109"/>
  <c r="C107"/>
  <c r="C104"/>
  <c r="C101"/>
  <c r="C99"/>
  <c r="C96"/>
  <c r="C92"/>
  <c r="C88"/>
  <c r="C84"/>
  <c r="C80"/>
  <c r="C79"/>
  <c r="C77"/>
  <c r="C75"/>
  <c r="C73"/>
  <c r="C61"/>
  <c r="C57"/>
  <c r="C41"/>
  <c r="C37"/>
  <c r="C33"/>
  <c r="C25"/>
  <c r="C21"/>
  <c r="C13"/>
  <c r="C9"/>
  <c r="H11"/>
  <c r="H23"/>
  <c r="H27"/>
  <c r="H35"/>
  <c r="H39"/>
  <c r="H59"/>
  <c r="H67"/>
  <c r="H123"/>
  <c r="H127"/>
  <c r="H131"/>
  <c r="H135"/>
  <c r="H139"/>
  <c r="H143"/>
  <c r="H147"/>
  <c r="H151"/>
  <c r="H155"/>
  <c r="H159"/>
  <c r="H7"/>
  <c r="I7" s="1"/>
  <c r="H15"/>
  <c r="H19"/>
  <c r="H31"/>
  <c r="H43"/>
  <c r="H47"/>
  <c r="H51"/>
  <c r="H55"/>
  <c r="H63"/>
  <c r="H71"/>
  <c r="H77"/>
  <c r="H81"/>
  <c r="H85"/>
  <c r="H89"/>
  <c r="H93"/>
  <c r="H97"/>
  <c r="H101"/>
  <c r="H105"/>
  <c r="H109"/>
  <c r="H113"/>
  <c r="H117"/>
  <c r="H121"/>
  <c r="H124"/>
  <c r="H125"/>
  <c r="H128"/>
  <c r="H129"/>
  <c r="H132"/>
  <c r="H133"/>
  <c r="H136"/>
  <c r="H137"/>
  <c r="H140"/>
  <c r="H141"/>
  <c r="H144"/>
  <c r="H145"/>
  <c r="H148"/>
  <c r="H149"/>
  <c r="H152"/>
  <c r="H153"/>
  <c r="H156"/>
  <c r="H157"/>
  <c r="H160"/>
  <c r="H161"/>
  <c r="BG72" i="13"/>
  <c r="BG73" s="1"/>
  <c r="BG74" s="1"/>
  <c r="BG75" s="1"/>
  <c r="BG76" s="1"/>
  <c r="BG77" s="1"/>
  <c r="BG78" s="1"/>
  <c r="BG79" s="1"/>
  <c r="BG80" s="1"/>
  <c r="BG81" s="1"/>
  <c r="BG82" s="1"/>
  <c r="BG83" s="1"/>
  <c r="BG84" s="1"/>
  <c r="BG85" s="1"/>
  <c r="BG86" s="1"/>
  <c r="BG87" s="1"/>
  <c r="BG88" s="1"/>
  <c r="BG89" s="1"/>
  <c r="BG90" s="1"/>
  <c r="BG91" s="1"/>
  <c r="BG92" s="1"/>
  <c r="BG93" s="1"/>
  <c r="BG94" s="1"/>
  <c r="BG95" s="1"/>
  <c r="BG96" s="1"/>
  <c r="BG97" s="1"/>
  <c r="BG98" s="1"/>
  <c r="BG99" s="1"/>
  <c r="BG100" s="1"/>
  <c r="BG101" s="1"/>
  <c r="BG102" s="1"/>
  <c r="BG103" s="1"/>
  <c r="BG104" s="1"/>
  <c r="BG105" s="1"/>
  <c r="BG106" s="1"/>
  <c r="BG107" s="1"/>
  <c r="BG108" s="1"/>
  <c r="BG109" s="1"/>
  <c r="BG110" s="1"/>
  <c r="BG111" s="1"/>
  <c r="BG112" s="1"/>
  <c r="BG113" s="1"/>
  <c r="BG114" s="1"/>
  <c r="BG115" s="1"/>
  <c r="BG116" s="1"/>
  <c r="BG117" s="1"/>
  <c r="BG118" s="1"/>
  <c r="BG119" s="1"/>
  <c r="BG120" s="1"/>
  <c r="BG121" s="1"/>
  <c r="BG122" s="1"/>
  <c r="BG123" s="1"/>
  <c r="BG124" s="1"/>
  <c r="BG125" s="1"/>
  <c r="BG126" s="1"/>
  <c r="BG127" s="1"/>
  <c r="BG128" s="1"/>
  <c r="BG129" s="1"/>
  <c r="BG130" s="1"/>
  <c r="BG131" s="1"/>
  <c r="BG132" s="1"/>
  <c r="BG133" s="1"/>
  <c r="BG134" s="1"/>
  <c r="BG135" s="1"/>
  <c r="BG136" s="1"/>
  <c r="BG137" s="1"/>
  <c r="BG138" s="1"/>
  <c r="BG139" s="1"/>
  <c r="BG140" s="1"/>
  <c r="BG141" s="1"/>
  <c r="BG142" s="1"/>
  <c r="BG143" s="1"/>
  <c r="BG144" s="1"/>
  <c r="BG145" s="1"/>
  <c r="BG146" s="1"/>
  <c r="BG147" s="1"/>
  <c r="BG148" s="1"/>
  <c r="BG149" s="1"/>
  <c r="BG150" s="1"/>
  <c r="BG151" s="1"/>
  <c r="BG152" s="1"/>
  <c r="BG153" s="1"/>
  <c r="BG154" s="1"/>
  <c r="BG155" s="1"/>
  <c r="BG156" s="1"/>
  <c r="BG157" s="1"/>
  <c r="BG158" s="1"/>
  <c r="BG159" s="1"/>
  <c r="BG160" s="1"/>
  <c r="BG161" s="1"/>
  <c r="BG162" s="1"/>
  <c r="BG163" s="1"/>
  <c r="BG164" s="1"/>
  <c r="BG165" s="1"/>
  <c r="BG166" s="1"/>
  <c r="BG167" s="1"/>
  <c r="BG168" s="1"/>
  <c r="BG169" s="1"/>
  <c r="BG170" s="1"/>
  <c r="BG171" s="1"/>
  <c r="BG172" s="1"/>
  <c r="BG173" s="1"/>
  <c r="BG174" s="1"/>
  <c r="BG175" s="1"/>
  <c r="BG176" s="1"/>
  <c r="BG177" s="1"/>
  <c r="BG178" s="1"/>
  <c r="BG179" s="1"/>
  <c r="BG180" s="1"/>
  <c r="BG181" s="1"/>
  <c r="BG182" s="1"/>
  <c r="BG183" s="1"/>
  <c r="BG184" s="1"/>
  <c r="BG185" s="1"/>
  <c r="BG186" s="1"/>
  <c r="BG187" s="1"/>
  <c r="BG188" s="1"/>
  <c r="BG189" s="1"/>
  <c r="BG190" s="1"/>
  <c r="BG191" s="1"/>
  <c r="BG192" s="1"/>
  <c r="BG193" s="1"/>
  <c r="BG194" s="1"/>
  <c r="BG195" s="1"/>
  <c r="BG196" s="1"/>
  <c r="BG197" s="1"/>
  <c r="BG198" s="1"/>
  <c r="BG199" s="1"/>
  <c r="BG200" s="1"/>
  <c r="BG201" s="1"/>
  <c r="BG202" s="1"/>
  <c r="BG203" s="1"/>
  <c r="BG204" s="1"/>
  <c r="BG205" s="1"/>
  <c r="BG206" s="1"/>
  <c r="BG207" s="1"/>
  <c r="BG208" s="1"/>
  <c r="BG209" s="1"/>
  <c r="BG210" s="1"/>
  <c r="BG211" s="1"/>
  <c r="BG212" s="1"/>
  <c r="BG213" s="1"/>
  <c r="BG214" s="1"/>
  <c r="BG215" s="1"/>
  <c r="BG216" s="1"/>
  <c r="BG217" s="1"/>
  <c r="BG218" s="1"/>
  <c r="BG219" s="1"/>
  <c r="BG220" s="1"/>
  <c r="BG221" s="1"/>
  <c r="BG222" s="1"/>
  <c r="BG223" s="1"/>
  <c r="BG224" s="1"/>
  <c r="BG225" s="1"/>
  <c r="BG226" s="1"/>
  <c r="BG227" s="1"/>
  <c r="BG228" s="1"/>
  <c r="BG229" s="1"/>
  <c r="BG230" s="1"/>
  <c r="BG231" s="1"/>
  <c r="BG232" s="1"/>
  <c r="BG233" s="1"/>
  <c r="BG234" s="1"/>
  <c r="BG235" s="1"/>
  <c r="BG236" s="1"/>
  <c r="BG237" s="1"/>
  <c r="BG238" s="1"/>
  <c r="BG239" s="1"/>
  <c r="BG240" s="1"/>
  <c r="BG241" s="1"/>
  <c r="BG242" s="1"/>
  <c r="BG243" s="1"/>
  <c r="BG244" s="1"/>
  <c r="BG245" s="1"/>
  <c r="BG246" s="1"/>
  <c r="BG247" s="1"/>
  <c r="BG248" s="1"/>
  <c r="BG249" s="1"/>
  <c r="BG250" s="1"/>
  <c r="BG251" s="1"/>
  <c r="BG252" s="1"/>
  <c r="BG253" s="1"/>
  <c r="BG254" s="1"/>
  <c r="BG255" s="1"/>
  <c r="BG256" s="1"/>
  <c r="BG257" s="1"/>
  <c r="BG258" s="1"/>
  <c r="BG259" s="1"/>
  <c r="BG260" s="1"/>
  <c r="BG261" s="1"/>
  <c r="BG262" s="1"/>
  <c r="BG263" s="1"/>
  <c r="BG264" s="1"/>
  <c r="BG265" s="1"/>
  <c r="BG266" s="1"/>
  <c r="BG267" s="1"/>
  <c r="BG268" s="1"/>
  <c r="BG269" s="1"/>
  <c r="BG270" s="1"/>
  <c r="BG271" s="1"/>
  <c r="BG272" s="1"/>
  <c r="BG273" s="1"/>
  <c r="BG274" s="1"/>
  <c r="BG275" s="1"/>
  <c r="BG276" s="1"/>
  <c r="BG277" s="1"/>
  <c r="BG278" s="1"/>
  <c r="BG279" s="1"/>
  <c r="BG280" s="1"/>
  <c r="BG281" s="1"/>
  <c r="BG282" s="1"/>
  <c r="BG283" s="1"/>
  <c r="BG284" s="1"/>
  <c r="BG285" s="1"/>
  <c r="BG286" s="1"/>
  <c r="BG287" s="1"/>
  <c r="BG288" s="1"/>
  <c r="BG289" s="1"/>
  <c r="BG290" s="1"/>
  <c r="BG291" s="1"/>
  <c r="BG292" s="1"/>
  <c r="BG293" s="1"/>
  <c r="BG294" s="1"/>
  <c r="BG295" s="1"/>
  <c r="BG296" s="1"/>
  <c r="BG297" s="1"/>
  <c r="BG298" s="1"/>
  <c r="BG299" s="1"/>
  <c r="BG300" s="1"/>
  <c r="BG301" s="1"/>
  <c r="BG302" s="1"/>
  <c r="BG303" s="1"/>
  <c r="BG304" s="1"/>
  <c r="BG305" s="1"/>
  <c r="BG306" s="1"/>
  <c r="BG307" s="1"/>
  <c r="BG308" s="1"/>
  <c r="BG309" s="1"/>
  <c r="BG310" s="1"/>
  <c r="BG311" s="1"/>
  <c r="BG312" s="1"/>
  <c r="BG313" s="1"/>
  <c r="BG314" s="1"/>
  <c r="BG315" s="1"/>
  <c r="BG316" s="1"/>
  <c r="BG317" s="1"/>
  <c r="BG318" s="1"/>
  <c r="BG319" s="1"/>
  <c r="BG320" s="1"/>
  <c r="BG321" s="1"/>
  <c r="BG322" s="1"/>
  <c r="BG323" s="1"/>
  <c r="BG324" s="1"/>
  <c r="BG325" s="1"/>
  <c r="BG326" s="1"/>
  <c r="BG327" s="1"/>
  <c r="BG328" s="1"/>
  <c r="BG329" s="1"/>
  <c r="BG330" s="1"/>
  <c r="BG331" s="1"/>
  <c r="BG332" s="1"/>
  <c r="BG333" s="1"/>
  <c r="BG334" s="1"/>
  <c r="BG335" s="1"/>
  <c r="BG336" s="1"/>
  <c r="BG337" s="1"/>
  <c r="BG338" s="1"/>
  <c r="BG339" s="1"/>
  <c r="BG340" s="1"/>
  <c r="BG341" s="1"/>
  <c r="BG342" s="1"/>
  <c r="BG343" s="1"/>
  <c r="BG344" s="1"/>
  <c r="BG345" s="1"/>
  <c r="BG346" s="1"/>
  <c r="BF72"/>
  <c r="BF73" s="1"/>
  <c r="BF74" s="1"/>
  <c r="BF75" s="1"/>
  <c r="BF76" s="1"/>
  <c r="BF77" s="1"/>
  <c r="BF78" s="1"/>
  <c r="BF79" s="1"/>
  <c r="BF80" s="1"/>
  <c r="BF81" s="1"/>
  <c r="BF82" s="1"/>
  <c r="BF83" s="1"/>
  <c r="BF84" s="1"/>
  <c r="BF85" s="1"/>
  <c r="BF86" s="1"/>
  <c r="BF87" s="1"/>
  <c r="BF88" s="1"/>
  <c r="BF89" s="1"/>
  <c r="BF90" s="1"/>
  <c r="BF91" s="1"/>
  <c r="BF92" s="1"/>
  <c r="BF93" s="1"/>
  <c r="BF94" s="1"/>
  <c r="BF95" s="1"/>
  <c r="BF96" s="1"/>
  <c r="BF97" s="1"/>
  <c r="BF98" s="1"/>
  <c r="BF99" s="1"/>
  <c r="BF100" s="1"/>
  <c r="BF101" s="1"/>
  <c r="BF102" s="1"/>
  <c r="BF103" s="1"/>
  <c r="BF104" s="1"/>
  <c r="BF105" s="1"/>
  <c r="BF106" s="1"/>
  <c r="BF107" s="1"/>
  <c r="BF108" s="1"/>
  <c r="BF109" s="1"/>
  <c r="BF110" s="1"/>
  <c r="BF111" s="1"/>
  <c r="BF112" s="1"/>
  <c r="BF113" s="1"/>
  <c r="BF114" s="1"/>
  <c r="BF115" s="1"/>
  <c r="BF116" s="1"/>
  <c r="BF117" s="1"/>
  <c r="BF118" s="1"/>
  <c r="BF119" s="1"/>
  <c r="BF120" s="1"/>
  <c r="BF121" s="1"/>
  <c r="BF122" s="1"/>
  <c r="BF123" s="1"/>
  <c r="BF124" s="1"/>
  <c r="BF125" s="1"/>
  <c r="BF126" s="1"/>
  <c r="BF127" s="1"/>
  <c r="BF128" s="1"/>
  <c r="BF129" s="1"/>
  <c r="BF130" s="1"/>
  <c r="BF131" s="1"/>
  <c r="BF132" s="1"/>
  <c r="BF133" s="1"/>
  <c r="BF134" s="1"/>
  <c r="BF135" s="1"/>
  <c r="BF136" s="1"/>
  <c r="BF137" s="1"/>
  <c r="BF138" s="1"/>
  <c r="BF139" s="1"/>
  <c r="BF140" s="1"/>
  <c r="BF141" s="1"/>
  <c r="BF142" s="1"/>
  <c r="BF143" s="1"/>
  <c r="BF144" s="1"/>
  <c r="BF145" s="1"/>
  <c r="BF146" s="1"/>
  <c r="BF147" s="1"/>
  <c r="BF148" s="1"/>
  <c r="BF149" s="1"/>
  <c r="BF150" s="1"/>
  <c r="BF151" s="1"/>
  <c r="BF152" s="1"/>
  <c r="BF153" s="1"/>
  <c r="BF154" s="1"/>
  <c r="BF155" s="1"/>
  <c r="BF156" s="1"/>
  <c r="BF157" s="1"/>
  <c r="BF158" s="1"/>
  <c r="BF159" s="1"/>
  <c r="BF160" s="1"/>
  <c r="BF161" s="1"/>
  <c r="BF162" s="1"/>
  <c r="BF163" s="1"/>
  <c r="BF164" s="1"/>
  <c r="BF165" s="1"/>
  <c r="BF166" s="1"/>
  <c r="BF167" s="1"/>
  <c r="BF168" s="1"/>
  <c r="BF169" s="1"/>
  <c r="BF170" s="1"/>
  <c r="BF171" s="1"/>
  <c r="BF172" s="1"/>
  <c r="BF173" s="1"/>
  <c r="BF174" s="1"/>
  <c r="BF175" s="1"/>
  <c r="BF176" s="1"/>
  <c r="BF177" s="1"/>
  <c r="BF178" s="1"/>
  <c r="BF179" s="1"/>
  <c r="BF180" s="1"/>
  <c r="BF181" s="1"/>
  <c r="BF182" s="1"/>
  <c r="BF183" s="1"/>
  <c r="BF184" s="1"/>
  <c r="BF185" s="1"/>
  <c r="BF186" s="1"/>
  <c r="BF187" s="1"/>
  <c r="BF188" s="1"/>
  <c r="BF189" s="1"/>
  <c r="BF190" s="1"/>
  <c r="BF191" s="1"/>
  <c r="BF192" s="1"/>
  <c r="BF193" s="1"/>
  <c r="BF194" s="1"/>
  <c r="BF195" s="1"/>
  <c r="BF196" s="1"/>
  <c r="BF197" s="1"/>
  <c r="BF198" s="1"/>
  <c r="BF199" s="1"/>
  <c r="BF200" s="1"/>
  <c r="BF201" s="1"/>
  <c r="BF202" s="1"/>
  <c r="BF203" s="1"/>
  <c r="BF204" s="1"/>
  <c r="BF205" s="1"/>
  <c r="BF206" s="1"/>
  <c r="BF207" s="1"/>
  <c r="BF208" s="1"/>
  <c r="BF209" s="1"/>
  <c r="BF210" s="1"/>
  <c r="BF211" s="1"/>
  <c r="BF212" s="1"/>
  <c r="BF213" s="1"/>
  <c r="BF214" s="1"/>
  <c r="BF215" s="1"/>
  <c r="BF216" s="1"/>
  <c r="BF217" s="1"/>
  <c r="BF218" s="1"/>
  <c r="BF219" s="1"/>
  <c r="BF220" s="1"/>
  <c r="BF221" s="1"/>
  <c r="BF222" s="1"/>
  <c r="BF223" s="1"/>
  <c r="BF224" s="1"/>
  <c r="BF225" s="1"/>
  <c r="BF226" s="1"/>
  <c r="BF227" s="1"/>
  <c r="BF228" s="1"/>
  <c r="BF229" s="1"/>
  <c r="BF230" s="1"/>
  <c r="BF231" s="1"/>
  <c r="BF232" s="1"/>
  <c r="BF233" s="1"/>
  <c r="BF234" s="1"/>
  <c r="BF235" s="1"/>
  <c r="BF236" s="1"/>
  <c r="BF237" s="1"/>
  <c r="BF238" s="1"/>
  <c r="BF239" s="1"/>
  <c r="BF240" s="1"/>
  <c r="BF241" s="1"/>
  <c r="BF242" s="1"/>
  <c r="BF243" s="1"/>
  <c r="BF244" s="1"/>
  <c r="BF245" s="1"/>
  <c r="BF246" s="1"/>
  <c r="BF247" s="1"/>
  <c r="BF248" s="1"/>
  <c r="BF249" s="1"/>
  <c r="BF250" s="1"/>
  <c r="BF251" s="1"/>
  <c r="BF252" s="1"/>
  <c r="BF253" s="1"/>
  <c r="BF254" s="1"/>
  <c r="BF255" s="1"/>
  <c r="BF256" s="1"/>
  <c r="BF257" s="1"/>
  <c r="BF258" s="1"/>
  <c r="BF259" s="1"/>
  <c r="BF260" s="1"/>
  <c r="BF261" s="1"/>
  <c r="BF262" s="1"/>
  <c r="BF263" s="1"/>
  <c r="BF264" s="1"/>
  <c r="BF265" s="1"/>
  <c r="BF266" s="1"/>
  <c r="BF267" s="1"/>
  <c r="BF268" s="1"/>
  <c r="BF269" s="1"/>
  <c r="BF270" s="1"/>
  <c r="BF271" s="1"/>
  <c r="BF272" s="1"/>
  <c r="BF273" s="1"/>
  <c r="BF274" s="1"/>
  <c r="BF275" s="1"/>
  <c r="BF276" s="1"/>
  <c r="BF277" s="1"/>
  <c r="BF278" s="1"/>
  <c r="BF279" s="1"/>
  <c r="BF280" s="1"/>
  <c r="BF281" s="1"/>
  <c r="BF282" s="1"/>
  <c r="BF283" s="1"/>
  <c r="BF284" s="1"/>
  <c r="BF285" s="1"/>
  <c r="BF286" s="1"/>
  <c r="BF287" s="1"/>
  <c r="BF288" s="1"/>
  <c r="BF289" s="1"/>
  <c r="BF290" s="1"/>
  <c r="BF291" s="1"/>
  <c r="BF292" s="1"/>
  <c r="BF293" s="1"/>
  <c r="BF294" s="1"/>
  <c r="BF295" s="1"/>
  <c r="BF296" s="1"/>
  <c r="BF297" s="1"/>
  <c r="BF298" s="1"/>
  <c r="BF299" s="1"/>
  <c r="BF300" s="1"/>
  <c r="BF301" s="1"/>
  <c r="BF302" s="1"/>
  <c r="BF303" s="1"/>
  <c r="BF304" s="1"/>
  <c r="BF305" s="1"/>
  <c r="BF306" s="1"/>
  <c r="BF307" s="1"/>
  <c r="BF308" s="1"/>
  <c r="BF309" s="1"/>
  <c r="BF310" s="1"/>
  <c r="BF311" s="1"/>
  <c r="BF312" s="1"/>
  <c r="BF313" s="1"/>
  <c r="BF314" s="1"/>
  <c r="BF315" s="1"/>
  <c r="BF316" s="1"/>
  <c r="BF317" s="1"/>
  <c r="BF318" s="1"/>
  <c r="BF319" s="1"/>
  <c r="BF320" s="1"/>
  <c r="BF321" s="1"/>
  <c r="BF322" s="1"/>
  <c r="BF323" s="1"/>
  <c r="BF324" s="1"/>
  <c r="BF325" s="1"/>
  <c r="BF326" s="1"/>
  <c r="BF327" s="1"/>
  <c r="BF328" s="1"/>
  <c r="BF329" s="1"/>
  <c r="BF330" s="1"/>
  <c r="BF331" s="1"/>
  <c r="BF332" s="1"/>
  <c r="BF333" s="1"/>
  <c r="BF334" s="1"/>
  <c r="BF335" s="1"/>
  <c r="BF336" s="1"/>
  <c r="BF337" s="1"/>
  <c r="BF338" s="1"/>
  <c r="BF339" s="1"/>
  <c r="BF340" s="1"/>
  <c r="BF341" s="1"/>
  <c r="BF342" s="1"/>
  <c r="BF343" s="1"/>
  <c r="BF344" s="1"/>
  <c r="BF345" s="1"/>
  <c r="BF346" s="1"/>
  <c r="BE72"/>
  <c r="BE73" s="1"/>
  <c r="BE74" s="1"/>
  <c r="BE75" s="1"/>
  <c r="BE76" s="1"/>
  <c r="BE77" s="1"/>
  <c r="BE78" s="1"/>
  <c r="BE79" s="1"/>
  <c r="BE80" s="1"/>
  <c r="BE81" s="1"/>
  <c r="BE82" s="1"/>
  <c r="BE83" s="1"/>
  <c r="BE84" s="1"/>
  <c r="BE85" s="1"/>
  <c r="BE86" s="1"/>
  <c r="BE87" s="1"/>
  <c r="BE88" s="1"/>
  <c r="BE89" s="1"/>
  <c r="BE90" s="1"/>
  <c r="BE91" s="1"/>
  <c r="BE92" s="1"/>
  <c r="BE93" s="1"/>
  <c r="BE94" s="1"/>
  <c r="BE95" s="1"/>
  <c r="BE96" s="1"/>
  <c r="BE97" s="1"/>
  <c r="BE98" s="1"/>
  <c r="BE99" s="1"/>
  <c r="BE100" s="1"/>
  <c r="BE101" s="1"/>
  <c r="BE102" s="1"/>
  <c r="BE103" s="1"/>
  <c r="BE104" s="1"/>
  <c r="BE105" s="1"/>
  <c r="BE106" s="1"/>
  <c r="BE107" s="1"/>
  <c r="BE108" s="1"/>
  <c r="BE109" s="1"/>
  <c r="BE110" s="1"/>
  <c r="BE111" s="1"/>
  <c r="BE112" s="1"/>
  <c r="BE113" s="1"/>
  <c r="BE114" s="1"/>
  <c r="BE115" s="1"/>
  <c r="BE116" s="1"/>
  <c r="BE117" s="1"/>
  <c r="BE118" s="1"/>
  <c r="BE119" s="1"/>
  <c r="BE120" s="1"/>
  <c r="BE121" s="1"/>
  <c r="BE122" s="1"/>
  <c r="BE123" s="1"/>
  <c r="BE124" s="1"/>
  <c r="BE125" s="1"/>
  <c r="BE126" s="1"/>
  <c r="BE127" s="1"/>
  <c r="BE128" s="1"/>
  <c r="BE129" s="1"/>
  <c r="BE130" s="1"/>
  <c r="BE131" s="1"/>
  <c r="BE132" s="1"/>
  <c r="BE133" s="1"/>
  <c r="BE134" s="1"/>
  <c r="BE135" s="1"/>
  <c r="BE136" s="1"/>
  <c r="BE137" s="1"/>
  <c r="BE138" s="1"/>
  <c r="BE139" s="1"/>
  <c r="BE140" s="1"/>
  <c r="BE141" s="1"/>
  <c r="BE142" s="1"/>
  <c r="BE143" s="1"/>
  <c r="BE144" s="1"/>
  <c r="BE145" s="1"/>
  <c r="BE146" s="1"/>
  <c r="BE147" s="1"/>
  <c r="BE148" s="1"/>
  <c r="BE149" s="1"/>
  <c r="BE150" s="1"/>
  <c r="BE151" s="1"/>
  <c r="BE152" s="1"/>
  <c r="BE153" s="1"/>
  <c r="BE154" s="1"/>
  <c r="BE155" s="1"/>
  <c r="BE156" s="1"/>
  <c r="BE157" s="1"/>
  <c r="BE158" s="1"/>
  <c r="BE159" s="1"/>
  <c r="BE160" s="1"/>
  <c r="BE161" s="1"/>
  <c r="BE162" s="1"/>
  <c r="BE163" s="1"/>
  <c r="BE164" s="1"/>
  <c r="BE165" s="1"/>
  <c r="BE166" s="1"/>
  <c r="BE167" s="1"/>
  <c r="BE168" s="1"/>
  <c r="BE169" s="1"/>
  <c r="BE170" s="1"/>
  <c r="BE171" s="1"/>
  <c r="BE172" s="1"/>
  <c r="BE173" s="1"/>
  <c r="BE174" s="1"/>
  <c r="BE175" s="1"/>
  <c r="BE176" s="1"/>
  <c r="BE177" s="1"/>
  <c r="BE178" s="1"/>
  <c r="BE179" s="1"/>
  <c r="BE180" s="1"/>
  <c r="BE181" s="1"/>
  <c r="BE182" s="1"/>
  <c r="BE183" s="1"/>
  <c r="BE184" s="1"/>
  <c r="BE185" s="1"/>
  <c r="BE186" s="1"/>
  <c r="BE187" s="1"/>
  <c r="BE188" s="1"/>
  <c r="BE189" s="1"/>
  <c r="BE190" s="1"/>
  <c r="BE191" s="1"/>
  <c r="BE192" s="1"/>
  <c r="BE193" s="1"/>
  <c r="BE194" s="1"/>
  <c r="BE195" s="1"/>
  <c r="BE196" s="1"/>
  <c r="BE197" s="1"/>
  <c r="BE198" s="1"/>
  <c r="BE199" s="1"/>
  <c r="BE200" s="1"/>
  <c r="BE201" s="1"/>
  <c r="BE202" s="1"/>
  <c r="BE203" s="1"/>
  <c r="BE204" s="1"/>
  <c r="BE205" s="1"/>
  <c r="BE206" s="1"/>
  <c r="BE207" s="1"/>
  <c r="BE208" s="1"/>
  <c r="BE209" s="1"/>
  <c r="BE210" s="1"/>
  <c r="BE211" s="1"/>
  <c r="BE212" s="1"/>
  <c r="BE213" s="1"/>
  <c r="BE214" s="1"/>
  <c r="BE215" s="1"/>
  <c r="BE216" s="1"/>
  <c r="BE217" s="1"/>
  <c r="BE218" s="1"/>
  <c r="BE219" s="1"/>
  <c r="BE220" s="1"/>
  <c r="BE221" s="1"/>
  <c r="BE222" s="1"/>
  <c r="BE223" s="1"/>
  <c r="BE224" s="1"/>
  <c r="BE225" s="1"/>
  <c r="BE226" s="1"/>
  <c r="BE227" s="1"/>
  <c r="BE228" s="1"/>
  <c r="BE229" s="1"/>
  <c r="BE230" s="1"/>
  <c r="BE231" s="1"/>
  <c r="BE232" s="1"/>
  <c r="BE233" s="1"/>
  <c r="BE234" s="1"/>
  <c r="BE235" s="1"/>
  <c r="BE236" s="1"/>
  <c r="BE237" s="1"/>
  <c r="BE238" s="1"/>
  <c r="BE239" s="1"/>
  <c r="BE240" s="1"/>
  <c r="BE241" s="1"/>
  <c r="BE242" s="1"/>
  <c r="BE243" s="1"/>
  <c r="BE244" s="1"/>
  <c r="BE245" s="1"/>
  <c r="BE246" s="1"/>
  <c r="BE247" s="1"/>
  <c r="BE248" s="1"/>
  <c r="BE249" s="1"/>
  <c r="BE250" s="1"/>
  <c r="BE251" s="1"/>
  <c r="BE252" s="1"/>
  <c r="BE253" s="1"/>
  <c r="BE254" s="1"/>
  <c r="BE255" s="1"/>
  <c r="BE256" s="1"/>
  <c r="BE257" s="1"/>
  <c r="BE258" s="1"/>
  <c r="BE259" s="1"/>
  <c r="BE260" s="1"/>
  <c r="BE261" s="1"/>
  <c r="BE262" s="1"/>
  <c r="BE263" s="1"/>
  <c r="BE264" s="1"/>
  <c r="BE265" s="1"/>
  <c r="BE266" s="1"/>
  <c r="BE267" s="1"/>
  <c r="BE268" s="1"/>
  <c r="BE269" s="1"/>
  <c r="BE270" s="1"/>
  <c r="BE271" s="1"/>
  <c r="BE272" s="1"/>
  <c r="BE273" s="1"/>
  <c r="BE274" s="1"/>
  <c r="BE275" s="1"/>
  <c r="BE276" s="1"/>
  <c r="BE277" s="1"/>
  <c r="BE278" s="1"/>
  <c r="BE279" s="1"/>
  <c r="BE280" s="1"/>
  <c r="BE281" s="1"/>
  <c r="BE282" s="1"/>
  <c r="BE283" s="1"/>
  <c r="BE284" s="1"/>
  <c r="BE285" s="1"/>
  <c r="BE286" s="1"/>
  <c r="BE287" s="1"/>
  <c r="BE288" s="1"/>
  <c r="BE289" s="1"/>
  <c r="BE290" s="1"/>
  <c r="BE291" s="1"/>
  <c r="BE292" s="1"/>
  <c r="BE293" s="1"/>
  <c r="BE294" s="1"/>
  <c r="BE295" s="1"/>
  <c r="BE296" s="1"/>
  <c r="BE297" s="1"/>
  <c r="BE298" s="1"/>
  <c r="BE299" s="1"/>
  <c r="BE300" s="1"/>
  <c r="BE301" s="1"/>
  <c r="BE302" s="1"/>
  <c r="BE303" s="1"/>
  <c r="BE304" s="1"/>
  <c r="BE305" s="1"/>
  <c r="BE306" s="1"/>
  <c r="BE307" s="1"/>
  <c r="BE308" s="1"/>
  <c r="BE309" s="1"/>
  <c r="BE310" s="1"/>
  <c r="BE311" s="1"/>
  <c r="BE312" s="1"/>
  <c r="BE313" s="1"/>
  <c r="BE314" s="1"/>
  <c r="BE315" s="1"/>
  <c r="BE316" s="1"/>
  <c r="BE317" s="1"/>
  <c r="BE318" s="1"/>
  <c r="BE319" s="1"/>
  <c r="BE320" s="1"/>
  <c r="BE321" s="1"/>
  <c r="BE322" s="1"/>
  <c r="BE323" s="1"/>
  <c r="BE324" s="1"/>
  <c r="BE325" s="1"/>
  <c r="BE326" s="1"/>
  <c r="BE327" s="1"/>
  <c r="BE328" s="1"/>
  <c r="BE329" s="1"/>
  <c r="BE330" s="1"/>
  <c r="BE331" s="1"/>
  <c r="BE332" s="1"/>
  <c r="BE333" s="1"/>
  <c r="BE334" s="1"/>
  <c r="BE335" s="1"/>
  <c r="BE336" s="1"/>
  <c r="BE337" s="1"/>
  <c r="BE338" s="1"/>
  <c r="BE339" s="1"/>
  <c r="BE340" s="1"/>
  <c r="BE341" s="1"/>
  <c r="BE342" s="1"/>
  <c r="BE343" s="1"/>
  <c r="BE344" s="1"/>
  <c r="BE345" s="1"/>
  <c r="BE346" s="1"/>
  <c r="BG62"/>
  <c r="BG63" s="1"/>
  <c r="BG64" s="1"/>
  <c r="BG65" s="1"/>
  <c r="BG66" s="1"/>
  <c r="BG67" s="1"/>
  <c r="BG68" s="1"/>
  <c r="BG69" s="1"/>
  <c r="BG70" s="1"/>
  <c r="BF62"/>
  <c r="BF63" s="1"/>
  <c r="BF64" s="1"/>
  <c r="BF65" s="1"/>
  <c r="BF66" s="1"/>
  <c r="BF67" s="1"/>
  <c r="BF68" s="1"/>
  <c r="BF69" s="1"/>
  <c r="BF70" s="1"/>
  <c r="BE62"/>
  <c r="BE63" s="1"/>
  <c r="BE64" s="1"/>
  <c r="BE65" s="1"/>
  <c r="BE66" s="1"/>
  <c r="BE67" s="1"/>
  <c r="BE68" s="1"/>
  <c r="BE69" s="1"/>
  <c r="BE70" s="1"/>
  <c r="I4" i="12"/>
  <c r="G3"/>
  <c r="BH54" i="13"/>
  <c r="BH53"/>
  <c r="BH52"/>
  <c r="BH51"/>
  <c r="BH50"/>
  <c r="BH49"/>
  <c r="BH48"/>
  <c r="BH47"/>
  <c r="BH46"/>
  <c r="BH45"/>
  <c r="BH44"/>
  <c r="BH43"/>
  <c r="BH42"/>
  <c r="BH41"/>
  <c r="BH40"/>
  <c r="BH39"/>
  <c r="BH38"/>
  <c r="BH37"/>
  <c r="BH36"/>
  <c r="BH35"/>
  <c r="BH34"/>
  <c r="BH33"/>
  <c r="BH32"/>
  <c r="BH31"/>
  <c r="BH30"/>
  <c r="BH29"/>
  <c r="BH28"/>
  <c r="BH27"/>
  <c r="BH26"/>
  <c r="BH25"/>
  <c r="BH24"/>
  <c r="BH23"/>
  <c r="BH22"/>
  <c r="BH21"/>
  <c r="BH20"/>
  <c r="BH19"/>
  <c r="BH18"/>
  <c r="BH17"/>
  <c r="BH16"/>
  <c r="BH15"/>
  <c r="BH14"/>
  <c r="BH13"/>
  <c r="BH12"/>
  <c r="BH11"/>
  <c r="BH10"/>
  <c r="BH9"/>
  <c r="BH8"/>
  <c r="BH7"/>
  <c r="BH6"/>
  <c r="BG73" i="17" l="1"/>
  <c r="BK73" s="1"/>
  <c r="BK72" i="18"/>
  <c r="BJ72" i="17"/>
  <c r="I9" i="16"/>
  <c r="I10" s="1"/>
  <c r="I8" i="15"/>
  <c r="G9" i="20"/>
  <c r="L8"/>
  <c r="G12" i="19"/>
  <c r="L11"/>
  <c r="AC56" i="18"/>
  <c r="Z55"/>
  <c r="AE57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B56"/>
  <c r="BG65"/>
  <c r="BK64"/>
  <c r="AS7"/>
  <c r="BI63"/>
  <c r="BE64"/>
  <c r="AN10"/>
  <c r="AQ9"/>
  <c r="BG74"/>
  <c r="BK73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G343"/>
  <c r="AG339"/>
  <c r="AG335"/>
  <c r="AG344"/>
  <c r="AG340"/>
  <c r="AG336"/>
  <c r="AG342"/>
  <c r="AG334"/>
  <c r="AG332"/>
  <c r="AG328"/>
  <c r="AG345"/>
  <c r="AG337"/>
  <c r="AG331"/>
  <c r="AG327"/>
  <c r="AG346"/>
  <c r="AG333"/>
  <c r="AG330"/>
  <c r="AG324"/>
  <c r="AG320"/>
  <c r="AG316"/>
  <c r="AG312"/>
  <c r="AG308"/>
  <c r="AG341"/>
  <c r="AG329"/>
  <c r="AG325"/>
  <c r="AG321"/>
  <c r="AG317"/>
  <c r="AG313"/>
  <c r="AG309"/>
  <c r="AG319"/>
  <c r="AG311"/>
  <c r="AG306"/>
  <c r="AG302"/>
  <c r="AG298"/>
  <c r="AG294"/>
  <c r="AG338"/>
  <c r="AG326"/>
  <c r="AG318"/>
  <c r="AG310"/>
  <c r="AG303"/>
  <c r="AG299"/>
  <c r="AG295"/>
  <c r="AG291"/>
  <c r="AG322"/>
  <c r="AG305"/>
  <c r="AG297"/>
  <c r="AG292"/>
  <c r="AG288"/>
  <c r="AG284"/>
  <c r="AG280"/>
  <c r="AG276"/>
  <c r="AG272"/>
  <c r="AG268"/>
  <c r="AG264"/>
  <c r="AG260"/>
  <c r="AG256"/>
  <c r="AG323"/>
  <c r="AG307"/>
  <c r="AG304"/>
  <c r="AG296"/>
  <c r="AG290"/>
  <c r="AG289"/>
  <c r="AG285"/>
  <c r="AG281"/>
  <c r="AG277"/>
  <c r="AG273"/>
  <c r="AG269"/>
  <c r="AG265"/>
  <c r="AG261"/>
  <c r="AG257"/>
  <c r="AG253"/>
  <c r="AG300"/>
  <c r="AG283"/>
  <c r="AG275"/>
  <c r="AG267"/>
  <c r="AG259"/>
  <c r="AG252"/>
  <c r="AG251"/>
  <c r="AG247"/>
  <c r="AG243"/>
  <c r="AG239"/>
  <c r="AG235"/>
  <c r="AG231"/>
  <c r="AG227"/>
  <c r="AG301"/>
  <c r="AG282"/>
  <c r="AG274"/>
  <c r="AG266"/>
  <c r="AG258"/>
  <c r="AG248"/>
  <c r="AG244"/>
  <c r="AG240"/>
  <c r="AG236"/>
  <c r="AG232"/>
  <c r="AG228"/>
  <c r="AG224"/>
  <c r="AG286"/>
  <c r="AG270"/>
  <c r="AG254"/>
  <c r="AG250"/>
  <c r="AG279"/>
  <c r="AG263"/>
  <c r="AG278"/>
  <c r="AG241"/>
  <c r="AG233"/>
  <c r="AG225"/>
  <c r="AG219"/>
  <c r="AG315"/>
  <c r="AG287"/>
  <c r="AG255"/>
  <c r="AG246"/>
  <c r="AG242"/>
  <c r="AG234"/>
  <c r="AG226"/>
  <c r="AG222"/>
  <c r="AG218"/>
  <c r="AG314"/>
  <c r="AG293"/>
  <c r="AG262"/>
  <c r="AG237"/>
  <c r="AG217"/>
  <c r="AG212"/>
  <c r="AG208"/>
  <c r="AG204"/>
  <c r="AG200"/>
  <c r="AG196"/>
  <c r="AG192"/>
  <c r="AG188"/>
  <c r="AG184"/>
  <c r="AG180"/>
  <c r="AG176"/>
  <c r="AG230"/>
  <c r="AG220"/>
  <c r="AG215"/>
  <c r="AG211"/>
  <c r="AG207"/>
  <c r="AG203"/>
  <c r="AG199"/>
  <c r="AG195"/>
  <c r="AG191"/>
  <c r="AG187"/>
  <c r="AG183"/>
  <c r="AG179"/>
  <c r="AG249"/>
  <c r="AG229"/>
  <c r="AG214"/>
  <c r="AG206"/>
  <c r="AG198"/>
  <c r="AG190"/>
  <c r="AG182"/>
  <c r="AG173"/>
  <c r="AG169"/>
  <c r="AG165"/>
  <c r="AG161"/>
  <c r="AG157"/>
  <c r="AG153"/>
  <c r="AG149"/>
  <c r="AG145"/>
  <c r="AG141"/>
  <c r="AG137"/>
  <c r="AG133"/>
  <c r="AG129"/>
  <c r="AG125"/>
  <c r="AG121"/>
  <c r="AG117"/>
  <c r="AG113"/>
  <c r="AG109"/>
  <c r="AG105"/>
  <c r="AG101"/>
  <c r="AG97"/>
  <c r="AG238"/>
  <c r="AG223"/>
  <c r="AG209"/>
  <c r="AG201"/>
  <c r="AG193"/>
  <c r="AG185"/>
  <c r="AG177"/>
  <c r="AG175"/>
  <c r="AG172"/>
  <c r="AG168"/>
  <c r="AG164"/>
  <c r="AG160"/>
  <c r="AG156"/>
  <c r="AG152"/>
  <c r="AG148"/>
  <c r="AG144"/>
  <c r="AG140"/>
  <c r="AG136"/>
  <c r="AG132"/>
  <c r="AG128"/>
  <c r="AG124"/>
  <c r="AG120"/>
  <c r="AG116"/>
  <c r="AG112"/>
  <c r="AG108"/>
  <c r="AG104"/>
  <c r="AG100"/>
  <c r="AG96"/>
  <c r="AG245"/>
  <c r="AG202"/>
  <c r="AG186"/>
  <c r="AG167"/>
  <c r="AG159"/>
  <c r="AG151"/>
  <c r="AG143"/>
  <c r="AG135"/>
  <c r="AG127"/>
  <c r="AG119"/>
  <c r="AG111"/>
  <c r="AG103"/>
  <c r="AG95"/>
  <c r="AG93"/>
  <c r="AG89"/>
  <c r="AG85"/>
  <c r="AG81"/>
  <c r="AG77"/>
  <c r="AG73"/>
  <c r="AG69"/>
  <c r="AG65"/>
  <c r="AG60"/>
  <c r="AG58"/>
  <c r="AG56"/>
  <c r="AG171"/>
  <c r="AG123"/>
  <c r="AG115"/>
  <c r="AG83"/>
  <c r="AG79"/>
  <c r="AG71"/>
  <c r="AG67"/>
  <c r="AG63"/>
  <c r="AG61"/>
  <c r="AG59"/>
  <c r="AG166"/>
  <c r="AG158"/>
  <c r="AG126"/>
  <c r="AG118"/>
  <c r="AG102"/>
  <c r="AG94"/>
  <c r="AG90"/>
  <c r="AG82"/>
  <c r="AG78"/>
  <c r="AG205"/>
  <c r="AG189"/>
  <c r="AG170"/>
  <c r="AG162"/>
  <c r="AG154"/>
  <c r="AG146"/>
  <c r="AG138"/>
  <c r="AG130"/>
  <c r="AG122"/>
  <c r="AG114"/>
  <c r="AG106"/>
  <c r="AG98"/>
  <c r="AG92"/>
  <c r="AG88"/>
  <c r="AG84"/>
  <c r="AG80"/>
  <c r="AG76"/>
  <c r="AG72"/>
  <c r="AG68"/>
  <c r="AG64"/>
  <c r="AG221"/>
  <c r="AG216"/>
  <c r="AG210"/>
  <c r="AG194"/>
  <c r="AG178"/>
  <c r="AG163"/>
  <c r="AG155"/>
  <c r="AG147"/>
  <c r="AG139"/>
  <c r="AG131"/>
  <c r="AG107"/>
  <c r="AG99"/>
  <c r="AG91"/>
  <c r="AG87"/>
  <c r="AG75"/>
  <c r="AG57"/>
  <c r="AG55"/>
  <c r="AD55" s="1"/>
  <c r="AG271"/>
  <c r="AG213"/>
  <c r="AG197"/>
  <c r="AG181"/>
  <c r="AG174"/>
  <c r="AG150"/>
  <c r="AG142"/>
  <c r="AG134"/>
  <c r="AG110"/>
  <c r="AG86"/>
  <c r="AG74"/>
  <c r="AG62"/>
  <c r="AG70"/>
  <c r="AG66"/>
  <c r="AL12"/>
  <c r="AO11"/>
  <c r="Y343"/>
  <c r="Y339"/>
  <c r="Y335"/>
  <c r="Y344"/>
  <c r="Y340"/>
  <c r="Y336"/>
  <c r="Y342"/>
  <c r="Y334"/>
  <c r="Y332"/>
  <c r="Y328"/>
  <c r="Y345"/>
  <c r="Y337"/>
  <c r="Y331"/>
  <c r="Y327"/>
  <c r="Y338"/>
  <c r="Y330"/>
  <c r="Y324"/>
  <c r="Y320"/>
  <c r="Y316"/>
  <c r="Y312"/>
  <c r="Y308"/>
  <c r="Y329"/>
  <c r="Y325"/>
  <c r="Y321"/>
  <c r="Y317"/>
  <c r="Y313"/>
  <c r="Y309"/>
  <c r="Y319"/>
  <c r="Y311"/>
  <c r="Y302"/>
  <c r="Y298"/>
  <c r="Y294"/>
  <c r="Y326"/>
  <c r="Y318"/>
  <c r="Y310"/>
  <c r="Y303"/>
  <c r="Y299"/>
  <c r="Y295"/>
  <c r="Y291"/>
  <c r="Y346"/>
  <c r="Y314"/>
  <c r="Y305"/>
  <c r="Y297"/>
  <c r="Y288"/>
  <c r="Y284"/>
  <c r="Y280"/>
  <c r="Y276"/>
  <c r="Y272"/>
  <c r="Y268"/>
  <c r="Y264"/>
  <c r="Y260"/>
  <c r="Y256"/>
  <c r="Y333"/>
  <c r="Y315"/>
  <c r="Y304"/>
  <c r="Y296"/>
  <c r="Y289"/>
  <c r="Y285"/>
  <c r="Y281"/>
  <c r="Y277"/>
  <c r="Y273"/>
  <c r="Y269"/>
  <c r="Y265"/>
  <c r="Y261"/>
  <c r="Y257"/>
  <c r="Y253"/>
  <c r="Y323"/>
  <c r="Y290"/>
  <c r="Y283"/>
  <c r="Y275"/>
  <c r="Y267"/>
  <c r="Y259"/>
  <c r="Y247"/>
  <c r="Y243"/>
  <c r="Y239"/>
  <c r="Y235"/>
  <c r="Y231"/>
  <c r="Y227"/>
  <c r="Y322"/>
  <c r="Y293"/>
  <c r="Y282"/>
  <c r="Y274"/>
  <c r="Y266"/>
  <c r="Y258"/>
  <c r="Y248"/>
  <c r="Y244"/>
  <c r="Y240"/>
  <c r="Y236"/>
  <c r="Y232"/>
  <c r="Y228"/>
  <c r="Y224"/>
  <c r="Y301"/>
  <c r="Y278"/>
  <c r="Y262"/>
  <c r="Y250"/>
  <c r="Y341"/>
  <c r="Y307"/>
  <c r="Y287"/>
  <c r="Y271"/>
  <c r="Y255"/>
  <c r="Y292"/>
  <c r="Y270"/>
  <c r="Y241"/>
  <c r="Y233"/>
  <c r="Y225"/>
  <c r="Y219"/>
  <c r="Y279"/>
  <c r="Y252"/>
  <c r="Y251"/>
  <c r="Y242"/>
  <c r="Y234"/>
  <c r="Y226"/>
  <c r="Y223"/>
  <c r="Y222"/>
  <c r="Y218"/>
  <c r="Y286"/>
  <c r="Y245"/>
  <c r="Y229"/>
  <c r="Y217"/>
  <c r="Y216"/>
  <c r="Y212"/>
  <c r="Y208"/>
  <c r="Y204"/>
  <c r="Y200"/>
  <c r="Y196"/>
  <c r="Y192"/>
  <c r="Y188"/>
  <c r="Y184"/>
  <c r="Y180"/>
  <c r="Y176"/>
  <c r="Y300"/>
  <c r="Y263"/>
  <c r="Y249"/>
  <c r="Y238"/>
  <c r="Y220"/>
  <c r="Y215"/>
  <c r="Y211"/>
  <c r="Y207"/>
  <c r="Y203"/>
  <c r="Y199"/>
  <c r="Y195"/>
  <c r="Y191"/>
  <c r="Y187"/>
  <c r="Y183"/>
  <c r="Y179"/>
  <c r="Y221"/>
  <c r="Y214"/>
  <c r="Y206"/>
  <c r="Y198"/>
  <c r="Y190"/>
  <c r="Y182"/>
  <c r="Y173"/>
  <c r="Y169"/>
  <c r="Y165"/>
  <c r="Y161"/>
  <c r="Y157"/>
  <c r="Y153"/>
  <c r="Y149"/>
  <c r="Y145"/>
  <c r="Y141"/>
  <c r="Y137"/>
  <c r="Y133"/>
  <c r="Y129"/>
  <c r="Y125"/>
  <c r="Y121"/>
  <c r="Y117"/>
  <c r="Y113"/>
  <c r="Y109"/>
  <c r="Y105"/>
  <c r="Y101"/>
  <c r="Y97"/>
  <c r="Y230"/>
  <c r="Y209"/>
  <c r="Y201"/>
  <c r="Y193"/>
  <c r="Y185"/>
  <c r="Y177"/>
  <c r="Y172"/>
  <c r="Y168"/>
  <c r="Y164"/>
  <c r="Y160"/>
  <c r="Y156"/>
  <c r="Y152"/>
  <c r="Y148"/>
  <c r="Y144"/>
  <c r="Y140"/>
  <c r="Y136"/>
  <c r="Y132"/>
  <c r="Y128"/>
  <c r="Y124"/>
  <c r="Y120"/>
  <c r="Y116"/>
  <c r="Y112"/>
  <c r="Y108"/>
  <c r="Y104"/>
  <c r="Y100"/>
  <c r="Y96"/>
  <c r="Y246"/>
  <c r="Y210"/>
  <c r="Y194"/>
  <c r="Y178"/>
  <c r="Y167"/>
  <c r="Y159"/>
  <c r="Y151"/>
  <c r="Y143"/>
  <c r="Y135"/>
  <c r="Y127"/>
  <c r="Y119"/>
  <c r="Y111"/>
  <c r="Y103"/>
  <c r="Y95"/>
  <c r="Y93"/>
  <c r="Y89"/>
  <c r="Y85"/>
  <c r="Y81"/>
  <c r="Y77"/>
  <c r="Y73"/>
  <c r="Y69"/>
  <c r="Y65"/>
  <c r="Y60"/>
  <c r="Y58"/>
  <c r="Y56"/>
  <c r="V56" s="1"/>
  <c r="Y155"/>
  <c r="Y147"/>
  <c r="Y139"/>
  <c r="Y131"/>
  <c r="Y99"/>
  <c r="Y83"/>
  <c r="Y71"/>
  <c r="Y67"/>
  <c r="Y63"/>
  <c r="Y61"/>
  <c r="Y59"/>
  <c r="Y189"/>
  <c r="Y174"/>
  <c r="Y166"/>
  <c r="Y150"/>
  <c r="Y142"/>
  <c r="Y134"/>
  <c r="Y126"/>
  <c r="Y110"/>
  <c r="Y102"/>
  <c r="Y90"/>
  <c r="Y82"/>
  <c r="Y78"/>
  <c r="Y213"/>
  <c r="Y197"/>
  <c r="Y181"/>
  <c r="Y170"/>
  <c r="Y162"/>
  <c r="Y154"/>
  <c r="Y146"/>
  <c r="Y138"/>
  <c r="Y130"/>
  <c r="Y122"/>
  <c r="Y114"/>
  <c r="Y106"/>
  <c r="Y98"/>
  <c r="Y92"/>
  <c r="Y88"/>
  <c r="Y84"/>
  <c r="Y80"/>
  <c r="Y76"/>
  <c r="Y72"/>
  <c r="Y68"/>
  <c r="Y64"/>
  <c r="Y254"/>
  <c r="Y237"/>
  <c r="Y202"/>
  <c r="Y186"/>
  <c r="Y171"/>
  <c r="Y163"/>
  <c r="Y123"/>
  <c r="Y115"/>
  <c r="Y107"/>
  <c r="Y91"/>
  <c r="Y87"/>
  <c r="Y79"/>
  <c r="Y75"/>
  <c r="Y57"/>
  <c r="Y306"/>
  <c r="Y205"/>
  <c r="Y175"/>
  <c r="Y158"/>
  <c r="Y118"/>
  <c r="Y94"/>
  <c r="Y86"/>
  <c r="Y70"/>
  <c r="Y74"/>
  <c r="Y62"/>
  <c r="Y66"/>
  <c r="BE73"/>
  <c r="BI72"/>
  <c r="X346"/>
  <c r="X342"/>
  <c r="X338"/>
  <c r="X334"/>
  <c r="X343"/>
  <c r="X339"/>
  <c r="X335"/>
  <c r="X345"/>
  <c r="X337"/>
  <c r="X331"/>
  <c r="X327"/>
  <c r="X340"/>
  <c r="X330"/>
  <c r="X341"/>
  <c r="X333"/>
  <c r="X323"/>
  <c r="X319"/>
  <c r="X315"/>
  <c r="X311"/>
  <c r="X307"/>
  <c r="X336"/>
  <c r="X332"/>
  <c r="X324"/>
  <c r="X320"/>
  <c r="X316"/>
  <c r="X312"/>
  <c r="X308"/>
  <c r="X328"/>
  <c r="X322"/>
  <c r="X314"/>
  <c r="X305"/>
  <c r="X301"/>
  <c r="X297"/>
  <c r="X293"/>
  <c r="X329"/>
  <c r="X321"/>
  <c r="X313"/>
  <c r="X302"/>
  <c r="X298"/>
  <c r="X294"/>
  <c r="X290"/>
  <c r="X317"/>
  <c r="X306"/>
  <c r="X300"/>
  <c r="X287"/>
  <c r="X283"/>
  <c r="X279"/>
  <c r="X275"/>
  <c r="X271"/>
  <c r="X267"/>
  <c r="X263"/>
  <c r="X259"/>
  <c r="X255"/>
  <c r="X344"/>
  <c r="X318"/>
  <c r="X299"/>
  <c r="X288"/>
  <c r="X284"/>
  <c r="X280"/>
  <c r="X276"/>
  <c r="X272"/>
  <c r="X268"/>
  <c r="X264"/>
  <c r="X260"/>
  <c r="X256"/>
  <c r="X252"/>
  <c r="X326"/>
  <c r="X295"/>
  <c r="X292"/>
  <c r="X291"/>
  <c r="X286"/>
  <c r="X278"/>
  <c r="X270"/>
  <c r="X262"/>
  <c r="X254"/>
  <c r="X250"/>
  <c r="X246"/>
  <c r="X242"/>
  <c r="X238"/>
  <c r="X234"/>
  <c r="X230"/>
  <c r="X226"/>
  <c r="X325"/>
  <c r="X296"/>
  <c r="X285"/>
  <c r="X277"/>
  <c r="X269"/>
  <c r="X261"/>
  <c r="X253"/>
  <c r="X247"/>
  <c r="X243"/>
  <c r="X239"/>
  <c r="X235"/>
  <c r="X231"/>
  <c r="X227"/>
  <c r="X223"/>
  <c r="X304"/>
  <c r="X281"/>
  <c r="X265"/>
  <c r="X274"/>
  <c r="X258"/>
  <c r="X273"/>
  <c r="X251"/>
  <c r="X244"/>
  <c r="X236"/>
  <c r="X228"/>
  <c r="X222"/>
  <c r="X218"/>
  <c r="X310"/>
  <c r="X303"/>
  <c r="X282"/>
  <c r="X245"/>
  <c r="X237"/>
  <c r="X229"/>
  <c r="X221"/>
  <c r="X217"/>
  <c r="X257"/>
  <c r="X249"/>
  <c r="X232"/>
  <c r="X220"/>
  <c r="X215"/>
  <c r="X211"/>
  <c r="X207"/>
  <c r="X203"/>
  <c r="X199"/>
  <c r="X195"/>
  <c r="X191"/>
  <c r="X187"/>
  <c r="X183"/>
  <c r="X179"/>
  <c r="X175"/>
  <c r="X241"/>
  <c r="X225"/>
  <c r="X214"/>
  <c r="X210"/>
  <c r="X206"/>
  <c r="X202"/>
  <c r="X198"/>
  <c r="X194"/>
  <c r="X190"/>
  <c r="X186"/>
  <c r="X182"/>
  <c r="X178"/>
  <c r="X309"/>
  <c r="X289"/>
  <c r="X248"/>
  <c r="X224"/>
  <c r="X209"/>
  <c r="X201"/>
  <c r="X193"/>
  <c r="X185"/>
  <c r="X177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233"/>
  <c r="X212"/>
  <c r="X204"/>
  <c r="X196"/>
  <c r="X188"/>
  <c r="X180"/>
  <c r="X171"/>
  <c r="X167"/>
  <c r="X163"/>
  <c r="X159"/>
  <c r="X155"/>
  <c r="X151"/>
  <c r="X147"/>
  <c r="X143"/>
  <c r="X139"/>
  <c r="X135"/>
  <c r="X131"/>
  <c r="X127"/>
  <c r="X123"/>
  <c r="X119"/>
  <c r="X115"/>
  <c r="X111"/>
  <c r="X107"/>
  <c r="X103"/>
  <c r="X99"/>
  <c r="X95"/>
  <c r="X240"/>
  <c r="X213"/>
  <c r="X197"/>
  <c r="X181"/>
  <c r="X170"/>
  <c r="X162"/>
  <c r="X154"/>
  <c r="X146"/>
  <c r="X138"/>
  <c r="X130"/>
  <c r="X122"/>
  <c r="X114"/>
  <c r="X106"/>
  <c r="X98"/>
  <c r="X92"/>
  <c r="X88"/>
  <c r="X84"/>
  <c r="X80"/>
  <c r="X76"/>
  <c r="X72"/>
  <c r="X68"/>
  <c r="X64"/>
  <c r="X126"/>
  <c r="X118"/>
  <c r="X74"/>
  <c r="X62"/>
  <c r="X169"/>
  <c r="X161"/>
  <c r="X153"/>
  <c r="X145"/>
  <c r="X105"/>
  <c r="X97"/>
  <c r="X85"/>
  <c r="X266"/>
  <c r="X216"/>
  <c r="X200"/>
  <c r="X184"/>
  <c r="X173"/>
  <c r="X165"/>
  <c r="X157"/>
  <c r="X149"/>
  <c r="X141"/>
  <c r="X133"/>
  <c r="X125"/>
  <c r="X117"/>
  <c r="X109"/>
  <c r="X101"/>
  <c r="X91"/>
  <c r="X87"/>
  <c r="X83"/>
  <c r="X79"/>
  <c r="X75"/>
  <c r="X71"/>
  <c r="X67"/>
  <c r="X63"/>
  <c r="X61"/>
  <c r="X59"/>
  <c r="X57"/>
  <c r="X205"/>
  <c r="X189"/>
  <c r="X174"/>
  <c r="X166"/>
  <c r="X158"/>
  <c r="X150"/>
  <c r="X142"/>
  <c r="X134"/>
  <c r="X110"/>
  <c r="X102"/>
  <c r="X94"/>
  <c r="X90"/>
  <c r="X86"/>
  <c r="X82"/>
  <c r="X78"/>
  <c r="X70"/>
  <c r="X66"/>
  <c r="X219"/>
  <c r="X208"/>
  <c r="X192"/>
  <c r="X176"/>
  <c r="X137"/>
  <c r="X129"/>
  <c r="X121"/>
  <c r="X113"/>
  <c r="X93"/>
  <c r="X89"/>
  <c r="X81"/>
  <c r="X77"/>
  <c r="X73"/>
  <c r="X58"/>
  <c r="X69"/>
  <c r="X65"/>
  <c r="X60"/>
  <c r="X56"/>
  <c r="U56" s="1"/>
  <c r="BQ7"/>
  <c r="AZ7"/>
  <c r="BC7" s="1"/>
  <c r="AW7"/>
  <c r="AK8" s="1"/>
  <c r="BJ62"/>
  <c r="BF63"/>
  <c r="BF73"/>
  <c r="BJ72"/>
  <c r="AX6"/>
  <c r="BA6" s="1"/>
  <c r="BD6" s="1"/>
  <c r="BO6"/>
  <c r="AU6"/>
  <c r="AI7" s="1"/>
  <c r="BL6"/>
  <c r="W345"/>
  <c r="W341"/>
  <c r="W337"/>
  <c r="W346"/>
  <c r="W342"/>
  <c r="W338"/>
  <c r="W334"/>
  <c r="W340"/>
  <c r="W330"/>
  <c r="W343"/>
  <c r="W335"/>
  <c r="W333"/>
  <c r="W329"/>
  <c r="W344"/>
  <c r="W328"/>
  <c r="W326"/>
  <c r="W322"/>
  <c r="W318"/>
  <c r="W314"/>
  <c r="W310"/>
  <c r="W339"/>
  <c r="W327"/>
  <c r="W323"/>
  <c r="W319"/>
  <c r="W315"/>
  <c r="W311"/>
  <c r="W307"/>
  <c r="W331"/>
  <c r="W325"/>
  <c r="W317"/>
  <c r="W309"/>
  <c r="W306"/>
  <c r="W304"/>
  <c r="W300"/>
  <c r="W296"/>
  <c r="W336"/>
  <c r="W332"/>
  <c r="W324"/>
  <c r="W316"/>
  <c r="W308"/>
  <c r="W305"/>
  <c r="W301"/>
  <c r="W297"/>
  <c r="W293"/>
  <c r="W320"/>
  <c r="W303"/>
  <c r="W295"/>
  <c r="W292"/>
  <c r="W291"/>
  <c r="W290"/>
  <c r="W286"/>
  <c r="W282"/>
  <c r="W278"/>
  <c r="W274"/>
  <c r="W270"/>
  <c r="W266"/>
  <c r="W262"/>
  <c r="W258"/>
  <c r="W254"/>
  <c r="W321"/>
  <c r="W302"/>
  <c r="W294"/>
  <c r="W287"/>
  <c r="W283"/>
  <c r="W279"/>
  <c r="W275"/>
  <c r="W271"/>
  <c r="W267"/>
  <c r="W263"/>
  <c r="W259"/>
  <c r="W255"/>
  <c r="W251"/>
  <c r="W298"/>
  <c r="W289"/>
  <c r="W281"/>
  <c r="W273"/>
  <c r="W265"/>
  <c r="W257"/>
  <c r="W249"/>
  <c r="W245"/>
  <c r="W241"/>
  <c r="W237"/>
  <c r="W233"/>
  <c r="W229"/>
  <c r="W225"/>
  <c r="W299"/>
  <c r="W288"/>
  <c r="W280"/>
  <c r="W272"/>
  <c r="W264"/>
  <c r="W256"/>
  <c r="W250"/>
  <c r="W246"/>
  <c r="W242"/>
  <c r="W238"/>
  <c r="W234"/>
  <c r="W230"/>
  <c r="W226"/>
  <c r="W312"/>
  <c r="W284"/>
  <c r="W268"/>
  <c r="W248"/>
  <c r="W313"/>
  <c r="W277"/>
  <c r="W261"/>
  <c r="W276"/>
  <c r="W252"/>
  <c r="W239"/>
  <c r="W231"/>
  <c r="W223"/>
  <c r="W221"/>
  <c r="W217"/>
  <c r="W285"/>
  <c r="W253"/>
  <c r="W240"/>
  <c r="W232"/>
  <c r="W224"/>
  <c r="W220"/>
  <c r="W247"/>
  <c r="W235"/>
  <c r="W214"/>
  <c r="W210"/>
  <c r="W206"/>
  <c r="W202"/>
  <c r="W198"/>
  <c r="W194"/>
  <c r="W190"/>
  <c r="W186"/>
  <c r="W182"/>
  <c r="W178"/>
  <c r="W269"/>
  <c r="W244"/>
  <c r="W228"/>
  <c r="W218"/>
  <c r="W213"/>
  <c r="W209"/>
  <c r="W205"/>
  <c r="W201"/>
  <c r="W197"/>
  <c r="W193"/>
  <c r="W189"/>
  <c r="W185"/>
  <c r="W181"/>
  <c r="W177"/>
  <c r="W260"/>
  <c r="W227"/>
  <c r="W212"/>
  <c r="W204"/>
  <c r="W196"/>
  <c r="W188"/>
  <c r="W180"/>
  <c r="W171"/>
  <c r="W167"/>
  <c r="W163"/>
  <c r="W159"/>
  <c r="W155"/>
  <c r="W151"/>
  <c r="W147"/>
  <c r="W143"/>
  <c r="W139"/>
  <c r="W135"/>
  <c r="W131"/>
  <c r="W127"/>
  <c r="W123"/>
  <c r="W119"/>
  <c r="W115"/>
  <c r="W111"/>
  <c r="W107"/>
  <c r="W103"/>
  <c r="W99"/>
  <c r="W95"/>
  <c r="W236"/>
  <c r="W215"/>
  <c r="W207"/>
  <c r="W199"/>
  <c r="W191"/>
  <c r="W183"/>
  <c r="W174"/>
  <c r="W170"/>
  <c r="W166"/>
  <c r="W162"/>
  <c r="W158"/>
  <c r="W154"/>
  <c r="W150"/>
  <c r="W146"/>
  <c r="W142"/>
  <c r="W138"/>
  <c r="W134"/>
  <c r="W130"/>
  <c r="W126"/>
  <c r="W122"/>
  <c r="W118"/>
  <c r="W114"/>
  <c r="W110"/>
  <c r="W106"/>
  <c r="W102"/>
  <c r="W98"/>
  <c r="W94"/>
  <c r="W216"/>
  <c r="W200"/>
  <c r="W184"/>
  <c r="W173"/>
  <c r="W165"/>
  <c r="W157"/>
  <c r="W149"/>
  <c r="W141"/>
  <c r="W133"/>
  <c r="W125"/>
  <c r="W117"/>
  <c r="W109"/>
  <c r="W101"/>
  <c r="W91"/>
  <c r="W87"/>
  <c r="W83"/>
  <c r="W79"/>
  <c r="W75"/>
  <c r="W71"/>
  <c r="W67"/>
  <c r="W63"/>
  <c r="W61"/>
  <c r="W59"/>
  <c r="W57"/>
  <c r="T57" s="1"/>
  <c r="W169"/>
  <c r="W153"/>
  <c r="W137"/>
  <c r="W113"/>
  <c r="W105"/>
  <c r="W73"/>
  <c r="W69"/>
  <c r="W65"/>
  <c r="W60"/>
  <c r="W58"/>
  <c r="W164"/>
  <c r="W140"/>
  <c r="W132"/>
  <c r="W124"/>
  <c r="W100"/>
  <c r="W80"/>
  <c r="W203"/>
  <c r="W187"/>
  <c r="W168"/>
  <c r="W160"/>
  <c r="W152"/>
  <c r="W144"/>
  <c r="W136"/>
  <c r="W128"/>
  <c r="W120"/>
  <c r="W112"/>
  <c r="W104"/>
  <c r="W96"/>
  <c r="W90"/>
  <c r="W86"/>
  <c r="W82"/>
  <c r="W78"/>
  <c r="W74"/>
  <c r="W70"/>
  <c r="W66"/>
  <c r="W62"/>
  <c r="W243"/>
  <c r="W219"/>
  <c r="W208"/>
  <c r="W192"/>
  <c r="W176"/>
  <c r="W175"/>
  <c r="W161"/>
  <c r="W145"/>
  <c r="W129"/>
  <c r="W121"/>
  <c r="W97"/>
  <c r="W93"/>
  <c r="W89"/>
  <c r="W85"/>
  <c r="W81"/>
  <c r="W77"/>
  <c r="W222"/>
  <c r="W211"/>
  <c r="W195"/>
  <c r="W179"/>
  <c r="W172"/>
  <c r="W156"/>
  <c r="W148"/>
  <c r="W116"/>
  <c r="W108"/>
  <c r="W92"/>
  <c r="W88"/>
  <c r="W84"/>
  <c r="W76"/>
  <c r="W72"/>
  <c r="W64"/>
  <c r="W68"/>
  <c r="AM11"/>
  <c r="AP10"/>
  <c r="AY6"/>
  <c r="BB6" s="1"/>
  <c r="AZ7" i="17"/>
  <c r="BC7" s="1"/>
  <c r="AW7"/>
  <c r="BQ7"/>
  <c r="BN7"/>
  <c r="AC56"/>
  <c r="Z55"/>
  <c r="BH55" s="1"/>
  <c r="AB55"/>
  <c r="AE56"/>
  <c r="X345"/>
  <c r="X341"/>
  <c r="X337"/>
  <c r="X346"/>
  <c r="X333"/>
  <c r="X329"/>
  <c r="X325"/>
  <c r="X321"/>
  <c r="X317"/>
  <c r="X340"/>
  <c r="X338"/>
  <c r="X332"/>
  <c r="X331"/>
  <c r="X330"/>
  <c r="X316"/>
  <c r="X313"/>
  <c r="X309"/>
  <c r="X305"/>
  <c r="X301"/>
  <c r="X297"/>
  <c r="X293"/>
  <c r="X289"/>
  <c r="X285"/>
  <c r="X339"/>
  <c r="X323"/>
  <c r="X336"/>
  <c r="X335"/>
  <c r="X327"/>
  <c r="X320"/>
  <c r="X318"/>
  <c r="X315"/>
  <c r="X314"/>
  <c r="X300"/>
  <c r="X299"/>
  <c r="X298"/>
  <c r="X344"/>
  <c r="X324"/>
  <c r="X312"/>
  <c r="X310"/>
  <c r="X326"/>
  <c r="X319"/>
  <c r="X308"/>
  <c r="X306"/>
  <c r="X304"/>
  <c r="X284"/>
  <c r="X283"/>
  <c r="X282"/>
  <c r="X281"/>
  <c r="X334"/>
  <c r="X322"/>
  <c r="X311"/>
  <c r="X302"/>
  <c r="X296"/>
  <c r="X295"/>
  <c r="X294"/>
  <c r="X303"/>
  <c r="X277"/>
  <c r="X273"/>
  <c r="X269"/>
  <c r="X328"/>
  <c r="X292"/>
  <c r="X291"/>
  <c r="X290"/>
  <c r="X274"/>
  <c r="X270"/>
  <c r="X266"/>
  <c r="X343"/>
  <c r="X307"/>
  <c r="X272"/>
  <c r="X265"/>
  <c r="X262"/>
  <c r="X258"/>
  <c r="X254"/>
  <c r="X250"/>
  <c r="X246"/>
  <c r="X242"/>
  <c r="X238"/>
  <c r="X234"/>
  <c r="X230"/>
  <c r="X226"/>
  <c r="X288"/>
  <c r="X286"/>
  <c r="X271"/>
  <c r="X263"/>
  <c r="X259"/>
  <c r="X255"/>
  <c r="X251"/>
  <c r="X247"/>
  <c r="X243"/>
  <c r="X239"/>
  <c r="X235"/>
  <c r="X231"/>
  <c r="X227"/>
  <c r="X287"/>
  <c r="X279"/>
  <c r="X275"/>
  <c r="X257"/>
  <c r="X249"/>
  <c r="X241"/>
  <c r="X233"/>
  <c r="X225"/>
  <c r="X222"/>
  <c r="X218"/>
  <c r="X214"/>
  <c r="X210"/>
  <c r="X206"/>
  <c r="X202"/>
  <c r="X198"/>
  <c r="X194"/>
  <c r="X190"/>
  <c r="X186"/>
  <c r="X182"/>
  <c r="X178"/>
  <c r="X174"/>
  <c r="X170"/>
  <c r="X166"/>
  <c r="X162"/>
  <c r="X158"/>
  <c r="X154"/>
  <c r="X150"/>
  <c r="X146"/>
  <c r="X268"/>
  <c r="X260"/>
  <c r="X252"/>
  <c r="X244"/>
  <c r="X236"/>
  <c r="X228"/>
  <c r="X221"/>
  <c r="X217"/>
  <c r="X213"/>
  <c r="X209"/>
  <c r="X205"/>
  <c r="X201"/>
  <c r="X197"/>
  <c r="X193"/>
  <c r="X189"/>
  <c r="X185"/>
  <c r="X181"/>
  <c r="X177"/>
  <c r="X173"/>
  <c r="X169"/>
  <c r="X165"/>
  <c r="X161"/>
  <c r="X157"/>
  <c r="X153"/>
  <c r="X149"/>
  <c r="X145"/>
  <c r="X280"/>
  <c r="X267"/>
  <c r="X261"/>
  <c r="X245"/>
  <c r="X229"/>
  <c r="X220"/>
  <c r="X212"/>
  <c r="X204"/>
  <c r="X196"/>
  <c r="X188"/>
  <c r="X180"/>
  <c r="X172"/>
  <c r="X164"/>
  <c r="X156"/>
  <c r="X148"/>
  <c r="X140"/>
  <c r="X136"/>
  <c r="X132"/>
  <c r="X128"/>
  <c r="X124"/>
  <c r="X120"/>
  <c r="X116"/>
  <c r="X112"/>
  <c r="X108"/>
  <c r="X104"/>
  <c r="X100"/>
  <c r="X96"/>
  <c r="X92"/>
  <c r="X88"/>
  <c r="X256"/>
  <c r="X240"/>
  <c r="X219"/>
  <c r="X211"/>
  <c r="X203"/>
  <c r="X195"/>
  <c r="X187"/>
  <c r="X179"/>
  <c r="X171"/>
  <c r="X163"/>
  <c r="X155"/>
  <c r="X147"/>
  <c r="X141"/>
  <c r="X137"/>
  <c r="X133"/>
  <c r="X129"/>
  <c r="X125"/>
  <c r="X121"/>
  <c r="X117"/>
  <c r="X113"/>
  <c r="X109"/>
  <c r="X105"/>
  <c r="X101"/>
  <c r="X97"/>
  <c r="X93"/>
  <c r="X89"/>
  <c r="X276"/>
  <c r="X248"/>
  <c r="X223"/>
  <c r="X207"/>
  <c r="X191"/>
  <c r="X175"/>
  <c r="X159"/>
  <c r="X143"/>
  <c r="X135"/>
  <c r="X127"/>
  <c r="X119"/>
  <c r="X111"/>
  <c r="X103"/>
  <c r="X95"/>
  <c r="X84"/>
  <c r="X80"/>
  <c r="X76"/>
  <c r="X72"/>
  <c r="X68"/>
  <c r="X64"/>
  <c r="X278"/>
  <c r="X237"/>
  <c r="X216"/>
  <c r="X200"/>
  <c r="X184"/>
  <c r="X168"/>
  <c r="X152"/>
  <c r="X138"/>
  <c r="X130"/>
  <c r="X122"/>
  <c r="X114"/>
  <c r="X106"/>
  <c r="X98"/>
  <c r="X90"/>
  <c r="X87"/>
  <c r="X83"/>
  <c r="X79"/>
  <c r="X75"/>
  <c r="X71"/>
  <c r="X67"/>
  <c r="X63"/>
  <c r="X61"/>
  <c r="X59"/>
  <c r="X57"/>
  <c r="X232"/>
  <c r="X199"/>
  <c r="X167"/>
  <c r="X139"/>
  <c r="X123"/>
  <c r="X107"/>
  <c r="X91"/>
  <c r="X82"/>
  <c r="X74"/>
  <c r="X69"/>
  <c r="X60"/>
  <c r="X208"/>
  <c r="X176"/>
  <c r="X142"/>
  <c r="X77"/>
  <c r="X70"/>
  <c r="X183"/>
  <c r="X151"/>
  <c r="X115"/>
  <c r="X86"/>
  <c r="X78"/>
  <c r="X65"/>
  <c r="X253"/>
  <c r="X224"/>
  <c r="X192"/>
  <c r="X160"/>
  <c r="X134"/>
  <c r="X118"/>
  <c r="X102"/>
  <c r="X81"/>
  <c r="X73"/>
  <c r="X66"/>
  <c r="X58"/>
  <c r="X144"/>
  <c r="X126"/>
  <c r="X110"/>
  <c r="X94"/>
  <c r="X85"/>
  <c r="X62"/>
  <c r="X342"/>
  <c r="X264"/>
  <c r="X215"/>
  <c r="X131"/>
  <c r="X99"/>
  <c r="X56"/>
  <c r="U56" s="1"/>
  <c r="AM11"/>
  <c r="AP10"/>
  <c r="BE73"/>
  <c r="BI72"/>
  <c r="AO9"/>
  <c r="AL10"/>
  <c r="BG63"/>
  <c r="BK62"/>
  <c r="Y346"/>
  <c r="Y342"/>
  <c r="Y338"/>
  <c r="Y334"/>
  <c r="Y345"/>
  <c r="Y344"/>
  <c r="Y343"/>
  <c r="Y330"/>
  <c r="Y326"/>
  <c r="Y322"/>
  <c r="Y318"/>
  <c r="Y336"/>
  <c r="Y329"/>
  <c r="Y328"/>
  <c r="Y327"/>
  <c r="Y314"/>
  <c r="Y310"/>
  <c r="Y306"/>
  <c r="Y302"/>
  <c r="Y298"/>
  <c r="Y294"/>
  <c r="Y290"/>
  <c r="Y286"/>
  <c r="Y282"/>
  <c r="Y341"/>
  <c r="Y340"/>
  <c r="Y332"/>
  <c r="Y321"/>
  <c r="Y319"/>
  <c r="Y339"/>
  <c r="Y337"/>
  <c r="Y325"/>
  <c r="Y323"/>
  <c r="Y316"/>
  <c r="Y313"/>
  <c r="Y312"/>
  <c r="Y311"/>
  <c r="Y331"/>
  <c r="Y320"/>
  <c r="Y317"/>
  <c r="Y308"/>
  <c r="Y315"/>
  <c r="Y324"/>
  <c r="Y305"/>
  <c r="Y297"/>
  <c r="Y296"/>
  <c r="Y295"/>
  <c r="Y278"/>
  <c r="Y335"/>
  <c r="Y333"/>
  <c r="Y307"/>
  <c r="Y300"/>
  <c r="Y293"/>
  <c r="Y292"/>
  <c r="Y291"/>
  <c r="Y299"/>
  <c r="Y274"/>
  <c r="Y270"/>
  <c r="Y266"/>
  <c r="Y289"/>
  <c r="Y288"/>
  <c r="Y287"/>
  <c r="Y280"/>
  <c r="Y279"/>
  <c r="Y275"/>
  <c r="Y271"/>
  <c r="Y267"/>
  <c r="Y277"/>
  <c r="Y269"/>
  <c r="Y263"/>
  <c r="Y259"/>
  <c r="Y255"/>
  <c r="Y251"/>
  <c r="Y247"/>
  <c r="Y243"/>
  <c r="Y239"/>
  <c r="Y235"/>
  <c r="Y231"/>
  <c r="Y227"/>
  <c r="Y309"/>
  <c r="Y304"/>
  <c r="Y284"/>
  <c r="Y276"/>
  <c r="Y268"/>
  <c r="Y264"/>
  <c r="Y260"/>
  <c r="Y256"/>
  <c r="Y252"/>
  <c r="Y248"/>
  <c r="Y244"/>
  <c r="Y240"/>
  <c r="Y236"/>
  <c r="Y232"/>
  <c r="Y228"/>
  <c r="Y301"/>
  <c r="Y283"/>
  <c r="Y281"/>
  <c r="Y272"/>
  <c r="Y262"/>
  <c r="Y254"/>
  <c r="Y246"/>
  <c r="Y238"/>
  <c r="Y230"/>
  <c r="Y223"/>
  <c r="Y219"/>
  <c r="Y215"/>
  <c r="Y211"/>
  <c r="Y207"/>
  <c r="Y203"/>
  <c r="Y199"/>
  <c r="Y195"/>
  <c r="Y191"/>
  <c r="Y187"/>
  <c r="Y183"/>
  <c r="Y179"/>
  <c r="Y175"/>
  <c r="Y171"/>
  <c r="Y167"/>
  <c r="Y163"/>
  <c r="Y159"/>
  <c r="Y155"/>
  <c r="Y151"/>
  <c r="Y147"/>
  <c r="Y143"/>
  <c r="Y257"/>
  <c r="Y249"/>
  <c r="Y241"/>
  <c r="Y233"/>
  <c r="Y225"/>
  <c r="Y222"/>
  <c r="Y218"/>
  <c r="Y214"/>
  <c r="Y210"/>
  <c r="Y206"/>
  <c r="Y202"/>
  <c r="Y198"/>
  <c r="Y194"/>
  <c r="Y190"/>
  <c r="Y186"/>
  <c r="Y182"/>
  <c r="Y178"/>
  <c r="Y174"/>
  <c r="Y170"/>
  <c r="Y166"/>
  <c r="Y162"/>
  <c r="Y158"/>
  <c r="Y154"/>
  <c r="Y150"/>
  <c r="Y146"/>
  <c r="Y258"/>
  <c r="Y242"/>
  <c r="Y226"/>
  <c r="Y217"/>
  <c r="Y209"/>
  <c r="Y201"/>
  <c r="Y193"/>
  <c r="Y185"/>
  <c r="Y177"/>
  <c r="Y169"/>
  <c r="Y161"/>
  <c r="Y153"/>
  <c r="Y145"/>
  <c r="Y141"/>
  <c r="Y137"/>
  <c r="Y133"/>
  <c r="Y129"/>
  <c r="Y125"/>
  <c r="Y121"/>
  <c r="Y117"/>
  <c r="Y113"/>
  <c r="Y109"/>
  <c r="Y105"/>
  <c r="Y101"/>
  <c r="Y97"/>
  <c r="Y93"/>
  <c r="Y89"/>
  <c r="Y253"/>
  <c r="Y237"/>
  <c r="Y224"/>
  <c r="Y216"/>
  <c r="Y208"/>
  <c r="Y200"/>
  <c r="Y192"/>
  <c r="Y184"/>
  <c r="Y176"/>
  <c r="Y168"/>
  <c r="Y160"/>
  <c r="Y152"/>
  <c r="Y144"/>
  <c r="Y142"/>
  <c r="Y138"/>
  <c r="Y134"/>
  <c r="Y130"/>
  <c r="Y126"/>
  <c r="Y122"/>
  <c r="Y118"/>
  <c r="Y114"/>
  <c r="Y110"/>
  <c r="Y106"/>
  <c r="Y102"/>
  <c r="Y98"/>
  <c r="Y94"/>
  <c r="Y90"/>
  <c r="Y303"/>
  <c r="Y245"/>
  <c r="Y220"/>
  <c r="Y204"/>
  <c r="Y188"/>
  <c r="Y172"/>
  <c r="Y156"/>
  <c r="Y140"/>
  <c r="Y132"/>
  <c r="Y124"/>
  <c r="Y116"/>
  <c r="Y108"/>
  <c r="Y100"/>
  <c r="Y92"/>
  <c r="Y85"/>
  <c r="Y81"/>
  <c r="Y77"/>
  <c r="Y73"/>
  <c r="Y69"/>
  <c r="Y65"/>
  <c r="Y60"/>
  <c r="Y58"/>
  <c r="Y56"/>
  <c r="V56" s="1"/>
  <c r="Y234"/>
  <c r="Y213"/>
  <c r="Y197"/>
  <c r="Y181"/>
  <c r="Y165"/>
  <c r="Y149"/>
  <c r="Y135"/>
  <c r="Y127"/>
  <c r="Y119"/>
  <c r="Y111"/>
  <c r="Y103"/>
  <c r="Y95"/>
  <c r="Y84"/>
  <c r="Y80"/>
  <c r="Y76"/>
  <c r="Y72"/>
  <c r="Y68"/>
  <c r="Y64"/>
  <c r="Y261"/>
  <c r="Y196"/>
  <c r="Y164"/>
  <c r="Y136"/>
  <c r="Y120"/>
  <c r="Y104"/>
  <c r="Y88"/>
  <c r="Y87"/>
  <c r="Y79"/>
  <c r="Y66"/>
  <c r="Y61"/>
  <c r="Y173"/>
  <c r="Y139"/>
  <c r="Y123"/>
  <c r="Y91"/>
  <c r="Y82"/>
  <c r="Y75"/>
  <c r="Y62"/>
  <c r="Y57"/>
  <c r="Y285"/>
  <c r="Y265"/>
  <c r="Y221"/>
  <c r="Y189"/>
  <c r="Y157"/>
  <c r="Y131"/>
  <c r="Y115"/>
  <c r="Y99"/>
  <c r="Y86"/>
  <c r="Y78"/>
  <c r="Y71"/>
  <c r="Y63"/>
  <c r="Y59"/>
  <c r="Y250"/>
  <c r="Y205"/>
  <c r="Y107"/>
  <c r="Y74"/>
  <c r="Y67"/>
  <c r="Y273"/>
  <c r="Y229"/>
  <c r="Y212"/>
  <c r="Y180"/>
  <c r="Y148"/>
  <c r="Y128"/>
  <c r="Y112"/>
  <c r="Y96"/>
  <c r="Y83"/>
  <c r="Y70"/>
  <c r="BE65"/>
  <c r="BI64"/>
  <c r="C58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AS7"/>
  <c r="AA55"/>
  <c r="AD56"/>
  <c r="BJ62"/>
  <c r="BF63"/>
  <c r="T58"/>
  <c r="BF74"/>
  <c r="BJ73"/>
  <c r="AN10"/>
  <c r="AQ9"/>
  <c r="AU6"/>
  <c r="AI7" s="1"/>
  <c r="BO6"/>
  <c r="BL6"/>
  <c r="AK8"/>
  <c r="AY6"/>
  <c r="BB6" s="1"/>
  <c r="J8" i="15"/>
  <c r="J10" i="16"/>
  <c r="J11" s="1"/>
  <c r="BR56" i="13"/>
  <c r="BR55"/>
  <c r="BR54"/>
  <c r="BR53"/>
  <c r="BR52"/>
  <c r="BR51"/>
  <c r="BR50"/>
  <c r="BR49"/>
  <c r="BR48"/>
  <c r="BR47"/>
  <c r="BR46"/>
  <c r="BR45"/>
  <c r="BR44"/>
  <c r="BR43"/>
  <c r="BR42"/>
  <c r="BR41"/>
  <c r="BR40"/>
  <c r="BR39"/>
  <c r="BR38"/>
  <c r="BR37"/>
  <c r="BR36"/>
  <c r="BR35"/>
  <c r="BR34"/>
  <c r="BR33"/>
  <c r="BR32"/>
  <c r="BR31"/>
  <c r="BR30"/>
  <c r="BR29"/>
  <c r="BR28"/>
  <c r="BR27"/>
  <c r="BR26"/>
  <c r="BR25"/>
  <c r="BR24"/>
  <c r="BR23"/>
  <c r="BR22"/>
  <c r="BR21"/>
  <c r="BR20"/>
  <c r="BR19"/>
  <c r="BR18"/>
  <c r="BR17"/>
  <c r="BR16"/>
  <c r="BR15"/>
  <c r="BR14"/>
  <c r="BR13"/>
  <c r="BR12"/>
  <c r="BR11"/>
  <c r="BR10"/>
  <c r="BR9"/>
  <c r="BR8"/>
  <c r="BR7"/>
  <c r="BI61"/>
  <c r="BK60"/>
  <c r="BJ60"/>
  <c r="BI60"/>
  <c r="BK59"/>
  <c r="BJ59"/>
  <c r="BI59"/>
  <c r="BK58"/>
  <c r="BJ58"/>
  <c r="BI58"/>
  <c r="BK57"/>
  <c r="BJ57"/>
  <c r="BI57"/>
  <c r="BK56"/>
  <c r="BJ56"/>
  <c r="BI56"/>
  <c r="BK55"/>
  <c r="BJ55"/>
  <c r="BI55"/>
  <c r="BK54"/>
  <c r="BJ54"/>
  <c r="BI54"/>
  <c r="BK53"/>
  <c r="BJ53"/>
  <c r="BI53"/>
  <c r="BK52"/>
  <c r="BJ52"/>
  <c r="BI52"/>
  <c r="BK51"/>
  <c r="BJ51"/>
  <c r="BI51"/>
  <c r="BK50"/>
  <c r="BJ50"/>
  <c r="BI50"/>
  <c r="BK49"/>
  <c r="BJ49"/>
  <c r="BI49"/>
  <c r="BK48"/>
  <c r="BJ48"/>
  <c r="BI48"/>
  <c r="BK47"/>
  <c r="BJ47"/>
  <c r="BI47"/>
  <c r="BK46"/>
  <c r="BJ46"/>
  <c r="BI46"/>
  <c r="BK45"/>
  <c r="BJ45"/>
  <c r="BI45"/>
  <c r="BK44"/>
  <c r="BJ44"/>
  <c r="BI44"/>
  <c r="BK43"/>
  <c r="BJ43"/>
  <c r="BI43"/>
  <c r="BK42"/>
  <c r="BJ42"/>
  <c r="BI42"/>
  <c r="BK41"/>
  <c r="BJ41"/>
  <c r="BI41"/>
  <c r="BK40"/>
  <c r="BJ40"/>
  <c r="BI40"/>
  <c r="BK39"/>
  <c r="BJ39"/>
  <c r="BI39"/>
  <c r="BK38"/>
  <c r="BJ38"/>
  <c r="BI38"/>
  <c r="BK37"/>
  <c r="BJ37"/>
  <c r="BI37"/>
  <c r="BK36"/>
  <c r="BJ36"/>
  <c r="BI36"/>
  <c r="BK35"/>
  <c r="BJ35"/>
  <c r="BI35"/>
  <c r="BK34"/>
  <c r="BJ34"/>
  <c r="BI34"/>
  <c r="BK33"/>
  <c r="BJ33"/>
  <c r="BI33"/>
  <c r="BK32"/>
  <c r="BJ32"/>
  <c r="BI32"/>
  <c r="BK31"/>
  <c r="BJ31"/>
  <c r="BI31"/>
  <c r="BK30"/>
  <c r="BJ30"/>
  <c r="BI30"/>
  <c r="BK29"/>
  <c r="BJ29"/>
  <c r="BI29"/>
  <c r="BK28"/>
  <c r="BJ28"/>
  <c r="BI28"/>
  <c r="BK27"/>
  <c r="BJ27"/>
  <c r="BI27"/>
  <c r="BK26"/>
  <c r="BJ26"/>
  <c r="BI26"/>
  <c r="BK25"/>
  <c r="BJ25"/>
  <c r="BI25"/>
  <c r="BK24"/>
  <c r="BJ24"/>
  <c r="BI24"/>
  <c r="BK23"/>
  <c r="BJ23"/>
  <c r="BI23"/>
  <c r="BK22"/>
  <c r="BJ22"/>
  <c r="BI22"/>
  <c r="BK21"/>
  <c r="BJ21"/>
  <c r="BI21"/>
  <c r="BK20"/>
  <c r="BJ20"/>
  <c r="BI20"/>
  <c r="BK19"/>
  <c r="BJ19"/>
  <c r="BI19"/>
  <c r="BK18"/>
  <c r="BJ18"/>
  <c r="BI18"/>
  <c r="BK17"/>
  <c r="BJ17"/>
  <c r="BI17"/>
  <c r="BK16"/>
  <c r="BJ16"/>
  <c r="BI16"/>
  <c r="BK15"/>
  <c r="BJ15"/>
  <c r="BI15"/>
  <c r="BK14"/>
  <c r="BJ14"/>
  <c r="BI14"/>
  <c r="BK13"/>
  <c r="BJ13"/>
  <c r="BI13"/>
  <c r="BK12"/>
  <c r="BJ12"/>
  <c r="BI12"/>
  <c r="BK11"/>
  <c r="BJ11"/>
  <c r="BI11"/>
  <c r="BK10"/>
  <c r="BJ10"/>
  <c r="BI10"/>
  <c r="BK9"/>
  <c r="BJ9"/>
  <c r="BI9"/>
  <c r="BK8"/>
  <c r="BJ8"/>
  <c r="BI8"/>
  <c r="BK7"/>
  <c r="BJ7"/>
  <c r="BI7"/>
  <c r="BK6"/>
  <c r="BJ6"/>
  <c r="BI6"/>
  <c r="V55"/>
  <c r="U55"/>
  <c r="V54"/>
  <c r="U54"/>
  <c r="V53"/>
  <c r="U53"/>
  <c r="V52"/>
  <c r="U52"/>
  <c r="V51"/>
  <c r="U51"/>
  <c r="V50"/>
  <c r="U50"/>
  <c r="V49"/>
  <c r="U49"/>
  <c r="V48"/>
  <c r="U48"/>
  <c r="V47"/>
  <c r="U47"/>
  <c r="V46"/>
  <c r="U46"/>
  <c r="V45"/>
  <c r="U45"/>
  <c r="V44"/>
  <c r="U44"/>
  <c r="V43"/>
  <c r="U43"/>
  <c r="V42"/>
  <c r="U42"/>
  <c r="V41"/>
  <c r="U41"/>
  <c r="V40"/>
  <c r="U40"/>
  <c r="V39"/>
  <c r="U39"/>
  <c r="V38"/>
  <c r="U38"/>
  <c r="V37"/>
  <c r="U37"/>
  <c r="V36"/>
  <c r="U36"/>
  <c r="V35"/>
  <c r="U35"/>
  <c r="V34"/>
  <c r="U34"/>
  <c r="V33"/>
  <c r="U33"/>
  <c r="V32"/>
  <c r="U32"/>
  <c r="V31"/>
  <c r="U31"/>
  <c r="V30"/>
  <c r="U30"/>
  <c r="V29"/>
  <c r="U29"/>
  <c r="V28"/>
  <c r="U28"/>
  <c r="V27"/>
  <c r="U27"/>
  <c r="V26"/>
  <c r="U26"/>
  <c r="V25"/>
  <c r="U25"/>
  <c r="V24"/>
  <c r="U24"/>
  <c r="V23"/>
  <c r="U23"/>
  <c r="V22"/>
  <c r="U22"/>
  <c r="V21"/>
  <c r="U21"/>
  <c r="V20"/>
  <c r="U20"/>
  <c r="V19"/>
  <c r="U19"/>
  <c r="V18"/>
  <c r="U18"/>
  <c r="V17"/>
  <c r="U1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AN7"/>
  <c r="AM7"/>
  <c r="AK6"/>
  <c r="AT6" s="1"/>
  <c r="AJ6"/>
  <c r="AS6" s="1"/>
  <c r="AI6"/>
  <c r="AR6" s="1"/>
  <c r="AU6" s="1"/>
  <c r="AI7" s="1"/>
  <c r="E265" i="7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L6"/>
  <c r="K5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J5"/>
  <c r="I5"/>
  <c r="H5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L4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A170" i="12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169"/>
  <c r="J7"/>
  <c r="BG74" i="17" l="1"/>
  <c r="BK74" s="1"/>
  <c r="J9" i="15"/>
  <c r="L9" i="20"/>
  <c r="G10"/>
  <c r="L12" i="19"/>
  <c r="G13"/>
  <c r="AO12" i="18"/>
  <c r="AL13"/>
  <c r="AA55"/>
  <c r="AD56"/>
  <c r="BG75"/>
  <c r="BK74"/>
  <c r="BK65"/>
  <c r="BG66"/>
  <c r="BF64"/>
  <c r="BJ63"/>
  <c r="BI73"/>
  <c r="BE74"/>
  <c r="AQ10"/>
  <c r="AN11"/>
  <c r="AP11"/>
  <c r="AM12"/>
  <c r="AR7"/>
  <c r="BF74"/>
  <c r="BJ73"/>
  <c r="U57"/>
  <c r="R56"/>
  <c r="S56"/>
  <c r="AB57" s="1"/>
  <c r="V57"/>
  <c r="AY7"/>
  <c r="BB7" s="1"/>
  <c r="AV7"/>
  <c r="AJ8" s="1"/>
  <c r="BP7"/>
  <c r="BM7"/>
  <c r="AC57"/>
  <c r="Z56"/>
  <c r="BH55"/>
  <c r="T58"/>
  <c r="AT8"/>
  <c r="BE65"/>
  <c r="BI64"/>
  <c r="S56" i="17"/>
  <c r="V57"/>
  <c r="BK63"/>
  <c r="BG64"/>
  <c r="Z56"/>
  <c r="AC57"/>
  <c r="AT8"/>
  <c r="AN11"/>
  <c r="AQ10"/>
  <c r="AV7"/>
  <c r="AJ8" s="1"/>
  <c r="BM7"/>
  <c r="BP7"/>
  <c r="BI73"/>
  <c r="BE74"/>
  <c r="R56"/>
  <c r="U57"/>
  <c r="BG75"/>
  <c r="BJ74"/>
  <c r="BF75"/>
  <c r="BF64"/>
  <c r="BJ63"/>
  <c r="BI65"/>
  <c r="BE66"/>
  <c r="AL11"/>
  <c r="AO10"/>
  <c r="AP11"/>
  <c r="AM12"/>
  <c r="AR7"/>
  <c r="T59"/>
  <c r="AA56"/>
  <c r="AD57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E57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B56"/>
  <c r="AX6"/>
  <c r="BA6" s="1"/>
  <c r="I9" i="15"/>
  <c r="I11" i="16"/>
  <c r="I12" s="1"/>
  <c r="BP6" i="13"/>
  <c r="BO6"/>
  <c r="AX6"/>
  <c r="BA6" s="1"/>
  <c r="BQ6"/>
  <c r="H162" i="12"/>
  <c r="AM8" i="13"/>
  <c r="AP8" s="1"/>
  <c r="AW6"/>
  <c r="AZ6" s="1"/>
  <c r="BC6" s="1"/>
  <c r="BM6"/>
  <c r="AN8"/>
  <c r="AQ8" s="1"/>
  <c r="AV6"/>
  <c r="AJ7" s="1"/>
  <c r="AS7" s="1"/>
  <c r="AK7"/>
  <c r="AT7" s="1"/>
  <c r="BL6"/>
  <c r="BN6"/>
  <c r="H13" i="12"/>
  <c r="H29"/>
  <c r="H45"/>
  <c r="H61"/>
  <c r="H75"/>
  <c r="H81"/>
  <c r="H87"/>
  <c r="H93"/>
  <c r="H100"/>
  <c r="H107"/>
  <c r="H117"/>
  <c r="H133"/>
  <c r="H149"/>
  <c r="H10"/>
  <c r="H14"/>
  <c r="H18"/>
  <c r="H22"/>
  <c r="H26"/>
  <c r="H30"/>
  <c r="H34"/>
  <c r="H38"/>
  <c r="H42"/>
  <c r="H46"/>
  <c r="H50"/>
  <c r="H54"/>
  <c r="H58"/>
  <c r="H62"/>
  <c r="H66"/>
  <c r="H70"/>
  <c r="H158"/>
  <c r="H17"/>
  <c r="H33"/>
  <c r="H49"/>
  <c r="H65"/>
  <c r="H76"/>
  <c r="H83"/>
  <c r="H89"/>
  <c r="H95"/>
  <c r="H101"/>
  <c r="H108"/>
  <c r="H121"/>
  <c r="H137"/>
  <c r="H154"/>
  <c r="H9"/>
  <c r="H25"/>
  <c r="H41"/>
  <c r="H57"/>
  <c r="H73"/>
  <c r="H79"/>
  <c r="H85"/>
  <c r="H92"/>
  <c r="H99"/>
  <c r="H105"/>
  <c r="H113"/>
  <c r="H129"/>
  <c r="H145"/>
  <c r="H21"/>
  <c r="H37"/>
  <c r="H53"/>
  <c r="H69"/>
  <c r="H77"/>
  <c r="H84"/>
  <c r="H91"/>
  <c r="H97"/>
  <c r="H103"/>
  <c r="H109"/>
  <c r="H125"/>
  <c r="H141"/>
  <c r="H80"/>
  <c r="H88"/>
  <c r="H96"/>
  <c r="H104"/>
  <c r="AQ7" i="13"/>
  <c r="AP7"/>
  <c r="V5"/>
  <c r="U5"/>
  <c r="T5"/>
  <c r="AN9"/>
  <c r="AQ9" s="1"/>
  <c r="I7" i="7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G7"/>
  <c r="C165" i="12"/>
  <c r="C161"/>
  <c r="C157"/>
  <c r="C153"/>
  <c r="C167"/>
  <c r="C163"/>
  <c r="C159"/>
  <c r="C155"/>
  <c r="C151"/>
  <c r="C147"/>
  <c r="C143"/>
  <c r="C139"/>
  <c r="C135"/>
  <c r="C131"/>
  <c r="C127"/>
  <c r="C123"/>
  <c r="C119"/>
  <c r="C115"/>
  <c r="C111"/>
  <c r="C168"/>
  <c r="C164"/>
  <c r="C160"/>
  <c r="C156"/>
  <c r="C152"/>
  <c r="C148"/>
  <c r="C144"/>
  <c r="C140"/>
  <c r="C136"/>
  <c r="C132"/>
  <c r="C128"/>
  <c r="C124"/>
  <c r="C120"/>
  <c r="C116"/>
  <c r="C112"/>
  <c r="C108"/>
  <c r="C104"/>
  <c r="C100"/>
  <c r="C96"/>
  <c r="C92"/>
  <c r="C88"/>
  <c r="C84"/>
  <c r="C80"/>
  <c r="C76"/>
  <c r="C31"/>
  <c r="C51"/>
  <c r="C55"/>
  <c r="C71"/>
  <c r="H7"/>
  <c r="I7" s="1"/>
  <c r="C9"/>
  <c r="H11"/>
  <c r="C13"/>
  <c r="H15"/>
  <c r="C17"/>
  <c r="H19"/>
  <c r="C21"/>
  <c r="H23"/>
  <c r="C25"/>
  <c r="H27"/>
  <c r="C29"/>
  <c r="H31"/>
  <c r="C33"/>
  <c r="H35"/>
  <c r="C37"/>
  <c r="H39"/>
  <c r="C41"/>
  <c r="H43"/>
  <c r="C45"/>
  <c r="H47"/>
  <c r="C49"/>
  <c r="H51"/>
  <c r="C53"/>
  <c r="H55"/>
  <c r="C57"/>
  <c r="H59"/>
  <c r="C61"/>
  <c r="H63"/>
  <c r="C65"/>
  <c r="H67"/>
  <c r="C69"/>
  <c r="H71"/>
  <c r="C73"/>
  <c r="C74"/>
  <c r="C75"/>
  <c r="C77"/>
  <c r="C78"/>
  <c r="C79"/>
  <c r="C81"/>
  <c r="C82"/>
  <c r="C83"/>
  <c r="C85"/>
  <c r="C86"/>
  <c r="C87"/>
  <c r="C89"/>
  <c r="C90"/>
  <c r="C91"/>
  <c r="C93"/>
  <c r="C94"/>
  <c r="C95"/>
  <c r="C97"/>
  <c r="C98"/>
  <c r="C99"/>
  <c r="C101"/>
  <c r="C102"/>
  <c r="C103"/>
  <c r="C105"/>
  <c r="C106"/>
  <c r="C107"/>
  <c r="C109"/>
  <c r="C110"/>
  <c r="H112"/>
  <c r="C114"/>
  <c r="H116"/>
  <c r="C118"/>
  <c r="H120"/>
  <c r="C122"/>
  <c r="H124"/>
  <c r="C126"/>
  <c r="H128"/>
  <c r="C130"/>
  <c r="H132"/>
  <c r="C134"/>
  <c r="H136"/>
  <c r="C138"/>
  <c r="H140"/>
  <c r="C142"/>
  <c r="H144"/>
  <c r="C146"/>
  <c r="H148"/>
  <c r="C150"/>
  <c r="H153"/>
  <c r="H157"/>
  <c r="H161"/>
  <c r="C11"/>
  <c r="C19"/>
  <c r="C23"/>
  <c r="C27"/>
  <c r="C35"/>
  <c r="C39"/>
  <c r="C43"/>
  <c r="C47"/>
  <c r="C59"/>
  <c r="C63"/>
  <c r="C67"/>
  <c r="C6"/>
  <c r="C8"/>
  <c r="C12"/>
  <c r="C16"/>
  <c r="C20"/>
  <c r="C24"/>
  <c r="C28"/>
  <c r="C32"/>
  <c r="C36"/>
  <c r="C40"/>
  <c r="C44"/>
  <c r="C48"/>
  <c r="C52"/>
  <c r="C56"/>
  <c r="C60"/>
  <c r="C64"/>
  <c r="C68"/>
  <c r="C72"/>
  <c r="H152"/>
  <c r="H156"/>
  <c r="H160"/>
  <c r="H159"/>
  <c r="H155"/>
  <c r="H151"/>
  <c r="C7"/>
  <c r="C15"/>
  <c r="H6"/>
  <c r="H8"/>
  <c r="C10"/>
  <c r="H12"/>
  <c r="C14"/>
  <c r="H16"/>
  <c r="C18"/>
  <c r="H20"/>
  <c r="C22"/>
  <c r="H24"/>
  <c r="C26"/>
  <c r="H28"/>
  <c r="C30"/>
  <c r="H32"/>
  <c r="C34"/>
  <c r="H36"/>
  <c r="C38"/>
  <c r="H40"/>
  <c r="C42"/>
  <c r="H44"/>
  <c r="C46"/>
  <c r="H48"/>
  <c r="C50"/>
  <c r="H52"/>
  <c r="C54"/>
  <c r="H56"/>
  <c r="C58"/>
  <c r="H60"/>
  <c r="C62"/>
  <c r="H64"/>
  <c r="C66"/>
  <c r="H68"/>
  <c r="C70"/>
  <c r="H72"/>
  <c r="H74"/>
  <c r="H78"/>
  <c r="H82"/>
  <c r="H86"/>
  <c r="H90"/>
  <c r="H94"/>
  <c r="H98"/>
  <c r="H102"/>
  <c r="H106"/>
  <c r="H110"/>
  <c r="H111"/>
  <c r="C113"/>
  <c r="H114"/>
  <c r="H115"/>
  <c r="C117"/>
  <c r="H118"/>
  <c r="H119"/>
  <c r="C121"/>
  <c r="H122"/>
  <c r="H123"/>
  <c r="C125"/>
  <c r="H126"/>
  <c r="H127"/>
  <c r="C129"/>
  <c r="H130"/>
  <c r="H131"/>
  <c r="C133"/>
  <c r="H134"/>
  <c r="H135"/>
  <c r="C137"/>
  <c r="H138"/>
  <c r="H139"/>
  <c r="C141"/>
  <c r="H142"/>
  <c r="H143"/>
  <c r="C145"/>
  <c r="H146"/>
  <c r="H147"/>
  <c r="C149"/>
  <c r="H150"/>
  <c r="C154"/>
  <c r="C158"/>
  <c r="C162"/>
  <c r="C166"/>
  <c r="I10" i="15" l="1"/>
  <c r="L10" i="20"/>
  <c r="G11"/>
  <c r="G14" i="19"/>
  <c r="L13"/>
  <c r="T59" i="18"/>
  <c r="AA56"/>
  <c r="AD57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C58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Z57"/>
  <c r="U58"/>
  <c r="BK75"/>
  <c r="BG76"/>
  <c r="V58"/>
  <c r="AX7"/>
  <c r="BA7" s="1"/>
  <c r="BD7" s="1"/>
  <c r="AU7"/>
  <c r="AI8" s="1"/>
  <c r="BO7"/>
  <c r="BL7"/>
  <c r="BE75"/>
  <c r="BI74"/>
  <c r="AO13"/>
  <c r="AL14"/>
  <c r="AW8"/>
  <c r="AK9" s="1"/>
  <c r="BQ8"/>
  <c r="BN8"/>
  <c r="AS8"/>
  <c r="BJ74"/>
  <c r="BF75"/>
  <c r="AP12"/>
  <c r="AM13"/>
  <c r="BG67"/>
  <c r="BK66"/>
  <c r="BI65"/>
  <c r="BE66"/>
  <c r="AQ11"/>
  <c r="AN12"/>
  <c r="BF65"/>
  <c r="BJ64"/>
  <c r="BH56"/>
  <c r="AA57"/>
  <c r="AU7" i="17"/>
  <c r="AI8" s="1"/>
  <c r="BO7"/>
  <c r="BL7"/>
  <c r="BF76"/>
  <c r="BJ75"/>
  <c r="BK75"/>
  <c r="BG76"/>
  <c r="AQ11"/>
  <c r="AN12"/>
  <c r="AC58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Z57"/>
  <c r="T60"/>
  <c r="AP12"/>
  <c r="AM13"/>
  <c r="BI66"/>
  <c r="BE67"/>
  <c r="BQ8"/>
  <c r="AZ8"/>
  <c r="BC8" s="1"/>
  <c r="AW8"/>
  <c r="AK9" s="1"/>
  <c r="BN8"/>
  <c r="BK64"/>
  <c r="BG65"/>
  <c r="AA57"/>
  <c r="AY7"/>
  <c r="BB7" s="1"/>
  <c r="AB57"/>
  <c r="BF65"/>
  <c r="BJ64"/>
  <c r="U58"/>
  <c r="AS8"/>
  <c r="V58"/>
  <c r="AL12"/>
  <c r="AO11"/>
  <c r="BE75"/>
  <c r="BI74"/>
  <c r="BH56"/>
  <c r="J10" i="15"/>
  <c r="J12" i="16"/>
  <c r="J13" s="1"/>
  <c r="AY6" i="13"/>
  <c r="BB6" s="1"/>
  <c r="BP7"/>
  <c r="BQ7"/>
  <c r="AW7"/>
  <c r="AK8" s="1"/>
  <c r="AT8" s="1"/>
  <c r="BN7"/>
  <c r="Y346"/>
  <c r="Y344"/>
  <c r="Y342"/>
  <c r="Y340"/>
  <c r="Y338"/>
  <c r="Y336"/>
  <c r="Y334"/>
  <c r="Y332"/>
  <c r="Y330"/>
  <c r="Y328"/>
  <c r="Y326"/>
  <c r="Y324"/>
  <c r="Y322"/>
  <c r="Y320"/>
  <c r="Y318"/>
  <c r="Y316"/>
  <c r="Y314"/>
  <c r="Y312"/>
  <c r="Y310"/>
  <c r="Y308"/>
  <c r="Y306"/>
  <c r="Y304"/>
  <c r="Y302"/>
  <c r="Y300"/>
  <c r="Y298"/>
  <c r="Y296"/>
  <c r="Y294"/>
  <c r="Y292"/>
  <c r="Y290"/>
  <c r="Y288"/>
  <c r="Y286"/>
  <c r="Y284"/>
  <c r="Y282"/>
  <c r="Y280"/>
  <c r="Y278"/>
  <c r="Y276"/>
  <c r="Y274"/>
  <c r="Y272"/>
  <c r="Y270"/>
  <c r="Y268"/>
  <c r="Y266"/>
  <c r="Y264"/>
  <c r="Y262"/>
  <c r="Y260"/>
  <c r="Y258"/>
  <c r="Y256"/>
  <c r="Y254"/>
  <c r="Y252"/>
  <c r="Y250"/>
  <c r="Y248"/>
  <c r="Y246"/>
  <c r="Y244"/>
  <c r="Y242"/>
  <c r="Y240"/>
  <c r="Y238"/>
  <c r="Y236"/>
  <c r="Y234"/>
  <c r="Y232"/>
  <c r="Y230"/>
  <c r="Y228"/>
  <c r="Y226"/>
  <c r="Y224"/>
  <c r="Y222"/>
  <c r="Y220"/>
  <c r="Y218"/>
  <c r="Y216"/>
  <c r="Y214"/>
  <c r="Y212"/>
  <c r="Y210"/>
  <c r="Y208"/>
  <c r="Y206"/>
  <c r="Y204"/>
  <c r="Y202"/>
  <c r="Y200"/>
  <c r="Y198"/>
  <c r="Y196"/>
  <c r="Y194"/>
  <c r="Y192"/>
  <c r="Y190"/>
  <c r="Y188"/>
  <c r="Y186"/>
  <c r="Y184"/>
  <c r="Y182"/>
  <c r="Y337"/>
  <c r="Y333"/>
  <c r="Y325"/>
  <c r="Y317"/>
  <c r="Y309"/>
  <c r="Y305"/>
  <c r="Y297"/>
  <c r="Y289"/>
  <c r="Y343"/>
  <c r="Y339"/>
  <c r="Y335"/>
  <c r="Y331"/>
  <c r="Y327"/>
  <c r="Y323"/>
  <c r="Y319"/>
  <c r="Y315"/>
  <c r="Y311"/>
  <c r="Y307"/>
  <c r="Y303"/>
  <c r="Y299"/>
  <c r="Y295"/>
  <c r="Y291"/>
  <c r="Y287"/>
  <c r="Y283"/>
  <c r="Y279"/>
  <c r="Y275"/>
  <c r="Y271"/>
  <c r="Y267"/>
  <c r="Y263"/>
  <c r="Y259"/>
  <c r="Y255"/>
  <c r="Y251"/>
  <c r="Y247"/>
  <c r="Y243"/>
  <c r="Y239"/>
  <c r="Y235"/>
  <c r="Y231"/>
  <c r="Y227"/>
  <c r="Y223"/>
  <c r="Y219"/>
  <c r="Y215"/>
  <c r="Y211"/>
  <c r="Y207"/>
  <c r="Y203"/>
  <c r="Y199"/>
  <c r="Y195"/>
  <c r="Y191"/>
  <c r="Y187"/>
  <c r="Y183"/>
  <c r="Y179"/>
  <c r="Y177"/>
  <c r="Y175"/>
  <c r="Y173"/>
  <c r="Y171"/>
  <c r="Y169"/>
  <c r="Y167"/>
  <c r="Y165"/>
  <c r="Y163"/>
  <c r="Y161"/>
  <c r="Y159"/>
  <c r="Y157"/>
  <c r="Y155"/>
  <c r="Y153"/>
  <c r="Y151"/>
  <c r="Y149"/>
  <c r="Y147"/>
  <c r="Y145"/>
  <c r="Y143"/>
  <c r="Y141"/>
  <c r="Y139"/>
  <c r="Y137"/>
  <c r="Y135"/>
  <c r="Y133"/>
  <c r="Y131"/>
  <c r="Y129"/>
  <c r="Y127"/>
  <c r="Y125"/>
  <c r="Y123"/>
  <c r="Y121"/>
  <c r="Y119"/>
  <c r="Y117"/>
  <c r="Y115"/>
  <c r="Y113"/>
  <c r="Y111"/>
  <c r="Y109"/>
  <c r="Y107"/>
  <c r="Y105"/>
  <c r="Y103"/>
  <c r="Y101"/>
  <c r="Y99"/>
  <c r="Y97"/>
  <c r="Y95"/>
  <c r="Y93"/>
  <c r="Y91"/>
  <c r="Y89"/>
  <c r="Y87"/>
  <c r="Y85"/>
  <c r="Y83"/>
  <c r="Y81"/>
  <c r="Y79"/>
  <c r="Y77"/>
  <c r="Y75"/>
  <c r="Y73"/>
  <c r="Y71"/>
  <c r="Y69"/>
  <c r="Y67"/>
  <c r="Y65"/>
  <c r="Y63"/>
  <c r="Y61"/>
  <c r="Y59"/>
  <c r="Y58"/>
  <c r="Y345"/>
  <c r="Y341"/>
  <c r="Y329"/>
  <c r="Y321"/>
  <c r="Y313"/>
  <c r="Y301"/>
  <c r="Y293"/>
  <c r="Y285"/>
  <c r="Y269"/>
  <c r="Y253"/>
  <c r="Y237"/>
  <c r="Y221"/>
  <c r="Y205"/>
  <c r="Y189"/>
  <c r="Y174"/>
  <c r="Y166"/>
  <c r="Y158"/>
  <c r="Y150"/>
  <c r="Y142"/>
  <c r="Y134"/>
  <c r="Y126"/>
  <c r="Y118"/>
  <c r="Y110"/>
  <c r="Y102"/>
  <c r="Y94"/>
  <c r="Y86"/>
  <c r="Y78"/>
  <c r="Y70"/>
  <c r="Y62"/>
  <c r="Y257"/>
  <c r="Y193"/>
  <c r="Y176"/>
  <c r="Y144"/>
  <c r="Y136"/>
  <c r="Y64"/>
  <c r="Y281"/>
  <c r="Y265"/>
  <c r="Y249"/>
  <c r="Y233"/>
  <c r="Y217"/>
  <c r="Y201"/>
  <c r="Y185"/>
  <c r="Y180"/>
  <c r="Y172"/>
  <c r="Y164"/>
  <c r="Y156"/>
  <c r="Y148"/>
  <c r="Y140"/>
  <c r="Y132"/>
  <c r="Y124"/>
  <c r="Y116"/>
  <c r="Y108"/>
  <c r="Y100"/>
  <c r="Y92"/>
  <c r="Y84"/>
  <c r="Y76"/>
  <c r="Y68"/>
  <c r="Y60"/>
  <c r="Y277"/>
  <c r="Y261"/>
  <c r="Y245"/>
  <c r="Y229"/>
  <c r="Y213"/>
  <c r="Y197"/>
  <c r="Y181"/>
  <c r="Y178"/>
  <c r="Y170"/>
  <c r="Y162"/>
  <c r="Y154"/>
  <c r="Y146"/>
  <c r="Y138"/>
  <c r="Y130"/>
  <c r="Y122"/>
  <c r="Y114"/>
  <c r="Y106"/>
  <c r="Y98"/>
  <c r="Y90"/>
  <c r="Y82"/>
  <c r="Y74"/>
  <c r="Y66"/>
  <c r="Y273"/>
  <c r="Y241"/>
  <c r="Y225"/>
  <c r="Y209"/>
  <c r="Y168"/>
  <c r="Y160"/>
  <c r="Y152"/>
  <c r="Y128"/>
  <c r="Y120"/>
  <c r="Y112"/>
  <c r="Y104"/>
  <c r="Y96"/>
  <c r="Y88"/>
  <c r="Y80"/>
  <c r="Y72"/>
  <c r="AV7"/>
  <c r="AJ8" s="1"/>
  <c r="AS8" s="1"/>
  <c r="AV8" s="1"/>
  <c r="AJ9" s="1"/>
  <c r="AS9" s="1"/>
  <c r="BM7"/>
  <c r="W57"/>
  <c r="T57" s="1"/>
  <c r="W345"/>
  <c r="W343"/>
  <c r="W341"/>
  <c r="W339"/>
  <c r="W337"/>
  <c r="W335"/>
  <c r="W333"/>
  <c r="W331"/>
  <c r="W329"/>
  <c r="W327"/>
  <c r="W325"/>
  <c r="W323"/>
  <c r="W321"/>
  <c r="W319"/>
  <c r="W317"/>
  <c r="W315"/>
  <c r="W313"/>
  <c r="W311"/>
  <c r="W309"/>
  <c r="W307"/>
  <c r="W305"/>
  <c r="W303"/>
  <c r="W301"/>
  <c r="W299"/>
  <c r="W297"/>
  <c r="W295"/>
  <c r="W293"/>
  <c r="W291"/>
  <c r="W289"/>
  <c r="W287"/>
  <c r="W285"/>
  <c r="W283"/>
  <c r="W281"/>
  <c r="W279"/>
  <c r="W277"/>
  <c r="W275"/>
  <c r="W273"/>
  <c r="W271"/>
  <c r="W269"/>
  <c r="W267"/>
  <c r="W265"/>
  <c r="W263"/>
  <c r="W261"/>
  <c r="W259"/>
  <c r="W257"/>
  <c r="W255"/>
  <c r="W253"/>
  <c r="W251"/>
  <c r="W249"/>
  <c r="W247"/>
  <c r="W245"/>
  <c r="W243"/>
  <c r="W241"/>
  <c r="W239"/>
  <c r="W237"/>
  <c r="W235"/>
  <c r="W233"/>
  <c r="W231"/>
  <c r="W229"/>
  <c r="W227"/>
  <c r="W225"/>
  <c r="W223"/>
  <c r="W221"/>
  <c r="W219"/>
  <c r="W217"/>
  <c r="W215"/>
  <c r="W213"/>
  <c r="W211"/>
  <c r="W209"/>
  <c r="W207"/>
  <c r="W205"/>
  <c r="W203"/>
  <c r="W201"/>
  <c r="W199"/>
  <c r="W197"/>
  <c r="W195"/>
  <c r="W193"/>
  <c r="W191"/>
  <c r="W189"/>
  <c r="W187"/>
  <c r="W185"/>
  <c r="W183"/>
  <c r="W181"/>
  <c r="W328"/>
  <c r="W320"/>
  <c r="W312"/>
  <c r="W300"/>
  <c r="W292"/>
  <c r="W284"/>
  <c r="W346"/>
  <c r="W342"/>
  <c r="W338"/>
  <c r="W334"/>
  <c r="W330"/>
  <c r="W326"/>
  <c r="W322"/>
  <c r="W318"/>
  <c r="W314"/>
  <c r="W310"/>
  <c r="W306"/>
  <c r="W302"/>
  <c r="W298"/>
  <c r="W294"/>
  <c r="W290"/>
  <c r="W286"/>
  <c r="W282"/>
  <c r="W278"/>
  <c r="W274"/>
  <c r="W270"/>
  <c r="W266"/>
  <c r="W262"/>
  <c r="W258"/>
  <c r="W254"/>
  <c r="W250"/>
  <c r="W246"/>
  <c r="W242"/>
  <c r="W238"/>
  <c r="W234"/>
  <c r="W230"/>
  <c r="W226"/>
  <c r="W222"/>
  <c r="W218"/>
  <c r="W214"/>
  <c r="W210"/>
  <c r="W206"/>
  <c r="W202"/>
  <c r="W198"/>
  <c r="W194"/>
  <c r="W190"/>
  <c r="W186"/>
  <c r="W182"/>
  <c r="W180"/>
  <c r="W178"/>
  <c r="W176"/>
  <c r="W174"/>
  <c r="W172"/>
  <c r="W170"/>
  <c r="W168"/>
  <c r="W166"/>
  <c r="W164"/>
  <c r="W162"/>
  <c r="W160"/>
  <c r="W158"/>
  <c r="W156"/>
  <c r="W154"/>
  <c r="W152"/>
  <c r="W150"/>
  <c r="W148"/>
  <c r="W146"/>
  <c r="W144"/>
  <c r="W142"/>
  <c r="W140"/>
  <c r="W138"/>
  <c r="W136"/>
  <c r="W134"/>
  <c r="W132"/>
  <c r="W130"/>
  <c r="W128"/>
  <c r="W126"/>
  <c r="W124"/>
  <c r="W122"/>
  <c r="W120"/>
  <c r="W118"/>
  <c r="W116"/>
  <c r="W114"/>
  <c r="W112"/>
  <c r="W110"/>
  <c r="W108"/>
  <c r="W106"/>
  <c r="W104"/>
  <c r="W102"/>
  <c r="W100"/>
  <c r="W98"/>
  <c r="W96"/>
  <c r="W94"/>
  <c r="W92"/>
  <c r="W90"/>
  <c r="W88"/>
  <c r="W86"/>
  <c r="W84"/>
  <c r="W82"/>
  <c r="W80"/>
  <c r="W78"/>
  <c r="W76"/>
  <c r="W74"/>
  <c r="W72"/>
  <c r="W70"/>
  <c r="W68"/>
  <c r="W66"/>
  <c r="W64"/>
  <c r="W62"/>
  <c r="W60"/>
  <c r="W344"/>
  <c r="W340"/>
  <c r="W336"/>
  <c r="W332"/>
  <c r="W324"/>
  <c r="W316"/>
  <c r="W308"/>
  <c r="W304"/>
  <c r="W296"/>
  <c r="W288"/>
  <c r="W280"/>
  <c r="W264"/>
  <c r="W248"/>
  <c r="W232"/>
  <c r="W216"/>
  <c r="W200"/>
  <c r="W184"/>
  <c r="W177"/>
  <c r="W169"/>
  <c r="W161"/>
  <c r="W153"/>
  <c r="W145"/>
  <c r="W137"/>
  <c r="W129"/>
  <c r="W121"/>
  <c r="W113"/>
  <c r="W105"/>
  <c r="W97"/>
  <c r="W89"/>
  <c r="W81"/>
  <c r="W73"/>
  <c r="W65"/>
  <c r="W220"/>
  <c r="W155"/>
  <c r="W75"/>
  <c r="W276"/>
  <c r="W260"/>
  <c r="W244"/>
  <c r="W228"/>
  <c r="W212"/>
  <c r="W196"/>
  <c r="W175"/>
  <c r="W167"/>
  <c r="W159"/>
  <c r="W151"/>
  <c r="W143"/>
  <c r="W135"/>
  <c r="W127"/>
  <c r="W119"/>
  <c r="W111"/>
  <c r="W103"/>
  <c r="W95"/>
  <c r="W87"/>
  <c r="W79"/>
  <c r="W71"/>
  <c r="W63"/>
  <c r="W58"/>
  <c r="W272"/>
  <c r="W256"/>
  <c r="W240"/>
  <c r="W224"/>
  <c r="W208"/>
  <c r="W192"/>
  <c r="W173"/>
  <c r="W165"/>
  <c r="W157"/>
  <c r="W149"/>
  <c r="W141"/>
  <c r="W133"/>
  <c r="W125"/>
  <c r="W117"/>
  <c r="W109"/>
  <c r="W101"/>
  <c r="W93"/>
  <c r="W85"/>
  <c r="W77"/>
  <c r="W69"/>
  <c r="W61"/>
  <c r="W268"/>
  <c r="W252"/>
  <c r="W236"/>
  <c r="W204"/>
  <c r="W188"/>
  <c r="W179"/>
  <c r="W171"/>
  <c r="W163"/>
  <c r="W147"/>
  <c r="W139"/>
  <c r="W131"/>
  <c r="W123"/>
  <c r="W115"/>
  <c r="W107"/>
  <c r="W99"/>
  <c r="W91"/>
  <c r="W83"/>
  <c r="W67"/>
  <c r="W59"/>
  <c r="X346"/>
  <c r="X344"/>
  <c r="X342"/>
  <c r="X340"/>
  <c r="X338"/>
  <c r="X336"/>
  <c r="X334"/>
  <c r="X332"/>
  <c r="X330"/>
  <c r="X328"/>
  <c r="X326"/>
  <c r="X324"/>
  <c r="X322"/>
  <c r="X320"/>
  <c r="X318"/>
  <c r="X316"/>
  <c r="X314"/>
  <c r="X312"/>
  <c r="X310"/>
  <c r="X308"/>
  <c r="X306"/>
  <c r="X304"/>
  <c r="X302"/>
  <c r="X300"/>
  <c r="X298"/>
  <c r="X296"/>
  <c r="X294"/>
  <c r="X292"/>
  <c r="X290"/>
  <c r="X288"/>
  <c r="X286"/>
  <c r="X284"/>
  <c r="X282"/>
  <c r="X280"/>
  <c r="X278"/>
  <c r="X276"/>
  <c r="X274"/>
  <c r="X272"/>
  <c r="X270"/>
  <c r="X268"/>
  <c r="X266"/>
  <c r="X264"/>
  <c r="X262"/>
  <c r="X260"/>
  <c r="X258"/>
  <c r="X256"/>
  <c r="X254"/>
  <c r="X252"/>
  <c r="X250"/>
  <c r="X248"/>
  <c r="X246"/>
  <c r="X244"/>
  <c r="X242"/>
  <c r="X240"/>
  <c r="X238"/>
  <c r="X236"/>
  <c r="X234"/>
  <c r="X232"/>
  <c r="X230"/>
  <c r="X228"/>
  <c r="X226"/>
  <c r="X224"/>
  <c r="X222"/>
  <c r="X220"/>
  <c r="X218"/>
  <c r="X216"/>
  <c r="X214"/>
  <c r="X212"/>
  <c r="X210"/>
  <c r="X208"/>
  <c r="X206"/>
  <c r="X204"/>
  <c r="X202"/>
  <c r="X200"/>
  <c r="X198"/>
  <c r="X196"/>
  <c r="X194"/>
  <c r="X192"/>
  <c r="X190"/>
  <c r="X188"/>
  <c r="X186"/>
  <c r="X184"/>
  <c r="X182"/>
  <c r="X343"/>
  <c r="X339"/>
  <c r="X335"/>
  <c r="X331"/>
  <c r="X327"/>
  <c r="X323"/>
  <c r="X319"/>
  <c r="X315"/>
  <c r="X311"/>
  <c r="X307"/>
  <c r="X303"/>
  <c r="X299"/>
  <c r="X295"/>
  <c r="X291"/>
  <c r="X287"/>
  <c r="X283"/>
  <c r="X279"/>
  <c r="X275"/>
  <c r="X271"/>
  <c r="X267"/>
  <c r="X263"/>
  <c r="X259"/>
  <c r="X255"/>
  <c r="X251"/>
  <c r="X247"/>
  <c r="X243"/>
  <c r="X239"/>
  <c r="X235"/>
  <c r="X231"/>
  <c r="X227"/>
  <c r="X223"/>
  <c r="X219"/>
  <c r="X215"/>
  <c r="X211"/>
  <c r="X207"/>
  <c r="X203"/>
  <c r="X199"/>
  <c r="X195"/>
  <c r="X191"/>
  <c r="X187"/>
  <c r="X183"/>
  <c r="X179"/>
  <c r="X177"/>
  <c r="X175"/>
  <c r="X173"/>
  <c r="X171"/>
  <c r="X169"/>
  <c r="X167"/>
  <c r="X165"/>
  <c r="X163"/>
  <c r="X161"/>
  <c r="X159"/>
  <c r="X157"/>
  <c r="X155"/>
  <c r="X153"/>
  <c r="X151"/>
  <c r="X149"/>
  <c r="X147"/>
  <c r="X145"/>
  <c r="X143"/>
  <c r="X141"/>
  <c r="X139"/>
  <c r="X137"/>
  <c r="X135"/>
  <c r="X133"/>
  <c r="X131"/>
  <c r="X129"/>
  <c r="X127"/>
  <c r="X125"/>
  <c r="X123"/>
  <c r="X121"/>
  <c r="X119"/>
  <c r="X117"/>
  <c r="X115"/>
  <c r="X113"/>
  <c r="X111"/>
  <c r="X109"/>
  <c r="X107"/>
  <c r="X105"/>
  <c r="X103"/>
  <c r="X101"/>
  <c r="X99"/>
  <c r="X97"/>
  <c r="X95"/>
  <c r="X93"/>
  <c r="X91"/>
  <c r="X89"/>
  <c r="X87"/>
  <c r="X85"/>
  <c r="X83"/>
  <c r="X81"/>
  <c r="X79"/>
  <c r="X77"/>
  <c r="X75"/>
  <c r="X73"/>
  <c r="X71"/>
  <c r="X69"/>
  <c r="X67"/>
  <c r="X65"/>
  <c r="X63"/>
  <c r="X61"/>
  <c r="X59"/>
  <c r="X58"/>
  <c r="X345"/>
  <c r="X337"/>
  <c r="X329"/>
  <c r="X321"/>
  <c r="X313"/>
  <c r="X305"/>
  <c r="X297"/>
  <c r="X289"/>
  <c r="X281"/>
  <c r="X273"/>
  <c r="X265"/>
  <c r="X253"/>
  <c r="X245"/>
  <c r="X233"/>
  <c r="X225"/>
  <c r="X217"/>
  <c r="X209"/>
  <c r="X201"/>
  <c r="X193"/>
  <c r="X185"/>
  <c r="X180"/>
  <c r="X176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92"/>
  <c r="X88"/>
  <c r="X84"/>
  <c r="X80"/>
  <c r="X76"/>
  <c r="X72"/>
  <c r="X68"/>
  <c r="X64"/>
  <c r="X60"/>
  <c r="X341"/>
  <c r="X333"/>
  <c r="X325"/>
  <c r="X317"/>
  <c r="X309"/>
  <c r="X301"/>
  <c r="X293"/>
  <c r="X285"/>
  <c r="X277"/>
  <c r="X269"/>
  <c r="X261"/>
  <c r="X257"/>
  <c r="X249"/>
  <c r="X241"/>
  <c r="X237"/>
  <c r="X229"/>
  <c r="X221"/>
  <c r="X213"/>
  <c r="X205"/>
  <c r="X197"/>
  <c r="X189"/>
  <c r="X181"/>
  <c r="X178"/>
  <c r="X174"/>
  <c r="X170"/>
  <c r="X166"/>
  <c r="X162"/>
  <c r="X158"/>
  <c r="X154"/>
  <c r="X150"/>
  <c r="X146"/>
  <c r="X142"/>
  <c r="X138"/>
  <c r="X134"/>
  <c r="X130"/>
  <c r="X126"/>
  <c r="X122"/>
  <c r="X118"/>
  <c r="X114"/>
  <c r="X110"/>
  <c r="X106"/>
  <c r="X102"/>
  <c r="X98"/>
  <c r="X94"/>
  <c r="X90"/>
  <c r="X86"/>
  <c r="X82"/>
  <c r="X78"/>
  <c r="X74"/>
  <c r="X70"/>
  <c r="X66"/>
  <c r="X62"/>
  <c r="AM9"/>
  <c r="AM10" s="1"/>
  <c r="AP10" s="1"/>
  <c r="AP9"/>
  <c r="Y56"/>
  <c r="V56" s="1"/>
  <c r="Y57"/>
  <c r="X57"/>
  <c r="X56"/>
  <c r="U56" s="1"/>
  <c r="AN10"/>
  <c r="AQ10" s="1"/>
  <c r="G8" i="7"/>
  <c r="L7"/>
  <c r="I8" i="12"/>
  <c r="J8"/>
  <c r="J11" i="15" l="1"/>
  <c r="L11" i="20"/>
  <c r="G12"/>
  <c r="L14" i="19"/>
  <c r="G15"/>
  <c r="BK67" i="18"/>
  <c r="BG68"/>
  <c r="BF76"/>
  <c r="BJ75"/>
  <c r="AT9"/>
  <c r="V59"/>
  <c r="AN13"/>
  <c r="AQ12"/>
  <c r="BP8"/>
  <c r="AY8"/>
  <c r="BB8" s="1"/>
  <c r="AV8"/>
  <c r="AJ9" s="1"/>
  <c r="BM8"/>
  <c r="T60"/>
  <c r="BE67"/>
  <c r="BI66"/>
  <c r="BI75"/>
  <c r="BE76"/>
  <c r="AR8"/>
  <c r="BG77"/>
  <c r="BK76"/>
  <c r="U59"/>
  <c r="AZ8"/>
  <c r="BC8" s="1"/>
  <c r="BF66"/>
  <c r="BJ65"/>
  <c r="AM14"/>
  <c r="AP13"/>
  <c r="AL15"/>
  <c r="AO14"/>
  <c r="BH57"/>
  <c r="U59" i="17"/>
  <c r="T61"/>
  <c r="AN13"/>
  <c r="AQ12"/>
  <c r="AR8"/>
  <c r="V59"/>
  <c r="BG77"/>
  <c r="BK76"/>
  <c r="BE76"/>
  <c r="BI75"/>
  <c r="AO12"/>
  <c r="AL13"/>
  <c r="BF66"/>
  <c r="BJ65"/>
  <c r="BG66"/>
  <c r="BK65"/>
  <c r="AT9"/>
  <c r="BH57"/>
  <c r="AX7"/>
  <c r="BA7" s="1"/>
  <c r="BF77"/>
  <c r="BJ76"/>
  <c r="AY8"/>
  <c r="BB8" s="1"/>
  <c r="AV8"/>
  <c r="AJ9" s="1"/>
  <c r="BP8"/>
  <c r="BM8"/>
  <c r="BE68"/>
  <c r="BI67"/>
  <c r="AM14"/>
  <c r="AP13"/>
  <c r="I11" i="15"/>
  <c r="I12" s="1"/>
  <c r="I13" i="16"/>
  <c r="I14" s="1"/>
  <c r="AY7" i="13"/>
  <c r="BB7" s="1"/>
  <c r="BP8"/>
  <c r="AY8"/>
  <c r="BB8" s="1"/>
  <c r="T58"/>
  <c r="BP9"/>
  <c r="AW8"/>
  <c r="AK9" s="1"/>
  <c r="AT9" s="1"/>
  <c r="AW9" s="1"/>
  <c r="AK10" s="1"/>
  <c r="BQ8"/>
  <c r="AZ7"/>
  <c r="BC7" s="1"/>
  <c r="T59"/>
  <c r="T60" s="1"/>
  <c r="T61" s="1"/>
  <c r="BM9"/>
  <c r="AV9"/>
  <c r="AJ10" s="1"/>
  <c r="AS10" s="1"/>
  <c r="BN8"/>
  <c r="BM8"/>
  <c r="J9" i="12"/>
  <c r="AM11" i="13"/>
  <c r="AP11" s="1"/>
  <c r="V62"/>
  <c r="V57"/>
  <c r="V58" s="1"/>
  <c r="V59" s="1"/>
  <c r="V60" s="1"/>
  <c r="V61" s="1"/>
  <c r="S56"/>
  <c r="U57"/>
  <c r="U58" s="1"/>
  <c r="U59" s="1"/>
  <c r="U60" s="1"/>
  <c r="U61" s="1"/>
  <c r="R56"/>
  <c r="AN11"/>
  <c r="AQ11" s="1"/>
  <c r="L8" i="7"/>
  <c r="G9"/>
  <c r="I9" i="12"/>
  <c r="J12" i="15" l="1"/>
  <c r="J13" s="1"/>
  <c r="G13" i="20"/>
  <c r="L12"/>
  <c r="G16" i="19"/>
  <c r="L15"/>
  <c r="V60" i="18"/>
  <c r="AM15"/>
  <c r="AP14"/>
  <c r="T61"/>
  <c r="AU8"/>
  <c r="AI9" s="1"/>
  <c r="BO8"/>
  <c r="BL8"/>
  <c r="BJ76"/>
  <c r="BF77"/>
  <c r="AL16"/>
  <c r="AO15"/>
  <c r="U60"/>
  <c r="BE77"/>
  <c r="BI76"/>
  <c r="BK77"/>
  <c r="BG78"/>
  <c r="AN14"/>
  <c r="AQ13"/>
  <c r="BG69"/>
  <c r="BK68"/>
  <c r="BJ66"/>
  <c r="BF67"/>
  <c r="BI67"/>
  <c r="BE68"/>
  <c r="AS9"/>
  <c r="AZ9"/>
  <c r="BC9" s="1"/>
  <c r="AW9"/>
  <c r="AK10" s="1"/>
  <c r="BQ9"/>
  <c r="BN9"/>
  <c r="BF78" i="17"/>
  <c r="BJ77"/>
  <c r="AW9"/>
  <c r="AK10" s="1"/>
  <c r="BQ9"/>
  <c r="BN9"/>
  <c r="BG78"/>
  <c r="BK77"/>
  <c r="BG67"/>
  <c r="BK66"/>
  <c r="BJ66"/>
  <c r="BF67"/>
  <c r="AM15"/>
  <c r="AP14"/>
  <c r="V60"/>
  <c r="BO8"/>
  <c r="BL8"/>
  <c r="AU8"/>
  <c r="AI9" s="1"/>
  <c r="AN14"/>
  <c r="AQ13"/>
  <c r="U60"/>
  <c r="BE69"/>
  <c r="BI68"/>
  <c r="AS9"/>
  <c r="AO13"/>
  <c r="AL14"/>
  <c r="BE77"/>
  <c r="BI76"/>
  <c r="T62"/>
  <c r="J14" i="16"/>
  <c r="J15" s="1"/>
  <c r="AM12" i="13"/>
  <c r="AP12" s="1"/>
  <c r="BP10"/>
  <c r="BQ9"/>
  <c r="AZ9"/>
  <c r="BC9" s="1"/>
  <c r="BN9"/>
  <c r="AZ8"/>
  <c r="BC8" s="1"/>
  <c r="AY9"/>
  <c r="BB9" s="1"/>
  <c r="I10" i="12"/>
  <c r="AT10" i="13"/>
  <c r="BM10"/>
  <c r="AV10"/>
  <c r="AJ11" s="1"/>
  <c r="AS11" s="1"/>
  <c r="J10" i="12"/>
  <c r="V63" i="13"/>
  <c r="U62"/>
  <c r="T62"/>
  <c r="AN12"/>
  <c r="AQ12" s="1"/>
  <c r="G10" i="7"/>
  <c r="L9"/>
  <c r="I13" i="15" l="1"/>
  <c r="I14" s="1"/>
  <c r="L13" i="20"/>
  <c r="G14"/>
  <c r="L16" i="19"/>
  <c r="G17"/>
  <c r="V61" i="18"/>
  <c r="BK69"/>
  <c r="BG70"/>
  <c r="AQ14"/>
  <c r="AN15"/>
  <c r="AO16"/>
  <c r="AL17"/>
  <c r="AV9"/>
  <c r="AJ10" s="1"/>
  <c r="BP9"/>
  <c r="AY9"/>
  <c r="BB9" s="1"/>
  <c r="BM9"/>
  <c r="AX8"/>
  <c r="BA8" s="1"/>
  <c r="BD8" s="1"/>
  <c r="BE69"/>
  <c r="BI68"/>
  <c r="BG79"/>
  <c r="BK78"/>
  <c r="U61"/>
  <c r="BF78"/>
  <c r="BJ77"/>
  <c r="AT10"/>
  <c r="BF68"/>
  <c r="BJ67"/>
  <c r="T62"/>
  <c r="BI77"/>
  <c r="BE78"/>
  <c r="AR9"/>
  <c r="AP15"/>
  <c r="AM16"/>
  <c r="BP9" i="17"/>
  <c r="AV9"/>
  <c r="AJ10" s="1"/>
  <c r="BM9"/>
  <c r="AP15"/>
  <c r="AM16"/>
  <c r="T63"/>
  <c r="U61"/>
  <c r="AQ14"/>
  <c r="AN15"/>
  <c r="BK67"/>
  <c r="BG68"/>
  <c r="AX8"/>
  <c r="BA8" s="1"/>
  <c r="AZ9"/>
  <c r="BC9" s="1"/>
  <c r="BI77"/>
  <c r="BE78"/>
  <c r="V61"/>
  <c r="BG79"/>
  <c r="BK78"/>
  <c r="BJ78"/>
  <c r="BF79"/>
  <c r="AR9"/>
  <c r="AL15"/>
  <c r="AO14"/>
  <c r="BI69"/>
  <c r="BE70"/>
  <c r="BJ67"/>
  <c r="BF68"/>
  <c r="AT10"/>
  <c r="I15" i="16"/>
  <c r="I16" s="1"/>
  <c r="AM13" i="13"/>
  <c r="AP13" s="1"/>
  <c r="BQ10"/>
  <c r="BP11"/>
  <c r="AY10"/>
  <c r="BB10" s="1"/>
  <c r="J11" i="12"/>
  <c r="BN10" i="13"/>
  <c r="AW10"/>
  <c r="AK11" s="1"/>
  <c r="AT11" s="1"/>
  <c r="BM11"/>
  <c r="AV11"/>
  <c r="AJ12" s="1"/>
  <c r="AS12" s="1"/>
  <c r="I11" i="12"/>
  <c r="V64" i="13"/>
  <c r="T63"/>
  <c r="U63"/>
  <c r="AN13"/>
  <c r="AQ13" s="1"/>
  <c r="L10" i="7"/>
  <c r="G11"/>
  <c r="J14" i="15" l="1"/>
  <c r="J15" s="1"/>
  <c r="I15"/>
  <c r="I16" s="1"/>
  <c r="J16" i="16"/>
  <c r="J17" s="1"/>
  <c r="L14" i="20"/>
  <c r="G15"/>
  <c r="G18" i="19"/>
  <c r="L17"/>
  <c r="U62" i="18"/>
  <c r="BK79"/>
  <c r="BG80"/>
  <c r="AO17"/>
  <c r="AL18"/>
  <c r="V62"/>
  <c r="AW10"/>
  <c r="AK11" s="1"/>
  <c r="BQ10"/>
  <c r="BN10"/>
  <c r="BK70"/>
  <c r="BO9"/>
  <c r="AX9"/>
  <c r="BA9" s="1"/>
  <c r="BD9" s="1"/>
  <c r="AU9"/>
  <c r="AI10" s="1"/>
  <c r="BL9"/>
  <c r="BI69"/>
  <c r="BE70"/>
  <c r="BJ78"/>
  <c r="BF79"/>
  <c r="AQ15"/>
  <c r="AN16"/>
  <c r="AP16"/>
  <c r="AM17"/>
  <c r="BE79"/>
  <c r="BI78"/>
  <c r="T63"/>
  <c r="BF69"/>
  <c r="BJ68"/>
  <c r="AS10"/>
  <c r="AL16" i="17"/>
  <c r="AO15"/>
  <c r="BK79"/>
  <c r="BG80"/>
  <c r="BE79"/>
  <c r="BI78"/>
  <c r="BF69"/>
  <c r="BJ68"/>
  <c r="AQ15"/>
  <c r="AN16"/>
  <c r="AS10"/>
  <c r="V62"/>
  <c r="U62"/>
  <c r="AY9"/>
  <c r="BB9" s="1"/>
  <c r="BI70"/>
  <c r="BF80"/>
  <c r="BJ79"/>
  <c r="AP16"/>
  <c r="AM17"/>
  <c r="AW10"/>
  <c r="AK11" s="1"/>
  <c r="BN10"/>
  <c r="BQ10"/>
  <c r="AU9"/>
  <c r="AI10" s="1"/>
  <c r="BO9"/>
  <c r="BL9"/>
  <c r="BG69"/>
  <c r="BK68"/>
  <c r="T64"/>
  <c r="AM14" i="13"/>
  <c r="AP14" s="1"/>
  <c r="AZ10"/>
  <c r="BC10" s="1"/>
  <c r="BQ11"/>
  <c r="BP12"/>
  <c r="AY11"/>
  <c r="BB11" s="1"/>
  <c r="I12" i="12"/>
  <c r="BN11" i="13"/>
  <c r="AW11"/>
  <c r="AK12" s="1"/>
  <c r="AT12" s="1"/>
  <c r="BM12"/>
  <c r="AV12"/>
  <c r="AJ13" s="1"/>
  <c r="AS13" s="1"/>
  <c r="J12" i="12"/>
  <c r="U64" i="13"/>
  <c r="V65"/>
  <c r="T64"/>
  <c r="AN14"/>
  <c r="AQ14" s="1"/>
  <c r="L11" i="7"/>
  <c r="G12"/>
  <c r="J16" i="15" l="1"/>
  <c r="J17" s="1"/>
  <c r="I17" i="16"/>
  <c r="L15" i="20"/>
  <c r="G16"/>
  <c r="L18" i="19"/>
  <c r="G19"/>
  <c r="BF70" i="18"/>
  <c r="BJ69"/>
  <c r="AM18"/>
  <c r="AP17"/>
  <c r="T64"/>
  <c r="BI79"/>
  <c r="BE80"/>
  <c r="AN17"/>
  <c r="AQ16"/>
  <c r="AY10"/>
  <c r="BB10" s="1"/>
  <c r="AV10"/>
  <c r="AJ11" s="1"/>
  <c r="BP10"/>
  <c r="BM10"/>
  <c r="V63"/>
  <c r="BG81"/>
  <c r="BK80"/>
  <c r="U63"/>
  <c r="AT11"/>
  <c r="BF80"/>
  <c r="BJ79"/>
  <c r="BI70"/>
  <c r="AR10"/>
  <c r="AL19"/>
  <c r="AO18"/>
  <c r="AZ10"/>
  <c r="BC10" s="1"/>
  <c r="BG70" i="17"/>
  <c r="BK69"/>
  <c r="AT11"/>
  <c r="U63"/>
  <c r="AO16"/>
  <c r="AL17"/>
  <c r="AV10"/>
  <c r="AJ11" s="1"/>
  <c r="AY10"/>
  <c r="BB10" s="1"/>
  <c r="BP10"/>
  <c r="BM10"/>
  <c r="T65"/>
  <c r="AM18"/>
  <c r="AP17"/>
  <c r="BF81"/>
  <c r="BJ80"/>
  <c r="V63"/>
  <c r="AR10"/>
  <c r="BG81"/>
  <c r="BK80"/>
  <c r="AN17"/>
  <c r="AQ16"/>
  <c r="BF70"/>
  <c r="BJ69"/>
  <c r="BE80"/>
  <c r="BI79"/>
  <c r="AX9"/>
  <c r="BA9" s="1"/>
  <c r="AZ10"/>
  <c r="BC10" s="1"/>
  <c r="AZ11" i="13"/>
  <c r="BC11" s="1"/>
  <c r="AM15"/>
  <c r="AP15" s="1"/>
  <c r="BQ12"/>
  <c r="AV13"/>
  <c r="AJ14" s="1"/>
  <c r="AS14" s="1"/>
  <c r="BM14" s="1"/>
  <c r="BP13"/>
  <c r="AY12"/>
  <c r="BB12" s="1"/>
  <c r="J13" i="12"/>
  <c r="I13"/>
  <c r="BN12" i="13"/>
  <c r="AW12"/>
  <c r="AK13" s="1"/>
  <c r="AT13" s="1"/>
  <c r="BM13"/>
  <c r="T65"/>
  <c r="U65"/>
  <c r="V66"/>
  <c r="AN15"/>
  <c r="AQ15" s="1"/>
  <c r="L12" i="7"/>
  <c r="G13"/>
  <c r="I18" i="16" l="1"/>
  <c r="J18"/>
  <c r="I17" i="15"/>
  <c r="I18" s="1"/>
  <c r="G17" i="20"/>
  <c r="L16"/>
  <c r="G20" i="19"/>
  <c r="L19"/>
  <c r="BQ11" i="18"/>
  <c r="AZ11"/>
  <c r="BC11" s="1"/>
  <c r="AW11"/>
  <c r="AK12" s="1"/>
  <c r="BN11"/>
  <c r="BK81"/>
  <c r="BG82"/>
  <c r="BE81"/>
  <c r="BI80"/>
  <c r="BJ80"/>
  <c r="BF81"/>
  <c r="U64"/>
  <c r="V64"/>
  <c r="AS11"/>
  <c r="AN18"/>
  <c r="AQ17"/>
  <c r="BJ70"/>
  <c r="AU10"/>
  <c r="AI11" s="1"/>
  <c r="BO10"/>
  <c r="AX10"/>
  <c r="BA10" s="1"/>
  <c r="BD10" s="1"/>
  <c r="BL10"/>
  <c r="T65"/>
  <c r="AL20"/>
  <c r="AO19"/>
  <c r="AM19"/>
  <c r="AP18"/>
  <c r="BF82" i="17"/>
  <c r="BJ81"/>
  <c r="BQ11"/>
  <c r="AW11"/>
  <c r="AK12" s="1"/>
  <c r="BN11"/>
  <c r="BG82"/>
  <c r="BK81"/>
  <c r="BK70"/>
  <c r="BE81"/>
  <c r="BI80"/>
  <c r="BJ70"/>
  <c r="AS11"/>
  <c r="U64"/>
  <c r="AM19"/>
  <c r="AP18"/>
  <c r="AO17"/>
  <c r="AL18"/>
  <c r="AN18"/>
  <c r="AQ17"/>
  <c r="BO10"/>
  <c r="AU10"/>
  <c r="AI11" s="1"/>
  <c r="AX10"/>
  <c r="BA10" s="1"/>
  <c r="BL10"/>
  <c r="V64"/>
  <c r="T66"/>
  <c r="J18" i="15"/>
  <c r="J19" s="1"/>
  <c r="AV14" i="13"/>
  <c r="AJ15" s="1"/>
  <c r="AS15" s="1"/>
  <c r="BP15" s="1"/>
  <c r="AM16"/>
  <c r="AP16" s="1"/>
  <c r="AZ12"/>
  <c r="BC12" s="1"/>
  <c r="BP14"/>
  <c r="BQ13"/>
  <c r="AY13"/>
  <c r="BB13" s="1"/>
  <c r="I14" i="12"/>
  <c r="J14"/>
  <c r="BN13" i="13"/>
  <c r="AW13"/>
  <c r="AK14" s="1"/>
  <c r="AT14" s="1"/>
  <c r="T66"/>
  <c r="U66"/>
  <c r="V67"/>
  <c r="AN16"/>
  <c r="AQ16" s="1"/>
  <c r="L13" i="7"/>
  <c r="G14"/>
  <c r="I19" i="16" l="1"/>
  <c r="I20"/>
  <c r="I21" s="1"/>
  <c r="J19"/>
  <c r="J20" s="1"/>
  <c r="L17" i="20"/>
  <c r="G18"/>
  <c r="L20" i="19"/>
  <c r="G21"/>
  <c r="AP19" i="18"/>
  <c r="AM20"/>
  <c r="AT12"/>
  <c r="AR11"/>
  <c r="AQ18"/>
  <c r="AN19"/>
  <c r="T66"/>
  <c r="V65"/>
  <c r="BF82"/>
  <c r="BJ81"/>
  <c r="U65"/>
  <c r="BG83"/>
  <c r="BK82"/>
  <c r="AO20"/>
  <c r="AL21"/>
  <c r="AY11"/>
  <c r="BB11" s="1"/>
  <c r="AV11"/>
  <c r="AJ12" s="1"/>
  <c r="BP11"/>
  <c r="BM11"/>
  <c r="BI81"/>
  <c r="BE82"/>
  <c r="BI81" i="17"/>
  <c r="BE82"/>
  <c r="BG83"/>
  <c r="BK82"/>
  <c r="BJ82"/>
  <c r="BF83"/>
  <c r="AL19"/>
  <c r="AO18"/>
  <c r="V65"/>
  <c r="AR11"/>
  <c r="AQ18"/>
  <c r="AN19"/>
  <c r="AZ11"/>
  <c r="BC11" s="1"/>
  <c r="T67"/>
  <c r="AP19"/>
  <c r="AM20"/>
  <c r="U65"/>
  <c r="AT12"/>
  <c r="BM11"/>
  <c r="AY11"/>
  <c r="BB11" s="1"/>
  <c r="BP11"/>
  <c r="AV11"/>
  <c r="AJ12" s="1"/>
  <c r="I19" i="15"/>
  <c r="I20" s="1"/>
  <c r="AY14" i="13"/>
  <c r="BB14" s="1"/>
  <c r="AV15"/>
  <c r="AJ16" s="1"/>
  <c r="AS16" s="1"/>
  <c r="BP16" s="1"/>
  <c r="BM15"/>
  <c r="AM17"/>
  <c r="AP17" s="1"/>
  <c r="AZ14"/>
  <c r="BC14" s="1"/>
  <c r="BQ14"/>
  <c r="AZ13"/>
  <c r="BC13" s="1"/>
  <c r="J15" i="12"/>
  <c r="I15"/>
  <c r="AW14" i="13"/>
  <c r="AK15" s="1"/>
  <c r="AT15" s="1"/>
  <c r="BN14"/>
  <c r="BM16"/>
  <c r="V68"/>
  <c r="T67"/>
  <c r="U67"/>
  <c r="AV16"/>
  <c r="AJ17" s="1"/>
  <c r="AS17" s="1"/>
  <c r="AN17"/>
  <c r="AQ17" s="1"/>
  <c r="L14" i="7"/>
  <c r="G15"/>
  <c r="J21" i="16" l="1"/>
  <c r="J22" s="1"/>
  <c r="L18" i="20"/>
  <c r="G19"/>
  <c r="G22" i="19"/>
  <c r="L21"/>
  <c r="AO21" i="18"/>
  <c r="AL22"/>
  <c r="AP20"/>
  <c r="AM21"/>
  <c r="BE83"/>
  <c r="BI82"/>
  <c r="V66"/>
  <c r="AS12"/>
  <c r="BJ82"/>
  <c r="BF83"/>
  <c r="AQ19"/>
  <c r="AN20"/>
  <c r="AW12"/>
  <c r="AK13" s="1"/>
  <c r="BQ12"/>
  <c r="AZ12"/>
  <c r="BC12" s="1"/>
  <c r="BN12"/>
  <c r="BK83"/>
  <c r="BG84"/>
  <c r="T67"/>
  <c r="AX11"/>
  <c r="BA11" s="1"/>
  <c r="BD11" s="1"/>
  <c r="AU11"/>
  <c r="AI12" s="1"/>
  <c r="BO11"/>
  <c r="BL11"/>
  <c r="U66"/>
  <c r="AX11" i="17"/>
  <c r="BA11" s="1"/>
  <c r="AU11"/>
  <c r="AI12" s="1"/>
  <c r="BL11"/>
  <c r="BO11"/>
  <c r="BK83"/>
  <c r="BG84"/>
  <c r="BF84"/>
  <c r="BJ83"/>
  <c r="AS12"/>
  <c r="AW12"/>
  <c r="AK13" s="1"/>
  <c r="BQ12"/>
  <c r="BN12"/>
  <c r="AP20"/>
  <c r="AM21"/>
  <c r="T68"/>
  <c r="AQ19"/>
  <c r="AN20"/>
  <c r="AL20"/>
  <c r="AO19"/>
  <c r="BI82"/>
  <c r="BE83"/>
  <c r="V66"/>
  <c r="U66"/>
  <c r="J20" i="15"/>
  <c r="J21" s="1"/>
  <c r="AY15" i="13"/>
  <c r="BB15" s="1"/>
  <c r="AM18"/>
  <c r="AP18" s="1"/>
  <c r="BQ15"/>
  <c r="BP17"/>
  <c r="AY16"/>
  <c r="BB16" s="1"/>
  <c r="I16" i="12"/>
  <c r="J16"/>
  <c r="AW15" i="13"/>
  <c r="AK16" s="1"/>
  <c r="AT16" s="1"/>
  <c r="BN15"/>
  <c r="BM17"/>
  <c r="U68"/>
  <c r="V69"/>
  <c r="T68"/>
  <c r="AV17"/>
  <c r="AJ18" s="1"/>
  <c r="AM19"/>
  <c r="AP19" s="1"/>
  <c r="AN18"/>
  <c r="AQ18" s="1"/>
  <c r="L15" i="7"/>
  <c r="G16"/>
  <c r="J23" i="16" l="1"/>
  <c r="J24" s="1"/>
  <c r="I22"/>
  <c r="I23" s="1"/>
  <c r="L19" i="20"/>
  <c r="G20"/>
  <c r="L22" i="19"/>
  <c r="G23"/>
  <c r="AM22" i="18"/>
  <c r="AP21"/>
  <c r="AR12"/>
  <c r="AL23"/>
  <c r="AO22"/>
  <c r="AT13"/>
  <c r="BJ83"/>
  <c r="BF84"/>
  <c r="BG85"/>
  <c r="BK84"/>
  <c r="BP12"/>
  <c r="AY12"/>
  <c r="BB12" s="1"/>
  <c r="AV12"/>
  <c r="AJ13" s="1"/>
  <c r="BM12"/>
  <c r="U67"/>
  <c r="V67"/>
  <c r="BE84"/>
  <c r="BI83"/>
  <c r="T68"/>
  <c r="AN21"/>
  <c r="AQ20"/>
  <c r="AO20" i="17"/>
  <c r="AL21"/>
  <c r="AT13"/>
  <c r="BF85"/>
  <c r="BJ84"/>
  <c r="AR12"/>
  <c r="U67"/>
  <c r="AM22"/>
  <c r="AP21"/>
  <c r="BK84"/>
  <c r="BG85"/>
  <c r="AZ12"/>
  <c r="BC12" s="1"/>
  <c r="BE84"/>
  <c r="BI83"/>
  <c r="V67"/>
  <c r="AN21"/>
  <c r="AQ20"/>
  <c r="T69"/>
  <c r="BP12"/>
  <c r="AY12"/>
  <c r="BB12" s="1"/>
  <c r="AV12"/>
  <c r="AJ13" s="1"/>
  <c r="BM12"/>
  <c r="I21" i="15"/>
  <c r="I22" s="1"/>
  <c r="AY17" i="13"/>
  <c r="BB17" s="1"/>
  <c r="AS18"/>
  <c r="BQ16"/>
  <c r="AZ15"/>
  <c r="BC15" s="1"/>
  <c r="BP18"/>
  <c r="J17" i="12"/>
  <c r="I17"/>
  <c r="BN16" i="13"/>
  <c r="AW16"/>
  <c r="AK17" s="1"/>
  <c r="AT17" s="1"/>
  <c r="BM18"/>
  <c r="T69"/>
  <c r="U69"/>
  <c r="V70"/>
  <c r="AV18"/>
  <c r="AJ19" s="1"/>
  <c r="AS19" s="1"/>
  <c r="AM20"/>
  <c r="AP20" s="1"/>
  <c r="AN19"/>
  <c r="AQ19" s="1"/>
  <c r="L16" i="7"/>
  <c r="G17"/>
  <c r="J25" i="16" l="1"/>
  <c r="J26" s="1"/>
  <c r="I24"/>
  <c r="I25" s="1"/>
  <c r="J22" i="15"/>
  <c r="J23" s="1"/>
  <c r="G21" i="20"/>
  <c r="L20"/>
  <c r="G24" i="19"/>
  <c r="L23"/>
  <c r="AL24" i="18"/>
  <c r="AO23"/>
  <c r="AN22"/>
  <c r="AQ21"/>
  <c r="AS13"/>
  <c r="BK85"/>
  <c r="BG86"/>
  <c r="BJ84"/>
  <c r="BF85"/>
  <c r="AX12"/>
  <c r="BA12" s="1"/>
  <c r="BD12" s="1"/>
  <c r="AU12"/>
  <c r="AI13" s="1"/>
  <c r="BO12"/>
  <c r="BL12"/>
  <c r="AM23"/>
  <c r="AP22"/>
  <c r="V68"/>
  <c r="AZ13"/>
  <c r="BC13" s="1"/>
  <c r="AW13"/>
  <c r="AK14" s="1"/>
  <c r="BQ13"/>
  <c r="BN13"/>
  <c r="T69"/>
  <c r="BE85"/>
  <c r="BI84"/>
  <c r="U68"/>
  <c r="BG86" i="17"/>
  <c r="BK85"/>
  <c r="AM23"/>
  <c r="AP22"/>
  <c r="AZ13"/>
  <c r="BC13" s="1"/>
  <c r="AW13"/>
  <c r="AK14" s="1"/>
  <c r="BN13"/>
  <c r="BQ13"/>
  <c r="BO12"/>
  <c r="AU12"/>
  <c r="AI13" s="1"/>
  <c r="BL12"/>
  <c r="AO21"/>
  <c r="AL22"/>
  <c r="AS13"/>
  <c r="V68"/>
  <c r="BE85"/>
  <c r="BI84"/>
  <c r="BF86"/>
  <c r="BJ85"/>
  <c r="T70"/>
  <c r="AN22"/>
  <c r="AQ21"/>
  <c r="U68"/>
  <c r="I23" i="15"/>
  <c r="I24" s="1"/>
  <c r="AZ16" i="13"/>
  <c r="BC16" s="1"/>
  <c r="BQ17"/>
  <c r="BP19"/>
  <c r="AY18"/>
  <c r="BB18" s="1"/>
  <c r="I18" i="12"/>
  <c r="J18"/>
  <c r="AW17" i="13"/>
  <c r="AK18" s="1"/>
  <c r="AT18" s="1"/>
  <c r="BN17"/>
  <c r="BM19"/>
  <c r="T70"/>
  <c r="V71"/>
  <c r="U70"/>
  <c r="AV19"/>
  <c r="AJ20" s="1"/>
  <c r="AS20" s="1"/>
  <c r="AN20"/>
  <c r="AQ20" s="1"/>
  <c r="AM21"/>
  <c r="AP21" s="1"/>
  <c r="L17" i="7"/>
  <c r="G18"/>
  <c r="J24" i="15" l="1"/>
  <c r="J25" s="1"/>
  <c r="J27" i="16"/>
  <c r="J28" s="1"/>
  <c r="I26"/>
  <c r="I27" s="1"/>
  <c r="L21" i="20"/>
  <c r="G22"/>
  <c r="L24" i="19"/>
  <c r="G25"/>
  <c r="V69" i="18"/>
  <c r="AP23"/>
  <c r="AM24"/>
  <c r="BG87"/>
  <c r="BK86"/>
  <c r="T70"/>
  <c r="U69"/>
  <c r="BI85"/>
  <c r="BE86"/>
  <c r="AO24"/>
  <c r="AL25"/>
  <c r="BF86"/>
  <c r="BJ85"/>
  <c r="AT14"/>
  <c r="AR13"/>
  <c r="AV13"/>
  <c r="AJ14" s="1"/>
  <c r="BP13"/>
  <c r="BM13"/>
  <c r="AQ22"/>
  <c r="AN23"/>
  <c r="V69" i="17"/>
  <c r="AQ22"/>
  <c r="AN23"/>
  <c r="AV13"/>
  <c r="AJ14" s="1"/>
  <c r="BP13"/>
  <c r="BM13"/>
  <c r="AY13"/>
  <c r="BB13" s="1"/>
  <c r="AX12"/>
  <c r="BA12" s="1"/>
  <c r="BG87"/>
  <c r="BK86"/>
  <c r="AL23"/>
  <c r="AO22"/>
  <c r="AR13"/>
  <c r="U69"/>
  <c r="T71"/>
  <c r="BJ86"/>
  <c r="BF87"/>
  <c r="BI85"/>
  <c r="BE86"/>
  <c r="AT14"/>
  <c r="AP23"/>
  <c r="AM24"/>
  <c r="AZ18" i="13"/>
  <c r="BC18" s="1"/>
  <c r="BQ18"/>
  <c r="AZ17"/>
  <c r="BC17" s="1"/>
  <c r="BP20"/>
  <c r="AY19"/>
  <c r="BB19" s="1"/>
  <c r="J19" i="12"/>
  <c r="I19"/>
  <c r="AW18" i="13"/>
  <c r="AK19" s="1"/>
  <c r="AT19" s="1"/>
  <c r="BN18"/>
  <c r="BM20"/>
  <c r="T71"/>
  <c r="V72"/>
  <c r="U71"/>
  <c r="AV20"/>
  <c r="AJ21" s="1"/>
  <c r="AS21" s="1"/>
  <c r="AM22"/>
  <c r="AP22" s="1"/>
  <c r="AN21"/>
  <c r="AQ21" s="1"/>
  <c r="L18" i="7"/>
  <c r="G19"/>
  <c r="I25" i="15" l="1"/>
  <c r="I26" s="1"/>
  <c r="J29" i="16"/>
  <c r="J30" s="1"/>
  <c r="I28"/>
  <c r="I29" s="1"/>
  <c r="L22" i="20"/>
  <c r="G23"/>
  <c r="G26" i="19"/>
  <c r="L25"/>
  <c r="AO25" i="18"/>
  <c r="AL26"/>
  <c r="T71"/>
  <c r="BK87"/>
  <c r="BG88"/>
  <c r="AW14"/>
  <c r="AK15" s="1"/>
  <c r="BQ14"/>
  <c r="BN14"/>
  <c r="U70"/>
  <c r="BO13"/>
  <c r="AX13"/>
  <c r="BA13" s="1"/>
  <c r="BD13" s="1"/>
  <c r="AU13"/>
  <c r="AI14" s="1"/>
  <c r="BL13"/>
  <c r="V70"/>
  <c r="AS14"/>
  <c r="AQ23"/>
  <c r="AN24"/>
  <c r="BJ86"/>
  <c r="BF87"/>
  <c r="BE87"/>
  <c r="BI86"/>
  <c r="AP24"/>
  <c r="AM25"/>
  <c r="AY13"/>
  <c r="BB13" s="1"/>
  <c r="T72" i="17"/>
  <c r="AS14"/>
  <c r="AP24"/>
  <c r="AM25"/>
  <c r="BO13"/>
  <c r="AU13"/>
  <c r="AI14" s="1"/>
  <c r="BL13"/>
  <c r="AL24"/>
  <c r="AO23"/>
  <c r="V70"/>
  <c r="BJ87"/>
  <c r="BF88"/>
  <c r="BN14"/>
  <c r="BQ14"/>
  <c r="AW14"/>
  <c r="AK15" s="1"/>
  <c r="BE87"/>
  <c r="BI86"/>
  <c r="U70"/>
  <c r="BK87"/>
  <c r="BG88"/>
  <c r="AQ23"/>
  <c r="AN24"/>
  <c r="BP21" i="13"/>
  <c r="BQ19"/>
  <c r="AY20"/>
  <c r="BB20" s="1"/>
  <c r="I20" i="12"/>
  <c r="J20"/>
  <c r="BN19" i="13"/>
  <c r="AW19"/>
  <c r="AK20" s="1"/>
  <c r="AT20" s="1"/>
  <c r="BM21"/>
  <c r="U72"/>
  <c r="T72"/>
  <c r="V73"/>
  <c r="AN22"/>
  <c r="AQ22" s="1"/>
  <c r="AM23"/>
  <c r="AP23" s="1"/>
  <c r="AV21"/>
  <c r="AJ22" s="1"/>
  <c r="AS22" s="1"/>
  <c r="G20" i="7"/>
  <c r="L19"/>
  <c r="J26" i="15" l="1"/>
  <c r="J27" s="1"/>
  <c r="I30" i="16"/>
  <c r="I31" s="1"/>
  <c r="L23" i="20"/>
  <c r="G24"/>
  <c r="L26" i="19"/>
  <c r="G27"/>
  <c r="BI87" i="18"/>
  <c r="BE88"/>
  <c r="U71"/>
  <c r="AT15"/>
  <c r="V71"/>
  <c r="AL27"/>
  <c r="AO26"/>
  <c r="AM26"/>
  <c r="AP25"/>
  <c r="BF88"/>
  <c r="BJ87"/>
  <c r="AR14"/>
  <c r="AZ14"/>
  <c r="BC14" s="1"/>
  <c r="AN25"/>
  <c r="AQ24"/>
  <c r="BP14"/>
  <c r="AV14"/>
  <c r="AJ15" s="1"/>
  <c r="BM14"/>
  <c r="BG89"/>
  <c r="BK88"/>
  <c r="T72"/>
  <c r="BF89" i="17"/>
  <c r="BJ88"/>
  <c r="AR14"/>
  <c r="U71"/>
  <c r="BE88"/>
  <c r="BI87"/>
  <c r="AM26"/>
  <c r="AP25"/>
  <c r="AX13"/>
  <c r="BA13" s="1"/>
  <c r="AZ14"/>
  <c r="BC14" s="1"/>
  <c r="AN25"/>
  <c r="AQ24"/>
  <c r="BK88"/>
  <c r="BG89"/>
  <c r="AT15"/>
  <c r="V71"/>
  <c r="T73"/>
  <c r="AO24"/>
  <c r="AL25"/>
  <c r="AY14"/>
  <c r="BB14" s="1"/>
  <c r="AV14"/>
  <c r="AJ15" s="1"/>
  <c r="BM14"/>
  <c r="BP14"/>
  <c r="BQ20" i="13"/>
  <c r="AY21"/>
  <c r="BB21" s="1"/>
  <c r="BP22"/>
  <c r="AZ19"/>
  <c r="BC19" s="1"/>
  <c r="I21" i="12"/>
  <c r="J21"/>
  <c r="AW20" i="13"/>
  <c r="AK21" s="1"/>
  <c r="AT21" s="1"/>
  <c r="BN20"/>
  <c r="BM22"/>
  <c r="V74"/>
  <c r="U73"/>
  <c r="T73"/>
  <c r="AV22"/>
  <c r="AJ23" s="1"/>
  <c r="AS23" s="1"/>
  <c r="AN23"/>
  <c r="AQ23" s="1"/>
  <c r="AM24"/>
  <c r="AP24" s="1"/>
  <c r="L20" i="7"/>
  <c r="G21"/>
  <c r="J31" i="16" l="1"/>
  <c r="J32" s="1"/>
  <c r="J28" i="15"/>
  <c r="J29" s="1"/>
  <c r="I27"/>
  <c r="I28" s="1"/>
  <c r="G25" i="20"/>
  <c r="L24"/>
  <c r="G28" i="19"/>
  <c r="L27"/>
  <c r="T73" i="18"/>
  <c r="AL28"/>
  <c r="AO27"/>
  <c r="BE89"/>
  <c r="BI88"/>
  <c r="BK89"/>
  <c r="BG90"/>
  <c r="AN26"/>
  <c r="AQ25"/>
  <c r="AU14"/>
  <c r="AI15" s="1"/>
  <c r="BO14"/>
  <c r="AX14"/>
  <c r="BA14" s="1"/>
  <c r="BD14" s="1"/>
  <c r="BL14"/>
  <c r="BJ88"/>
  <c r="BF89"/>
  <c r="AS15"/>
  <c r="AM27"/>
  <c r="AP26"/>
  <c r="V72"/>
  <c r="U72"/>
  <c r="BQ15"/>
  <c r="AZ15"/>
  <c r="BC15" s="1"/>
  <c r="AW15"/>
  <c r="AK16" s="1"/>
  <c r="BN15"/>
  <c r="AY14"/>
  <c r="BB14" s="1"/>
  <c r="T74" i="17"/>
  <c r="AU14"/>
  <c r="AI15" s="1"/>
  <c r="BO14"/>
  <c r="AX14"/>
  <c r="BA14" s="1"/>
  <c r="BL14"/>
  <c r="AN26"/>
  <c r="AQ25"/>
  <c r="BF90"/>
  <c r="BJ89"/>
  <c r="AO25"/>
  <c r="AL26"/>
  <c r="V72"/>
  <c r="BK89"/>
  <c r="BG90"/>
  <c r="U72"/>
  <c r="BQ15"/>
  <c r="AW15"/>
  <c r="AK16" s="1"/>
  <c r="BN15"/>
  <c r="AS15"/>
  <c r="BE89"/>
  <c r="BI88"/>
  <c r="AM27"/>
  <c r="AP26"/>
  <c r="I29" i="15"/>
  <c r="I30" s="1"/>
  <c r="AY23" i="13"/>
  <c r="BB23" s="1"/>
  <c r="BP23"/>
  <c r="AZ20"/>
  <c r="BC20" s="1"/>
  <c r="BQ21"/>
  <c r="AZ21"/>
  <c r="BC21" s="1"/>
  <c r="AY22"/>
  <c r="BB22" s="1"/>
  <c r="J22" i="12"/>
  <c r="I22"/>
  <c r="BN21" i="13"/>
  <c r="AW21"/>
  <c r="AK22" s="1"/>
  <c r="AT22" s="1"/>
  <c r="BM23"/>
  <c r="V75"/>
  <c r="U74"/>
  <c r="T74"/>
  <c r="AN24"/>
  <c r="AQ24" s="1"/>
  <c r="AM25"/>
  <c r="AP25" s="1"/>
  <c r="AV23"/>
  <c r="AJ24" s="1"/>
  <c r="AS24" s="1"/>
  <c r="G22" i="7"/>
  <c r="L21"/>
  <c r="I32" i="16" l="1"/>
  <c r="I33" s="1"/>
  <c r="J33"/>
  <c r="J34" s="1"/>
  <c r="L25" i="20"/>
  <c r="G26"/>
  <c r="L28" i="19"/>
  <c r="G29"/>
  <c r="AQ26" i="18"/>
  <c r="AN27"/>
  <c r="BI89"/>
  <c r="BE90"/>
  <c r="AO28"/>
  <c r="AL29"/>
  <c r="AP27"/>
  <c r="AM28"/>
  <c r="AT16"/>
  <c r="U73"/>
  <c r="BF90"/>
  <c r="BJ89"/>
  <c r="T74"/>
  <c r="AV15"/>
  <c r="AJ16" s="1"/>
  <c r="AY15"/>
  <c r="BB15" s="1"/>
  <c r="BP15"/>
  <c r="BM15"/>
  <c r="V73"/>
  <c r="AR15"/>
  <c r="BG91"/>
  <c r="BK90"/>
  <c r="BM15" i="17"/>
  <c r="AY15"/>
  <c r="BB15" s="1"/>
  <c r="BP15"/>
  <c r="AV15"/>
  <c r="AJ16" s="1"/>
  <c r="T75"/>
  <c r="AP27"/>
  <c r="AM28"/>
  <c r="BI89"/>
  <c r="BE90"/>
  <c r="AL27"/>
  <c r="AO26"/>
  <c r="AQ26"/>
  <c r="AN27"/>
  <c r="AR15"/>
  <c r="AZ15"/>
  <c r="BC15" s="1"/>
  <c r="U73"/>
  <c r="V73"/>
  <c r="AT16"/>
  <c r="BJ90"/>
  <c r="BF91"/>
  <c r="BG91"/>
  <c r="BK90"/>
  <c r="J30" i="15"/>
  <c r="J31" s="1"/>
  <c r="BP24" i="13"/>
  <c r="BQ22"/>
  <c r="J23" i="12"/>
  <c r="I23"/>
  <c r="BN22" i="13"/>
  <c r="AW22"/>
  <c r="AK23" s="1"/>
  <c r="AT23" s="1"/>
  <c r="BM24"/>
  <c r="T75"/>
  <c r="U75"/>
  <c r="V76"/>
  <c r="AV24"/>
  <c r="AJ25" s="1"/>
  <c r="AS25" s="1"/>
  <c r="AN25"/>
  <c r="AQ25" s="1"/>
  <c r="AM26"/>
  <c r="AP26" s="1"/>
  <c r="L22" i="7"/>
  <c r="G23"/>
  <c r="I31" i="15" l="1"/>
  <c r="I32" s="1"/>
  <c r="I34" i="16"/>
  <c r="I35" s="1"/>
  <c r="L26" i="20"/>
  <c r="G27"/>
  <c r="G30" i="19"/>
  <c r="L29"/>
  <c r="BK91" i="18"/>
  <c r="BG92"/>
  <c r="V74"/>
  <c r="AS16"/>
  <c r="AO29"/>
  <c r="AL30"/>
  <c r="AQ27"/>
  <c r="AN28"/>
  <c r="AW16"/>
  <c r="AK17" s="1"/>
  <c r="BQ16"/>
  <c r="BN16"/>
  <c r="BI90"/>
  <c r="BE91"/>
  <c r="AX15"/>
  <c r="BA15" s="1"/>
  <c r="BD15" s="1"/>
  <c r="BO15"/>
  <c r="AU15"/>
  <c r="AI16" s="1"/>
  <c r="BL15"/>
  <c r="T75"/>
  <c r="BJ90"/>
  <c r="BF91"/>
  <c r="U74"/>
  <c r="AP28"/>
  <c r="AM29"/>
  <c r="AW16" i="17"/>
  <c r="AK17" s="1"/>
  <c r="BQ16"/>
  <c r="BN16"/>
  <c r="AP28"/>
  <c r="AM29"/>
  <c r="AL28"/>
  <c r="AO27"/>
  <c r="BJ91"/>
  <c r="BF92"/>
  <c r="BI90"/>
  <c r="BE91"/>
  <c r="BK91"/>
  <c r="BG92"/>
  <c r="AU15"/>
  <c r="AI16" s="1"/>
  <c r="BL15"/>
  <c r="BO15"/>
  <c r="T76"/>
  <c r="V74"/>
  <c r="AQ27"/>
  <c r="AN28"/>
  <c r="U74"/>
  <c r="AS16"/>
  <c r="J24" i="12"/>
  <c r="AY24" i="13"/>
  <c r="BB24" s="1"/>
  <c r="BP25"/>
  <c r="AZ22"/>
  <c r="BC22" s="1"/>
  <c r="BQ23"/>
  <c r="I24" i="12"/>
  <c r="AW23" i="13"/>
  <c r="AK24" s="1"/>
  <c r="AT24" s="1"/>
  <c r="BN23"/>
  <c r="BM25"/>
  <c r="V77"/>
  <c r="T76"/>
  <c r="U76"/>
  <c r="AN26"/>
  <c r="AQ26" s="1"/>
  <c r="AM27"/>
  <c r="AP27" s="1"/>
  <c r="AV25"/>
  <c r="AJ26" s="1"/>
  <c r="AS26" s="1"/>
  <c r="G24" i="7"/>
  <c r="L23"/>
  <c r="J32" i="15" l="1"/>
  <c r="J35" i="16"/>
  <c r="J36" s="1"/>
  <c r="L27" i="20"/>
  <c r="G28"/>
  <c r="L30" i="19"/>
  <c r="G31"/>
  <c r="AL31" i="18"/>
  <c r="AO30"/>
  <c r="BJ91"/>
  <c r="BF92"/>
  <c r="T76"/>
  <c r="AT17"/>
  <c r="BG93"/>
  <c r="BK92"/>
  <c r="U75"/>
  <c r="AR16"/>
  <c r="BE92"/>
  <c r="BI91"/>
  <c r="AZ16"/>
  <c r="BC16" s="1"/>
  <c r="AN29"/>
  <c r="AQ28"/>
  <c r="BP16"/>
  <c r="AY16"/>
  <c r="BB16" s="1"/>
  <c r="AV16"/>
  <c r="AJ17" s="1"/>
  <c r="BM16"/>
  <c r="AM30"/>
  <c r="AP29"/>
  <c r="V75"/>
  <c r="AN29" i="17"/>
  <c r="AQ28"/>
  <c r="U75"/>
  <c r="T77"/>
  <c r="AM30"/>
  <c r="AP29"/>
  <c r="AX15"/>
  <c r="BA15" s="1"/>
  <c r="AZ16"/>
  <c r="BC16" s="1"/>
  <c r="BP16"/>
  <c r="AV16"/>
  <c r="AJ17" s="1"/>
  <c r="BM16"/>
  <c r="V75"/>
  <c r="BK92"/>
  <c r="BG93"/>
  <c r="BJ92"/>
  <c r="BF93"/>
  <c r="AT17"/>
  <c r="AR16"/>
  <c r="BE92"/>
  <c r="BI91"/>
  <c r="AO28"/>
  <c r="AL29"/>
  <c r="I25" i="12"/>
  <c r="AY26" i="13"/>
  <c r="BB26" s="1"/>
  <c r="BP26"/>
  <c r="BQ24"/>
  <c r="AY25"/>
  <c r="BB25" s="1"/>
  <c r="AZ23"/>
  <c r="BC23" s="1"/>
  <c r="J25" i="12"/>
  <c r="AW24" i="13"/>
  <c r="AK25" s="1"/>
  <c r="AT25" s="1"/>
  <c r="BN24"/>
  <c r="BM26"/>
  <c r="U77"/>
  <c r="V78"/>
  <c r="T77"/>
  <c r="AV26"/>
  <c r="AJ27" s="1"/>
  <c r="AS27" s="1"/>
  <c r="AN27"/>
  <c r="AQ27" s="1"/>
  <c r="AM28"/>
  <c r="AP28" s="1"/>
  <c r="L24" i="7"/>
  <c r="G25"/>
  <c r="J33" i="15" l="1"/>
  <c r="I33"/>
  <c r="I36" i="16"/>
  <c r="I37" s="1"/>
  <c r="G29" i="20"/>
  <c r="L28"/>
  <c r="G32" i="19"/>
  <c r="L31"/>
  <c r="BF93" i="18"/>
  <c r="BJ92"/>
  <c r="AS17"/>
  <c r="BE93"/>
  <c r="BI92"/>
  <c r="U76"/>
  <c r="BG94"/>
  <c r="BK93"/>
  <c r="V76"/>
  <c r="AM31"/>
  <c r="AP30"/>
  <c r="AU16"/>
  <c r="AI17" s="1"/>
  <c r="BO16"/>
  <c r="BL16"/>
  <c r="AL32"/>
  <c r="AO31"/>
  <c r="AN30"/>
  <c r="AQ29"/>
  <c r="AZ17"/>
  <c r="BC17" s="1"/>
  <c r="AW17"/>
  <c r="AK18" s="1"/>
  <c r="BQ17"/>
  <c r="BN17"/>
  <c r="T77"/>
  <c r="U76" i="17"/>
  <c r="AX16"/>
  <c r="BA16" s="1"/>
  <c r="AU16"/>
  <c r="AI17" s="1"/>
  <c r="BO16"/>
  <c r="BL16"/>
  <c r="BF94"/>
  <c r="BJ93"/>
  <c r="BG94"/>
  <c r="BK93"/>
  <c r="T78"/>
  <c r="AS17"/>
  <c r="AN30"/>
  <c r="AQ29"/>
  <c r="AO29"/>
  <c r="AL30"/>
  <c r="BE93"/>
  <c r="BI92"/>
  <c r="AW17"/>
  <c r="AK18" s="1"/>
  <c r="BQ17"/>
  <c r="BN17"/>
  <c r="V76"/>
  <c r="AM31"/>
  <c r="AP30"/>
  <c r="AY16"/>
  <c r="BB16" s="1"/>
  <c r="I26" i="12"/>
  <c r="BQ25" i="13"/>
  <c r="BP27"/>
  <c r="AZ24"/>
  <c r="BC24" s="1"/>
  <c r="J26" i="12"/>
  <c r="AW25" i="13"/>
  <c r="AK26" s="1"/>
  <c r="AT26" s="1"/>
  <c r="BN25"/>
  <c r="BM27"/>
  <c r="T78"/>
  <c r="V79"/>
  <c r="U78"/>
  <c r="AN28"/>
  <c r="AQ28" s="1"/>
  <c r="AM29"/>
  <c r="AP29" s="1"/>
  <c r="AV27"/>
  <c r="AJ28" s="1"/>
  <c r="AS28" s="1"/>
  <c r="G26" i="7"/>
  <c r="L25"/>
  <c r="I34" i="15" l="1"/>
  <c r="I35" s="1"/>
  <c r="J34"/>
  <c r="J37" i="16"/>
  <c r="J38" s="1"/>
  <c r="L29" i="20"/>
  <c r="G30"/>
  <c r="L32" i="19"/>
  <c r="G33"/>
  <c r="U77" i="18"/>
  <c r="T78"/>
  <c r="BG95"/>
  <c r="BK94"/>
  <c r="AV17"/>
  <c r="AJ18" s="1"/>
  <c r="BP17"/>
  <c r="AY17"/>
  <c r="BB17" s="1"/>
  <c r="BM17"/>
  <c r="BF94"/>
  <c r="BJ93"/>
  <c r="AX16"/>
  <c r="BA16" s="1"/>
  <c r="BD16" s="1"/>
  <c r="AP31"/>
  <c r="AM32"/>
  <c r="BI93"/>
  <c r="BE94"/>
  <c r="AT18"/>
  <c r="AQ30"/>
  <c r="AN31"/>
  <c r="AO32"/>
  <c r="AL33"/>
  <c r="AR17"/>
  <c r="V77"/>
  <c r="T79" i="17"/>
  <c r="AL31"/>
  <c r="AO30"/>
  <c r="BG95"/>
  <c r="BK94"/>
  <c r="BJ94"/>
  <c r="BF95"/>
  <c r="V77"/>
  <c r="AT18"/>
  <c r="AV17"/>
  <c r="AJ18" s="1"/>
  <c r="BP17"/>
  <c r="BM17"/>
  <c r="AY17"/>
  <c r="BB17" s="1"/>
  <c r="U77"/>
  <c r="AP31"/>
  <c r="AM32"/>
  <c r="AQ30"/>
  <c r="AN31"/>
  <c r="BI93"/>
  <c r="BE94"/>
  <c r="AR17"/>
  <c r="AZ17"/>
  <c r="BC17" s="1"/>
  <c r="J27" i="12"/>
  <c r="BP28" i="13"/>
  <c r="AY28"/>
  <c r="BB28" s="1"/>
  <c r="AZ25"/>
  <c r="BC25" s="1"/>
  <c r="BQ26"/>
  <c r="AY27"/>
  <c r="BB27" s="1"/>
  <c r="I27" i="12"/>
  <c r="AW26" i="13"/>
  <c r="AK27" s="1"/>
  <c r="AT27" s="1"/>
  <c r="BN26"/>
  <c r="BM28"/>
  <c r="U79"/>
  <c r="T79"/>
  <c r="V80"/>
  <c r="AV28"/>
  <c r="AJ29" s="1"/>
  <c r="AS29" s="1"/>
  <c r="AN29"/>
  <c r="AQ29" s="1"/>
  <c r="AM30"/>
  <c r="AP30" s="1"/>
  <c r="L26" i="7"/>
  <c r="G27"/>
  <c r="I36" i="15" l="1"/>
  <c r="J35"/>
  <c r="J36" s="1"/>
  <c r="J37" s="1"/>
  <c r="I38" i="16"/>
  <c r="I39" s="1"/>
  <c r="L30" i="20"/>
  <c r="G31"/>
  <c r="G34" i="19"/>
  <c r="L33"/>
  <c r="BO17" i="18"/>
  <c r="AX17"/>
  <c r="BA17" s="1"/>
  <c r="BD17" s="1"/>
  <c r="AU17"/>
  <c r="AI18" s="1"/>
  <c r="BL17"/>
  <c r="AQ31"/>
  <c r="AN32"/>
  <c r="BK95"/>
  <c r="BG96"/>
  <c r="U78"/>
  <c r="AW18"/>
  <c r="AK19" s="1"/>
  <c r="BQ18"/>
  <c r="BN18"/>
  <c r="V78"/>
  <c r="AO33"/>
  <c r="AL34"/>
  <c r="BE95"/>
  <c r="BI94"/>
  <c r="AP32"/>
  <c r="AM33"/>
  <c r="BJ94"/>
  <c r="BF95"/>
  <c r="AS18"/>
  <c r="T79"/>
  <c r="AQ31" i="17"/>
  <c r="AN32"/>
  <c r="T80"/>
  <c r="BJ95"/>
  <c r="BF96"/>
  <c r="BK95"/>
  <c r="BG96"/>
  <c r="BO17"/>
  <c r="AX17"/>
  <c r="BA17" s="1"/>
  <c r="AU17"/>
  <c r="AI18" s="1"/>
  <c r="BL17"/>
  <c r="BI94"/>
  <c r="BE95"/>
  <c r="BN18"/>
  <c r="AZ18"/>
  <c r="BC18" s="1"/>
  <c r="BQ18"/>
  <c r="AW18"/>
  <c r="AK19" s="1"/>
  <c r="AL32"/>
  <c r="AO31"/>
  <c r="AP32"/>
  <c r="AM33"/>
  <c r="U78"/>
  <c r="AS18"/>
  <c r="V78"/>
  <c r="I28" i="12"/>
  <c r="BQ27" i="13"/>
  <c r="BP29"/>
  <c r="AZ26"/>
  <c r="BC26" s="1"/>
  <c r="J28" i="12"/>
  <c r="AW27" i="13"/>
  <c r="AK28" s="1"/>
  <c r="AT28" s="1"/>
  <c r="BN27"/>
  <c r="AV29"/>
  <c r="AJ30" s="1"/>
  <c r="AS30" s="1"/>
  <c r="V81"/>
  <c r="U80"/>
  <c r="T80"/>
  <c r="AN30"/>
  <c r="AQ30" s="1"/>
  <c r="AM31"/>
  <c r="AP31" s="1"/>
  <c r="G28" i="7"/>
  <c r="L27"/>
  <c r="J39" i="16" l="1"/>
  <c r="J40" s="1"/>
  <c r="I37" i="15"/>
  <c r="L31" i="20"/>
  <c r="G32"/>
  <c r="L34" i="19"/>
  <c r="G35"/>
  <c r="T80" i="18"/>
  <c r="BF96"/>
  <c r="BJ95"/>
  <c r="BE96"/>
  <c r="BI95"/>
  <c r="BG97"/>
  <c r="BK96"/>
  <c r="AM34"/>
  <c r="AP33"/>
  <c r="AR18"/>
  <c r="AZ18"/>
  <c r="BC18" s="1"/>
  <c r="AN33"/>
  <c r="AQ32"/>
  <c r="AY18"/>
  <c r="BB18" s="1"/>
  <c r="BP18"/>
  <c r="AV18"/>
  <c r="AJ19" s="1"/>
  <c r="BM18"/>
  <c r="AL35"/>
  <c r="AO34"/>
  <c r="V79"/>
  <c r="AT19"/>
  <c r="U79"/>
  <c r="AR18" i="17"/>
  <c r="BK96"/>
  <c r="BG97"/>
  <c r="AY18"/>
  <c r="BB18" s="1"/>
  <c r="AV18"/>
  <c r="AJ19" s="1"/>
  <c r="BP18"/>
  <c r="BM18"/>
  <c r="AM34"/>
  <c r="AP33"/>
  <c r="AT19"/>
  <c r="BF97"/>
  <c r="BJ96"/>
  <c r="AN33"/>
  <c r="AQ32"/>
  <c r="U79"/>
  <c r="BI95"/>
  <c r="BE96"/>
  <c r="V79"/>
  <c r="AO32"/>
  <c r="AL33"/>
  <c r="T81"/>
  <c r="I29" i="12"/>
  <c r="BP30" i="13"/>
  <c r="AZ27"/>
  <c r="BC27" s="1"/>
  <c r="AY29"/>
  <c r="BB29" s="1"/>
  <c r="BQ28"/>
  <c r="J29" i="12"/>
  <c r="BN28" i="13"/>
  <c r="AW28"/>
  <c r="AK29" s="1"/>
  <c r="AT29" s="1"/>
  <c r="AV30"/>
  <c r="AY30" s="1"/>
  <c r="BB30" s="1"/>
  <c r="BM29"/>
  <c r="T81"/>
  <c r="V82"/>
  <c r="U81"/>
  <c r="AN31"/>
  <c r="AQ31" s="1"/>
  <c r="AM32"/>
  <c r="AP32" s="1"/>
  <c r="L28" i="7"/>
  <c r="G29"/>
  <c r="J41" i="16" l="1"/>
  <c r="J42" s="1"/>
  <c r="I40"/>
  <c r="I41" s="1"/>
  <c r="I38" i="15"/>
  <c r="I39" s="1"/>
  <c r="J38"/>
  <c r="I42" i="16"/>
  <c r="I43" s="1"/>
  <c r="G33" i="20"/>
  <c r="L32"/>
  <c r="G36" i="19"/>
  <c r="L35"/>
  <c r="U80" i="18"/>
  <c r="AL36"/>
  <c r="AO35"/>
  <c r="AN34"/>
  <c r="AQ33"/>
  <c r="BG98"/>
  <c r="BK97"/>
  <c r="V80"/>
  <c r="AU18"/>
  <c r="AI19" s="1"/>
  <c r="BO18"/>
  <c r="BL18"/>
  <c r="AM35"/>
  <c r="AP34"/>
  <c r="T81"/>
  <c r="BE97"/>
  <c r="BI96"/>
  <c r="BQ19"/>
  <c r="AZ19"/>
  <c r="BC19" s="1"/>
  <c r="AW19"/>
  <c r="AK20" s="1"/>
  <c r="BN19"/>
  <c r="AS19"/>
  <c r="BF97"/>
  <c r="BJ96"/>
  <c r="BE97" i="17"/>
  <c r="BI96"/>
  <c r="U80"/>
  <c r="AN34"/>
  <c r="AQ33"/>
  <c r="AM35"/>
  <c r="AP34"/>
  <c r="AU18"/>
  <c r="AI19" s="1"/>
  <c r="BO18"/>
  <c r="BL18"/>
  <c r="AO33"/>
  <c r="AL34"/>
  <c r="AS19"/>
  <c r="T82"/>
  <c r="BG98"/>
  <c r="BK97"/>
  <c r="BQ19"/>
  <c r="AZ19"/>
  <c r="BC19" s="1"/>
  <c r="AW19"/>
  <c r="AK20" s="1"/>
  <c r="BN19"/>
  <c r="V80"/>
  <c r="BF98"/>
  <c r="BJ97"/>
  <c r="I30" i="12"/>
  <c r="AJ31" i="13"/>
  <c r="AS31" s="1"/>
  <c r="BP31" s="1"/>
  <c r="AZ28"/>
  <c r="BC28" s="1"/>
  <c r="BQ29"/>
  <c r="J30" i="12"/>
  <c r="AW29" i="13"/>
  <c r="AK30" s="1"/>
  <c r="AT30" s="1"/>
  <c r="BN29"/>
  <c r="BM30"/>
  <c r="T82"/>
  <c r="V83"/>
  <c r="U82"/>
  <c r="AM33"/>
  <c r="AP33" s="1"/>
  <c r="AN32"/>
  <c r="AQ32" s="1"/>
  <c r="G30" i="7"/>
  <c r="L29"/>
  <c r="I40" i="15" l="1"/>
  <c r="I41" s="1"/>
  <c r="J39"/>
  <c r="J40" s="1"/>
  <c r="J43" i="16"/>
  <c r="J44" s="1"/>
  <c r="L33" i="20"/>
  <c r="G34"/>
  <c r="L36" i="19"/>
  <c r="G37"/>
  <c r="AV19" i="18"/>
  <c r="AJ20" s="1"/>
  <c r="BP19"/>
  <c r="BM19"/>
  <c r="AR19"/>
  <c r="BG99"/>
  <c r="BK98"/>
  <c r="AT20"/>
  <c r="BI97"/>
  <c r="BE98"/>
  <c r="T82"/>
  <c r="V81"/>
  <c r="U81"/>
  <c r="AP35"/>
  <c r="AM36"/>
  <c r="AQ34"/>
  <c r="AN35"/>
  <c r="BF98"/>
  <c r="BJ97"/>
  <c r="AO36"/>
  <c r="AL37"/>
  <c r="AX18"/>
  <c r="BA18" s="1"/>
  <c r="BD18" s="1"/>
  <c r="BG99" i="17"/>
  <c r="BK98"/>
  <c r="U81"/>
  <c r="V81"/>
  <c r="AP35"/>
  <c r="AM36"/>
  <c r="BJ98"/>
  <c r="BF99"/>
  <c r="AT20"/>
  <c r="T83"/>
  <c r="AL35"/>
  <c r="AO34"/>
  <c r="AQ34"/>
  <c r="AN35"/>
  <c r="BM19"/>
  <c r="AY19"/>
  <c r="BB19" s="1"/>
  <c r="AV19"/>
  <c r="AJ20" s="1"/>
  <c r="BP19"/>
  <c r="AR19"/>
  <c r="BI97"/>
  <c r="BE98"/>
  <c r="AX18"/>
  <c r="BA18" s="1"/>
  <c r="J31" i="12"/>
  <c r="I31"/>
  <c r="AV31" i="13"/>
  <c r="AJ32" s="1"/>
  <c r="AS32" s="1"/>
  <c r="BP32" s="1"/>
  <c r="BM31"/>
  <c r="AZ29"/>
  <c r="BC29" s="1"/>
  <c r="BQ30"/>
  <c r="BN30"/>
  <c r="AW30"/>
  <c r="AK31" s="1"/>
  <c r="AT31" s="1"/>
  <c r="T83"/>
  <c r="U83"/>
  <c r="V84"/>
  <c r="AN33"/>
  <c r="AQ33" s="1"/>
  <c r="AM34"/>
  <c r="AP34" s="1"/>
  <c r="L30" i="7"/>
  <c r="G31"/>
  <c r="J45" i="16" l="1"/>
  <c r="J46" s="1"/>
  <c r="I44"/>
  <c r="I45" s="1"/>
  <c r="J41" i="15"/>
  <c r="J42" s="1"/>
  <c r="L34" i="20"/>
  <c r="G35"/>
  <c r="G38" i="19"/>
  <c r="L37"/>
  <c r="BE99" i="18"/>
  <c r="BI98"/>
  <c r="AS20"/>
  <c r="AQ35"/>
  <c r="AN36"/>
  <c r="AO37"/>
  <c r="AL38"/>
  <c r="BJ98"/>
  <c r="BF99"/>
  <c r="T83"/>
  <c r="AY19"/>
  <c r="BB19" s="1"/>
  <c r="V82"/>
  <c r="AX19"/>
  <c r="BA19" s="1"/>
  <c r="BD19" s="1"/>
  <c r="AU19"/>
  <c r="AI20" s="1"/>
  <c r="BO19"/>
  <c r="BL19"/>
  <c r="AW20"/>
  <c r="AK21" s="1"/>
  <c r="BQ20"/>
  <c r="BN20"/>
  <c r="BK99"/>
  <c r="BG100"/>
  <c r="AP36"/>
  <c r="AM37"/>
  <c r="U82"/>
  <c r="BK99" i="17"/>
  <c r="BG100"/>
  <c r="AU19"/>
  <c r="AI20" s="1"/>
  <c r="BL19"/>
  <c r="BO19"/>
  <c r="AQ35"/>
  <c r="AN36"/>
  <c r="AL36"/>
  <c r="AO35"/>
  <c r="AP36"/>
  <c r="AM37"/>
  <c r="V82"/>
  <c r="AS20"/>
  <c r="AW20"/>
  <c r="AK21" s="1"/>
  <c r="BQ20"/>
  <c r="BN20"/>
  <c r="BI98"/>
  <c r="BE99"/>
  <c r="T84"/>
  <c r="BJ99"/>
  <c r="BF100"/>
  <c r="U82"/>
  <c r="J32" i="12"/>
  <c r="I32"/>
  <c r="AY31" i="13"/>
  <c r="BB31" s="1"/>
  <c r="AV32"/>
  <c r="AJ33" s="1"/>
  <c r="AS33" s="1"/>
  <c r="BP33" s="1"/>
  <c r="BM32"/>
  <c r="AZ31"/>
  <c r="BC31" s="1"/>
  <c r="BQ31"/>
  <c r="AZ30"/>
  <c r="BC30" s="1"/>
  <c r="AW31"/>
  <c r="AK32" s="1"/>
  <c r="AT32" s="1"/>
  <c r="BN31"/>
  <c r="BM33"/>
  <c r="V85"/>
  <c r="T84"/>
  <c r="U84"/>
  <c r="AV33"/>
  <c r="AJ34" s="1"/>
  <c r="AS34" s="1"/>
  <c r="AN34"/>
  <c r="AQ34" s="1"/>
  <c r="AM35"/>
  <c r="AP35" s="1"/>
  <c r="G32" i="7"/>
  <c r="L31"/>
  <c r="I46" i="16" l="1"/>
  <c r="I47" s="1"/>
  <c r="I42" i="15"/>
  <c r="I43" s="1"/>
  <c r="L35" i="20"/>
  <c r="G36"/>
  <c r="L38" i="19"/>
  <c r="G39"/>
  <c r="BF100" i="18"/>
  <c r="BJ99"/>
  <c r="BE100"/>
  <c r="BI99"/>
  <c r="AR20"/>
  <c r="U83"/>
  <c r="T84"/>
  <c r="AN37"/>
  <c r="AQ36"/>
  <c r="AT21"/>
  <c r="BP20"/>
  <c r="AV20"/>
  <c r="AJ21" s="1"/>
  <c r="BM20"/>
  <c r="AM38"/>
  <c r="AP37"/>
  <c r="BG101"/>
  <c r="BK100"/>
  <c r="V83"/>
  <c r="AL39"/>
  <c r="AO38"/>
  <c r="AZ20"/>
  <c r="BC20" s="1"/>
  <c r="V83" i="17"/>
  <c r="U83"/>
  <c r="AN37"/>
  <c r="AQ36"/>
  <c r="BK100"/>
  <c r="BG101"/>
  <c r="AO36"/>
  <c r="AL37"/>
  <c r="AZ20"/>
  <c r="BC20" s="1"/>
  <c r="BE100"/>
  <c r="BI99"/>
  <c r="AT21"/>
  <c r="AR20"/>
  <c r="BF101"/>
  <c r="BJ100"/>
  <c r="T85"/>
  <c r="BP20"/>
  <c r="AY20"/>
  <c r="BB20" s="1"/>
  <c r="AV20"/>
  <c r="AJ21" s="1"/>
  <c r="BM20"/>
  <c r="AM38"/>
  <c r="AP37"/>
  <c r="AX19"/>
  <c r="BA19" s="1"/>
  <c r="J33" i="12"/>
  <c r="I33"/>
  <c r="AY32" i="13"/>
  <c r="BB32" s="1"/>
  <c r="BP34"/>
  <c r="BQ32"/>
  <c r="AY33"/>
  <c r="BB33" s="1"/>
  <c r="BN32"/>
  <c r="AW32"/>
  <c r="AK33" s="1"/>
  <c r="AT33" s="1"/>
  <c r="U85"/>
  <c r="V86"/>
  <c r="T85"/>
  <c r="AM36"/>
  <c r="AP36" s="1"/>
  <c r="AN35"/>
  <c r="AQ35" s="1"/>
  <c r="L32" i="7"/>
  <c r="G33"/>
  <c r="J47" i="16" l="1"/>
  <c r="J48" s="1"/>
  <c r="J43" i="15"/>
  <c r="J44" s="1"/>
  <c r="J45" s="1"/>
  <c r="J49" i="16"/>
  <c r="I48"/>
  <c r="I49" s="1"/>
  <c r="I44" i="15"/>
  <c r="G37" i="20"/>
  <c r="L36"/>
  <c r="G40" i="19"/>
  <c r="L39"/>
  <c r="AS21" i="18"/>
  <c r="AN38"/>
  <c r="AQ37"/>
  <c r="BF101"/>
  <c r="BJ100"/>
  <c r="V84"/>
  <c r="AZ21"/>
  <c r="BC21" s="1"/>
  <c r="BQ21"/>
  <c r="AW21"/>
  <c r="AK22" s="1"/>
  <c r="BN21"/>
  <c r="U84"/>
  <c r="AU20"/>
  <c r="AI21" s="1"/>
  <c r="BO20"/>
  <c r="BL20"/>
  <c r="BE101"/>
  <c r="BI100"/>
  <c r="AY20"/>
  <c r="BB20" s="1"/>
  <c r="AL40"/>
  <c r="AO39"/>
  <c r="BG102"/>
  <c r="BK101"/>
  <c r="AM39"/>
  <c r="AP38"/>
  <c r="T85"/>
  <c r="AZ21" i="17"/>
  <c r="BC21" s="1"/>
  <c r="AW21"/>
  <c r="AK22" s="1"/>
  <c r="BQ21"/>
  <c r="BN21"/>
  <c r="AO37"/>
  <c r="AL38"/>
  <c r="AS21"/>
  <c r="BL20"/>
  <c r="BO20"/>
  <c r="AU20"/>
  <c r="AI21" s="1"/>
  <c r="AM39"/>
  <c r="AP38"/>
  <c r="BF102"/>
  <c r="BJ101"/>
  <c r="BE101"/>
  <c r="BI100"/>
  <c r="AN38"/>
  <c r="AQ37"/>
  <c r="BG102"/>
  <c r="BK101"/>
  <c r="V84"/>
  <c r="T86"/>
  <c r="U84"/>
  <c r="I45" i="15"/>
  <c r="J50" i="16"/>
  <c r="I34" i="12"/>
  <c r="J34"/>
  <c r="BQ33" i="13"/>
  <c r="AZ32"/>
  <c r="BC32" s="1"/>
  <c r="AW33"/>
  <c r="AK34" s="1"/>
  <c r="AT34" s="1"/>
  <c r="BN33"/>
  <c r="BM34"/>
  <c r="AV34"/>
  <c r="T86"/>
  <c r="U86"/>
  <c r="V87"/>
  <c r="AN36"/>
  <c r="AQ36" s="1"/>
  <c r="AM37"/>
  <c r="AP37" s="1"/>
  <c r="G34" i="7"/>
  <c r="L33"/>
  <c r="I46" i="15" l="1"/>
  <c r="I50" i="16"/>
  <c r="J51" s="1"/>
  <c r="L37" i="20"/>
  <c r="G38"/>
  <c r="L40" i="19"/>
  <c r="G41"/>
  <c r="AP39" i="18"/>
  <c r="AM40"/>
  <c r="AR21"/>
  <c r="V85"/>
  <c r="AO40"/>
  <c r="AL41"/>
  <c r="BI101"/>
  <c r="BE102"/>
  <c r="AT22"/>
  <c r="AX20"/>
  <c r="BA20" s="1"/>
  <c r="BD20" s="1"/>
  <c r="T86"/>
  <c r="AV21"/>
  <c r="AJ22" s="1"/>
  <c r="BP21"/>
  <c r="BM21"/>
  <c r="BF102"/>
  <c r="BJ101"/>
  <c r="BG103"/>
  <c r="BK102"/>
  <c r="U85"/>
  <c r="AQ38"/>
  <c r="AN39"/>
  <c r="BG103" i="17"/>
  <c r="BK102"/>
  <c r="BI101"/>
  <c r="BE102"/>
  <c r="AR21"/>
  <c r="BJ102"/>
  <c r="BF103"/>
  <c r="AT22"/>
  <c r="U85"/>
  <c r="AP39"/>
  <c r="AM40"/>
  <c r="AL39"/>
  <c r="AO38"/>
  <c r="AX20"/>
  <c r="BA20" s="1"/>
  <c r="AQ38"/>
  <c r="AN39"/>
  <c r="AV21"/>
  <c r="AJ22" s="1"/>
  <c r="BP21"/>
  <c r="BM21"/>
  <c r="T87"/>
  <c r="V85"/>
  <c r="J46" i="15"/>
  <c r="J47" s="1"/>
  <c r="I51" i="16"/>
  <c r="I35" i="12"/>
  <c r="AZ33" i="13"/>
  <c r="BC33" s="1"/>
  <c r="J35" i="12"/>
  <c r="AJ35" i="13"/>
  <c r="AS35" s="1"/>
  <c r="AY34"/>
  <c r="BB34" s="1"/>
  <c r="BQ34"/>
  <c r="BN34"/>
  <c r="AW34"/>
  <c r="AK35" s="1"/>
  <c r="AT35" s="1"/>
  <c r="V88"/>
  <c r="T87"/>
  <c r="U87"/>
  <c r="AM38"/>
  <c r="AP38" s="1"/>
  <c r="AN37"/>
  <c r="AQ37" s="1"/>
  <c r="L34" i="7"/>
  <c r="G35"/>
  <c r="J52" i="16" l="1"/>
  <c r="I52"/>
  <c r="J53" s="1"/>
  <c r="L38" i="20"/>
  <c r="G39"/>
  <c r="G42" i="19"/>
  <c r="L41"/>
  <c r="BJ102" i="18"/>
  <c r="BF103"/>
  <c r="AP40"/>
  <c r="AM41"/>
  <c r="AQ39"/>
  <c r="AN40"/>
  <c r="BK103"/>
  <c r="BG104"/>
  <c r="T87"/>
  <c r="AO41"/>
  <c r="AL42"/>
  <c r="BO21"/>
  <c r="AX21"/>
  <c r="BA21" s="1"/>
  <c r="AU21"/>
  <c r="AI22" s="1"/>
  <c r="BL21"/>
  <c r="AS22"/>
  <c r="V86"/>
  <c r="U86"/>
  <c r="AZ22"/>
  <c r="BC22" s="1"/>
  <c r="AW22"/>
  <c r="AK23" s="1"/>
  <c r="BQ22"/>
  <c r="BN22"/>
  <c r="BE103"/>
  <c r="BI102"/>
  <c r="AY21"/>
  <c r="BB21" s="1"/>
  <c r="BI102" i="17"/>
  <c r="BE103"/>
  <c r="V86"/>
  <c r="BN22"/>
  <c r="BQ22"/>
  <c r="AW22"/>
  <c r="AK23" s="1"/>
  <c r="AQ39"/>
  <c r="AN40"/>
  <c r="U86"/>
  <c r="BJ103"/>
  <c r="BF104"/>
  <c r="AY21"/>
  <c r="BB21" s="1"/>
  <c r="BO21"/>
  <c r="AX21"/>
  <c r="BA21" s="1"/>
  <c r="AU21"/>
  <c r="AI22" s="1"/>
  <c r="BL21"/>
  <c r="BK103"/>
  <c r="BG104"/>
  <c r="AP40"/>
  <c r="AM41"/>
  <c r="T88"/>
  <c r="AS22"/>
  <c r="AL40"/>
  <c r="AO39"/>
  <c r="I47" i="15"/>
  <c r="I48" s="1"/>
  <c r="J36" i="12"/>
  <c r="I36"/>
  <c r="BQ35" i="13"/>
  <c r="AZ34"/>
  <c r="BC34" s="1"/>
  <c r="BP35"/>
  <c r="AV35"/>
  <c r="AJ36" s="1"/>
  <c r="AS36" s="1"/>
  <c r="BN35"/>
  <c r="AW35"/>
  <c r="AK36" s="1"/>
  <c r="AT36" s="1"/>
  <c r="BM35"/>
  <c r="U88"/>
  <c r="V89"/>
  <c r="T88"/>
  <c r="AN38"/>
  <c r="AQ38" s="1"/>
  <c r="AM39"/>
  <c r="AP39" s="1"/>
  <c r="G36" i="7"/>
  <c r="L35"/>
  <c r="I53" i="16" l="1"/>
  <c r="I54" s="1"/>
  <c r="L39" i="20"/>
  <c r="G40"/>
  <c r="L42" i="19"/>
  <c r="G43"/>
  <c r="BP22" i="18"/>
  <c r="AV22"/>
  <c r="AJ23" s="1"/>
  <c r="BM22"/>
  <c r="BF104"/>
  <c r="BJ103"/>
  <c r="U87"/>
  <c r="AL43"/>
  <c r="AO42"/>
  <c r="T88"/>
  <c r="AN41"/>
  <c r="AQ40"/>
  <c r="BD21"/>
  <c r="AM42"/>
  <c r="AP41"/>
  <c r="V87"/>
  <c r="BE104"/>
  <c r="BI103"/>
  <c r="AT23"/>
  <c r="AR22"/>
  <c r="BG105"/>
  <c r="BK104"/>
  <c r="BF105" i="17"/>
  <c r="BJ104"/>
  <c r="AV22"/>
  <c r="AJ23" s="1"/>
  <c r="BP22"/>
  <c r="BM22"/>
  <c r="AM42"/>
  <c r="AP41"/>
  <c r="BK104"/>
  <c r="BG105"/>
  <c r="AN41"/>
  <c r="AQ40"/>
  <c r="V87"/>
  <c r="AT23"/>
  <c r="U87"/>
  <c r="BE104"/>
  <c r="BI103"/>
  <c r="AO40"/>
  <c r="AL41"/>
  <c r="T89"/>
  <c r="AR22"/>
  <c r="AZ22"/>
  <c r="BC22" s="1"/>
  <c r="J48" i="15"/>
  <c r="J49" s="1"/>
  <c r="I37" i="12"/>
  <c r="J37"/>
  <c r="AY35" i="13"/>
  <c r="BB35" s="1"/>
  <c r="AZ35"/>
  <c r="BC35" s="1"/>
  <c r="BP36"/>
  <c r="BQ36"/>
  <c r="AW36"/>
  <c r="AK37" s="1"/>
  <c r="AT37" s="1"/>
  <c r="BN36"/>
  <c r="BM36"/>
  <c r="AV36"/>
  <c r="AJ37" s="1"/>
  <c r="AS37" s="1"/>
  <c r="T89"/>
  <c r="U89"/>
  <c r="V90"/>
  <c r="AM40"/>
  <c r="AP40" s="1"/>
  <c r="AN39"/>
  <c r="AQ39" s="1"/>
  <c r="L36" i="7"/>
  <c r="G37"/>
  <c r="I38" i="12" l="1"/>
  <c r="I49" i="15"/>
  <c r="I50" s="1"/>
  <c r="J54" i="16"/>
  <c r="J55" s="1"/>
  <c r="G41" i="20"/>
  <c r="L40"/>
  <c r="G44" i="19"/>
  <c r="L43"/>
  <c r="BQ23" i="18"/>
  <c r="AZ23"/>
  <c r="BC23" s="1"/>
  <c r="AW23"/>
  <c r="AK24" s="1"/>
  <c r="BN23"/>
  <c r="BE105"/>
  <c r="BI104"/>
  <c r="AN42"/>
  <c r="AQ41"/>
  <c r="AS23"/>
  <c r="AU22"/>
  <c r="AI23" s="1"/>
  <c r="BO22"/>
  <c r="BL22"/>
  <c r="V88"/>
  <c r="AM43"/>
  <c r="AP42"/>
  <c r="T89"/>
  <c r="U88"/>
  <c r="AY22"/>
  <c r="BB22" s="1"/>
  <c r="AL44"/>
  <c r="AO43"/>
  <c r="BF105"/>
  <c r="BJ104"/>
  <c r="BG106"/>
  <c r="BK105"/>
  <c r="AS23" i="17"/>
  <c r="BE105"/>
  <c r="BI104"/>
  <c r="V88"/>
  <c r="AN42"/>
  <c r="AQ41"/>
  <c r="BF106"/>
  <c r="BJ105"/>
  <c r="AU22"/>
  <c r="AI23" s="1"/>
  <c r="BO22"/>
  <c r="AX22"/>
  <c r="BA22" s="1"/>
  <c r="BL22"/>
  <c r="AO41"/>
  <c r="AL42"/>
  <c r="BK105"/>
  <c r="BG106"/>
  <c r="BQ23"/>
  <c r="AZ23"/>
  <c r="BC23" s="1"/>
  <c r="AW23"/>
  <c r="AK24" s="1"/>
  <c r="BN23"/>
  <c r="T90"/>
  <c r="U88"/>
  <c r="AM43"/>
  <c r="AP42"/>
  <c r="AY22"/>
  <c r="BB22" s="1"/>
  <c r="J38" i="12"/>
  <c r="AZ36" i="13"/>
  <c r="BC36" s="1"/>
  <c r="BP37"/>
  <c r="BQ37"/>
  <c r="AY36"/>
  <c r="BB36" s="1"/>
  <c r="AW37"/>
  <c r="AK38" s="1"/>
  <c r="AT38" s="1"/>
  <c r="BN37"/>
  <c r="AV37"/>
  <c r="AJ38" s="1"/>
  <c r="AS38" s="1"/>
  <c r="V91"/>
  <c r="T90"/>
  <c r="U90"/>
  <c r="AN40"/>
  <c r="AQ40" s="1"/>
  <c r="AM41"/>
  <c r="AP41" s="1"/>
  <c r="G38" i="7"/>
  <c r="L37"/>
  <c r="J50" i="15" l="1"/>
  <c r="J51" s="1"/>
  <c r="I39" i="12"/>
  <c r="I51" i="15"/>
  <c r="I52" s="1"/>
  <c r="J39" i="12"/>
  <c r="I55" i="16"/>
  <c r="I56" s="1"/>
  <c r="L41" i="20"/>
  <c r="G42"/>
  <c r="L44" i="19"/>
  <c r="G45"/>
  <c r="U89" i="18"/>
  <c r="AR23"/>
  <c r="T90"/>
  <c r="AT24"/>
  <c r="BF106"/>
  <c r="BJ105"/>
  <c r="AO44"/>
  <c r="AL45"/>
  <c r="AP43"/>
  <c r="AM44"/>
  <c r="AV23"/>
  <c r="AJ24" s="1"/>
  <c r="BP23"/>
  <c r="BM23"/>
  <c r="AQ42"/>
  <c r="AN43"/>
  <c r="BI105"/>
  <c r="BE106"/>
  <c r="V89"/>
  <c r="BG107"/>
  <c r="BK106"/>
  <c r="AX22"/>
  <c r="BA22" s="1"/>
  <c r="BD22" s="1"/>
  <c r="T91" i="17"/>
  <c r="AQ42"/>
  <c r="AN43"/>
  <c r="U89"/>
  <c r="BG107"/>
  <c r="BK106"/>
  <c r="AR23"/>
  <c r="BI105"/>
  <c r="BE106"/>
  <c r="AL43"/>
  <c r="AO42"/>
  <c r="AT24"/>
  <c r="BM23"/>
  <c r="AY23"/>
  <c r="BB23" s="1"/>
  <c r="AV23"/>
  <c r="AJ24" s="1"/>
  <c r="BP23"/>
  <c r="AP43"/>
  <c r="AM44"/>
  <c r="BJ106"/>
  <c r="BF107"/>
  <c r="V89"/>
  <c r="AY37" i="13"/>
  <c r="BB37" s="1"/>
  <c r="BQ38"/>
  <c r="BP38"/>
  <c r="AZ37"/>
  <c r="BC37" s="1"/>
  <c r="BN38"/>
  <c r="AW38"/>
  <c r="AK39" s="1"/>
  <c r="AT39" s="1"/>
  <c r="AV38"/>
  <c r="AJ39" s="1"/>
  <c r="AS39" s="1"/>
  <c r="BM37"/>
  <c r="U91"/>
  <c r="V92"/>
  <c r="T91"/>
  <c r="AM42"/>
  <c r="AP42" s="1"/>
  <c r="AN41"/>
  <c r="AQ41" s="1"/>
  <c r="L38" i="7"/>
  <c r="G39"/>
  <c r="J52" i="15" l="1"/>
  <c r="J53" s="1"/>
  <c r="I40" i="12"/>
  <c r="J40"/>
  <c r="J56" i="16"/>
  <c r="J57" s="1"/>
  <c r="L42" i="20"/>
  <c r="G43"/>
  <c r="G46" i="19"/>
  <c r="L45"/>
  <c r="AQ43" i="18"/>
  <c r="AN44"/>
  <c r="BK107"/>
  <c r="BG108"/>
  <c r="AO45"/>
  <c r="AL46"/>
  <c r="BJ106"/>
  <c r="BF107"/>
  <c r="U90"/>
  <c r="AS24"/>
  <c r="T91"/>
  <c r="BE107"/>
  <c r="BI106"/>
  <c r="V90"/>
  <c r="AP44"/>
  <c r="AM45"/>
  <c r="AW24"/>
  <c r="AK25" s="1"/>
  <c r="BQ24"/>
  <c r="BN24"/>
  <c r="AX23"/>
  <c r="BA23" s="1"/>
  <c r="BD23" s="1"/>
  <c r="BO23"/>
  <c r="AU23"/>
  <c r="AI24" s="1"/>
  <c r="BL23"/>
  <c r="AY23"/>
  <c r="BB23" s="1"/>
  <c r="AS24" i="17"/>
  <c r="BI106"/>
  <c r="BE107"/>
  <c r="U90"/>
  <c r="V90"/>
  <c r="AW24"/>
  <c r="AK25" s="1"/>
  <c r="BQ24"/>
  <c r="AZ24"/>
  <c r="BC24" s="1"/>
  <c r="BN24"/>
  <c r="AL44"/>
  <c r="AO43"/>
  <c r="AP44"/>
  <c r="AM45"/>
  <c r="T92"/>
  <c r="BJ107"/>
  <c r="BF108"/>
  <c r="AU23"/>
  <c r="AI24" s="1"/>
  <c r="BL23"/>
  <c r="BO23"/>
  <c r="BK107"/>
  <c r="BG108"/>
  <c r="AQ43"/>
  <c r="AN44"/>
  <c r="I53" i="15"/>
  <c r="I54" s="1"/>
  <c r="AY38" i="13"/>
  <c r="BB38" s="1"/>
  <c r="AZ38"/>
  <c r="BC38" s="1"/>
  <c r="BQ39"/>
  <c r="BP39"/>
  <c r="AW39"/>
  <c r="AK40" s="1"/>
  <c r="AT40" s="1"/>
  <c r="BN39"/>
  <c r="BM39"/>
  <c r="AV39"/>
  <c r="AJ40" s="1"/>
  <c r="AS40" s="1"/>
  <c r="BM38"/>
  <c r="T92"/>
  <c r="U92"/>
  <c r="V93"/>
  <c r="AN42"/>
  <c r="AQ42" s="1"/>
  <c r="AM43"/>
  <c r="AP43" s="1"/>
  <c r="G40" i="7"/>
  <c r="L39"/>
  <c r="I41" i="12" l="1"/>
  <c r="I42"/>
  <c r="J41"/>
  <c r="I57" i="16"/>
  <c r="I58" s="1"/>
  <c r="L43" i="20"/>
  <c r="G44"/>
  <c r="L46" i="19"/>
  <c r="G47"/>
  <c r="AM46" i="18"/>
  <c r="AP45"/>
  <c r="V91"/>
  <c r="BG109"/>
  <c r="BK108"/>
  <c r="AT25"/>
  <c r="BE108"/>
  <c r="BI107"/>
  <c r="AN45"/>
  <c r="AQ44"/>
  <c r="AR24"/>
  <c r="T92"/>
  <c r="AL47"/>
  <c r="AO46"/>
  <c r="AZ24"/>
  <c r="BC24" s="1"/>
  <c r="U91"/>
  <c r="BP24"/>
  <c r="AY24"/>
  <c r="BB24" s="1"/>
  <c r="AV24"/>
  <c r="AJ25" s="1"/>
  <c r="BM24"/>
  <c r="BF108"/>
  <c r="BJ107"/>
  <c r="AM46" i="17"/>
  <c r="AP45"/>
  <c r="V91"/>
  <c r="T93"/>
  <c r="BP24"/>
  <c r="AY24"/>
  <c r="BB24" s="1"/>
  <c r="AV24"/>
  <c r="AJ25" s="1"/>
  <c r="BM24"/>
  <c r="AO44"/>
  <c r="AL45"/>
  <c r="AT25"/>
  <c r="U91"/>
  <c r="AX23"/>
  <c r="BA23" s="1"/>
  <c r="BF109"/>
  <c r="BJ108"/>
  <c r="BE108"/>
  <c r="BI107"/>
  <c r="AN45"/>
  <c r="AQ44"/>
  <c r="BK108"/>
  <c r="BG109"/>
  <c r="AR24"/>
  <c r="J54" i="15"/>
  <c r="J55" s="1"/>
  <c r="J42" i="12"/>
  <c r="J43" s="1"/>
  <c r="AZ39" i="13"/>
  <c r="BC39" s="1"/>
  <c r="BP40"/>
  <c r="BQ40"/>
  <c r="AY39"/>
  <c r="BB39" s="1"/>
  <c r="BN40"/>
  <c r="AW40"/>
  <c r="AK41" s="1"/>
  <c r="AT41" s="1"/>
  <c r="BM40"/>
  <c r="AV40"/>
  <c r="AJ41" s="1"/>
  <c r="AS41" s="1"/>
  <c r="T93"/>
  <c r="V94"/>
  <c r="U93"/>
  <c r="AN43"/>
  <c r="AQ43" s="1"/>
  <c r="AM44"/>
  <c r="AP44" s="1"/>
  <c r="L40" i="7"/>
  <c r="G41"/>
  <c r="J58" i="16" l="1"/>
  <c r="J59" s="1"/>
  <c r="G45" i="20"/>
  <c r="L44"/>
  <c r="G48" i="19"/>
  <c r="L47"/>
  <c r="AW25" i="18"/>
  <c r="AK26" s="1"/>
  <c r="BQ25"/>
  <c r="BN25"/>
  <c r="AU24"/>
  <c r="AI25" s="1"/>
  <c r="AX24"/>
  <c r="BA24" s="1"/>
  <c r="BD24" s="1"/>
  <c r="BO24"/>
  <c r="BL24"/>
  <c r="U92"/>
  <c r="V92"/>
  <c r="AM47"/>
  <c r="AP46"/>
  <c r="AL48"/>
  <c r="AO47"/>
  <c r="BF109"/>
  <c r="BJ108"/>
  <c r="AN46"/>
  <c r="AQ45"/>
  <c r="BG110"/>
  <c r="BK109"/>
  <c r="AS25"/>
  <c r="T93"/>
  <c r="BE109"/>
  <c r="BI108"/>
  <c r="BG110" i="17"/>
  <c r="BK109"/>
  <c r="BE109"/>
  <c r="BI108"/>
  <c r="U92"/>
  <c r="AS25"/>
  <c r="T94"/>
  <c r="BF110"/>
  <c r="BJ109"/>
  <c r="AN46"/>
  <c r="AQ45"/>
  <c r="AO45"/>
  <c r="AL46"/>
  <c r="AM47"/>
  <c r="AP46"/>
  <c r="BL24"/>
  <c r="BO24"/>
  <c r="AU24"/>
  <c r="AI25" s="1"/>
  <c r="AZ25"/>
  <c r="BC25" s="1"/>
  <c r="AW25"/>
  <c r="AK26" s="1"/>
  <c r="BN25"/>
  <c r="BQ25"/>
  <c r="V92"/>
  <c r="I55" i="15"/>
  <c r="I56" s="1"/>
  <c r="I43" i="12"/>
  <c r="I44" s="1"/>
  <c r="BP41" i="13"/>
  <c r="BQ41"/>
  <c r="AY40"/>
  <c r="BB40" s="1"/>
  <c r="AZ40"/>
  <c r="BC40" s="1"/>
  <c r="BN41"/>
  <c r="AW41"/>
  <c r="AK42" s="1"/>
  <c r="AT42" s="1"/>
  <c r="AV41"/>
  <c r="AJ42" s="1"/>
  <c r="AS42" s="1"/>
  <c r="T94"/>
  <c r="V95"/>
  <c r="U94"/>
  <c r="AM45"/>
  <c r="AP45" s="1"/>
  <c r="AN44"/>
  <c r="AQ44" s="1"/>
  <c r="L41" i="7"/>
  <c r="G42"/>
  <c r="I59" i="16" l="1"/>
  <c r="I60" s="1"/>
  <c r="L45" i="20"/>
  <c r="G46"/>
  <c r="L48" i="19"/>
  <c r="G49"/>
  <c r="T94" i="18"/>
  <c r="AQ46"/>
  <c r="AN47"/>
  <c r="BI109"/>
  <c r="BE110"/>
  <c r="BF110"/>
  <c r="BJ109"/>
  <c r="AO48"/>
  <c r="AL49"/>
  <c r="AR25"/>
  <c r="AZ25"/>
  <c r="BC25" s="1"/>
  <c r="AV25"/>
  <c r="AJ26" s="1"/>
  <c r="BP25"/>
  <c r="AY25"/>
  <c r="BB25" s="1"/>
  <c r="BM25"/>
  <c r="AP47"/>
  <c r="AM48"/>
  <c r="U93"/>
  <c r="AT26"/>
  <c r="BG111"/>
  <c r="BK110"/>
  <c r="V93"/>
  <c r="AR25" i="17"/>
  <c r="T95"/>
  <c r="AL47"/>
  <c r="AO46"/>
  <c r="BJ110"/>
  <c r="BF111"/>
  <c r="V93"/>
  <c r="AT26"/>
  <c r="AP47"/>
  <c r="AM48"/>
  <c r="AV25"/>
  <c r="AJ26" s="1"/>
  <c r="BP25"/>
  <c r="BM25"/>
  <c r="AX24"/>
  <c r="BA24" s="1"/>
  <c r="AQ46"/>
  <c r="AN47"/>
  <c r="U93"/>
  <c r="BG111"/>
  <c r="BK110"/>
  <c r="BI109"/>
  <c r="BE110"/>
  <c r="I57" i="15"/>
  <c r="I58" s="1"/>
  <c r="J56"/>
  <c r="J57" s="1"/>
  <c r="J44" i="12"/>
  <c r="J45" s="1"/>
  <c r="BP42" i="13"/>
  <c r="AY41"/>
  <c r="BB41" s="1"/>
  <c r="BQ42"/>
  <c r="AZ41"/>
  <c r="BC41" s="1"/>
  <c r="AW42"/>
  <c r="AK43" s="1"/>
  <c r="AT43" s="1"/>
  <c r="BN42"/>
  <c r="AV42"/>
  <c r="AJ43" s="1"/>
  <c r="AS43" s="1"/>
  <c r="BM41"/>
  <c r="V96"/>
  <c r="U95"/>
  <c r="T95"/>
  <c r="AN45"/>
  <c r="AQ45" s="1"/>
  <c r="AM46"/>
  <c r="AP46" s="1"/>
  <c r="L42" i="7"/>
  <c r="G43"/>
  <c r="I61" i="16" l="1"/>
  <c r="I62" s="1"/>
  <c r="J60"/>
  <c r="J61" s="1"/>
  <c r="J62" s="1"/>
  <c r="J63" s="1"/>
  <c r="L46" i="20"/>
  <c r="G47"/>
  <c r="G50" i="19"/>
  <c r="L49"/>
  <c r="AO49" i="18"/>
  <c r="AL50"/>
  <c r="BJ110"/>
  <c r="BF111"/>
  <c r="AW26"/>
  <c r="AK27" s="1"/>
  <c r="BQ26"/>
  <c r="BN26"/>
  <c r="AS26"/>
  <c r="BO25"/>
  <c r="AX25"/>
  <c r="BA25" s="1"/>
  <c r="BD25" s="1"/>
  <c r="AU25"/>
  <c r="AI26" s="1"/>
  <c r="BL25"/>
  <c r="T95"/>
  <c r="AP48"/>
  <c r="AM49"/>
  <c r="BE111"/>
  <c r="BI110"/>
  <c r="V94"/>
  <c r="BK111"/>
  <c r="BG112"/>
  <c r="U94"/>
  <c r="AQ47"/>
  <c r="AN48"/>
  <c r="AL48" i="17"/>
  <c r="AO47"/>
  <c r="AS26"/>
  <c r="BO25"/>
  <c r="AU25"/>
  <c r="AI26" s="1"/>
  <c r="BL25"/>
  <c r="AQ47"/>
  <c r="AN48"/>
  <c r="BJ111"/>
  <c r="BF112"/>
  <c r="BI110"/>
  <c r="BE111"/>
  <c r="BK111"/>
  <c r="BG112"/>
  <c r="BN26"/>
  <c r="AZ26"/>
  <c r="BC26" s="1"/>
  <c r="AW26"/>
  <c r="AK27" s="1"/>
  <c r="BQ26"/>
  <c r="U94"/>
  <c r="AP48"/>
  <c r="AM49"/>
  <c r="V94"/>
  <c r="T96"/>
  <c r="AY25"/>
  <c r="BB25" s="1"/>
  <c r="J58" i="15"/>
  <c r="J59" s="1"/>
  <c r="I45" i="12"/>
  <c r="I46" s="1"/>
  <c r="AY42" i="13"/>
  <c r="BB42" s="1"/>
  <c r="BQ43"/>
  <c r="BP43"/>
  <c r="AZ42"/>
  <c r="BC42" s="1"/>
  <c r="BN43"/>
  <c r="AW43"/>
  <c r="AK44" s="1"/>
  <c r="AT44" s="1"/>
  <c r="AV43"/>
  <c r="AJ44" s="1"/>
  <c r="AS44" s="1"/>
  <c r="BM42"/>
  <c r="T96"/>
  <c r="V97"/>
  <c r="U96"/>
  <c r="AN46"/>
  <c r="AQ46" s="1"/>
  <c r="AM47"/>
  <c r="AP47" s="1"/>
  <c r="G44" i="7"/>
  <c r="L43"/>
  <c r="I63" i="16" l="1"/>
  <c r="I64" s="1"/>
  <c r="L47" i="20"/>
  <c r="G48"/>
  <c r="L50" i="19"/>
  <c r="G51"/>
  <c r="BF112" i="18"/>
  <c r="BJ111"/>
  <c r="BG113"/>
  <c r="BK112"/>
  <c r="V95"/>
  <c r="AL51"/>
  <c r="AO50"/>
  <c r="T96"/>
  <c r="AM50"/>
  <c r="AP49"/>
  <c r="AR26"/>
  <c r="AT27"/>
  <c r="AN49"/>
  <c r="AQ48"/>
  <c r="U95"/>
  <c r="BE112"/>
  <c r="BI111"/>
  <c r="AY26"/>
  <c r="BB26" s="1"/>
  <c r="BP26"/>
  <c r="AV26"/>
  <c r="AJ27" s="1"/>
  <c r="BM26"/>
  <c r="AZ26"/>
  <c r="BC26" s="1"/>
  <c r="AO48" i="17"/>
  <c r="AL49"/>
  <c r="AT27"/>
  <c r="BK112"/>
  <c r="BG113"/>
  <c r="T97"/>
  <c r="BI111"/>
  <c r="BE112"/>
  <c r="BF113"/>
  <c r="BJ112"/>
  <c r="AX25"/>
  <c r="BA25" s="1"/>
  <c r="V95"/>
  <c r="AY26"/>
  <c r="BB26" s="1"/>
  <c r="AV26"/>
  <c r="AJ27" s="1"/>
  <c r="BM26"/>
  <c r="BP26"/>
  <c r="AM50"/>
  <c r="AP49"/>
  <c r="U95"/>
  <c r="AN49"/>
  <c r="AQ48"/>
  <c r="AR26"/>
  <c r="I59" i="15"/>
  <c r="I60" s="1"/>
  <c r="J46" i="12"/>
  <c r="I47" s="1"/>
  <c r="AY43" i="13"/>
  <c r="BB43" s="1"/>
  <c r="BQ44"/>
  <c r="BP44"/>
  <c r="AZ43"/>
  <c r="BC43" s="1"/>
  <c r="BN44"/>
  <c r="AW44"/>
  <c r="AK45" s="1"/>
  <c r="AT45" s="1"/>
  <c r="BM44"/>
  <c r="AV44"/>
  <c r="AJ45" s="1"/>
  <c r="AS45" s="1"/>
  <c r="BM43"/>
  <c r="T97"/>
  <c r="U97"/>
  <c r="V98"/>
  <c r="AN47"/>
  <c r="AQ47" s="1"/>
  <c r="AM48"/>
  <c r="AP48" s="1"/>
  <c r="L44" i="7"/>
  <c r="G45"/>
  <c r="J64" i="16" l="1"/>
  <c r="J65" s="1"/>
  <c r="J60" i="15"/>
  <c r="J61" s="1"/>
  <c r="G49" i="20"/>
  <c r="L48"/>
  <c r="G52" i="19"/>
  <c r="L51"/>
  <c r="U96" i="18"/>
  <c r="AN50"/>
  <c r="AQ49"/>
  <c r="BF113"/>
  <c r="BJ112"/>
  <c r="AU26"/>
  <c r="AI27" s="1"/>
  <c r="BO26"/>
  <c r="AX26"/>
  <c r="BA26" s="1"/>
  <c r="BD26" s="1"/>
  <c r="BL26"/>
  <c r="AS27"/>
  <c r="BQ27"/>
  <c r="AZ27"/>
  <c r="BC27" s="1"/>
  <c r="AW27"/>
  <c r="AK28" s="1"/>
  <c r="BN27"/>
  <c r="AL52"/>
  <c r="AO51"/>
  <c r="BG114"/>
  <c r="BK113"/>
  <c r="AM51"/>
  <c r="AP50"/>
  <c r="BE113"/>
  <c r="BI112"/>
  <c r="T97"/>
  <c r="V96"/>
  <c r="T98" i="17"/>
  <c r="BE113"/>
  <c r="BI112"/>
  <c r="AU26"/>
  <c r="AI27" s="1"/>
  <c r="BO26"/>
  <c r="AX26"/>
  <c r="BA26" s="1"/>
  <c r="BL26"/>
  <c r="AN50"/>
  <c r="AQ49"/>
  <c r="AS27"/>
  <c r="AO49"/>
  <c r="AL50"/>
  <c r="BQ27"/>
  <c r="AW27"/>
  <c r="AK28" s="1"/>
  <c r="BN27"/>
  <c r="U96"/>
  <c r="AM51"/>
  <c r="AP50"/>
  <c r="V96"/>
  <c r="BF114"/>
  <c r="BJ113"/>
  <c r="BG114"/>
  <c r="BK113"/>
  <c r="I61" i="15"/>
  <c r="I62" s="1"/>
  <c r="J47" i="12"/>
  <c r="J48" s="1"/>
  <c r="BQ45" i="13"/>
  <c r="AZ44"/>
  <c r="BC44" s="1"/>
  <c r="BP45"/>
  <c r="AY44"/>
  <c r="BB44" s="1"/>
  <c r="BN45"/>
  <c r="AW45"/>
  <c r="AK46" s="1"/>
  <c r="AT46" s="1"/>
  <c r="BM45"/>
  <c r="AV45"/>
  <c r="AJ46" s="1"/>
  <c r="AS46" s="1"/>
  <c r="V99"/>
  <c r="T98"/>
  <c r="U98"/>
  <c r="AN48"/>
  <c r="AQ48" s="1"/>
  <c r="AM49"/>
  <c r="AP49" s="1"/>
  <c r="G46" i="7"/>
  <c r="L45"/>
  <c r="J66" i="16" l="1"/>
  <c r="J67" s="1"/>
  <c r="I65"/>
  <c r="I66" s="1"/>
  <c r="I67" s="1"/>
  <c r="I68" s="1"/>
  <c r="J62" i="15"/>
  <c r="J63" s="1"/>
  <c r="L49" i="20"/>
  <c r="G50"/>
  <c r="L52" i="19"/>
  <c r="G53"/>
  <c r="AV27" i="18"/>
  <c r="AJ28" s="1"/>
  <c r="BP27"/>
  <c r="BM27"/>
  <c r="AP51"/>
  <c r="AM52"/>
  <c r="AQ50"/>
  <c r="AN51"/>
  <c r="V97"/>
  <c r="BI113"/>
  <c r="BE114"/>
  <c r="AT28"/>
  <c r="AR27"/>
  <c r="U97"/>
  <c r="T98"/>
  <c r="BG115"/>
  <c r="BK114"/>
  <c r="AO52"/>
  <c r="AL53"/>
  <c r="BF114"/>
  <c r="BJ113"/>
  <c r="AT28" i="17"/>
  <c r="V97"/>
  <c r="AL51"/>
  <c r="AO50"/>
  <c r="T99"/>
  <c r="BG115"/>
  <c r="BK114"/>
  <c r="BJ114"/>
  <c r="BF115"/>
  <c r="BM27"/>
  <c r="AY27"/>
  <c r="BB27" s="1"/>
  <c r="BP27"/>
  <c r="AV27"/>
  <c r="AJ28" s="1"/>
  <c r="AQ50"/>
  <c r="AN51"/>
  <c r="AR27"/>
  <c r="BI113"/>
  <c r="BE114"/>
  <c r="AZ27"/>
  <c r="BC27" s="1"/>
  <c r="U97"/>
  <c r="AP51"/>
  <c r="AM52"/>
  <c r="I63" i="15"/>
  <c r="I64" s="1"/>
  <c r="I48" i="12"/>
  <c r="J49" s="1"/>
  <c r="AZ45" i="13"/>
  <c r="BC45" s="1"/>
  <c r="BP46"/>
  <c r="BQ46"/>
  <c r="AY45"/>
  <c r="BB45" s="1"/>
  <c r="BN46"/>
  <c r="AW46"/>
  <c r="AK47" s="1"/>
  <c r="AT47" s="1"/>
  <c r="BM46"/>
  <c r="AV46"/>
  <c r="AJ47" s="1"/>
  <c r="AS47" s="1"/>
  <c r="U99"/>
  <c r="V100"/>
  <c r="T99"/>
  <c r="AM50"/>
  <c r="AP50" s="1"/>
  <c r="AN49"/>
  <c r="AQ49" s="1"/>
  <c r="L46" i="7"/>
  <c r="G47"/>
  <c r="J64" i="15" l="1"/>
  <c r="J65" s="1"/>
  <c r="J68" i="16"/>
  <c r="J69" s="1"/>
  <c r="L50" i="20"/>
  <c r="G51"/>
  <c r="G54" i="19"/>
  <c r="L53"/>
  <c r="AO53" i="18"/>
  <c r="AL54"/>
  <c r="BK115"/>
  <c r="BG116"/>
  <c r="AP52"/>
  <c r="AM53"/>
  <c r="BI114"/>
  <c r="BE115"/>
  <c r="T99"/>
  <c r="U98"/>
  <c r="AQ51"/>
  <c r="AN52"/>
  <c r="AY27"/>
  <c r="BB27" s="1"/>
  <c r="AW28"/>
  <c r="AK29" s="1"/>
  <c r="BQ28"/>
  <c r="AZ28"/>
  <c r="BC28" s="1"/>
  <c r="BN28"/>
  <c r="AS28"/>
  <c r="V98"/>
  <c r="BJ114"/>
  <c r="BF115"/>
  <c r="AX27"/>
  <c r="BA27" s="1"/>
  <c r="BD27" s="1"/>
  <c r="AU27"/>
  <c r="AI28" s="1"/>
  <c r="BO27"/>
  <c r="BL27"/>
  <c r="AQ51" i="17"/>
  <c r="AN52"/>
  <c r="AL52"/>
  <c r="AO51"/>
  <c r="AP52"/>
  <c r="AM53"/>
  <c r="BI114"/>
  <c r="BE115"/>
  <c r="BJ115"/>
  <c r="BF116"/>
  <c r="AW28"/>
  <c r="AK29" s="1"/>
  <c r="BQ28"/>
  <c r="BN28"/>
  <c r="AS28"/>
  <c r="T100"/>
  <c r="U98"/>
  <c r="BK115"/>
  <c r="BG116"/>
  <c r="AU27"/>
  <c r="AI28" s="1"/>
  <c r="BO27"/>
  <c r="BL27"/>
  <c r="V98"/>
  <c r="I49" i="12"/>
  <c r="J50" s="1"/>
  <c r="AZ46" i="13"/>
  <c r="BC46" s="1"/>
  <c r="AY46"/>
  <c r="BB46" s="1"/>
  <c r="BQ47"/>
  <c r="BP47"/>
  <c r="AW47"/>
  <c r="AK48" s="1"/>
  <c r="AT48" s="1"/>
  <c r="BN47"/>
  <c r="BM47"/>
  <c r="AV47"/>
  <c r="AJ48" s="1"/>
  <c r="AS48" s="1"/>
  <c r="T100"/>
  <c r="U100"/>
  <c r="V101"/>
  <c r="AN50"/>
  <c r="AQ50" s="1"/>
  <c r="AM51"/>
  <c r="AP51" s="1"/>
  <c r="G48" i="7"/>
  <c r="L47"/>
  <c r="I65" i="15" l="1"/>
  <c r="I66" s="1"/>
  <c r="I69" i="16"/>
  <c r="I70" s="1"/>
  <c r="L51" i="20"/>
  <c r="G52"/>
  <c r="L54" i="19"/>
  <c r="G55"/>
  <c r="BG117" i="18"/>
  <c r="BK116"/>
  <c r="BF116"/>
  <c r="BJ115"/>
  <c r="V99"/>
  <c r="AO54"/>
  <c r="AL55"/>
  <c r="AR28"/>
  <c r="AT29"/>
  <c r="U99"/>
  <c r="AM54"/>
  <c r="AP53"/>
  <c r="BP28"/>
  <c r="AY28"/>
  <c r="BB28" s="1"/>
  <c r="AV28"/>
  <c r="AJ29" s="1"/>
  <c r="BM28"/>
  <c r="T100"/>
  <c r="AN53"/>
  <c r="AQ52"/>
  <c r="BE116"/>
  <c r="BI115"/>
  <c r="AR28" i="17"/>
  <c r="T101"/>
  <c r="BP28"/>
  <c r="AV28"/>
  <c r="AJ29" s="1"/>
  <c r="BM28"/>
  <c r="U99"/>
  <c r="AN53"/>
  <c r="AQ52"/>
  <c r="AT29"/>
  <c r="AM54"/>
  <c r="AP53"/>
  <c r="BK116"/>
  <c r="BG117"/>
  <c r="V99"/>
  <c r="BF117"/>
  <c r="BJ116"/>
  <c r="BE116"/>
  <c r="BI115"/>
  <c r="AO52"/>
  <c r="AL53"/>
  <c r="AX27"/>
  <c r="BA27" s="1"/>
  <c r="AZ28"/>
  <c r="BC28" s="1"/>
  <c r="I50" i="12"/>
  <c r="J51" s="1"/>
  <c r="BP48" i="13"/>
  <c r="AY47"/>
  <c r="BB47" s="1"/>
  <c r="BQ48"/>
  <c r="AZ47"/>
  <c r="BC47" s="1"/>
  <c r="BN48"/>
  <c r="AW48"/>
  <c r="AK49" s="1"/>
  <c r="AT49" s="1"/>
  <c r="AV48"/>
  <c r="AJ49" s="1"/>
  <c r="AS49" s="1"/>
  <c r="T101"/>
  <c r="V102"/>
  <c r="U101"/>
  <c r="AM52"/>
  <c r="AP52" s="1"/>
  <c r="AN51"/>
  <c r="AQ51" s="1"/>
  <c r="L48" i="7"/>
  <c r="G49"/>
  <c r="J70" i="16" l="1"/>
  <c r="J71" s="1"/>
  <c r="J66" i="15"/>
  <c r="J67" s="1"/>
  <c r="G53" i="20"/>
  <c r="L52"/>
  <c r="G56" i="19"/>
  <c r="L55"/>
  <c r="AM55" i="18"/>
  <c r="AP54"/>
  <c r="T101"/>
  <c r="BE117"/>
  <c r="BI116"/>
  <c r="AN54"/>
  <c r="AQ53"/>
  <c r="AS29"/>
  <c r="U100"/>
  <c r="AU28"/>
  <c r="AI29" s="1"/>
  <c r="BO28"/>
  <c r="BL28"/>
  <c r="BF117"/>
  <c r="BJ116"/>
  <c r="BG118"/>
  <c r="BK117"/>
  <c r="AZ29"/>
  <c r="BC29" s="1"/>
  <c r="BQ29"/>
  <c r="AW29"/>
  <c r="AK30" s="1"/>
  <c r="BN29"/>
  <c r="AO55"/>
  <c r="AL56"/>
  <c r="V100"/>
  <c r="BE117" i="17"/>
  <c r="BI116"/>
  <c r="BF118"/>
  <c r="BJ117"/>
  <c r="BL28"/>
  <c r="AX28"/>
  <c r="BA28" s="1"/>
  <c r="AU28"/>
  <c r="AI29" s="1"/>
  <c r="BO28"/>
  <c r="V100"/>
  <c r="AN54"/>
  <c r="AQ53"/>
  <c r="T102"/>
  <c r="AY28"/>
  <c r="BB28" s="1"/>
  <c r="AO53"/>
  <c r="AL54"/>
  <c r="AM55"/>
  <c r="AP54"/>
  <c r="BG118"/>
  <c r="BK117"/>
  <c r="U100"/>
  <c r="AS29"/>
  <c r="AW29"/>
  <c r="AK30" s="1"/>
  <c r="BQ29"/>
  <c r="BN29"/>
  <c r="I51" i="12"/>
  <c r="I52" s="1"/>
  <c r="AY48" i="13"/>
  <c r="BB48" s="1"/>
  <c r="AZ48"/>
  <c r="BC48" s="1"/>
  <c r="BQ49"/>
  <c r="BP49"/>
  <c r="BN49"/>
  <c r="AW49"/>
  <c r="AK50" s="1"/>
  <c r="AT50" s="1"/>
  <c r="BM49"/>
  <c r="AV49"/>
  <c r="AJ50" s="1"/>
  <c r="AS50" s="1"/>
  <c r="BM48"/>
  <c r="U102"/>
  <c r="T102"/>
  <c r="V103"/>
  <c r="AN52"/>
  <c r="AQ52" s="1"/>
  <c r="AM53"/>
  <c r="L49" i="7"/>
  <c r="G50"/>
  <c r="J52" i="12" l="1"/>
  <c r="I67" i="15"/>
  <c r="I68" s="1"/>
  <c r="I71" i="16"/>
  <c r="I72" s="1"/>
  <c r="J72"/>
  <c r="J73" s="1"/>
  <c r="L53" i="20"/>
  <c r="G54"/>
  <c r="L56" i="19"/>
  <c r="G57"/>
  <c r="V101" i="18"/>
  <c r="BF118"/>
  <c r="BJ117"/>
  <c r="AR29"/>
  <c r="BI117"/>
  <c r="BE118"/>
  <c r="U101"/>
  <c r="T102"/>
  <c r="AM56"/>
  <c r="AP55"/>
  <c r="AX28"/>
  <c r="BA28" s="1"/>
  <c r="BD28" s="1"/>
  <c r="AV29"/>
  <c r="AJ30" s="1"/>
  <c r="BP29"/>
  <c r="BM29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Q54"/>
  <c r="AN55"/>
  <c r="AT30"/>
  <c r="BG119"/>
  <c r="BK118"/>
  <c r="BG119" i="17"/>
  <c r="BK118"/>
  <c r="V101"/>
  <c r="BJ118"/>
  <c r="BF119"/>
  <c r="AV29"/>
  <c r="AJ30" s="1"/>
  <c r="BP29"/>
  <c r="BM29"/>
  <c r="AQ54"/>
  <c r="AN55"/>
  <c r="AZ29"/>
  <c r="BC29" s="1"/>
  <c r="AP55"/>
  <c r="AM56"/>
  <c r="BI117"/>
  <c r="BE118"/>
  <c r="T103"/>
  <c r="AR29"/>
  <c r="AT30"/>
  <c r="U101"/>
  <c r="AL55"/>
  <c r="AO54"/>
  <c r="J53" i="12"/>
  <c r="I53"/>
  <c r="BP50" i="13"/>
  <c r="BQ50"/>
  <c r="AZ49"/>
  <c r="BC49" s="1"/>
  <c r="AY49"/>
  <c r="BB49" s="1"/>
  <c r="AP53"/>
  <c r="BN50"/>
  <c r="AW50"/>
  <c r="AK51" s="1"/>
  <c r="AT51" s="1"/>
  <c r="BM50"/>
  <c r="AV50"/>
  <c r="AJ51" s="1"/>
  <c r="AS51" s="1"/>
  <c r="V104"/>
  <c r="U103"/>
  <c r="T103"/>
  <c r="AM54"/>
  <c r="AN53"/>
  <c r="L50" i="7"/>
  <c r="G51"/>
  <c r="J68" i="15" l="1"/>
  <c r="J69" s="1"/>
  <c r="I54" i="12"/>
  <c r="I73" i="16"/>
  <c r="I74" s="1"/>
  <c r="L54" i="20"/>
  <c r="G55"/>
  <c r="G58" i="19"/>
  <c r="L57"/>
  <c r="BK119" i="18"/>
  <c r="BG120"/>
  <c r="AQ55"/>
  <c r="AN56"/>
  <c r="AS30"/>
  <c r="BJ118"/>
  <c r="BF119"/>
  <c r="AW30"/>
  <c r="AK31" s="1"/>
  <c r="BQ30"/>
  <c r="BN30"/>
  <c r="AP56"/>
  <c r="AP57" s="1"/>
  <c r="AP58" s="1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V102"/>
  <c r="BE119"/>
  <c r="BI118"/>
  <c r="T103"/>
  <c r="BO29"/>
  <c r="AU29"/>
  <c r="AI30" s="1"/>
  <c r="BL29"/>
  <c r="U102"/>
  <c r="AL57"/>
  <c r="AY29"/>
  <c r="BB29" s="1"/>
  <c r="AS30" i="17"/>
  <c r="BK119"/>
  <c r="BG120"/>
  <c r="BN30"/>
  <c r="BQ30"/>
  <c r="AW30"/>
  <c r="AK31" s="1"/>
  <c r="BI118"/>
  <c r="BE119"/>
  <c r="AQ55"/>
  <c r="AN56"/>
  <c r="U102"/>
  <c r="AP56"/>
  <c r="AP57" s="1"/>
  <c r="AP58" s="1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BJ119"/>
  <c r="BF120"/>
  <c r="V102"/>
  <c r="AL56"/>
  <c r="AO55"/>
  <c r="T104"/>
  <c r="BO29"/>
  <c r="AU29"/>
  <c r="AI30" s="1"/>
  <c r="AX29"/>
  <c r="BA29" s="1"/>
  <c r="BL29"/>
  <c r="AY29"/>
  <c r="BB29" s="1"/>
  <c r="AY50" i="13"/>
  <c r="BB50" s="1"/>
  <c r="J54" i="12"/>
  <c r="AZ51" i="13"/>
  <c r="BC51" s="1"/>
  <c r="BQ51"/>
  <c r="BP51"/>
  <c r="AZ50"/>
  <c r="BC50" s="1"/>
  <c r="AP54"/>
  <c r="AQ53"/>
  <c r="AW51"/>
  <c r="AK52" s="1"/>
  <c r="AT52" s="1"/>
  <c r="BN51"/>
  <c r="BM51"/>
  <c r="AV51"/>
  <c r="AJ52" s="1"/>
  <c r="AS52" s="1"/>
  <c r="T104"/>
  <c r="V105"/>
  <c r="U104"/>
  <c r="AN54"/>
  <c r="AM55"/>
  <c r="L51" i="7"/>
  <c r="G52"/>
  <c r="J70" i="15" l="1"/>
  <c r="J71" s="1"/>
  <c r="J55" i="12"/>
  <c r="I69" i="15"/>
  <c r="I70" s="1"/>
  <c r="J74" i="16"/>
  <c r="J75" s="1"/>
  <c r="I75"/>
  <c r="I76" s="1"/>
  <c r="L55" i="20"/>
  <c r="G56"/>
  <c r="L58" i="19"/>
  <c r="G59"/>
  <c r="V103" i="18"/>
  <c r="BJ119"/>
  <c r="BF120"/>
  <c r="BG121"/>
  <c r="BK120"/>
  <c r="AR30"/>
  <c r="T104"/>
  <c r="AT31"/>
  <c r="AQ56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L58"/>
  <c r="BE120"/>
  <c r="BI119"/>
  <c r="U103"/>
  <c r="AY30"/>
  <c r="BB30" s="1"/>
  <c r="BP30"/>
  <c r="AV30"/>
  <c r="AJ31" s="1"/>
  <c r="BM30"/>
  <c r="AX29"/>
  <c r="BA29" s="1"/>
  <c r="BD29" s="1"/>
  <c r="AM57"/>
  <c r="AZ30"/>
  <c r="BC30" s="1"/>
  <c r="AT31" i="17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L57"/>
  <c r="AN57"/>
  <c r="AQ56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M57"/>
  <c r="AZ30"/>
  <c r="BC30" s="1"/>
  <c r="T105"/>
  <c r="U103"/>
  <c r="AY30"/>
  <c r="BB30" s="1"/>
  <c r="AV30"/>
  <c r="AJ31" s="1"/>
  <c r="BM30"/>
  <c r="BP30"/>
  <c r="AR30"/>
  <c r="V103"/>
  <c r="BF121"/>
  <c r="BJ120"/>
  <c r="BE120"/>
  <c r="BI119"/>
  <c r="BK120"/>
  <c r="BG121"/>
  <c r="I55" i="12"/>
  <c r="BP52" i="13"/>
  <c r="BQ52"/>
  <c r="AY51"/>
  <c r="BB51" s="1"/>
  <c r="AP55"/>
  <c r="AQ54"/>
  <c r="BN52"/>
  <c r="AW52"/>
  <c r="AK53" s="1"/>
  <c r="AT53" s="1"/>
  <c r="BM52"/>
  <c r="AV52"/>
  <c r="AJ53" s="1"/>
  <c r="AS53" s="1"/>
  <c r="T105"/>
  <c r="U105"/>
  <c r="V106"/>
  <c r="AM56"/>
  <c r="AN55"/>
  <c r="L52" i="7"/>
  <c r="G53"/>
  <c r="I71" i="15" l="1"/>
  <c r="I72" s="1"/>
  <c r="I56" i="12"/>
  <c r="J76" i="16"/>
  <c r="J77" s="1"/>
  <c r="G57" i="20"/>
  <c r="L56"/>
  <c r="G60" i="19"/>
  <c r="L59"/>
  <c r="T105" i="18"/>
  <c r="BG122"/>
  <c r="BK121"/>
  <c r="U104"/>
  <c r="BE121"/>
  <c r="BI120"/>
  <c r="BF121"/>
  <c r="BJ120"/>
  <c r="AM58"/>
  <c r="AL59"/>
  <c r="BQ31"/>
  <c r="AW31"/>
  <c r="AK32" s="1"/>
  <c r="BN31"/>
  <c r="AU30"/>
  <c r="AI31" s="1"/>
  <c r="BO30"/>
  <c r="AX30"/>
  <c r="BA30" s="1"/>
  <c r="BD30" s="1"/>
  <c r="BL30"/>
  <c r="V104"/>
  <c r="AS31"/>
  <c r="AN57"/>
  <c r="AL58" i="17"/>
  <c r="BE121"/>
  <c r="BI120"/>
  <c r="T106"/>
  <c r="AN58"/>
  <c r="BK121"/>
  <c r="BG122"/>
  <c r="AU30"/>
  <c r="AI31" s="1"/>
  <c r="BO30"/>
  <c r="BL30"/>
  <c r="AM58"/>
  <c r="U104"/>
  <c r="BQ31"/>
  <c r="AW31"/>
  <c r="AK32" s="1"/>
  <c r="AZ31"/>
  <c r="BC31" s="1"/>
  <c r="BN31"/>
  <c r="BF122"/>
  <c r="BJ121"/>
  <c r="AS31"/>
  <c r="V104"/>
  <c r="J56" i="12"/>
  <c r="J57" s="1"/>
  <c r="AY52" i="13"/>
  <c r="BB52" s="1"/>
  <c r="BQ53"/>
  <c r="BP53"/>
  <c r="AZ52"/>
  <c r="BC52" s="1"/>
  <c r="AQ55"/>
  <c r="BN53"/>
  <c r="AW53"/>
  <c r="AK54" s="1"/>
  <c r="AT54" s="1"/>
  <c r="AV53"/>
  <c r="AJ54" s="1"/>
  <c r="AS54" s="1"/>
  <c r="AP56"/>
  <c r="AP57" s="1"/>
  <c r="T106"/>
  <c r="U106"/>
  <c r="V107"/>
  <c r="AN56"/>
  <c r="L53" i="7"/>
  <c r="G54"/>
  <c r="J72" i="15" l="1"/>
  <c r="J73" s="1"/>
  <c r="J78" i="16"/>
  <c r="J79" s="1"/>
  <c r="I77"/>
  <c r="I78" s="1"/>
  <c r="L57" i="20"/>
  <c r="G58"/>
  <c r="L60" i="19"/>
  <c r="G61"/>
  <c r="BF122" i="18"/>
  <c r="BJ121"/>
  <c r="U105"/>
  <c r="AR31"/>
  <c r="AM59"/>
  <c r="AT32"/>
  <c r="AV31"/>
  <c r="AJ32" s="1"/>
  <c r="AY31"/>
  <c r="BB31" s="1"/>
  <c r="BP31"/>
  <c r="BM31"/>
  <c r="AL60"/>
  <c r="T106"/>
  <c r="AN58"/>
  <c r="V105"/>
  <c r="BI121"/>
  <c r="BE122"/>
  <c r="BG123"/>
  <c r="BK122"/>
  <c r="AZ31"/>
  <c r="BC31" s="1"/>
  <c r="V105" i="17"/>
  <c r="BG123"/>
  <c r="BK122"/>
  <c r="AN59"/>
  <c r="AL59"/>
  <c r="U105"/>
  <c r="BM31"/>
  <c r="AY31"/>
  <c r="BB31" s="1"/>
  <c r="BP31"/>
  <c r="AV31"/>
  <c r="AJ32" s="1"/>
  <c r="BJ122"/>
  <c r="BF123"/>
  <c r="AM59"/>
  <c r="BI121"/>
  <c r="BE122"/>
  <c r="AR31"/>
  <c r="AT32"/>
  <c r="T107"/>
  <c r="AX30"/>
  <c r="BA30" s="1"/>
  <c r="I57" i="12"/>
  <c r="I58" s="1"/>
  <c r="AZ53" i="13"/>
  <c r="BC53" s="1"/>
  <c r="AY53"/>
  <c r="BB53" s="1"/>
  <c r="BQ54"/>
  <c r="BP54"/>
  <c r="AM57"/>
  <c r="AP58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P203" s="1"/>
  <c r="AP204" s="1"/>
  <c r="AP205" s="1"/>
  <c r="AP206" s="1"/>
  <c r="AP207" s="1"/>
  <c r="AP208" s="1"/>
  <c r="AP209" s="1"/>
  <c r="AP210" s="1"/>
  <c r="AP211" s="1"/>
  <c r="AP212" s="1"/>
  <c r="AP213" s="1"/>
  <c r="AP214" s="1"/>
  <c r="AP215" s="1"/>
  <c r="AP216" s="1"/>
  <c r="AP217" s="1"/>
  <c r="AP218" s="1"/>
  <c r="AP219" s="1"/>
  <c r="AP220" s="1"/>
  <c r="AP221" s="1"/>
  <c r="AP222" s="1"/>
  <c r="AP223" s="1"/>
  <c r="AP224" s="1"/>
  <c r="AP225" s="1"/>
  <c r="AP226" s="1"/>
  <c r="AP227" s="1"/>
  <c r="AP228" s="1"/>
  <c r="AP229" s="1"/>
  <c r="AP230" s="1"/>
  <c r="AP231" s="1"/>
  <c r="AP232" s="1"/>
  <c r="AP233" s="1"/>
  <c r="AP234" s="1"/>
  <c r="AP235" s="1"/>
  <c r="AP236" s="1"/>
  <c r="AP237" s="1"/>
  <c r="AP238" s="1"/>
  <c r="AP239" s="1"/>
  <c r="AP240" s="1"/>
  <c r="AP241" s="1"/>
  <c r="AP242" s="1"/>
  <c r="AP243" s="1"/>
  <c r="AP244" s="1"/>
  <c r="AP245" s="1"/>
  <c r="AP246" s="1"/>
  <c r="AP247" s="1"/>
  <c r="AP248" s="1"/>
  <c r="AP249" s="1"/>
  <c r="AP250" s="1"/>
  <c r="AP251" s="1"/>
  <c r="AP252" s="1"/>
  <c r="AP253" s="1"/>
  <c r="AP254" s="1"/>
  <c r="AP255" s="1"/>
  <c r="AP256" s="1"/>
  <c r="AP257" s="1"/>
  <c r="AP258" s="1"/>
  <c r="AP259" s="1"/>
  <c r="AP260" s="1"/>
  <c r="AP261" s="1"/>
  <c r="AP262" s="1"/>
  <c r="AP263" s="1"/>
  <c r="AP264" s="1"/>
  <c r="AP265" s="1"/>
  <c r="AP266" s="1"/>
  <c r="AP267" s="1"/>
  <c r="AP268" s="1"/>
  <c r="AP269" s="1"/>
  <c r="AP270" s="1"/>
  <c r="AP271" s="1"/>
  <c r="AP272" s="1"/>
  <c r="AP273" s="1"/>
  <c r="AP274" s="1"/>
  <c r="AP275" s="1"/>
  <c r="AP276" s="1"/>
  <c r="AP277" s="1"/>
  <c r="AP278" s="1"/>
  <c r="AP279" s="1"/>
  <c r="AP280" s="1"/>
  <c r="AP281" s="1"/>
  <c r="AP282" s="1"/>
  <c r="AP283" s="1"/>
  <c r="AP284" s="1"/>
  <c r="AP285" s="1"/>
  <c r="AP286" s="1"/>
  <c r="AP287" s="1"/>
  <c r="AP288" s="1"/>
  <c r="AP289" s="1"/>
  <c r="AP290" s="1"/>
  <c r="AP291" s="1"/>
  <c r="AP292" s="1"/>
  <c r="AP293" s="1"/>
  <c r="AP294" s="1"/>
  <c r="AP295" s="1"/>
  <c r="AP296" s="1"/>
  <c r="AP297" s="1"/>
  <c r="AP298" s="1"/>
  <c r="AP299" s="1"/>
  <c r="AP300" s="1"/>
  <c r="AP301" s="1"/>
  <c r="AP302" s="1"/>
  <c r="AP303" s="1"/>
  <c r="AP304" s="1"/>
  <c r="AP305" s="1"/>
  <c r="AP306" s="1"/>
  <c r="AP307" s="1"/>
  <c r="AP308" s="1"/>
  <c r="AP309" s="1"/>
  <c r="AP310" s="1"/>
  <c r="AP311" s="1"/>
  <c r="AP312" s="1"/>
  <c r="AP313" s="1"/>
  <c r="AP314" s="1"/>
  <c r="AP315" s="1"/>
  <c r="AP316" s="1"/>
  <c r="AP317" s="1"/>
  <c r="AP318" s="1"/>
  <c r="AP319" s="1"/>
  <c r="AP320" s="1"/>
  <c r="AP321" s="1"/>
  <c r="AP322" s="1"/>
  <c r="AP323" s="1"/>
  <c r="AP324" s="1"/>
  <c r="AP325" s="1"/>
  <c r="AP326" s="1"/>
  <c r="AP327" s="1"/>
  <c r="AP328" s="1"/>
  <c r="AP329" s="1"/>
  <c r="AP330" s="1"/>
  <c r="AP331" s="1"/>
  <c r="AP332" s="1"/>
  <c r="AP333" s="1"/>
  <c r="AP334" s="1"/>
  <c r="AP335" s="1"/>
  <c r="AP336" s="1"/>
  <c r="AP337" s="1"/>
  <c r="AP338" s="1"/>
  <c r="AP339" s="1"/>
  <c r="AP340" s="1"/>
  <c r="AP341" s="1"/>
  <c r="AP342" s="1"/>
  <c r="AP343" s="1"/>
  <c r="AP344" s="1"/>
  <c r="AP345" s="1"/>
  <c r="AP346" s="1"/>
  <c r="AW54"/>
  <c r="AK55" s="1"/>
  <c r="AT55" s="1"/>
  <c r="BN54"/>
  <c r="BM54"/>
  <c r="AV54"/>
  <c r="AJ55" s="1"/>
  <c r="AS55" s="1"/>
  <c r="BM53"/>
  <c r="AQ56"/>
  <c r="AQ57" s="1"/>
  <c r="U107"/>
  <c r="V108"/>
  <c r="T107"/>
  <c r="L54" i="7"/>
  <c r="G55"/>
  <c r="I73" i="15" l="1"/>
  <c r="I74" s="1"/>
  <c r="J80" i="16"/>
  <c r="J81" s="1"/>
  <c r="I79"/>
  <c r="I80" s="1"/>
  <c r="L58" i="20"/>
  <c r="G59"/>
  <c r="G62" i="19"/>
  <c r="L61"/>
  <c r="V106" i="18"/>
  <c r="BK123"/>
  <c r="BG124"/>
  <c r="AN59"/>
  <c r="AL61"/>
  <c r="AS32"/>
  <c r="BJ122"/>
  <c r="BF123"/>
  <c r="BE123"/>
  <c r="BI122"/>
  <c r="AX31"/>
  <c r="BA31" s="1"/>
  <c r="BD31" s="1"/>
  <c r="BO31"/>
  <c r="AU31"/>
  <c r="AI32" s="1"/>
  <c r="BL31"/>
  <c r="T107"/>
  <c r="AW32"/>
  <c r="AK33" s="1"/>
  <c r="BQ32"/>
  <c r="AZ32"/>
  <c r="BC32" s="1"/>
  <c r="BN32"/>
  <c r="AM60"/>
  <c r="U106"/>
  <c r="BJ123" i="17"/>
  <c r="BF124"/>
  <c r="AL60"/>
  <c r="AW32"/>
  <c r="AK33" s="1"/>
  <c r="BQ32"/>
  <c r="BN32"/>
  <c r="BI122"/>
  <c r="BE123"/>
  <c r="U106"/>
  <c r="AN60"/>
  <c r="V106"/>
  <c r="AM60"/>
  <c r="AS32"/>
  <c r="BK123"/>
  <c r="BG124"/>
  <c r="T108"/>
  <c r="AX31"/>
  <c r="BA31" s="1"/>
  <c r="AU31"/>
  <c r="AI32" s="1"/>
  <c r="BL31"/>
  <c r="BO31"/>
  <c r="J58" i="12"/>
  <c r="J59" s="1"/>
  <c r="AZ54" i="13"/>
  <c r="BC54" s="1"/>
  <c r="AY54"/>
  <c r="BB54" s="1"/>
  <c r="AN57"/>
  <c r="AQ58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M58"/>
  <c r="AW55"/>
  <c r="AK56" s="1"/>
  <c r="AT56" s="1"/>
  <c r="BN55"/>
  <c r="BM55"/>
  <c r="AV55"/>
  <c r="AJ56" s="1"/>
  <c r="T108"/>
  <c r="U108"/>
  <c r="V109"/>
  <c r="L55" i="7"/>
  <c r="G56"/>
  <c r="I75" i="15" l="1"/>
  <c r="I76" s="1"/>
  <c r="J74"/>
  <c r="J75" s="1"/>
  <c r="I59" i="12"/>
  <c r="I60" s="1"/>
  <c r="I81" i="16"/>
  <c r="I82" s="1"/>
  <c r="L59" i="20"/>
  <c r="G60"/>
  <c r="L62" i="19"/>
  <c r="G63"/>
  <c r="T108" i="18"/>
  <c r="AN60"/>
  <c r="U107"/>
  <c r="BP32"/>
  <c r="AV32"/>
  <c r="AJ33" s="1"/>
  <c r="BM32"/>
  <c r="AM61"/>
  <c r="AR32"/>
  <c r="BF124"/>
  <c r="BJ123"/>
  <c r="AL62"/>
  <c r="BG125"/>
  <c r="BK124"/>
  <c r="V107"/>
  <c r="AT33"/>
  <c r="BE124"/>
  <c r="BI123"/>
  <c r="T109" i="17"/>
  <c r="BK124"/>
  <c r="BG125"/>
  <c r="V107"/>
  <c r="U107"/>
  <c r="AT33"/>
  <c r="BP32"/>
  <c r="AV32"/>
  <c r="AJ33" s="1"/>
  <c r="BM32"/>
  <c r="BF125"/>
  <c r="BJ124"/>
  <c r="AR32"/>
  <c r="AM61"/>
  <c r="AN61"/>
  <c r="BE124"/>
  <c r="BI123"/>
  <c r="AL61"/>
  <c r="AZ32"/>
  <c r="BC32" s="1"/>
  <c r="AY55" i="13"/>
  <c r="BB55" s="1"/>
  <c r="AZ55"/>
  <c r="BC55" s="1"/>
  <c r="AS56"/>
  <c r="BM56" s="1"/>
  <c r="AN58"/>
  <c r="AM59"/>
  <c r="BN56"/>
  <c r="AW56"/>
  <c r="AK57" s="1"/>
  <c r="T109"/>
  <c r="V110"/>
  <c r="U109"/>
  <c r="L56" i="7"/>
  <c r="G57"/>
  <c r="J76" i="15" l="1"/>
  <c r="J82" i="16"/>
  <c r="J83" s="1"/>
  <c r="J60" i="12"/>
  <c r="J61" s="1"/>
  <c r="G61" i="20"/>
  <c r="L60"/>
  <c r="G64" i="19"/>
  <c r="L63"/>
  <c r="BG126" i="18"/>
  <c r="BK125"/>
  <c r="AS33"/>
  <c r="T109"/>
  <c r="BE125"/>
  <c r="BI124"/>
  <c r="AL63"/>
  <c r="AU32"/>
  <c r="AI33" s="1"/>
  <c r="BO32"/>
  <c r="BL32"/>
  <c r="U108"/>
  <c r="AM62"/>
  <c r="AN61"/>
  <c r="BQ33"/>
  <c r="AW33"/>
  <c r="AK34" s="1"/>
  <c r="BN33"/>
  <c r="V108"/>
  <c r="BF125"/>
  <c r="BJ124"/>
  <c r="AY32"/>
  <c r="BB32" s="1"/>
  <c r="BF126" i="17"/>
  <c r="BJ125"/>
  <c r="U108"/>
  <c r="BL32"/>
  <c r="BO32"/>
  <c r="AU32"/>
  <c r="AI33" s="1"/>
  <c r="V108"/>
  <c r="AM62"/>
  <c r="AZ33"/>
  <c r="BC33" s="1"/>
  <c r="AW33"/>
  <c r="AK34" s="1"/>
  <c r="BN33"/>
  <c r="BQ33"/>
  <c r="AY32"/>
  <c r="BB32" s="1"/>
  <c r="AN62"/>
  <c r="AS33"/>
  <c r="T110"/>
  <c r="AL62"/>
  <c r="BE125"/>
  <c r="BI124"/>
  <c r="BG126"/>
  <c r="BK125"/>
  <c r="AZ56" i="13"/>
  <c r="BC56" s="1"/>
  <c r="AY56"/>
  <c r="BB56" s="1"/>
  <c r="AV56"/>
  <c r="AJ57" s="1"/>
  <c r="AM60"/>
  <c r="AN59"/>
  <c r="T110"/>
  <c r="V111"/>
  <c r="U110"/>
  <c r="L57" i="7"/>
  <c r="G58"/>
  <c r="J77" i="15" l="1"/>
  <c r="J78" s="1"/>
  <c r="I77"/>
  <c r="I83" i="16"/>
  <c r="I84" s="1"/>
  <c r="I61" i="12"/>
  <c r="I62" s="1"/>
  <c r="J84" i="16"/>
  <c r="J85" s="1"/>
  <c r="L61" i="20"/>
  <c r="G62"/>
  <c r="L64" i="19"/>
  <c r="G65"/>
  <c r="V109" i="18"/>
  <c r="AL64"/>
  <c r="AV33"/>
  <c r="AJ34" s="1"/>
  <c r="BP33"/>
  <c r="BM33"/>
  <c r="AT34"/>
  <c r="AN62"/>
  <c r="U109"/>
  <c r="AR33"/>
  <c r="BG127"/>
  <c r="BK126"/>
  <c r="BF126"/>
  <c r="BJ125"/>
  <c r="T110"/>
  <c r="AM63"/>
  <c r="BI125"/>
  <c r="BE126"/>
  <c r="AX32"/>
  <c r="BA32" s="1"/>
  <c r="BD32" s="1"/>
  <c r="AZ33"/>
  <c r="BC33" s="1"/>
  <c r="BG127" i="17"/>
  <c r="BK126"/>
  <c r="AN63"/>
  <c r="U109"/>
  <c r="BJ126"/>
  <c r="BF127"/>
  <c r="AV33"/>
  <c r="AJ34" s="1"/>
  <c r="BP33"/>
  <c r="AY33"/>
  <c r="BB33" s="1"/>
  <c r="BM33"/>
  <c r="AT34"/>
  <c r="V109"/>
  <c r="AX32"/>
  <c r="BA32" s="1"/>
  <c r="T111"/>
  <c r="AR33"/>
  <c r="AL63"/>
  <c r="BI125"/>
  <c r="BE126"/>
  <c r="AM63"/>
  <c r="AN60" i="13"/>
  <c r="AM61"/>
  <c r="V112"/>
  <c r="U111"/>
  <c r="T111"/>
  <c r="L58" i="7"/>
  <c r="G59"/>
  <c r="J79" i="15" l="1"/>
  <c r="J80" s="1"/>
  <c r="I78"/>
  <c r="I79" s="1"/>
  <c r="I63" i="12"/>
  <c r="I64" s="1"/>
  <c r="J62"/>
  <c r="J63" s="1"/>
  <c r="I85" i="16"/>
  <c r="I86" s="1"/>
  <c r="L62" i="20"/>
  <c r="G63"/>
  <c r="G66" i="19"/>
  <c r="L65"/>
  <c r="BE127" i="18"/>
  <c r="BI126"/>
  <c r="AM64"/>
  <c r="AS34"/>
  <c r="BK127"/>
  <c r="BG128"/>
  <c r="U110"/>
  <c r="V110"/>
  <c r="AW34"/>
  <c r="AK35" s="1"/>
  <c r="BQ34"/>
  <c r="BN34"/>
  <c r="AN63"/>
  <c r="AL65"/>
  <c r="T111"/>
  <c r="BJ126"/>
  <c r="BF127"/>
  <c r="BO33"/>
  <c r="AX33"/>
  <c r="BA33" s="1"/>
  <c r="BD33" s="1"/>
  <c r="AU33"/>
  <c r="AI34" s="1"/>
  <c r="BL33"/>
  <c r="AY33"/>
  <c r="BB33" s="1"/>
  <c r="BO33" i="17"/>
  <c r="AU33"/>
  <c r="AI34" s="1"/>
  <c r="BL33"/>
  <c r="AN64"/>
  <c r="AL64"/>
  <c r="V110"/>
  <c r="U110"/>
  <c r="T112"/>
  <c r="AS34"/>
  <c r="BI126"/>
  <c r="BE127"/>
  <c r="BJ127"/>
  <c r="BF128"/>
  <c r="BK127"/>
  <c r="BG128"/>
  <c r="AM64"/>
  <c r="BN34"/>
  <c r="BQ34"/>
  <c r="AW34"/>
  <c r="AK35" s="1"/>
  <c r="AN61" i="13"/>
  <c r="AM62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M208" s="1"/>
  <c r="AM209" s="1"/>
  <c r="AM210" s="1"/>
  <c r="AM211" s="1"/>
  <c r="AM212" s="1"/>
  <c r="AM213" s="1"/>
  <c r="AM214" s="1"/>
  <c r="AM215" s="1"/>
  <c r="AM216" s="1"/>
  <c r="AM217" s="1"/>
  <c r="AM218" s="1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T112"/>
  <c r="V113"/>
  <c r="U112"/>
  <c r="L59" i="7"/>
  <c r="G60"/>
  <c r="I80" i="15" l="1"/>
  <c r="J81" s="1"/>
  <c r="J64" i="12"/>
  <c r="J86" i="16"/>
  <c r="J87" s="1"/>
  <c r="L63" i="20"/>
  <c r="G64"/>
  <c r="L66" i="19"/>
  <c r="G67"/>
  <c r="AN64" i="18"/>
  <c r="U111"/>
  <c r="AZ34"/>
  <c r="BC34" s="1"/>
  <c r="V111"/>
  <c r="AM65"/>
  <c r="BE128"/>
  <c r="BI127"/>
  <c r="AR34"/>
  <c r="AL66"/>
  <c r="BG129"/>
  <c r="BK128"/>
  <c r="BJ127"/>
  <c r="BF128"/>
  <c r="T112"/>
  <c r="AT35"/>
  <c r="AV34"/>
  <c r="AJ35" s="1"/>
  <c r="BP34"/>
  <c r="BM34"/>
  <c r="AT35" i="17"/>
  <c r="T113"/>
  <c r="V111"/>
  <c r="AN65"/>
  <c r="BK128"/>
  <c r="BG129"/>
  <c r="AR34"/>
  <c r="BF129"/>
  <c r="BJ128"/>
  <c r="U111"/>
  <c r="AZ34"/>
  <c r="BC34" s="1"/>
  <c r="AX33"/>
  <c r="BA33" s="1"/>
  <c r="AM65"/>
  <c r="BI127"/>
  <c r="BE128"/>
  <c r="AY34"/>
  <c r="BB34" s="1"/>
  <c r="AV34"/>
  <c r="AJ35" s="1"/>
  <c r="BM34"/>
  <c r="BP34"/>
  <c r="AL65"/>
  <c r="AN62" i="13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N208" s="1"/>
  <c r="AN209" s="1"/>
  <c r="AN210" s="1"/>
  <c r="AN211" s="1"/>
  <c r="AN212" s="1"/>
  <c r="AN213" s="1"/>
  <c r="AN214" s="1"/>
  <c r="AN215" s="1"/>
  <c r="AN216" s="1"/>
  <c r="AN217" s="1"/>
  <c r="AN218" s="1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T113"/>
  <c r="U113"/>
  <c r="V114"/>
  <c r="L60" i="7"/>
  <c r="G61"/>
  <c r="J82" i="15" l="1"/>
  <c r="J83" s="1"/>
  <c r="I81"/>
  <c r="I82" s="1"/>
  <c r="I87" i="16"/>
  <c r="I88" s="1"/>
  <c r="I89" s="1"/>
  <c r="I90" s="1"/>
  <c r="J65" i="12"/>
  <c r="J66" s="1"/>
  <c r="I65"/>
  <c r="J88" i="16"/>
  <c r="J89" s="1"/>
  <c r="G65" i="20"/>
  <c r="L64"/>
  <c r="G68" i="19"/>
  <c r="L67"/>
  <c r="AS35" i="18"/>
  <c r="T113"/>
  <c r="AL67"/>
  <c r="AM66"/>
  <c r="AN65"/>
  <c r="AY34"/>
  <c r="BB34" s="1"/>
  <c r="BQ35"/>
  <c r="AW35"/>
  <c r="AK36" s="1"/>
  <c r="BN35"/>
  <c r="BF129"/>
  <c r="BJ128"/>
  <c r="BG130"/>
  <c r="BK129"/>
  <c r="AU34"/>
  <c r="AI35" s="1"/>
  <c r="BO34"/>
  <c r="BL34"/>
  <c r="BE129"/>
  <c r="BI128"/>
  <c r="V112"/>
  <c r="U112"/>
  <c r="BE129" i="17"/>
  <c r="BI128"/>
  <c r="AM66"/>
  <c r="AU34"/>
  <c r="AI35" s="1"/>
  <c r="BO34"/>
  <c r="AX34"/>
  <c r="BA34" s="1"/>
  <c r="BL34"/>
  <c r="V112"/>
  <c r="U112"/>
  <c r="BQ35"/>
  <c r="AW35"/>
  <c r="AK36" s="1"/>
  <c r="BN35"/>
  <c r="AL66"/>
  <c r="AS35"/>
  <c r="BF130"/>
  <c r="BJ129"/>
  <c r="BG130"/>
  <c r="BK129"/>
  <c r="T114"/>
  <c r="AN66"/>
  <c r="I83" i="15"/>
  <c r="I84" s="1"/>
  <c r="T114" i="13"/>
  <c r="V115"/>
  <c r="U114"/>
  <c r="G62" i="7"/>
  <c r="L61"/>
  <c r="I66" i="12" l="1"/>
  <c r="I67" s="1"/>
  <c r="J90" i="16"/>
  <c r="J91" s="1"/>
  <c r="L65" i="20"/>
  <c r="G66"/>
  <c r="L68" i="19"/>
  <c r="G69"/>
  <c r="BI129" i="18"/>
  <c r="BE130"/>
  <c r="V113"/>
  <c r="AN66"/>
  <c r="AL68"/>
  <c r="BG131"/>
  <c r="BK130"/>
  <c r="AX34"/>
  <c r="BA34" s="1"/>
  <c r="BD34" s="1"/>
  <c r="AR35"/>
  <c r="AT36"/>
  <c r="AV35"/>
  <c r="AJ36" s="1"/>
  <c r="AY35"/>
  <c r="BB35" s="1"/>
  <c r="BP35"/>
  <c r="BM35"/>
  <c r="U113"/>
  <c r="BF130"/>
  <c r="BJ129"/>
  <c r="AM67"/>
  <c r="T114"/>
  <c r="AZ35"/>
  <c r="BC35" s="1"/>
  <c r="AN67" i="17"/>
  <c r="AT36"/>
  <c r="BI129"/>
  <c r="BE130"/>
  <c r="T115"/>
  <c r="U113"/>
  <c r="AM67"/>
  <c r="BG131"/>
  <c r="BK130"/>
  <c r="BJ130"/>
  <c r="BF131"/>
  <c r="AL67"/>
  <c r="AR35"/>
  <c r="BM35"/>
  <c r="BP35"/>
  <c r="AV35"/>
  <c r="AJ36" s="1"/>
  <c r="V113"/>
  <c r="AZ35"/>
  <c r="BC35" s="1"/>
  <c r="J84" i="15"/>
  <c r="J85" s="1"/>
  <c r="U115" i="13"/>
  <c r="T115"/>
  <c r="V116"/>
  <c r="L62" i="7"/>
  <c r="G63"/>
  <c r="I91" i="16" l="1"/>
  <c r="I92" s="1"/>
  <c r="J67" i="12"/>
  <c r="J68" s="1"/>
  <c r="I93" i="16"/>
  <c r="I94" s="1"/>
  <c r="J92"/>
  <c r="J93" s="1"/>
  <c r="L66" i="20"/>
  <c r="G67"/>
  <c r="G70" i="19"/>
  <c r="L69"/>
  <c r="AM68" i="18"/>
  <c r="AX35"/>
  <c r="BA35" s="1"/>
  <c r="BD35" s="1"/>
  <c r="BO35"/>
  <c r="AU35"/>
  <c r="AI36" s="1"/>
  <c r="BL35"/>
  <c r="AL69"/>
  <c r="V114"/>
  <c r="AW36"/>
  <c r="AK37" s="1"/>
  <c r="BQ36"/>
  <c r="BN36"/>
  <c r="BK131"/>
  <c r="BG132"/>
  <c r="BI130"/>
  <c r="BE131"/>
  <c r="BJ130"/>
  <c r="BF131"/>
  <c r="T115"/>
  <c r="U114"/>
  <c r="AS36"/>
  <c r="AN67"/>
  <c r="AS36" i="17"/>
  <c r="AL68"/>
  <c r="AM68"/>
  <c r="T116"/>
  <c r="BI130"/>
  <c r="BE131"/>
  <c r="AN68"/>
  <c r="V114"/>
  <c r="BJ131"/>
  <c r="BF132"/>
  <c r="BK131"/>
  <c r="BG132"/>
  <c r="U114"/>
  <c r="AY35"/>
  <c r="BB35" s="1"/>
  <c r="AX35"/>
  <c r="BA35" s="1"/>
  <c r="AU35"/>
  <c r="AI36" s="1"/>
  <c r="BL35"/>
  <c r="BO35"/>
  <c r="AW36"/>
  <c r="AK37" s="1"/>
  <c r="BQ36"/>
  <c r="BN36"/>
  <c r="AZ36"/>
  <c r="BC36" s="1"/>
  <c r="I85" i="15"/>
  <c r="I86" s="1"/>
  <c r="V117" i="13"/>
  <c r="U116"/>
  <c r="T116"/>
  <c r="G64" i="7"/>
  <c r="L63"/>
  <c r="I68" i="12" l="1"/>
  <c r="I69" s="1"/>
  <c r="I70" s="1"/>
  <c r="J69"/>
  <c r="J70" s="1"/>
  <c r="J94" i="16"/>
  <c r="J95" s="1"/>
  <c r="L67" i="20"/>
  <c r="G68"/>
  <c r="L70" i="19"/>
  <c r="G71"/>
  <c r="AM69" i="18"/>
  <c r="BF132"/>
  <c r="BJ131"/>
  <c r="AN68"/>
  <c r="T116"/>
  <c r="BE132"/>
  <c r="BI131"/>
  <c r="BK132"/>
  <c r="BG133"/>
  <c r="V115"/>
  <c r="AR36"/>
  <c r="AZ36"/>
  <c r="BC36" s="1"/>
  <c r="BP36"/>
  <c r="AY36"/>
  <c r="BB36" s="1"/>
  <c r="AV36"/>
  <c r="AJ37" s="1"/>
  <c r="BM36"/>
  <c r="AT37"/>
  <c r="U115"/>
  <c r="AL70"/>
  <c r="BF133" i="17"/>
  <c r="BJ132"/>
  <c r="V115"/>
  <c r="BE132"/>
  <c r="BI131"/>
  <c r="T117"/>
  <c r="BK132"/>
  <c r="BG133"/>
  <c r="AN69"/>
  <c r="AM69"/>
  <c r="BP36"/>
  <c r="AV36"/>
  <c r="AJ37" s="1"/>
  <c r="BM36"/>
  <c r="AT37"/>
  <c r="U115"/>
  <c r="AR36"/>
  <c r="AL69"/>
  <c r="J86" i="15"/>
  <c r="J87" s="1"/>
  <c r="T117" i="13"/>
  <c r="V118"/>
  <c r="U117"/>
  <c r="L64" i="7"/>
  <c r="G65"/>
  <c r="J71" i="12" l="1"/>
  <c r="I95" i="16"/>
  <c r="I96" s="1"/>
  <c r="I87" i="15"/>
  <c r="I88" s="1"/>
  <c r="G69" i="20"/>
  <c r="L68"/>
  <c r="G72" i="19"/>
  <c r="L71"/>
  <c r="AL71" i="18"/>
  <c r="AN69"/>
  <c r="U116"/>
  <c r="AM70"/>
  <c r="V116"/>
  <c r="AW37"/>
  <c r="AK38" s="1"/>
  <c r="BQ37"/>
  <c r="BN37"/>
  <c r="BE133"/>
  <c r="BI132"/>
  <c r="AS37"/>
  <c r="AX36"/>
  <c r="BA36" s="1"/>
  <c r="BD36" s="1"/>
  <c r="AU36"/>
  <c r="AI37" s="1"/>
  <c r="BO36"/>
  <c r="BL36"/>
  <c r="BG134"/>
  <c r="BK133"/>
  <c r="T117"/>
  <c r="BF133"/>
  <c r="BJ132"/>
  <c r="BG134" i="17"/>
  <c r="BK133"/>
  <c r="AW37"/>
  <c r="AK38" s="1"/>
  <c r="BN37"/>
  <c r="BQ37"/>
  <c r="AN70"/>
  <c r="BE133"/>
  <c r="BI132"/>
  <c r="AL70"/>
  <c r="U116"/>
  <c r="AM70"/>
  <c r="T118"/>
  <c r="BF134"/>
  <c r="BJ133"/>
  <c r="BL36"/>
  <c r="AX36"/>
  <c r="BA36" s="1"/>
  <c r="AU36"/>
  <c r="AI37" s="1"/>
  <c r="BO36"/>
  <c r="AS37"/>
  <c r="V116"/>
  <c r="AY36"/>
  <c r="BB36" s="1"/>
  <c r="I71" i="12"/>
  <c r="I72" s="1"/>
  <c r="T118" i="13"/>
  <c r="V119"/>
  <c r="U118"/>
  <c r="G66" i="7"/>
  <c r="L65"/>
  <c r="I89" i="15" l="1"/>
  <c r="I90" s="1"/>
  <c r="J88"/>
  <c r="J89" s="1"/>
  <c r="J96" i="16"/>
  <c r="J97" s="1"/>
  <c r="L69" i="20"/>
  <c r="G70"/>
  <c r="L72" i="19"/>
  <c r="G73"/>
  <c r="AV37" i="18"/>
  <c r="AJ38" s="1"/>
  <c r="BP37"/>
  <c r="AY37"/>
  <c r="BB37" s="1"/>
  <c r="BM37"/>
  <c r="AT38"/>
  <c r="AL72"/>
  <c r="T118"/>
  <c r="BF134"/>
  <c r="BJ133"/>
  <c r="BI133"/>
  <c r="BE134"/>
  <c r="U117"/>
  <c r="AZ37"/>
  <c r="BC37" s="1"/>
  <c r="BG135"/>
  <c r="BK134"/>
  <c r="AR37"/>
  <c r="V117"/>
  <c r="AM71"/>
  <c r="AN70"/>
  <c r="T119" i="17"/>
  <c r="AL71"/>
  <c r="BI133"/>
  <c r="BE134"/>
  <c r="BG135"/>
  <c r="BK134"/>
  <c r="V117"/>
  <c r="U117"/>
  <c r="AN71"/>
  <c r="AT38"/>
  <c r="AV37"/>
  <c r="AJ38" s="1"/>
  <c r="BP37"/>
  <c r="BM37"/>
  <c r="BJ134"/>
  <c r="BF135"/>
  <c r="AR37"/>
  <c r="AM71"/>
  <c r="AZ37"/>
  <c r="BC37" s="1"/>
  <c r="J72" i="12"/>
  <c r="J73" s="1"/>
  <c r="T119" i="13"/>
  <c r="U119"/>
  <c r="V120"/>
  <c r="L66" i="7"/>
  <c r="G67"/>
  <c r="J90" i="15" l="1"/>
  <c r="J91" s="1"/>
  <c r="I97" i="16"/>
  <c r="I98" s="1"/>
  <c r="I91" i="15"/>
  <c r="I92" s="1"/>
  <c r="I99" i="16"/>
  <c r="I100" s="1"/>
  <c r="J98"/>
  <c r="J99" s="1"/>
  <c r="L70" i="20"/>
  <c r="G71"/>
  <c r="G74" i="19"/>
  <c r="L73"/>
  <c r="AM72" i="18"/>
  <c r="U118"/>
  <c r="AW38"/>
  <c r="AK39" s="1"/>
  <c r="AZ38"/>
  <c r="BC38" s="1"/>
  <c r="BQ38"/>
  <c r="BN38"/>
  <c r="BO37"/>
  <c r="AX37"/>
  <c r="BA37" s="1"/>
  <c r="BD37" s="1"/>
  <c r="AU37"/>
  <c r="AI38" s="1"/>
  <c r="BL37"/>
  <c r="V118"/>
  <c r="AN71"/>
  <c r="AS38"/>
  <c r="T119"/>
  <c r="BK135"/>
  <c r="BG136"/>
  <c r="BE135"/>
  <c r="BI134"/>
  <c r="BJ134"/>
  <c r="BF135"/>
  <c r="AL73"/>
  <c r="BN38" i="17"/>
  <c r="AZ38"/>
  <c r="BC38" s="1"/>
  <c r="BQ38"/>
  <c r="AW38"/>
  <c r="AK39" s="1"/>
  <c r="AN72"/>
  <c r="V118"/>
  <c r="BK135"/>
  <c r="BG136"/>
  <c r="AY37"/>
  <c r="BB37" s="1"/>
  <c r="U118"/>
  <c r="BI134"/>
  <c r="BE135"/>
  <c r="T120"/>
  <c r="BO37"/>
  <c r="AU37"/>
  <c r="AI38" s="1"/>
  <c r="AX37"/>
  <c r="BA37" s="1"/>
  <c r="BL37"/>
  <c r="AS38"/>
  <c r="AL72"/>
  <c r="AM72"/>
  <c r="BJ135"/>
  <c r="BF136"/>
  <c r="I73" i="12"/>
  <c r="I74" s="1"/>
  <c r="V121" i="13"/>
  <c r="T120"/>
  <c r="U120"/>
  <c r="G68" i="7"/>
  <c r="L67"/>
  <c r="J92" i="15" l="1"/>
  <c r="J93" s="1"/>
  <c r="J100" i="16"/>
  <c r="J101" s="1"/>
  <c r="L71" i="20"/>
  <c r="G72"/>
  <c r="L74" i="19"/>
  <c r="G75"/>
  <c r="AM73" i="18"/>
  <c r="T120"/>
  <c r="BE136"/>
  <c r="BI135"/>
  <c r="V119"/>
  <c r="AT39"/>
  <c r="BF136"/>
  <c r="BJ135"/>
  <c r="AY38"/>
  <c r="BB38" s="1"/>
  <c r="AV38"/>
  <c r="AJ39" s="1"/>
  <c r="BP38"/>
  <c r="BM38"/>
  <c r="BG137"/>
  <c r="BK136"/>
  <c r="AR38"/>
  <c r="AL74"/>
  <c r="AN72"/>
  <c r="U119"/>
  <c r="AN73" i="17"/>
  <c r="BK136"/>
  <c r="BG137"/>
  <c r="BF137"/>
  <c r="BJ136"/>
  <c r="AM73"/>
  <c r="BE136"/>
  <c r="BI135"/>
  <c r="U119"/>
  <c r="V119"/>
  <c r="T121"/>
  <c r="AL73"/>
  <c r="AY38"/>
  <c r="BB38" s="1"/>
  <c r="AV38"/>
  <c r="AJ39" s="1"/>
  <c r="BM38"/>
  <c r="BP38"/>
  <c r="AR38"/>
  <c r="AT39"/>
  <c r="J74" i="12"/>
  <c r="J75" s="1"/>
  <c r="T121" i="13"/>
  <c r="U121"/>
  <c r="V122"/>
  <c r="L68" i="7"/>
  <c r="G69"/>
  <c r="J94" i="15" l="1"/>
  <c r="J95" s="1"/>
  <c r="I93"/>
  <c r="I94" s="1"/>
  <c r="J102" i="16"/>
  <c r="J103" s="1"/>
  <c r="I101"/>
  <c r="I102" s="1"/>
  <c r="I95" i="15"/>
  <c r="I96" s="1"/>
  <c r="G73" i="20"/>
  <c r="L72"/>
  <c r="G76" i="19"/>
  <c r="L75"/>
  <c r="AU38" i="18"/>
  <c r="AI39" s="1"/>
  <c r="BO38"/>
  <c r="BL38"/>
  <c r="AL75"/>
  <c r="BG138"/>
  <c r="BK137"/>
  <c r="T121"/>
  <c r="AN73"/>
  <c r="AM74"/>
  <c r="V120"/>
  <c r="BE137"/>
  <c r="BI136"/>
  <c r="AS39"/>
  <c r="U120"/>
  <c r="BF137"/>
  <c r="BJ136"/>
  <c r="BQ39"/>
  <c r="AZ39"/>
  <c r="BC39" s="1"/>
  <c r="AW39"/>
  <c r="AK40" s="1"/>
  <c r="BN39"/>
  <c r="V120" i="17"/>
  <c r="BK137"/>
  <c r="BG138"/>
  <c r="AS39"/>
  <c r="AM74"/>
  <c r="AN74"/>
  <c r="BF138"/>
  <c r="BJ137"/>
  <c r="T122"/>
  <c r="AU38"/>
  <c r="AI39" s="1"/>
  <c r="BO38"/>
  <c r="BL38"/>
  <c r="BQ39"/>
  <c r="AW39"/>
  <c r="AK40" s="1"/>
  <c r="BN39"/>
  <c r="AL74"/>
  <c r="U120"/>
  <c r="BE137"/>
  <c r="BI136"/>
  <c r="J96" i="15"/>
  <c r="J97" s="1"/>
  <c r="I75" i="12"/>
  <c r="J76" s="1"/>
  <c r="T122" i="13"/>
  <c r="V123"/>
  <c r="U122"/>
  <c r="L69" i="7"/>
  <c r="G70"/>
  <c r="J104" i="16" l="1"/>
  <c r="J105" s="1"/>
  <c r="I103"/>
  <c r="I104" s="1"/>
  <c r="I97" i="15"/>
  <c r="I98" s="1"/>
  <c r="L73" i="20"/>
  <c r="G74"/>
  <c r="L76" i="19"/>
  <c r="G77"/>
  <c r="AN74" i="18"/>
  <c r="AR39"/>
  <c r="AL76"/>
  <c r="BI137"/>
  <c r="BE138"/>
  <c r="AM75"/>
  <c r="T122"/>
  <c r="AX38"/>
  <c r="BA38" s="1"/>
  <c r="BD38" s="1"/>
  <c r="U121"/>
  <c r="V121"/>
  <c r="AT40"/>
  <c r="BF138"/>
  <c r="BJ137"/>
  <c r="AY39"/>
  <c r="BB39" s="1"/>
  <c r="AV39"/>
  <c r="AJ40" s="1"/>
  <c r="BP39"/>
  <c r="BM39"/>
  <c r="BG139"/>
  <c r="BK138"/>
  <c r="U121" i="17"/>
  <c r="BI137"/>
  <c r="BE138"/>
  <c r="AL75"/>
  <c r="AR39"/>
  <c r="AT40"/>
  <c r="AN75"/>
  <c r="BM39"/>
  <c r="BP39"/>
  <c r="AV39"/>
  <c r="AJ40" s="1"/>
  <c r="T123"/>
  <c r="AM75"/>
  <c r="BG139"/>
  <c r="BK138"/>
  <c r="V121"/>
  <c r="BJ138"/>
  <c r="BF139"/>
  <c r="AZ39"/>
  <c r="BC39" s="1"/>
  <c r="AX38"/>
  <c r="BA38" s="1"/>
  <c r="I99" i="15"/>
  <c r="I100" s="1"/>
  <c r="J98"/>
  <c r="J99" s="1"/>
  <c r="I76" i="12"/>
  <c r="I77" s="1"/>
  <c r="U123" i="13"/>
  <c r="V124"/>
  <c r="T123"/>
  <c r="L70" i="7"/>
  <c r="G71"/>
  <c r="I105" i="16" l="1"/>
  <c r="I106" s="1"/>
  <c r="L74" i="20"/>
  <c r="G75"/>
  <c r="G78" i="19"/>
  <c r="L77"/>
  <c r="U122" i="18"/>
  <c r="AW40"/>
  <c r="AK41" s="1"/>
  <c r="BQ40"/>
  <c r="BN40"/>
  <c r="AL77"/>
  <c r="AS40"/>
  <c r="BJ138"/>
  <c r="BF139"/>
  <c r="V122"/>
  <c r="AM76"/>
  <c r="BE139"/>
  <c r="BI138"/>
  <c r="AN75"/>
  <c r="BK139"/>
  <c r="BG140"/>
  <c r="T123"/>
  <c r="AX39"/>
  <c r="BA39" s="1"/>
  <c r="BD39" s="1"/>
  <c r="AU39"/>
  <c r="AI40" s="1"/>
  <c r="BO39"/>
  <c r="BL39"/>
  <c r="U122" i="17"/>
  <c r="AU39"/>
  <c r="AI40" s="1"/>
  <c r="BL39"/>
  <c r="BO39"/>
  <c r="V122"/>
  <c r="BK139"/>
  <c r="BG140"/>
  <c r="AL76"/>
  <c r="BJ139"/>
  <c r="BF140"/>
  <c r="AM76"/>
  <c r="AS40"/>
  <c r="AN76"/>
  <c r="T124"/>
  <c r="AW40"/>
  <c r="AK41" s="1"/>
  <c r="BQ40"/>
  <c r="AZ40"/>
  <c r="BC40" s="1"/>
  <c r="BN40"/>
  <c r="BI138"/>
  <c r="BE139"/>
  <c r="AY39"/>
  <c r="BB39" s="1"/>
  <c r="J100" i="15"/>
  <c r="J101" s="1"/>
  <c r="J77" i="12"/>
  <c r="I78" s="1"/>
  <c r="T124" i="13"/>
  <c r="U124"/>
  <c r="V125"/>
  <c r="L71" i="7"/>
  <c r="G72"/>
  <c r="I101" i="15" l="1"/>
  <c r="I102" s="1"/>
  <c r="I107" i="16"/>
  <c r="I108" s="1"/>
  <c r="J106"/>
  <c r="J107" s="1"/>
  <c r="L75" i="20"/>
  <c r="G76"/>
  <c r="L78" i="19"/>
  <c r="G79"/>
  <c r="V123" i="18"/>
  <c r="AT41"/>
  <c r="T124"/>
  <c r="AN76"/>
  <c r="BE140"/>
  <c r="BI139"/>
  <c r="AM77"/>
  <c r="AZ40"/>
  <c r="BC40" s="1"/>
  <c r="BP40"/>
  <c r="AY40"/>
  <c r="BB40" s="1"/>
  <c r="AV40"/>
  <c r="AJ41" s="1"/>
  <c r="BM40"/>
  <c r="U123"/>
  <c r="AR40"/>
  <c r="BK140"/>
  <c r="BG141"/>
  <c r="BF140"/>
  <c r="BJ139"/>
  <c r="AL78"/>
  <c r="BE140" i="17"/>
  <c r="BI139"/>
  <c r="T125"/>
  <c r="U123"/>
  <c r="BP40"/>
  <c r="AY40"/>
  <c r="BB40" s="1"/>
  <c r="AV40"/>
  <c r="AJ41" s="1"/>
  <c r="BM40"/>
  <c r="AT41"/>
  <c r="AN77"/>
  <c r="V123"/>
  <c r="AX39"/>
  <c r="BA39" s="1"/>
  <c r="AL77"/>
  <c r="BJ140"/>
  <c r="BF141"/>
  <c r="BK140"/>
  <c r="BG141"/>
  <c r="AM77"/>
  <c r="AR40"/>
  <c r="J78" i="12"/>
  <c r="J79" s="1"/>
  <c r="T125" i="13"/>
  <c r="V126"/>
  <c r="U125"/>
  <c r="L72" i="7"/>
  <c r="G73"/>
  <c r="J102" i="15" l="1"/>
  <c r="J103" s="1"/>
  <c r="J108" i="16"/>
  <c r="J109" s="1"/>
  <c r="G77" i="20"/>
  <c r="L76"/>
  <c r="G80" i="19"/>
  <c r="L79"/>
  <c r="U124" i="18"/>
  <c r="AM78"/>
  <c r="BE141"/>
  <c r="BI140"/>
  <c r="V124"/>
  <c r="BG142"/>
  <c r="BK141"/>
  <c r="AS41"/>
  <c r="AN77"/>
  <c r="BF141"/>
  <c r="BJ140"/>
  <c r="T125"/>
  <c r="AL79"/>
  <c r="AU40"/>
  <c r="AI41" s="1"/>
  <c r="BO40"/>
  <c r="BL40"/>
  <c r="AZ41"/>
  <c r="BC41" s="1"/>
  <c r="BQ41"/>
  <c r="AW41"/>
  <c r="AK42" s="1"/>
  <c r="BN41"/>
  <c r="V124" i="17"/>
  <c r="BF142"/>
  <c r="BJ141"/>
  <c r="AZ41"/>
  <c r="BC41" s="1"/>
  <c r="AW41"/>
  <c r="AK42" s="1"/>
  <c r="BN41"/>
  <c r="BQ41"/>
  <c r="AM78"/>
  <c r="AL78"/>
  <c r="AN78"/>
  <c r="AS41"/>
  <c r="BL40"/>
  <c r="AX40"/>
  <c r="BA40" s="1"/>
  <c r="BO40"/>
  <c r="AU40"/>
  <c r="AI41" s="1"/>
  <c r="T126"/>
  <c r="BE141"/>
  <c r="BI140"/>
  <c r="BK141"/>
  <c r="BG142"/>
  <c r="U124"/>
  <c r="I103" i="15"/>
  <c r="I104" s="1"/>
  <c r="I79" i="12"/>
  <c r="I80" s="1"/>
  <c r="U126" i="13"/>
  <c r="T126"/>
  <c r="V127"/>
  <c r="L73" i="7"/>
  <c r="G74"/>
  <c r="I109" i="16" l="1"/>
  <c r="I110" s="1"/>
  <c r="J104" i="15"/>
  <c r="J105" s="1"/>
  <c r="L77" i="20"/>
  <c r="G78"/>
  <c r="L80" i="19"/>
  <c r="G81"/>
  <c r="AR41" i="18"/>
  <c r="V125"/>
  <c r="AV41"/>
  <c r="AJ42" s="1"/>
  <c r="BP41"/>
  <c r="AY41"/>
  <c r="BB41" s="1"/>
  <c r="BM41"/>
  <c r="AL80"/>
  <c r="AN78"/>
  <c r="BI141"/>
  <c r="BE142"/>
  <c r="U125"/>
  <c r="T126"/>
  <c r="BF142"/>
  <c r="BJ141"/>
  <c r="AT42"/>
  <c r="BG143"/>
  <c r="BK142"/>
  <c r="AM79"/>
  <c r="AX40"/>
  <c r="BA40" s="1"/>
  <c r="BD40" s="1"/>
  <c r="U125" i="17"/>
  <c r="V125"/>
  <c r="AR41"/>
  <c r="AN79"/>
  <c r="AM79"/>
  <c r="AT42"/>
  <c r="BF143"/>
  <c r="BJ142"/>
  <c r="T127"/>
  <c r="AV41"/>
  <c r="AJ42" s="1"/>
  <c r="BP41"/>
  <c r="AY41"/>
  <c r="BB41" s="1"/>
  <c r="BM41"/>
  <c r="BE142"/>
  <c r="BI141"/>
  <c r="BK142"/>
  <c r="BG143"/>
  <c r="AL79"/>
  <c r="J80" i="12"/>
  <c r="J81" s="1"/>
  <c r="V128" i="13"/>
  <c r="U127"/>
  <c r="T127"/>
  <c r="L74" i="7"/>
  <c r="G75"/>
  <c r="J106" i="15" l="1"/>
  <c r="J107" s="1"/>
  <c r="I105"/>
  <c r="I106" s="1"/>
  <c r="J110" i="16"/>
  <c r="J111" s="1"/>
  <c r="L78" i="20"/>
  <c r="G79"/>
  <c r="G82" i="19"/>
  <c r="L81"/>
  <c r="T127" i="18"/>
  <c r="BE143"/>
  <c r="BI142"/>
  <c r="AL81"/>
  <c r="BO41"/>
  <c r="AX41"/>
  <c r="BA41" s="1"/>
  <c r="BD41" s="1"/>
  <c r="AU41"/>
  <c r="AI42" s="1"/>
  <c r="BL41"/>
  <c r="AM80"/>
  <c r="BJ142"/>
  <c r="BF143"/>
  <c r="V126"/>
  <c r="U126"/>
  <c r="AS42"/>
  <c r="AZ42"/>
  <c r="BC42" s="1"/>
  <c r="AW42"/>
  <c r="AK43" s="1"/>
  <c r="BQ42"/>
  <c r="BN42"/>
  <c r="BK143"/>
  <c r="BG144"/>
  <c r="AN79"/>
  <c r="BF144" i="17"/>
  <c r="BJ143"/>
  <c r="T128"/>
  <c r="AM80"/>
  <c r="U126"/>
  <c r="BG144"/>
  <c r="BK143"/>
  <c r="BO41"/>
  <c r="AU41"/>
  <c r="AI42" s="1"/>
  <c r="AX41"/>
  <c r="BA41" s="1"/>
  <c r="BL41"/>
  <c r="AL80"/>
  <c r="BE143"/>
  <c r="BI142"/>
  <c r="AS42"/>
  <c r="BN42"/>
  <c r="AW42"/>
  <c r="AK43" s="1"/>
  <c r="BQ42"/>
  <c r="AN80"/>
  <c r="V126"/>
  <c r="I81" i="12"/>
  <c r="I82" s="1"/>
  <c r="T128" i="13"/>
  <c r="V129"/>
  <c r="U128"/>
  <c r="G76" i="7"/>
  <c r="L75"/>
  <c r="J112" i="16" l="1"/>
  <c r="J113" s="1"/>
  <c r="I111"/>
  <c r="I112" s="1"/>
  <c r="I107" i="15"/>
  <c r="I108" s="1"/>
  <c r="J114" i="16"/>
  <c r="J115" s="1"/>
  <c r="I113"/>
  <c r="I114" s="1"/>
  <c r="J108" i="15"/>
  <c r="J109" s="1"/>
  <c r="L79" i="20"/>
  <c r="G80"/>
  <c r="L82" i="19"/>
  <c r="G83"/>
  <c r="AN80" i="18"/>
  <c r="V127"/>
  <c r="AT43"/>
  <c r="U127"/>
  <c r="BF144"/>
  <c r="BJ143"/>
  <c r="AM81"/>
  <c r="T128"/>
  <c r="BP42"/>
  <c r="AV42"/>
  <c r="AJ43" s="1"/>
  <c r="BM42"/>
  <c r="AR42"/>
  <c r="BG145"/>
  <c r="BK144"/>
  <c r="AL82"/>
  <c r="BE144"/>
  <c r="BI143"/>
  <c r="AY42" i="17"/>
  <c r="BB42" s="1"/>
  <c r="AV42"/>
  <c r="AJ43" s="1"/>
  <c r="BM42"/>
  <c r="BP42"/>
  <c r="AN81"/>
  <c r="V127"/>
  <c r="AT43"/>
  <c r="BI143"/>
  <c r="BE144"/>
  <c r="BG145"/>
  <c r="BK144"/>
  <c r="BJ144"/>
  <c r="BF145"/>
  <c r="U127"/>
  <c r="AL81"/>
  <c r="AR42"/>
  <c r="AM81"/>
  <c r="T129"/>
  <c r="AZ42"/>
  <c r="BC42" s="1"/>
  <c r="J82" i="12"/>
  <c r="T129" i="13"/>
  <c r="U129"/>
  <c r="V130"/>
  <c r="L76" i="7"/>
  <c r="G77"/>
  <c r="J116" i="16" l="1"/>
  <c r="J117" s="1"/>
  <c r="I115"/>
  <c r="I116" s="1"/>
  <c r="I109" i="15"/>
  <c r="I110" s="1"/>
  <c r="G81" i="20"/>
  <c r="L80"/>
  <c r="G84" i="19"/>
  <c r="L83"/>
  <c r="AL83" i="18"/>
  <c r="AU42"/>
  <c r="AI43" s="1"/>
  <c r="BO42"/>
  <c r="AX42"/>
  <c r="BA42" s="1"/>
  <c r="BD42" s="1"/>
  <c r="BL42"/>
  <c r="U128"/>
  <c r="V128"/>
  <c r="AS43"/>
  <c r="AM82"/>
  <c r="AN81"/>
  <c r="BG146"/>
  <c r="BK145"/>
  <c r="T129"/>
  <c r="BF145"/>
  <c r="BJ144"/>
  <c r="BQ43"/>
  <c r="AZ43"/>
  <c r="BC43" s="1"/>
  <c r="AW43"/>
  <c r="AK44" s="1"/>
  <c r="BN43"/>
  <c r="BE145"/>
  <c r="BI144"/>
  <c r="AY42"/>
  <c r="BB42" s="1"/>
  <c r="AM82" i="17"/>
  <c r="AS43"/>
  <c r="AU42"/>
  <c r="AI43" s="1"/>
  <c r="BO42"/>
  <c r="BL42"/>
  <c r="U128"/>
  <c r="BK145"/>
  <c r="BG146"/>
  <c r="V128"/>
  <c r="AL82"/>
  <c r="T130"/>
  <c r="BQ43"/>
  <c r="AW43"/>
  <c r="AK44" s="1"/>
  <c r="AZ43"/>
  <c r="BC43" s="1"/>
  <c r="BN43"/>
  <c r="AN82"/>
  <c r="BJ145"/>
  <c r="BF146"/>
  <c r="BE145"/>
  <c r="BI144"/>
  <c r="I83" i="12"/>
  <c r="J83"/>
  <c r="T130" i="13"/>
  <c r="U130"/>
  <c r="V131"/>
  <c r="G78" i="7"/>
  <c r="L77"/>
  <c r="I111" i="15" l="1"/>
  <c r="I112" s="1"/>
  <c r="I117" i="16"/>
  <c r="BV6" i="18"/>
  <c r="BU6"/>
  <c r="BW6"/>
  <c r="J110" i="15"/>
  <c r="J111" s="1"/>
  <c r="L81" i="20"/>
  <c r="G82"/>
  <c r="L84" i="19"/>
  <c r="G85"/>
  <c r="AN82" i="18"/>
  <c r="AV43"/>
  <c r="AJ44" s="1"/>
  <c r="AY43"/>
  <c r="BB43" s="1"/>
  <c r="BP43"/>
  <c r="BM43"/>
  <c r="BI145"/>
  <c r="BE146"/>
  <c r="T130"/>
  <c r="BG147"/>
  <c r="BK146"/>
  <c r="AM83"/>
  <c r="V129"/>
  <c r="AL84"/>
  <c r="AT44"/>
  <c r="BF146"/>
  <c r="BJ145"/>
  <c r="U129"/>
  <c r="AR43"/>
  <c r="BF147" i="17"/>
  <c r="BJ146"/>
  <c r="AL83"/>
  <c r="U129"/>
  <c r="AM83"/>
  <c r="AN83"/>
  <c r="AT44"/>
  <c r="V129"/>
  <c r="AX42"/>
  <c r="BA42" s="1"/>
  <c r="T131"/>
  <c r="AR43"/>
  <c r="BE146"/>
  <c r="BI145"/>
  <c r="BG147"/>
  <c r="BK146"/>
  <c r="BM43"/>
  <c r="BP43"/>
  <c r="AV43"/>
  <c r="AJ44" s="1"/>
  <c r="I84" i="12"/>
  <c r="J84"/>
  <c r="U131" i="13"/>
  <c r="V132"/>
  <c r="T131"/>
  <c r="L78" i="7"/>
  <c r="G79"/>
  <c r="I118" i="16" l="1"/>
  <c r="BW7" i="18"/>
  <c r="BU7"/>
  <c r="BV7"/>
  <c r="J118" i="16"/>
  <c r="J119" s="1"/>
  <c r="J112" i="15"/>
  <c r="J85" i="12"/>
  <c r="L82" i="20"/>
  <c r="G83"/>
  <c r="G86" i="19"/>
  <c r="L85"/>
  <c r="BJ146" i="18"/>
  <c r="BF147"/>
  <c r="AM84"/>
  <c r="T131"/>
  <c r="AL85"/>
  <c r="BK147"/>
  <c r="BG148"/>
  <c r="BE147"/>
  <c r="BI146"/>
  <c r="AX43"/>
  <c r="BA43" s="1"/>
  <c r="BD43" s="1"/>
  <c r="BO43"/>
  <c r="AU43"/>
  <c r="AI44" s="1"/>
  <c r="BL43"/>
  <c r="V130"/>
  <c r="AN83"/>
  <c r="U130"/>
  <c r="AW44"/>
  <c r="AK45" s="1"/>
  <c r="BQ44"/>
  <c r="AZ44"/>
  <c r="BC44" s="1"/>
  <c r="BN44"/>
  <c r="AS44"/>
  <c r="AW44" i="17"/>
  <c r="AK45" s="1"/>
  <c r="BQ44"/>
  <c r="BN44"/>
  <c r="BF148"/>
  <c r="BJ147"/>
  <c r="V130"/>
  <c r="AN84"/>
  <c r="AY43"/>
  <c r="BB43" s="1"/>
  <c r="AS44"/>
  <c r="AX43"/>
  <c r="BA43" s="1"/>
  <c r="AU43"/>
  <c r="AI44" s="1"/>
  <c r="BO43"/>
  <c r="BL43"/>
  <c r="U130"/>
  <c r="BG148"/>
  <c r="BK147"/>
  <c r="BE147"/>
  <c r="BI146"/>
  <c r="T132"/>
  <c r="AM84"/>
  <c r="AL84"/>
  <c r="I85" i="12"/>
  <c r="I86" s="1"/>
  <c r="T132" i="13"/>
  <c r="U132"/>
  <c r="V133"/>
  <c r="G80" i="7"/>
  <c r="L79"/>
  <c r="BU8" i="18" l="1"/>
  <c r="BW8"/>
  <c r="BV8"/>
  <c r="I119" i="16"/>
  <c r="J113" i="15"/>
  <c r="J114" s="1"/>
  <c r="I113"/>
  <c r="J120" i="16"/>
  <c r="L83" i="20"/>
  <c r="G84"/>
  <c r="L86" i="19"/>
  <c r="G87"/>
  <c r="BP44" i="18"/>
  <c r="AY44"/>
  <c r="BB44" s="1"/>
  <c r="AV44"/>
  <c r="AJ45" s="1"/>
  <c r="BM44"/>
  <c r="AN84"/>
  <c r="BG149"/>
  <c r="BK148"/>
  <c r="V131"/>
  <c r="AL86"/>
  <c r="AM85"/>
  <c r="U131"/>
  <c r="BE148"/>
  <c r="BI147"/>
  <c r="T132"/>
  <c r="AT45"/>
  <c r="AR44"/>
  <c r="BF148"/>
  <c r="BJ147"/>
  <c r="BJ148" i="17"/>
  <c r="BF149"/>
  <c r="BI147"/>
  <c r="BE148"/>
  <c r="AL85"/>
  <c r="AM85"/>
  <c r="U131"/>
  <c r="AT45"/>
  <c r="T133"/>
  <c r="AR44"/>
  <c r="AN85"/>
  <c r="BG149"/>
  <c r="BK148"/>
  <c r="BP44"/>
  <c r="AV44"/>
  <c r="AJ45" s="1"/>
  <c r="AY44"/>
  <c r="BB44" s="1"/>
  <c r="BM44"/>
  <c r="V131"/>
  <c r="AZ44"/>
  <c r="BC44" s="1"/>
  <c r="J86" i="12"/>
  <c r="J87" s="1"/>
  <c r="T133" i="13"/>
  <c r="U133"/>
  <c r="V134"/>
  <c r="L80" i="7"/>
  <c r="G81"/>
  <c r="I120" i="16" l="1"/>
  <c r="BU9" i="18"/>
  <c r="BW9"/>
  <c r="BV9"/>
  <c r="J121" i="16"/>
  <c r="I114" i="15"/>
  <c r="I115" s="1"/>
  <c r="G85" i="20"/>
  <c r="L84"/>
  <c r="G88" i="19"/>
  <c r="L87"/>
  <c r="AL87" i="18"/>
  <c r="BG150"/>
  <c r="BK149"/>
  <c r="BF149"/>
  <c r="BJ148"/>
  <c r="AZ45"/>
  <c r="BC45" s="1"/>
  <c r="BQ45"/>
  <c r="AW45"/>
  <c r="AK46" s="1"/>
  <c r="BN45"/>
  <c r="U132"/>
  <c r="AN85"/>
  <c r="T133"/>
  <c r="AM86"/>
  <c r="AU44"/>
  <c r="AI45" s="1"/>
  <c r="BO44"/>
  <c r="BL44"/>
  <c r="BE149"/>
  <c r="BI148"/>
  <c r="V132"/>
  <c r="AS45"/>
  <c r="AN86" i="17"/>
  <c r="V132"/>
  <c r="U132"/>
  <c r="BF150"/>
  <c r="BJ149"/>
  <c r="AS45"/>
  <c r="BK149"/>
  <c r="BG150"/>
  <c r="BI148"/>
  <c r="BE149"/>
  <c r="T134"/>
  <c r="AL86"/>
  <c r="BL44"/>
  <c r="AX44"/>
  <c r="BA44" s="1"/>
  <c r="AU44"/>
  <c r="AI45" s="1"/>
  <c r="BO44"/>
  <c r="AW45"/>
  <c r="AK46" s="1"/>
  <c r="BQ45"/>
  <c r="BN45"/>
  <c r="AM86"/>
  <c r="I87" i="12"/>
  <c r="I88" s="1"/>
  <c r="V135" i="13"/>
  <c r="T134"/>
  <c r="U134"/>
  <c r="G82" i="7"/>
  <c r="L81"/>
  <c r="BV10" i="18" l="1"/>
  <c r="BW10"/>
  <c r="BU10"/>
  <c r="I121" i="16"/>
  <c r="J115" i="15"/>
  <c r="J116" s="1"/>
  <c r="L85" i="20"/>
  <c r="G86"/>
  <c r="L88" i="19"/>
  <c r="G89"/>
  <c r="AV45" i="18"/>
  <c r="AJ46" s="1"/>
  <c r="BP45"/>
  <c r="BM45"/>
  <c r="AM87"/>
  <c r="BG151"/>
  <c r="BK150"/>
  <c r="BI149"/>
  <c r="BE150"/>
  <c r="AR45"/>
  <c r="U133"/>
  <c r="V133"/>
  <c r="T134"/>
  <c r="AL88"/>
  <c r="AN86"/>
  <c r="AT46"/>
  <c r="BF150"/>
  <c r="BJ149"/>
  <c r="AX44"/>
  <c r="BA44" s="1"/>
  <c r="BD44" s="1"/>
  <c r="AL87" i="17"/>
  <c r="BK150"/>
  <c r="BG151"/>
  <c r="U133"/>
  <c r="AV45"/>
  <c r="AJ46" s="1"/>
  <c r="BP45"/>
  <c r="BM45"/>
  <c r="AM87"/>
  <c r="AT46"/>
  <c r="T135"/>
  <c r="BE150"/>
  <c r="BI149"/>
  <c r="AR45"/>
  <c r="AN87"/>
  <c r="BF151"/>
  <c r="BJ150"/>
  <c r="V133"/>
  <c r="AZ45"/>
  <c r="BC45" s="1"/>
  <c r="J88" i="12"/>
  <c r="J89" s="1"/>
  <c r="V136" i="13"/>
  <c r="U135"/>
  <c r="T135"/>
  <c r="L82" i="7"/>
  <c r="G83"/>
  <c r="I122" i="16" l="1"/>
  <c r="BW11" i="18"/>
  <c r="BV11"/>
  <c r="BU11"/>
  <c r="J117" i="15"/>
  <c r="I116"/>
  <c r="J122" i="16"/>
  <c r="J123" s="1"/>
  <c r="L86" i="20"/>
  <c r="G87"/>
  <c r="G90" i="19"/>
  <c r="L89"/>
  <c r="BJ150" i="18"/>
  <c r="BF151"/>
  <c r="U134"/>
  <c r="AN87"/>
  <c r="T135"/>
  <c r="AM88"/>
  <c r="AS46"/>
  <c r="V134"/>
  <c r="AZ46"/>
  <c r="BC46" s="1"/>
  <c r="AW46"/>
  <c r="AK47" s="1"/>
  <c r="BQ46"/>
  <c r="BN46"/>
  <c r="AL89"/>
  <c r="BO45"/>
  <c r="AU45"/>
  <c r="AI46" s="1"/>
  <c r="BL45"/>
  <c r="BE151"/>
  <c r="BI150"/>
  <c r="BK151"/>
  <c r="BG152"/>
  <c r="AY45"/>
  <c r="BB45" s="1"/>
  <c r="T136" i="17"/>
  <c r="U134"/>
  <c r="AL88"/>
  <c r="V134"/>
  <c r="AY45"/>
  <c r="BB45" s="1"/>
  <c r="AM88"/>
  <c r="BG152"/>
  <c r="BK151"/>
  <c r="AN88"/>
  <c r="BF152"/>
  <c r="BJ151"/>
  <c r="BO45"/>
  <c r="AU45"/>
  <c r="AI46" s="1"/>
  <c r="BL45"/>
  <c r="BE151"/>
  <c r="BI150"/>
  <c r="BN46"/>
  <c r="AZ46"/>
  <c r="BC46" s="1"/>
  <c r="BQ46"/>
  <c r="AW46"/>
  <c r="AK47" s="1"/>
  <c r="AS46"/>
  <c r="I89" i="12"/>
  <c r="I90" s="1"/>
  <c r="T136" i="13"/>
  <c r="V137"/>
  <c r="U136"/>
  <c r="G84" i="7"/>
  <c r="L83"/>
  <c r="BV12" i="18" l="1"/>
  <c r="BW12"/>
  <c r="BU12"/>
  <c r="I123" i="16"/>
  <c r="BW6" i="17"/>
  <c r="BV6"/>
  <c r="BU6"/>
  <c r="I117" i="15"/>
  <c r="L87" i="20"/>
  <c r="G88"/>
  <c r="L90" i="19"/>
  <c r="G91"/>
  <c r="BG153" i="18"/>
  <c r="BK152"/>
  <c r="AR46"/>
  <c r="T136"/>
  <c r="AL90"/>
  <c r="AT47"/>
  <c r="AY46"/>
  <c r="BB46" s="1"/>
  <c r="BP46"/>
  <c r="AV46"/>
  <c r="AJ47" s="1"/>
  <c r="BM46"/>
  <c r="U135"/>
  <c r="V135"/>
  <c r="BE152"/>
  <c r="BI151"/>
  <c r="AM89"/>
  <c r="AN88"/>
  <c r="BF152"/>
  <c r="BJ151"/>
  <c r="AX45"/>
  <c r="BA45" s="1"/>
  <c r="BD45" s="1"/>
  <c r="BI151" i="17"/>
  <c r="BE152"/>
  <c r="T137"/>
  <c r="AM89"/>
  <c r="V135"/>
  <c r="U135"/>
  <c r="AX45"/>
  <c r="BA45" s="1"/>
  <c r="AL89"/>
  <c r="AV46"/>
  <c r="AJ47" s="1"/>
  <c r="BM46"/>
  <c r="BP46"/>
  <c r="AR46"/>
  <c r="BJ152"/>
  <c r="BF153"/>
  <c r="BG153"/>
  <c r="BK152"/>
  <c r="AT47"/>
  <c r="AN89"/>
  <c r="J90" i="12"/>
  <c r="J91" s="1"/>
  <c r="U137" i="13"/>
  <c r="T137"/>
  <c r="V138"/>
  <c r="L84" i="7"/>
  <c r="G85"/>
  <c r="I118" i="15" l="1"/>
  <c r="BU7" i="17"/>
  <c r="BV7"/>
  <c r="BW7"/>
  <c r="I124" i="16"/>
  <c r="BU13" i="18"/>
  <c r="BV13"/>
  <c r="BW13"/>
  <c r="J124" i="16"/>
  <c r="J125" s="1"/>
  <c r="J118" i="15"/>
  <c r="G89" i="20"/>
  <c r="L88"/>
  <c r="G92" i="19"/>
  <c r="L91"/>
  <c r="AM90" i="18"/>
  <c r="AL91"/>
  <c r="BF153"/>
  <c r="BJ152"/>
  <c r="BE153"/>
  <c r="BI152"/>
  <c r="U136"/>
  <c r="AU46"/>
  <c r="AI47" s="1"/>
  <c r="BO46"/>
  <c r="AX46"/>
  <c r="BA46" s="1"/>
  <c r="BD46" s="1"/>
  <c r="BL46"/>
  <c r="AN89"/>
  <c r="AS47"/>
  <c r="T137"/>
  <c r="BG154"/>
  <c r="BK153"/>
  <c r="V136"/>
  <c r="BQ47"/>
  <c r="AZ47"/>
  <c r="BC47" s="1"/>
  <c r="AW47"/>
  <c r="AK48" s="1"/>
  <c r="BN47"/>
  <c r="V136" i="17"/>
  <c r="T138"/>
  <c r="BE153"/>
  <c r="BI152"/>
  <c r="BJ153"/>
  <c r="BF154"/>
  <c r="AY46"/>
  <c r="BB46" s="1"/>
  <c r="AN90"/>
  <c r="AL90"/>
  <c r="BQ47"/>
  <c r="AW47"/>
  <c r="AK48" s="1"/>
  <c r="AZ47"/>
  <c r="BC47" s="1"/>
  <c r="BN47"/>
  <c r="BK153"/>
  <c r="BG154"/>
  <c r="AU46"/>
  <c r="AI47" s="1"/>
  <c r="BO46"/>
  <c r="BL46"/>
  <c r="AS47"/>
  <c r="U136"/>
  <c r="AM90"/>
  <c r="I91" i="12"/>
  <c r="I92" s="1"/>
  <c r="V139" i="13"/>
  <c r="U138"/>
  <c r="T138"/>
  <c r="G86" i="7"/>
  <c r="L85"/>
  <c r="BV14" i="18" l="1"/>
  <c r="BU14"/>
  <c r="BW14"/>
  <c r="I125" i="16"/>
  <c r="BU8" i="17"/>
  <c r="BV8"/>
  <c r="BW8"/>
  <c r="I119" i="15"/>
  <c r="J119"/>
  <c r="L89" i="20"/>
  <c r="G90"/>
  <c r="L92" i="19"/>
  <c r="G93"/>
  <c r="V137" i="18"/>
  <c r="U137"/>
  <c r="BI153"/>
  <c r="BE154"/>
  <c r="AL92"/>
  <c r="BG155"/>
  <c r="BK154"/>
  <c r="AY47"/>
  <c r="BB47" s="1"/>
  <c r="AV47"/>
  <c r="AJ48" s="1"/>
  <c r="BP47"/>
  <c r="BM47"/>
  <c r="AR47"/>
  <c r="BF154"/>
  <c r="BJ153"/>
  <c r="AM91"/>
  <c r="AT48"/>
  <c r="T138"/>
  <c r="AN90"/>
  <c r="AM91" i="17"/>
  <c r="BE154"/>
  <c r="BI153"/>
  <c r="V137"/>
  <c r="BG155"/>
  <c r="BK154"/>
  <c r="AT48"/>
  <c r="BF155"/>
  <c r="BJ154"/>
  <c r="AX46"/>
  <c r="BA46" s="1"/>
  <c r="AR47"/>
  <c r="BM47"/>
  <c r="BP47"/>
  <c r="AV47"/>
  <c r="AJ48" s="1"/>
  <c r="AN91"/>
  <c r="U137"/>
  <c r="AL91"/>
  <c r="T139"/>
  <c r="J92" i="12"/>
  <c r="J93" s="1"/>
  <c r="U139" i="13"/>
  <c r="T139"/>
  <c r="V140"/>
  <c r="L86" i="7"/>
  <c r="G87"/>
  <c r="I120" i="15" l="1"/>
  <c r="BV9" i="17"/>
  <c r="BW9"/>
  <c r="BU9"/>
  <c r="I126" i="16"/>
  <c r="BW15" i="18"/>
  <c r="BU15"/>
  <c r="BV15"/>
  <c r="J126" i="16"/>
  <c r="J127" s="1"/>
  <c r="J120" i="15"/>
  <c r="L90" i="20"/>
  <c r="G91"/>
  <c r="G94" i="19"/>
  <c r="L93"/>
  <c r="T139" i="18"/>
  <c r="BJ154"/>
  <c r="BF155"/>
  <c r="V138"/>
  <c r="AN91"/>
  <c r="AW48"/>
  <c r="AK49" s="1"/>
  <c r="BQ48"/>
  <c r="AZ48"/>
  <c r="BC48" s="1"/>
  <c r="BN48"/>
  <c r="AL93"/>
  <c r="AM92"/>
  <c r="AX47"/>
  <c r="BA47" s="1"/>
  <c r="BD47" s="1"/>
  <c r="AU47"/>
  <c r="AI48" s="1"/>
  <c r="BO47"/>
  <c r="BL47"/>
  <c r="AS48"/>
  <c r="BK155"/>
  <c r="BG156"/>
  <c r="BE155"/>
  <c r="BI154"/>
  <c r="U138"/>
  <c r="AX47" i="17"/>
  <c r="BA47" s="1"/>
  <c r="AU47"/>
  <c r="AI48" s="1"/>
  <c r="BL47"/>
  <c r="BO47"/>
  <c r="AM92"/>
  <c r="AN92"/>
  <c r="BF156"/>
  <c r="BJ155"/>
  <c r="AY47"/>
  <c r="BB47" s="1"/>
  <c r="T140"/>
  <c r="AS48"/>
  <c r="AW48"/>
  <c r="AK49" s="1"/>
  <c r="BQ48"/>
  <c r="AZ48"/>
  <c r="BC48" s="1"/>
  <c r="BN48"/>
  <c r="AL92"/>
  <c r="BG156"/>
  <c r="BK155"/>
  <c r="U138"/>
  <c r="V138"/>
  <c r="BE155"/>
  <c r="BI154"/>
  <c r="I93" i="12"/>
  <c r="I94" s="1"/>
  <c r="V141" i="13"/>
  <c r="U140"/>
  <c r="T140"/>
  <c r="G88" i="7"/>
  <c r="L87"/>
  <c r="BU16" i="18" l="1"/>
  <c r="BW16"/>
  <c r="BV16"/>
  <c r="I127" i="16"/>
  <c r="BW10" i="17"/>
  <c r="BU10"/>
  <c r="BV10"/>
  <c r="I121" i="15"/>
  <c r="J121"/>
  <c r="L91" i="20"/>
  <c r="G92"/>
  <c r="L94" i="19"/>
  <c r="G95"/>
  <c r="U139" i="18"/>
  <c r="BE156"/>
  <c r="BI155"/>
  <c r="AM93"/>
  <c r="AN92"/>
  <c r="BF156"/>
  <c r="BJ155"/>
  <c r="T140"/>
  <c r="BG157"/>
  <c r="BK156"/>
  <c r="AL94"/>
  <c r="AT49"/>
  <c r="V139"/>
  <c r="BP48"/>
  <c r="AY48"/>
  <c r="BB48" s="1"/>
  <c r="AV48"/>
  <c r="AJ49" s="1"/>
  <c r="BM48"/>
  <c r="AR48"/>
  <c r="BJ156" i="17"/>
  <c r="BF157"/>
  <c r="AM93"/>
  <c r="BP48"/>
  <c r="AV48"/>
  <c r="AJ49" s="1"/>
  <c r="BM48"/>
  <c r="AR48"/>
  <c r="AT49"/>
  <c r="T141"/>
  <c r="AN93"/>
  <c r="V139"/>
  <c r="BG157"/>
  <c r="BK156"/>
  <c r="BI155"/>
  <c r="BE156"/>
  <c r="U139"/>
  <c r="AL93"/>
  <c r="J94" i="12"/>
  <c r="J95" s="1"/>
  <c r="V142" i="13"/>
  <c r="U141"/>
  <c r="T141"/>
  <c r="L88" i="7"/>
  <c r="G89"/>
  <c r="I122" i="15" l="1"/>
  <c r="BW11" i="17"/>
  <c r="BU11"/>
  <c r="BV11"/>
  <c r="I128" i="16"/>
  <c r="BU17" i="18"/>
  <c r="BW17"/>
  <c r="BV17"/>
  <c r="J128" i="16"/>
  <c r="J129" s="1"/>
  <c r="J122" i="15"/>
  <c r="G93" i="20"/>
  <c r="L92"/>
  <c r="G96" i="19"/>
  <c r="L95"/>
  <c r="V140" i="18"/>
  <c r="BF157"/>
  <c r="BJ156"/>
  <c r="BE157"/>
  <c r="BI156"/>
  <c r="BG158"/>
  <c r="BK157"/>
  <c r="AN93"/>
  <c r="AU48"/>
  <c r="AI49" s="1"/>
  <c r="AX48"/>
  <c r="BA48" s="1"/>
  <c r="BD48" s="1"/>
  <c r="BO48"/>
  <c r="BL48"/>
  <c r="AW49"/>
  <c r="AK50" s="1"/>
  <c r="BQ49"/>
  <c r="BN49"/>
  <c r="T141"/>
  <c r="U140"/>
  <c r="AS49"/>
  <c r="AL95"/>
  <c r="AM94"/>
  <c r="BF158" i="17"/>
  <c r="BJ157"/>
  <c r="AW49"/>
  <c r="AK50" s="1"/>
  <c r="BN49"/>
  <c r="BQ49"/>
  <c r="U140"/>
  <c r="BK157"/>
  <c r="BG158"/>
  <c r="T142"/>
  <c r="BI156"/>
  <c r="BE157"/>
  <c r="BL48"/>
  <c r="AX48"/>
  <c r="BA48" s="1"/>
  <c r="BO48"/>
  <c r="AU48"/>
  <c r="AI49" s="1"/>
  <c r="AS49"/>
  <c r="AL94"/>
  <c r="V140"/>
  <c r="AN94"/>
  <c r="AM94"/>
  <c r="AY48"/>
  <c r="BB48" s="1"/>
  <c r="I95" i="12"/>
  <c r="I96" s="1"/>
  <c r="V143" i="13"/>
  <c r="T142"/>
  <c r="U142"/>
  <c r="G90" i="7"/>
  <c r="L89"/>
  <c r="BV18" i="18" l="1"/>
  <c r="BW18"/>
  <c r="BU18"/>
  <c r="I129" i="16"/>
  <c r="BU12" i="17"/>
  <c r="BV12"/>
  <c r="BW12"/>
  <c r="I123" i="15"/>
  <c r="J123"/>
  <c r="J96" i="12"/>
  <c r="J97" s="1"/>
  <c r="L93" i="20"/>
  <c r="G94"/>
  <c r="L96" i="19"/>
  <c r="G97"/>
  <c r="AM95" i="18"/>
  <c r="AV49"/>
  <c r="AJ50" s="1"/>
  <c r="BP49"/>
  <c r="AY49"/>
  <c r="BB49" s="1"/>
  <c r="BM49"/>
  <c r="T142"/>
  <c r="AT50"/>
  <c r="BF158"/>
  <c r="BJ157"/>
  <c r="U141"/>
  <c r="AN94"/>
  <c r="AL96"/>
  <c r="BI157"/>
  <c r="BE158"/>
  <c r="V141"/>
  <c r="AR49"/>
  <c r="BG159"/>
  <c r="BK158"/>
  <c r="AZ49"/>
  <c r="BC49" s="1"/>
  <c r="BF159" i="17"/>
  <c r="BJ158"/>
  <c r="AM95"/>
  <c r="AN95"/>
  <c r="AR49"/>
  <c r="BE158"/>
  <c r="BI157"/>
  <c r="T143"/>
  <c r="AT50"/>
  <c r="V141"/>
  <c r="AV49"/>
  <c r="AJ50" s="1"/>
  <c r="BP49"/>
  <c r="AY49"/>
  <c r="BB49" s="1"/>
  <c r="BM49"/>
  <c r="BK158"/>
  <c r="BG159"/>
  <c r="AL95"/>
  <c r="U141"/>
  <c r="AZ49"/>
  <c r="BC49" s="1"/>
  <c r="V144" i="13"/>
  <c r="U143"/>
  <c r="T143"/>
  <c r="L90" i="7"/>
  <c r="G91"/>
  <c r="I124" i="15" l="1"/>
  <c r="BV13" i="17"/>
  <c r="BU13"/>
  <c r="BW13"/>
  <c r="I130" i="16"/>
  <c r="BW19" i="18"/>
  <c r="BV19"/>
  <c r="BU19"/>
  <c r="J130" i="16"/>
  <c r="J131" s="1"/>
  <c r="J124" i="15"/>
  <c r="I97" i="12"/>
  <c r="L94" i="20"/>
  <c r="G95"/>
  <c r="G98" i="19"/>
  <c r="L97"/>
  <c r="BK159" i="18"/>
  <c r="BG160"/>
  <c r="V142"/>
  <c r="T143"/>
  <c r="AN95"/>
  <c r="AM96"/>
  <c r="U142"/>
  <c r="AZ50"/>
  <c r="BC50" s="1"/>
  <c r="AW50"/>
  <c r="AK51" s="1"/>
  <c r="BQ50"/>
  <c r="BN50"/>
  <c r="BO49"/>
  <c r="AU49"/>
  <c r="AI50" s="1"/>
  <c r="BL49"/>
  <c r="BE159"/>
  <c r="BI158"/>
  <c r="AL97"/>
  <c r="BJ158"/>
  <c r="BF159"/>
  <c r="AS50"/>
  <c r="T144" i="17"/>
  <c r="BF160"/>
  <c r="BJ159"/>
  <c r="BG160"/>
  <c r="BK159"/>
  <c r="AS50"/>
  <c r="BN50"/>
  <c r="BQ50"/>
  <c r="AW50"/>
  <c r="AK51" s="1"/>
  <c r="BO49"/>
  <c r="AU49"/>
  <c r="AI50" s="1"/>
  <c r="AX49"/>
  <c r="BA49" s="1"/>
  <c r="BL49"/>
  <c r="U142"/>
  <c r="BE159"/>
  <c r="BI158"/>
  <c r="AN96"/>
  <c r="AL96"/>
  <c r="V142"/>
  <c r="AM96"/>
  <c r="T144" i="13"/>
  <c r="V145"/>
  <c r="U144"/>
  <c r="G92" i="7"/>
  <c r="L91"/>
  <c r="BV20" i="18" l="1"/>
  <c r="BW20"/>
  <c r="BU20"/>
  <c r="I131" i="16"/>
  <c r="BW14" i="17"/>
  <c r="BV14"/>
  <c r="BU14"/>
  <c r="I125" i="15"/>
  <c r="J125"/>
  <c r="I98" i="12"/>
  <c r="I99" s="1"/>
  <c r="J98"/>
  <c r="L95" i="20"/>
  <c r="G96"/>
  <c r="L98" i="19"/>
  <c r="G99"/>
  <c r="AY50" i="18"/>
  <c r="BB50" s="1"/>
  <c r="BP50"/>
  <c r="AV50"/>
  <c r="AJ51" s="1"/>
  <c r="BM50"/>
  <c r="AR50"/>
  <c r="V143"/>
  <c r="U143"/>
  <c r="AN96"/>
  <c r="BF160"/>
  <c r="BJ159"/>
  <c r="T144"/>
  <c r="AL98"/>
  <c r="BE160"/>
  <c r="BI159"/>
  <c r="AT51"/>
  <c r="AM97"/>
  <c r="BG161"/>
  <c r="BK160"/>
  <c r="AX49"/>
  <c r="BA49" s="1"/>
  <c r="BD49" s="1"/>
  <c r="AM97" i="17"/>
  <c r="AL97"/>
  <c r="U143"/>
  <c r="AV50"/>
  <c r="AJ51" s="1"/>
  <c r="BM50"/>
  <c r="BP50"/>
  <c r="T145"/>
  <c r="V143"/>
  <c r="AN97"/>
  <c r="BI159"/>
  <c r="BE160"/>
  <c r="BG161"/>
  <c r="BK160"/>
  <c r="BJ160"/>
  <c r="BF161"/>
  <c r="AT51"/>
  <c r="AR50"/>
  <c r="AZ50"/>
  <c r="BC50" s="1"/>
  <c r="T145" i="13"/>
  <c r="U145"/>
  <c r="V146"/>
  <c r="L92" i="7"/>
  <c r="G93"/>
  <c r="I126" i="15" l="1"/>
  <c r="BU15" i="17"/>
  <c r="BV15"/>
  <c r="BW15"/>
  <c r="I132" i="16"/>
  <c r="BU21" i="18"/>
  <c r="BV21"/>
  <c r="BW21"/>
  <c r="J132" i="16"/>
  <c r="J133" s="1"/>
  <c r="J126" i="15"/>
  <c r="J99" i="12"/>
  <c r="J100" s="1"/>
  <c r="G97" i="20"/>
  <c r="L96"/>
  <c r="G100" i="19"/>
  <c r="L99"/>
  <c r="T145" i="18"/>
  <c r="V144"/>
  <c r="BG162"/>
  <c r="BK161"/>
  <c r="BQ51"/>
  <c r="AZ51"/>
  <c r="BC51" s="1"/>
  <c r="AW51"/>
  <c r="AK52" s="1"/>
  <c r="BN51"/>
  <c r="BE161"/>
  <c r="BI160"/>
  <c r="AL99"/>
  <c r="BF161"/>
  <c r="BJ160"/>
  <c r="U144"/>
  <c r="AU50"/>
  <c r="AI51" s="1"/>
  <c r="BO50"/>
  <c r="AX50"/>
  <c r="BA50" s="1"/>
  <c r="BD50" s="1"/>
  <c r="BL50"/>
  <c r="AM98"/>
  <c r="AN97"/>
  <c r="AS51"/>
  <c r="BQ51" i="17"/>
  <c r="AW51"/>
  <c r="AK52" s="1"/>
  <c r="BN51"/>
  <c r="AM98"/>
  <c r="AU50"/>
  <c r="AI51" s="1"/>
  <c r="BO50"/>
  <c r="AX50"/>
  <c r="BA50" s="1"/>
  <c r="BL50"/>
  <c r="AN98"/>
  <c r="T146"/>
  <c r="AY50"/>
  <c r="BB50" s="1"/>
  <c r="BK161"/>
  <c r="BG162"/>
  <c r="V144"/>
  <c r="U144"/>
  <c r="BJ161"/>
  <c r="BF162"/>
  <c r="BE161"/>
  <c r="BI160"/>
  <c r="AS51"/>
  <c r="AL98"/>
  <c r="T146" i="13"/>
  <c r="U146"/>
  <c r="V147"/>
  <c r="G94" i="7"/>
  <c r="L93"/>
  <c r="BV22" i="18" l="1"/>
  <c r="BU22"/>
  <c r="BW22"/>
  <c r="I133" i="16"/>
  <c r="BU16" i="17"/>
  <c r="BV16"/>
  <c r="BW16"/>
  <c r="I127" i="15"/>
  <c r="J127"/>
  <c r="I100" i="12"/>
  <c r="I101" s="1"/>
  <c r="L97" i="20"/>
  <c r="G98"/>
  <c r="L100" i="19"/>
  <c r="G101"/>
  <c r="AV51" i="18"/>
  <c r="AJ52" s="1"/>
  <c r="BP51"/>
  <c r="BM51"/>
  <c r="AM99"/>
  <c r="AL100"/>
  <c r="BI161"/>
  <c r="BE162"/>
  <c r="V145"/>
  <c r="U145"/>
  <c r="AN98"/>
  <c r="AT52"/>
  <c r="BG163"/>
  <c r="BK162"/>
  <c r="T146"/>
  <c r="AR51"/>
  <c r="BF162"/>
  <c r="BJ161"/>
  <c r="BM51" i="17"/>
  <c r="AY51"/>
  <c r="BB51" s="1"/>
  <c r="BP51"/>
  <c r="AV51"/>
  <c r="AJ52" s="1"/>
  <c r="T147"/>
  <c r="AL99"/>
  <c r="AT52"/>
  <c r="BF163"/>
  <c r="BJ162"/>
  <c r="BG163"/>
  <c r="BK162"/>
  <c r="AN99"/>
  <c r="AR51"/>
  <c r="AZ51"/>
  <c r="BC51" s="1"/>
  <c r="BE162"/>
  <c r="BI161"/>
  <c r="V145"/>
  <c r="AM99"/>
  <c r="U145"/>
  <c r="U147" i="13"/>
  <c r="V148"/>
  <c r="T147"/>
  <c r="L94" i="7"/>
  <c r="G95"/>
  <c r="I128" i="15" l="1"/>
  <c r="BV17" i="17"/>
  <c r="BW17"/>
  <c r="BU17"/>
  <c r="I134" i="16"/>
  <c r="BW23" i="18"/>
  <c r="BU23"/>
  <c r="BV23"/>
  <c r="J134" i="16"/>
  <c r="J135" s="1"/>
  <c r="J128" i="15"/>
  <c r="I102" i="12"/>
  <c r="J101"/>
  <c r="J102" s="1"/>
  <c r="L98" i="20"/>
  <c r="G99"/>
  <c r="G102" i="19"/>
  <c r="L101"/>
  <c r="BJ162" i="18"/>
  <c r="BF163"/>
  <c r="AW52"/>
  <c r="AK53" s="1"/>
  <c r="BQ52"/>
  <c r="BN52"/>
  <c r="AL101"/>
  <c r="T147"/>
  <c r="BK163"/>
  <c r="BG164"/>
  <c r="V146"/>
  <c r="AM100"/>
  <c r="AS52"/>
  <c r="AN99"/>
  <c r="BO51"/>
  <c r="AU51"/>
  <c r="AI52" s="1"/>
  <c r="BL51"/>
  <c r="U146"/>
  <c r="BI162"/>
  <c r="BE163"/>
  <c r="AY51"/>
  <c r="BB51" s="1"/>
  <c r="V146" i="17"/>
  <c r="AM100"/>
  <c r="AW52"/>
  <c r="AK53" s="1"/>
  <c r="BQ52"/>
  <c r="BN52"/>
  <c r="T148"/>
  <c r="BG164"/>
  <c r="BK163"/>
  <c r="AL100"/>
  <c r="U146"/>
  <c r="BE163"/>
  <c r="BI162"/>
  <c r="AN100"/>
  <c r="AX51"/>
  <c r="BA51" s="1"/>
  <c r="AU51"/>
  <c r="AI52" s="1"/>
  <c r="BO51"/>
  <c r="BL51"/>
  <c r="BF164"/>
  <c r="BJ163"/>
  <c r="AS52"/>
  <c r="T148" i="13"/>
  <c r="U148"/>
  <c r="V149"/>
  <c r="G96" i="7"/>
  <c r="L95"/>
  <c r="BU24" i="18" l="1"/>
  <c r="BW24"/>
  <c r="BV24"/>
  <c r="I135" i="16"/>
  <c r="BW18" i="17"/>
  <c r="BU18"/>
  <c r="BV18"/>
  <c r="I129" i="15"/>
  <c r="J129"/>
  <c r="I103" i="12"/>
  <c r="J103"/>
  <c r="L99" i="20"/>
  <c r="G100"/>
  <c r="L102" i="19"/>
  <c r="G103"/>
  <c r="BE164" i="18"/>
  <c r="BI163"/>
  <c r="U147"/>
  <c r="BP52"/>
  <c r="AY52"/>
  <c r="BB52" s="1"/>
  <c r="AV52"/>
  <c r="AJ53" s="1"/>
  <c r="BM52"/>
  <c r="AT53"/>
  <c r="AR52"/>
  <c r="AL102"/>
  <c r="AN100"/>
  <c r="AM101"/>
  <c r="BG165"/>
  <c r="BK164"/>
  <c r="T148"/>
  <c r="BF164"/>
  <c r="BJ163"/>
  <c r="V147"/>
  <c r="AZ52"/>
  <c r="BC52" s="1"/>
  <c r="AX51"/>
  <c r="BA51" s="1"/>
  <c r="BD51" s="1"/>
  <c r="AR52" i="17"/>
  <c r="T149"/>
  <c r="V147"/>
  <c r="AN101"/>
  <c r="BI163"/>
  <c r="BE164"/>
  <c r="AL101"/>
  <c r="AM101"/>
  <c r="BP52"/>
  <c r="AV52"/>
  <c r="AJ53" s="1"/>
  <c r="AY52"/>
  <c r="BB52" s="1"/>
  <c r="BM52"/>
  <c r="BJ164"/>
  <c r="BF165"/>
  <c r="U147"/>
  <c r="AT53"/>
  <c r="BG165"/>
  <c r="BK164"/>
  <c r="AZ52"/>
  <c r="BC52" s="1"/>
  <c r="T149" i="13"/>
  <c r="V150"/>
  <c r="U149"/>
  <c r="L96" i="7"/>
  <c r="G97"/>
  <c r="I130" i="15" l="1"/>
  <c r="BW19" i="17"/>
  <c r="BU19"/>
  <c r="BV19"/>
  <c r="I136" i="16"/>
  <c r="BU25" i="18"/>
  <c r="BW25"/>
  <c r="BV25"/>
  <c r="J104" i="12"/>
  <c r="J136" i="16"/>
  <c r="J130" i="15"/>
  <c r="J131" s="1"/>
  <c r="I104" i="12"/>
  <c r="I105" s="1"/>
  <c r="G101" i="20"/>
  <c r="L100"/>
  <c r="G104" i="19"/>
  <c r="L103"/>
  <c r="T149" i="18"/>
  <c r="AM102"/>
  <c r="AZ53"/>
  <c r="BC53" s="1"/>
  <c r="AW53"/>
  <c r="AK54" s="1"/>
  <c r="BQ53"/>
  <c r="BN53"/>
  <c r="AN101"/>
  <c r="AS53"/>
  <c r="V148"/>
  <c r="BG166"/>
  <c r="BK165"/>
  <c r="AX52"/>
  <c r="BA52" s="1"/>
  <c r="BD52" s="1"/>
  <c r="AU52"/>
  <c r="AI53" s="1"/>
  <c r="BO52"/>
  <c r="BL52"/>
  <c r="U148"/>
  <c r="BE165"/>
  <c r="BI164"/>
  <c r="BF165"/>
  <c r="BJ164"/>
  <c r="AL103"/>
  <c r="U148" i="17"/>
  <c r="V148"/>
  <c r="BL52"/>
  <c r="AX52"/>
  <c r="BA52" s="1"/>
  <c r="AU52"/>
  <c r="AI53" s="1"/>
  <c r="BO52"/>
  <c r="BF166"/>
  <c r="BJ165"/>
  <c r="AS53"/>
  <c r="AM102"/>
  <c r="AN102"/>
  <c r="T150"/>
  <c r="BK165"/>
  <c r="BG166"/>
  <c r="AL102"/>
  <c r="AZ53"/>
  <c r="BC53" s="1"/>
  <c r="AW53"/>
  <c r="AK54" s="1"/>
  <c r="BN53"/>
  <c r="BQ53"/>
  <c r="BI164"/>
  <c r="BE165"/>
  <c r="U150" i="13"/>
  <c r="T150"/>
  <c r="V151"/>
  <c r="G98" i="7"/>
  <c r="L97"/>
  <c r="BV26" i="18" l="1"/>
  <c r="BW26"/>
  <c r="BU26"/>
  <c r="I137" i="16"/>
  <c r="BU20" i="17"/>
  <c r="BV20"/>
  <c r="BW20"/>
  <c r="I131" i="15"/>
  <c r="J137" i="16"/>
  <c r="J105" i="12"/>
  <c r="J106" s="1"/>
  <c r="L101" i="20"/>
  <c r="G102"/>
  <c r="L104" i="19"/>
  <c r="G105"/>
  <c r="AL104" i="18"/>
  <c r="BI165"/>
  <c r="BE166"/>
  <c r="BG167"/>
  <c r="BK166"/>
  <c r="AV53"/>
  <c r="AJ54" s="1"/>
  <c r="BP53"/>
  <c r="AY53"/>
  <c r="BB53" s="1"/>
  <c r="BM53"/>
  <c r="AM103"/>
  <c r="BF166"/>
  <c r="BJ165"/>
  <c r="AN102"/>
  <c r="U149"/>
  <c r="V149"/>
  <c r="AT54"/>
  <c r="T150"/>
  <c r="AR53"/>
  <c r="AN103" i="17"/>
  <c r="BK166"/>
  <c r="BG167"/>
  <c r="U149"/>
  <c r="BE166"/>
  <c r="BI165"/>
  <c r="AL103"/>
  <c r="AM103"/>
  <c r="AR53"/>
  <c r="V149"/>
  <c r="AV53"/>
  <c r="AJ54" s="1"/>
  <c r="BP53"/>
  <c r="BM53"/>
  <c r="AY53"/>
  <c r="BB53" s="1"/>
  <c r="AT54"/>
  <c r="T151"/>
  <c r="BF167"/>
  <c r="BJ166"/>
  <c r="V152" i="13"/>
  <c r="U151"/>
  <c r="T151"/>
  <c r="L98" i="7"/>
  <c r="G99"/>
  <c r="I132" i="15" l="1"/>
  <c r="BV21" i="17"/>
  <c r="BU21"/>
  <c r="BW21"/>
  <c r="I138" i="16"/>
  <c r="BW27" i="18"/>
  <c r="BV27"/>
  <c r="BU27"/>
  <c r="J132" i="15"/>
  <c r="J133" s="1"/>
  <c r="J138" i="16"/>
  <c r="I106" i="12"/>
  <c r="I107" s="1"/>
  <c r="L102" i="20"/>
  <c r="G103"/>
  <c r="G106" i="19"/>
  <c r="L105"/>
  <c r="T151" i="18"/>
  <c r="AN103"/>
  <c r="BJ166"/>
  <c r="BF167"/>
  <c r="BE167"/>
  <c r="BI166"/>
  <c r="U150"/>
  <c r="BO53"/>
  <c r="AU53"/>
  <c r="AI54" s="1"/>
  <c r="BL53"/>
  <c r="AW54"/>
  <c r="AK55" s="1"/>
  <c r="BQ54"/>
  <c r="BN54"/>
  <c r="AM104"/>
  <c r="AS54"/>
  <c r="AL105"/>
  <c r="V150"/>
  <c r="BK167"/>
  <c r="BG168"/>
  <c r="T152" i="17"/>
  <c r="BO53"/>
  <c r="AU53"/>
  <c r="AI54" s="1"/>
  <c r="AX53"/>
  <c r="BA53" s="1"/>
  <c r="BL53"/>
  <c r="BE167"/>
  <c r="BI166"/>
  <c r="AS54"/>
  <c r="AM104"/>
  <c r="AN104"/>
  <c r="BF168"/>
  <c r="BJ167"/>
  <c r="BN54"/>
  <c r="AZ54"/>
  <c r="BC54" s="1"/>
  <c r="BQ54"/>
  <c r="AW54"/>
  <c r="AK55" s="1"/>
  <c r="V150"/>
  <c r="U150"/>
  <c r="BG168"/>
  <c r="BK167"/>
  <c r="AL104"/>
  <c r="T152" i="13"/>
  <c r="V153"/>
  <c r="U152"/>
  <c r="G100" i="7"/>
  <c r="L99"/>
  <c r="BV28" i="18" l="1"/>
  <c r="BW28"/>
  <c r="BU28"/>
  <c r="I139" i="16"/>
  <c r="BW22" i="17"/>
  <c r="BU22"/>
  <c r="BV22"/>
  <c r="I133" i="15"/>
  <c r="J139" i="16"/>
  <c r="J107" i="12"/>
  <c r="J108" s="1"/>
  <c r="L103" i="20"/>
  <c r="G104"/>
  <c r="L106" i="19"/>
  <c r="G107"/>
  <c r="BG169" i="18"/>
  <c r="BK168"/>
  <c r="V151"/>
  <c r="AR54"/>
  <c r="AN104"/>
  <c r="BP54"/>
  <c r="AV54"/>
  <c r="AJ55" s="1"/>
  <c r="BM54"/>
  <c r="U151"/>
  <c r="BE168"/>
  <c r="BI167"/>
  <c r="T152"/>
  <c r="AT55"/>
  <c r="AL106"/>
  <c r="AM105"/>
  <c r="BF168"/>
  <c r="BJ167"/>
  <c r="AZ54"/>
  <c r="BC54" s="1"/>
  <c r="AX53"/>
  <c r="BA53" s="1"/>
  <c r="BD53" s="1"/>
  <c r="V151" i="17"/>
  <c r="BJ168"/>
  <c r="BF169"/>
  <c r="AM105"/>
  <c r="BG169"/>
  <c r="BK168"/>
  <c r="T153"/>
  <c r="AT55"/>
  <c r="AN105"/>
  <c r="BI167"/>
  <c r="BE168"/>
  <c r="U151"/>
  <c r="AL105"/>
  <c r="AV54"/>
  <c r="AJ55" s="1"/>
  <c r="BP54"/>
  <c r="BM54"/>
  <c r="AR54"/>
  <c r="T153" i="13"/>
  <c r="U153"/>
  <c r="V154"/>
  <c r="L100" i="7"/>
  <c r="G101"/>
  <c r="I134" i="15" l="1"/>
  <c r="BU23" i="17"/>
  <c r="BW23"/>
  <c r="BV23"/>
  <c r="I140" i="16"/>
  <c r="BU29" i="18"/>
  <c r="BV29"/>
  <c r="BW29"/>
  <c r="J134" i="15"/>
  <c r="J135" s="1"/>
  <c r="J140" i="16"/>
  <c r="I108" i="12"/>
  <c r="I109" s="1"/>
  <c r="G105" i="20"/>
  <c r="L104"/>
  <c r="G108" i="19"/>
  <c r="L107"/>
  <c r="AL107" i="18"/>
  <c r="T153"/>
  <c r="AS55"/>
  <c r="AN105"/>
  <c r="BF169"/>
  <c r="BJ168"/>
  <c r="BE169"/>
  <c r="BI168"/>
  <c r="V152"/>
  <c r="BG170"/>
  <c r="BK169"/>
  <c r="AM106"/>
  <c r="AW55"/>
  <c r="AK56" s="1"/>
  <c r="AZ55"/>
  <c r="BC55" s="1"/>
  <c r="BQ55"/>
  <c r="BN55"/>
  <c r="U152"/>
  <c r="AU54"/>
  <c r="AI55" s="1"/>
  <c r="BO54"/>
  <c r="BL54"/>
  <c r="AY54"/>
  <c r="BB54" s="1"/>
  <c r="BJ169" i="17"/>
  <c r="BF170"/>
  <c r="BN55"/>
  <c r="AZ55"/>
  <c r="BC55" s="1"/>
  <c r="AW55"/>
  <c r="AK56" s="1"/>
  <c r="BQ55"/>
  <c r="U152"/>
  <c r="AN106"/>
  <c r="T154"/>
  <c r="AM106"/>
  <c r="AY54"/>
  <c r="BB54" s="1"/>
  <c r="V152"/>
  <c r="AL106"/>
  <c r="BE169"/>
  <c r="BI168"/>
  <c r="AU54"/>
  <c r="AI55" s="1"/>
  <c r="BO54"/>
  <c r="AX54"/>
  <c r="BA54" s="1"/>
  <c r="BL54"/>
  <c r="AS55"/>
  <c r="BK169"/>
  <c r="BG170"/>
  <c r="V155" i="13"/>
  <c r="T154"/>
  <c r="U154"/>
  <c r="G102" i="7"/>
  <c r="L101"/>
  <c r="BV30" i="18" l="1"/>
  <c r="BU30"/>
  <c r="BW30"/>
  <c r="I141" i="16"/>
  <c r="BU24" i="17"/>
  <c r="BW24"/>
  <c r="BV24"/>
  <c r="I135" i="15"/>
  <c r="J141" i="16"/>
  <c r="I110" i="12"/>
  <c r="I111" s="1"/>
  <c r="J109"/>
  <c r="J110" s="1"/>
  <c r="L105" i="20"/>
  <c r="G106"/>
  <c r="L108" i="19"/>
  <c r="G109"/>
  <c r="BI169" i="18"/>
  <c r="BE170"/>
  <c r="AN106"/>
  <c r="T154"/>
  <c r="AR55"/>
  <c r="V153"/>
  <c r="AM107"/>
  <c r="BF170"/>
  <c r="BJ169"/>
  <c r="BP55"/>
  <c r="AV55"/>
  <c r="AJ56" s="1"/>
  <c r="BM55"/>
  <c r="AL108"/>
  <c r="U153"/>
  <c r="AT56"/>
  <c r="BG171"/>
  <c r="BK170"/>
  <c r="AX54"/>
  <c r="BA54" s="1"/>
  <c r="BD54" s="1"/>
  <c r="AY55" i="17"/>
  <c r="BB55" s="1"/>
  <c r="AV55"/>
  <c r="AJ56" s="1"/>
  <c r="BM55"/>
  <c r="BP55"/>
  <c r="BE170"/>
  <c r="BI169"/>
  <c r="U153"/>
  <c r="AN107"/>
  <c r="BG171"/>
  <c r="BK170"/>
  <c r="AM107"/>
  <c r="BF171"/>
  <c r="BJ170"/>
  <c r="AL107"/>
  <c r="AT56"/>
  <c r="AR55"/>
  <c r="V153"/>
  <c r="T155"/>
  <c r="U155" i="13"/>
  <c r="V156"/>
  <c r="T155"/>
  <c r="L102" i="7"/>
  <c r="G103"/>
  <c r="I136" i="15" l="1"/>
  <c r="BV25" i="17"/>
  <c r="BW25"/>
  <c r="BU25"/>
  <c r="I142" i="16"/>
  <c r="BW31" i="18"/>
  <c r="BU31"/>
  <c r="BV31"/>
  <c r="J136" i="15"/>
  <c r="J137" s="1"/>
  <c r="J142" i="16"/>
  <c r="I112" i="12"/>
  <c r="I113" s="1"/>
  <c r="J111"/>
  <c r="J112" s="1"/>
  <c r="J113"/>
  <c r="J114" s="1"/>
  <c r="L106" i="20"/>
  <c r="G107"/>
  <c r="G110" i="19"/>
  <c r="L109"/>
  <c r="BK171" i="18"/>
  <c r="BG172"/>
  <c r="U154"/>
  <c r="AS56"/>
  <c r="T155"/>
  <c r="AM108"/>
  <c r="AU55"/>
  <c r="AI56" s="1"/>
  <c r="BO55"/>
  <c r="BL55"/>
  <c r="AN107"/>
  <c r="AW56"/>
  <c r="AK57" s="1"/>
  <c r="BQ56"/>
  <c r="AZ56"/>
  <c r="BC56" s="1"/>
  <c r="BN56"/>
  <c r="AL109"/>
  <c r="BJ170"/>
  <c r="BF171"/>
  <c r="V154"/>
  <c r="BE171"/>
  <c r="BI170"/>
  <c r="AY55"/>
  <c r="BB55" s="1"/>
  <c r="T156" i="17"/>
  <c r="BG172"/>
  <c r="BK171"/>
  <c r="U154"/>
  <c r="BE171"/>
  <c r="BI170"/>
  <c r="AS56"/>
  <c r="V154"/>
  <c r="AW56"/>
  <c r="AK57" s="1"/>
  <c r="BQ56"/>
  <c r="AZ56"/>
  <c r="BC56" s="1"/>
  <c r="BN56"/>
  <c r="BF172"/>
  <c r="BJ171"/>
  <c r="AU55"/>
  <c r="AI56" s="1"/>
  <c r="BO55"/>
  <c r="AX55"/>
  <c r="BA55" s="1"/>
  <c r="BL55"/>
  <c r="AL108"/>
  <c r="AM108"/>
  <c r="AN108"/>
  <c r="T156" i="13"/>
  <c r="U156"/>
  <c r="V157"/>
  <c r="L103" i="7"/>
  <c r="G104"/>
  <c r="BU32" i="18" l="1"/>
  <c r="BW32"/>
  <c r="BV32"/>
  <c r="I143" i="16"/>
  <c r="BW26" i="17"/>
  <c r="BV26"/>
  <c r="BU26"/>
  <c r="I137" i="15"/>
  <c r="I114" i="12"/>
  <c r="J143" i="16"/>
  <c r="J144" s="1"/>
  <c r="J115" i="12"/>
  <c r="J116" s="1"/>
  <c r="I115"/>
  <c r="L107" i="20"/>
  <c r="G108"/>
  <c r="L110" i="19"/>
  <c r="G111"/>
  <c r="AR56" i="18"/>
  <c r="T156"/>
  <c r="AN108"/>
  <c r="U155"/>
  <c r="BF172"/>
  <c r="BJ171"/>
  <c r="AT57"/>
  <c r="BE172"/>
  <c r="BI171"/>
  <c r="V155"/>
  <c r="AL110"/>
  <c r="AM109"/>
  <c r="BP56"/>
  <c r="AY56"/>
  <c r="BB56" s="1"/>
  <c r="AV56"/>
  <c r="AJ57" s="1"/>
  <c r="BM56"/>
  <c r="BG173"/>
  <c r="BK172"/>
  <c r="AX55"/>
  <c r="BA55" s="1"/>
  <c r="BD55" s="1"/>
  <c r="U155" i="17"/>
  <c r="T157"/>
  <c r="V155"/>
  <c r="AL109"/>
  <c r="BP56"/>
  <c r="AV56"/>
  <c r="AJ57" s="1"/>
  <c r="BM56"/>
  <c r="AM109"/>
  <c r="AN109"/>
  <c r="AR56"/>
  <c r="BJ172"/>
  <c r="BF173"/>
  <c r="AT57"/>
  <c r="BI171"/>
  <c r="BE172"/>
  <c r="BG173"/>
  <c r="BK172"/>
  <c r="V158" i="13"/>
  <c r="T157"/>
  <c r="U157"/>
  <c r="L104" i="7"/>
  <c r="G105"/>
  <c r="I138" i="15" l="1"/>
  <c r="BV27" i="17"/>
  <c r="BW27"/>
  <c r="BU27"/>
  <c r="I144" i="16"/>
  <c r="BU33" i="18"/>
  <c r="BW33"/>
  <c r="BV33"/>
  <c r="J145" i="16"/>
  <c r="I116" i="12"/>
  <c r="J138" i="15"/>
  <c r="J139" s="1"/>
  <c r="G109" i="20"/>
  <c r="L108"/>
  <c r="G112" i="19"/>
  <c r="L111"/>
  <c r="AL111" i="18"/>
  <c r="U156"/>
  <c r="BG174"/>
  <c r="BK173"/>
  <c r="AZ57"/>
  <c r="BC57" s="1"/>
  <c r="AW57"/>
  <c r="AK58" s="1"/>
  <c r="BQ57"/>
  <c r="J57"/>
  <c r="BN57"/>
  <c r="AN109"/>
  <c r="AS57"/>
  <c r="BF173"/>
  <c r="BJ172"/>
  <c r="AU56"/>
  <c r="AI57" s="1"/>
  <c r="BO56"/>
  <c r="BL56"/>
  <c r="AM110"/>
  <c r="V156"/>
  <c r="BE173"/>
  <c r="BI172"/>
  <c r="T157"/>
  <c r="BN57" i="17"/>
  <c r="BQ57"/>
  <c r="J57"/>
  <c r="AW57"/>
  <c r="AK58" s="1"/>
  <c r="AN110"/>
  <c r="AS57"/>
  <c r="V156"/>
  <c r="U156"/>
  <c r="BK173"/>
  <c r="BG174"/>
  <c r="BF174"/>
  <c r="BJ173"/>
  <c r="AL110"/>
  <c r="AM110"/>
  <c r="T158"/>
  <c r="BI172"/>
  <c r="BE173"/>
  <c r="BL56"/>
  <c r="AX56"/>
  <c r="BA56" s="1"/>
  <c r="AU56"/>
  <c r="AI57" s="1"/>
  <c r="BO56"/>
  <c r="AY56"/>
  <c r="BB56" s="1"/>
  <c r="I117" i="12"/>
  <c r="J117"/>
  <c r="V159" i="13"/>
  <c r="U158"/>
  <c r="T158"/>
  <c r="G106" i="7"/>
  <c r="L105"/>
  <c r="BV34" i="18" l="1"/>
  <c r="BW34"/>
  <c r="BU34"/>
  <c r="I145" i="16"/>
  <c r="BU28" i="17"/>
  <c r="BV28"/>
  <c r="BW28"/>
  <c r="I139" i="15"/>
  <c r="L109" i="20"/>
  <c r="G110"/>
  <c r="L112" i="19"/>
  <c r="G113"/>
  <c r="BI173" i="18"/>
  <c r="BE174"/>
  <c r="AR57"/>
  <c r="AV57"/>
  <c r="AJ58" s="1"/>
  <c r="BP57"/>
  <c r="I57"/>
  <c r="BM57"/>
  <c r="T158"/>
  <c r="AM111"/>
  <c r="AT58"/>
  <c r="BF174"/>
  <c r="BJ173"/>
  <c r="AN110"/>
  <c r="BK174"/>
  <c r="BG175"/>
  <c r="AL112"/>
  <c r="V157"/>
  <c r="M57"/>
  <c r="S57"/>
  <c r="AB58" s="1"/>
  <c r="U157"/>
  <c r="AX56"/>
  <c r="BA56" s="1"/>
  <c r="BD56" s="1"/>
  <c r="AY57" i="17"/>
  <c r="BB57" s="1"/>
  <c r="AV57"/>
  <c r="AJ58" s="1"/>
  <c r="BP57"/>
  <c r="I57"/>
  <c r="BM57"/>
  <c r="AR57"/>
  <c r="T159"/>
  <c r="AL111"/>
  <c r="BK174"/>
  <c r="BG175"/>
  <c r="AN111"/>
  <c r="AZ57"/>
  <c r="BC57" s="1"/>
  <c r="BF175"/>
  <c r="BJ174"/>
  <c r="U157"/>
  <c r="AT58"/>
  <c r="AM111"/>
  <c r="V157"/>
  <c r="BE174"/>
  <c r="BI173"/>
  <c r="M57"/>
  <c r="S57"/>
  <c r="AB58" s="1"/>
  <c r="J118" i="12"/>
  <c r="I118"/>
  <c r="T159" i="13"/>
  <c r="V160"/>
  <c r="U159"/>
  <c r="L106" i="7"/>
  <c r="G107"/>
  <c r="I140" i="15" l="1"/>
  <c r="BV29" i="17"/>
  <c r="BU29"/>
  <c r="BW29"/>
  <c r="I146" i="16"/>
  <c r="BW35" i="18"/>
  <c r="BV35"/>
  <c r="BU35"/>
  <c r="J140" i="15"/>
  <c r="J141" s="1"/>
  <c r="J146" i="16"/>
  <c r="L110" i="20"/>
  <c r="G111"/>
  <c r="G114" i="19"/>
  <c r="L113"/>
  <c r="U158" i="18"/>
  <c r="V158"/>
  <c r="BG176"/>
  <c r="BK175"/>
  <c r="AS58"/>
  <c r="AW58"/>
  <c r="AK59" s="1"/>
  <c r="BQ58"/>
  <c r="J58"/>
  <c r="AZ58"/>
  <c r="BC58" s="1"/>
  <c r="BN58"/>
  <c r="T159"/>
  <c r="P57"/>
  <c r="AN111"/>
  <c r="BJ174"/>
  <c r="BF175"/>
  <c r="AM112"/>
  <c r="L57"/>
  <c r="R57"/>
  <c r="AA58" s="1"/>
  <c r="AU57"/>
  <c r="AI58" s="1"/>
  <c r="BO57"/>
  <c r="H57"/>
  <c r="BL57"/>
  <c r="BE175"/>
  <c r="BI174"/>
  <c r="AL113"/>
  <c r="AY57"/>
  <c r="BB57" s="1"/>
  <c r="V158" i="17"/>
  <c r="BG176"/>
  <c r="BK175"/>
  <c r="AL112"/>
  <c r="P57"/>
  <c r="AM112"/>
  <c r="AU57"/>
  <c r="AI58" s="1"/>
  <c r="BO57"/>
  <c r="H57"/>
  <c r="BL57"/>
  <c r="AX57"/>
  <c r="BA57" s="1"/>
  <c r="BF176"/>
  <c r="BJ175"/>
  <c r="T160"/>
  <c r="AW58"/>
  <c r="AK59" s="1"/>
  <c r="BQ58"/>
  <c r="J58"/>
  <c r="BN58"/>
  <c r="AS58"/>
  <c r="BE175"/>
  <c r="BI174"/>
  <c r="U158"/>
  <c r="AN112"/>
  <c r="L57"/>
  <c r="R57"/>
  <c r="AA58" s="1"/>
  <c r="I119" i="12"/>
  <c r="J119"/>
  <c r="T160" i="13"/>
  <c r="U160"/>
  <c r="V161"/>
  <c r="G108" i="7"/>
  <c r="L107"/>
  <c r="BV36" i="18" l="1"/>
  <c r="BW36"/>
  <c r="BU36"/>
  <c r="I147" i="16"/>
  <c r="BW30" i="17"/>
  <c r="BU30"/>
  <c r="BV30"/>
  <c r="I141" i="15"/>
  <c r="J120" i="12"/>
  <c r="J147" i="16"/>
  <c r="J148" s="1"/>
  <c r="L111" i="20"/>
  <c r="G112"/>
  <c r="L114" i="19"/>
  <c r="G115"/>
  <c r="AR58" i="18"/>
  <c r="AN112"/>
  <c r="M58"/>
  <c r="S58"/>
  <c r="AB59" s="1"/>
  <c r="BE176"/>
  <c r="BI175"/>
  <c r="AM113"/>
  <c r="BP58"/>
  <c r="I58"/>
  <c r="AV58"/>
  <c r="AJ59" s="1"/>
  <c r="BM58"/>
  <c r="AL114"/>
  <c r="BR57"/>
  <c r="K57"/>
  <c r="Q57"/>
  <c r="Z58" s="1"/>
  <c r="BH58" s="1"/>
  <c r="O57"/>
  <c r="BF176"/>
  <c r="BJ175"/>
  <c r="AT59"/>
  <c r="BG177"/>
  <c r="BK176"/>
  <c r="U159"/>
  <c r="T160"/>
  <c r="V159"/>
  <c r="AX57"/>
  <c r="BA57" s="1"/>
  <c r="BD57" s="1"/>
  <c r="BP58" i="17"/>
  <c r="I58"/>
  <c r="AY58"/>
  <c r="BB58" s="1"/>
  <c r="AV58"/>
  <c r="AJ59" s="1"/>
  <c r="BM58"/>
  <c r="M58"/>
  <c r="S58"/>
  <c r="AB59" s="1"/>
  <c r="BR57"/>
  <c r="K57"/>
  <c r="Q57"/>
  <c r="Z58" s="1"/>
  <c r="BH58" s="1"/>
  <c r="AM113"/>
  <c r="AL113"/>
  <c r="V159"/>
  <c r="O57"/>
  <c r="U159"/>
  <c r="BI175"/>
  <c r="BE176"/>
  <c r="T161"/>
  <c r="BJ176"/>
  <c r="BF177"/>
  <c r="AZ58"/>
  <c r="BC58" s="1"/>
  <c r="AN113"/>
  <c r="AT59"/>
  <c r="AR58"/>
  <c r="BG177"/>
  <c r="BK176"/>
  <c r="I120" i="12"/>
  <c r="V162" i="13"/>
  <c r="U161"/>
  <c r="T161"/>
  <c r="L108" i="7"/>
  <c r="G109"/>
  <c r="I142" i="15" l="1"/>
  <c r="BU31" i="17"/>
  <c r="BW31"/>
  <c r="BV31"/>
  <c r="I148" i="16"/>
  <c r="BU37" i="18"/>
  <c r="BV37"/>
  <c r="BW37"/>
  <c r="J149" i="16"/>
  <c r="J142" i="15"/>
  <c r="I121" i="12"/>
  <c r="G113" i="20"/>
  <c r="L112"/>
  <c r="G116" i="19"/>
  <c r="L115"/>
  <c r="AS59" i="18"/>
  <c r="AM114"/>
  <c r="AZ59"/>
  <c r="BC59" s="1"/>
  <c r="AW59"/>
  <c r="AK60" s="1"/>
  <c r="BQ59"/>
  <c r="J59"/>
  <c r="BN59"/>
  <c r="N57"/>
  <c r="P58"/>
  <c r="V160"/>
  <c r="U160"/>
  <c r="BF177"/>
  <c r="BJ176"/>
  <c r="AL115"/>
  <c r="L58"/>
  <c r="R58"/>
  <c r="AA59" s="1"/>
  <c r="AU58"/>
  <c r="AI59" s="1"/>
  <c r="BO58"/>
  <c r="H58"/>
  <c r="BL58"/>
  <c r="T161"/>
  <c r="BG178"/>
  <c r="BK177"/>
  <c r="BI176"/>
  <c r="BE177"/>
  <c r="AN113"/>
  <c r="AY58"/>
  <c r="BB58" s="1"/>
  <c r="BL58" i="17"/>
  <c r="AX58"/>
  <c r="BA58" s="1"/>
  <c r="BO58"/>
  <c r="AU58"/>
  <c r="AI59" s="1"/>
  <c r="H58"/>
  <c r="BE177"/>
  <c r="BI176"/>
  <c r="P58"/>
  <c r="V160"/>
  <c r="AN114"/>
  <c r="BJ177"/>
  <c r="BF178"/>
  <c r="T162"/>
  <c r="N57"/>
  <c r="AL114"/>
  <c r="L58"/>
  <c r="R58"/>
  <c r="AA59" s="1"/>
  <c r="BK177"/>
  <c r="BG178"/>
  <c r="U160"/>
  <c r="BN59"/>
  <c r="AZ59"/>
  <c r="BC59" s="1"/>
  <c r="J59"/>
  <c r="AW59"/>
  <c r="AK60" s="1"/>
  <c r="BQ59"/>
  <c r="AM114"/>
  <c r="AS59"/>
  <c r="J121" i="12"/>
  <c r="T162" i="13"/>
  <c r="U162"/>
  <c r="V163"/>
  <c r="G110" i="7"/>
  <c r="L109"/>
  <c r="BV38" i="18" l="1"/>
  <c r="BU38"/>
  <c r="BW38"/>
  <c r="I149" i="16"/>
  <c r="BU32" i="17"/>
  <c r="BW32"/>
  <c r="BV32"/>
  <c r="I143" i="15"/>
  <c r="J143"/>
  <c r="J122" i="12"/>
  <c r="L113" i="20"/>
  <c r="G114"/>
  <c r="L116" i="19"/>
  <c r="G117"/>
  <c r="AN114" i="18"/>
  <c r="BK178"/>
  <c r="BG179"/>
  <c r="BR58"/>
  <c r="K58"/>
  <c r="Q58"/>
  <c r="Z59" s="1"/>
  <c r="BH59" s="1"/>
  <c r="U161"/>
  <c r="M59"/>
  <c r="S59"/>
  <c r="AB60" s="1"/>
  <c r="AM115"/>
  <c r="BE178"/>
  <c r="BI177"/>
  <c r="AR59"/>
  <c r="AL116"/>
  <c r="BJ177"/>
  <c r="BF178"/>
  <c r="AT60"/>
  <c r="AY59"/>
  <c r="BB59" s="1"/>
  <c r="I59"/>
  <c r="AV59"/>
  <c r="AJ60" s="1"/>
  <c r="BP59"/>
  <c r="BM59"/>
  <c r="T162"/>
  <c r="O58"/>
  <c r="V161"/>
  <c r="AX58"/>
  <c r="BA58" s="1"/>
  <c r="BD58" s="1"/>
  <c r="AY59" i="17"/>
  <c r="BB59" s="1"/>
  <c r="AV59"/>
  <c r="AJ60" s="1"/>
  <c r="BM59"/>
  <c r="BP59"/>
  <c r="I59"/>
  <c r="BF179"/>
  <c r="BJ178"/>
  <c r="AN115"/>
  <c r="AT60"/>
  <c r="U161"/>
  <c r="AL115"/>
  <c r="K58"/>
  <c r="BR58"/>
  <c r="Q58"/>
  <c r="Z59" s="1"/>
  <c r="BH59" s="1"/>
  <c r="BG179"/>
  <c r="BK178"/>
  <c r="O58"/>
  <c r="T163"/>
  <c r="BE178"/>
  <c r="BI177"/>
  <c r="AM115"/>
  <c r="M59"/>
  <c r="S59"/>
  <c r="AB60" s="1"/>
  <c r="V161"/>
  <c r="AR59"/>
  <c r="I122" i="12"/>
  <c r="V164" i="13"/>
  <c r="T163"/>
  <c r="U163"/>
  <c r="L110" i="7"/>
  <c r="G111"/>
  <c r="I144" i="15" l="1"/>
  <c r="BV33" i="17"/>
  <c r="BW33"/>
  <c r="BU33"/>
  <c r="I150" i="16"/>
  <c r="BW39" i="18"/>
  <c r="BU39"/>
  <c r="BV39"/>
  <c r="J150" i="16"/>
  <c r="J151" s="1"/>
  <c r="J144" i="15"/>
  <c r="I123" i="12"/>
  <c r="L114" i="20"/>
  <c r="G115"/>
  <c r="G118" i="19"/>
  <c r="L117"/>
  <c r="AU59" i="18"/>
  <c r="AI60" s="1"/>
  <c r="BO59"/>
  <c r="H59"/>
  <c r="AX59"/>
  <c r="BA59" s="1"/>
  <c r="BD59" s="1"/>
  <c r="BL59"/>
  <c r="BE179"/>
  <c r="BI178"/>
  <c r="V162"/>
  <c r="L59"/>
  <c r="R59"/>
  <c r="AA60" s="1"/>
  <c r="BF179"/>
  <c r="BJ178"/>
  <c r="AM116"/>
  <c r="U162"/>
  <c r="BK179"/>
  <c r="BG180"/>
  <c r="T163"/>
  <c r="AS60"/>
  <c r="AL117"/>
  <c r="AN115"/>
  <c r="AW60"/>
  <c r="AK61" s="1"/>
  <c r="BQ60"/>
  <c r="J60"/>
  <c r="BN60"/>
  <c r="P59"/>
  <c r="N58"/>
  <c r="T164" i="17"/>
  <c r="AM116"/>
  <c r="U162"/>
  <c r="AS60"/>
  <c r="V162"/>
  <c r="BE179"/>
  <c r="BI178"/>
  <c r="AL116"/>
  <c r="BF180"/>
  <c r="BJ179"/>
  <c r="AU59"/>
  <c r="AI60" s="1"/>
  <c r="BO59"/>
  <c r="H59"/>
  <c r="BL59"/>
  <c r="N58"/>
  <c r="L59"/>
  <c r="R59"/>
  <c r="AA60" s="1"/>
  <c r="AN116"/>
  <c r="P59"/>
  <c r="BG180"/>
  <c r="BK179"/>
  <c r="AW60"/>
  <c r="AK61" s="1"/>
  <c r="BQ60"/>
  <c r="J60"/>
  <c r="BN60"/>
  <c r="J123" i="12"/>
  <c r="U164" i="13"/>
  <c r="V165"/>
  <c r="T164"/>
  <c r="G112" i="7"/>
  <c r="L111"/>
  <c r="BU40" i="18" l="1"/>
  <c r="BW40"/>
  <c r="BV40"/>
  <c r="I151" i="16"/>
  <c r="BW34" i="17"/>
  <c r="BV34"/>
  <c r="BU34"/>
  <c r="I145" i="15"/>
  <c r="J145"/>
  <c r="I124" i="12"/>
  <c r="J124"/>
  <c r="L115" i="20"/>
  <c r="G116"/>
  <c r="L118" i="19"/>
  <c r="G119"/>
  <c r="T164" i="18"/>
  <c r="U163"/>
  <c r="O59"/>
  <c r="AL118"/>
  <c r="AR60"/>
  <c r="M60"/>
  <c r="S60"/>
  <c r="AB61" s="1"/>
  <c r="AM117"/>
  <c r="V163"/>
  <c r="AN116"/>
  <c r="BP60"/>
  <c r="I60"/>
  <c r="AV60"/>
  <c r="AJ61" s="1"/>
  <c r="BM60"/>
  <c r="BG181"/>
  <c r="BK180"/>
  <c r="BF180"/>
  <c r="BJ179"/>
  <c r="BE180"/>
  <c r="BI179"/>
  <c r="BR59"/>
  <c r="K59"/>
  <c r="Q59"/>
  <c r="Z60" s="1"/>
  <c r="BH60" s="1"/>
  <c r="AZ60"/>
  <c r="BC60" s="1"/>
  <c r="AR60" i="17"/>
  <c r="AL117"/>
  <c r="BP60"/>
  <c r="I60"/>
  <c r="AV60"/>
  <c r="AJ61" s="1"/>
  <c r="BM60"/>
  <c r="AN117"/>
  <c r="BJ180"/>
  <c r="BF181"/>
  <c r="U163"/>
  <c r="M60"/>
  <c r="S60"/>
  <c r="AB61" s="1"/>
  <c r="BG181"/>
  <c r="BK180"/>
  <c r="BR59"/>
  <c r="K59"/>
  <c r="Q59"/>
  <c r="Z60" s="1"/>
  <c r="BH60" s="1"/>
  <c r="V163"/>
  <c r="T165"/>
  <c r="O59"/>
  <c r="BI179"/>
  <c r="BE180"/>
  <c r="AM117"/>
  <c r="AZ60"/>
  <c r="BC60" s="1"/>
  <c r="AX59"/>
  <c r="BA59" s="1"/>
  <c r="I125" i="12"/>
  <c r="U165" i="13"/>
  <c r="V166"/>
  <c r="T165"/>
  <c r="L112" i="7"/>
  <c r="G113"/>
  <c r="I146" i="15" l="1"/>
  <c r="BV35" i="17"/>
  <c r="BW35"/>
  <c r="BU35"/>
  <c r="I152" i="16"/>
  <c r="BU41" i="18"/>
  <c r="BW41"/>
  <c r="BV41"/>
  <c r="J152" i="16"/>
  <c r="J153" s="1"/>
  <c r="J146" i="15"/>
  <c r="J125" i="12"/>
  <c r="I126" s="1"/>
  <c r="G117" i="20"/>
  <c r="L116"/>
  <c r="G120" i="19"/>
  <c r="L119"/>
  <c r="N59" i="18"/>
  <c r="P60"/>
  <c r="AL119"/>
  <c r="BF181"/>
  <c r="BJ180"/>
  <c r="L60"/>
  <c r="R60"/>
  <c r="AA61" s="1"/>
  <c r="V164"/>
  <c r="U164"/>
  <c r="BG182"/>
  <c r="BK181"/>
  <c r="AN117"/>
  <c r="T165"/>
  <c r="AY60"/>
  <c r="BB60" s="1"/>
  <c r="BI180"/>
  <c r="BE181"/>
  <c r="AM118"/>
  <c r="AU60"/>
  <c r="AI61" s="1"/>
  <c r="BO60"/>
  <c r="H60"/>
  <c r="BL60"/>
  <c r="BI180" i="17"/>
  <c r="BE181"/>
  <c r="AN118"/>
  <c r="L60"/>
  <c r="R60"/>
  <c r="AA61" s="1"/>
  <c r="BL60"/>
  <c r="H60"/>
  <c r="BO60"/>
  <c r="AU60"/>
  <c r="AI61" s="1"/>
  <c r="AM118"/>
  <c r="T166"/>
  <c r="N59"/>
  <c r="BK181"/>
  <c r="BG182"/>
  <c r="U164"/>
  <c r="AL118"/>
  <c r="V164"/>
  <c r="P60"/>
  <c r="BF182"/>
  <c r="BJ181"/>
  <c r="AY60"/>
  <c r="BB60" s="1"/>
  <c r="J126" i="12"/>
  <c r="U166" i="13"/>
  <c r="T166"/>
  <c r="V167"/>
  <c r="G114" i="7"/>
  <c r="L113"/>
  <c r="BV42" i="18" l="1"/>
  <c r="BW42"/>
  <c r="BU42"/>
  <c r="I153" i="16"/>
  <c r="BU36" i="17"/>
  <c r="BV36"/>
  <c r="BW36"/>
  <c r="I147" i="15"/>
  <c r="I127" i="12"/>
  <c r="J147" i="15"/>
  <c r="J148" s="1"/>
  <c r="J127" i="12"/>
  <c r="J128" s="1"/>
  <c r="L117" i="20"/>
  <c r="G118"/>
  <c r="L120" i="19"/>
  <c r="G121"/>
  <c r="AL120" i="18"/>
  <c r="BR60"/>
  <c r="K60"/>
  <c r="Q60"/>
  <c r="Z61" s="1"/>
  <c r="BH61" s="1"/>
  <c r="AM119"/>
  <c r="BE182"/>
  <c r="BI181"/>
  <c r="V165"/>
  <c r="T166"/>
  <c r="U165"/>
  <c r="O60"/>
  <c r="BJ181"/>
  <c r="BF182"/>
  <c r="AN118"/>
  <c r="BK182"/>
  <c r="BG183"/>
  <c r="AX60"/>
  <c r="BA60" s="1"/>
  <c r="BD60" s="1"/>
  <c r="U165" i="17"/>
  <c r="T167"/>
  <c r="V165"/>
  <c r="BF183"/>
  <c r="BJ182"/>
  <c r="BK182"/>
  <c r="BG183"/>
  <c r="AN119"/>
  <c r="AL119"/>
  <c r="AM119"/>
  <c r="K60"/>
  <c r="BR60"/>
  <c r="Q60"/>
  <c r="Z61" s="1"/>
  <c r="BH61" s="1"/>
  <c r="O60"/>
  <c r="BE182"/>
  <c r="BI181"/>
  <c r="AX60"/>
  <c r="BA60" s="1"/>
  <c r="I128" i="12"/>
  <c r="V168" i="13"/>
  <c r="U167"/>
  <c r="T167"/>
  <c r="L114" i="7"/>
  <c r="G115"/>
  <c r="I148" i="15" l="1"/>
  <c r="BV37" i="17"/>
  <c r="BU37"/>
  <c r="BW37"/>
  <c r="I154" i="16"/>
  <c r="BW43" i="18"/>
  <c r="BV43"/>
  <c r="BU43"/>
  <c r="J149" i="15"/>
  <c r="J154" i="16"/>
  <c r="I129" i="12"/>
  <c r="L118" i="20"/>
  <c r="G119"/>
  <c r="G122" i="19"/>
  <c r="L121"/>
  <c r="BE183" i="18"/>
  <c r="BI182"/>
  <c r="AN119"/>
  <c r="U166"/>
  <c r="V166"/>
  <c r="N60"/>
  <c r="AL121"/>
  <c r="BG184"/>
  <c r="BK183"/>
  <c r="BJ182"/>
  <c r="BF183"/>
  <c r="AM120"/>
  <c r="T167"/>
  <c r="BE183" i="17"/>
  <c r="BI182"/>
  <c r="AM120"/>
  <c r="AN120"/>
  <c r="T168"/>
  <c r="N60"/>
  <c r="AL120"/>
  <c r="BG184"/>
  <c r="BK183"/>
  <c r="BF184"/>
  <c r="BJ183"/>
  <c r="V166"/>
  <c r="U166"/>
  <c r="J129" i="12"/>
  <c r="T168" i="13"/>
  <c r="V169"/>
  <c r="U168"/>
  <c r="G116" i="7"/>
  <c r="L115"/>
  <c r="BV44" i="18" l="1"/>
  <c r="BW44"/>
  <c r="BU44"/>
  <c r="I155" i="16"/>
  <c r="BW38" i="17"/>
  <c r="BU38"/>
  <c r="BV38"/>
  <c r="I149" i="15"/>
  <c r="J155" i="16"/>
  <c r="J130" i="12"/>
  <c r="L119" i="20"/>
  <c r="G120"/>
  <c r="L122" i="19"/>
  <c r="G123"/>
  <c r="T168" i="18"/>
  <c r="V167"/>
  <c r="BE184"/>
  <c r="BI183"/>
  <c r="BF184"/>
  <c r="BJ183"/>
  <c r="AM121"/>
  <c r="AL122"/>
  <c r="U167"/>
  <c r="BG185"/>
  <c r="BK184"/>
  <c r="AN120"/>
  <c r="U167" i="17"/>
  <c r="AL121"/>
  <c r="T169"/>
  <c r="BG185"/>
  <c r="BK184"/>
  <c r="AN121"/>
  <c r="AM121"/>
  <c r="BI183"/>
  <c r="BE184"/>
  <c r="V167"/>
  <c r="BJ184"/>
  <c r="BF185"/>
  <c r="I130" i="12"/>
  <c r="T169" i="13"/>
  <c r="V170"/>
  <c r="U169"/>
  <c r="L116" i="7"/>
  <c r="G117"/>
  <c r="BU39" i="17" l="1"/>
  <c r="BW39"/>
  <c r="BV39"/>
  <c r="I150" i="15"/>
  <c r="I156" i="16"/>
  <c r="BU45" i="18"/>
  <c r="BV45"/>
  <c r="BW45"/>
  <c r="J150" i="15"/>
  <c r="J156" i="16"/>
  <c r="I131" i="12"/>
  <c r="G121" i="20"/>
  <c r="L120"/>
  <c r="G124" i="19"/>
  <c r="L123"/>
  <c r="AN121" i="18"/>
  <c r="U168"/>
  <c r="AL123"/>
  <c r="BF185"/>
  <c r="BJ184"/>
  <c r="AM122"/>
  <c r="BI184"/>
  <c r="BE185"/>
  <c r="T169"/>
  <c r="BG186"/>
  <c r="BK185"/>
  <c r="V168"/>
  <c r="BJ185" i="17"/>
  <c r="BF186"/>
  <c r="V168"/>
  <c r="AL122"/>
  <c r="AM122"/>
  <c r="T170"/>
  <c r="U168"/>
  <c r="AN122"/>
  <c r="BE185"/>
  <c r="BI184"/>
  <c r="BK185"/>
  <c r="BG186"/>
  <c r="J131" i="12"/>
  <c r="V171" i="13"/>
  <c r="U170"/>
  <c r="T170"/>
  <c r="G118" i="7"/>
  <c r="L117"/>
  <c r="I151" i="15" l="1"/>
  <c r="BU40" i="17"/>
  <c r="BW40"/>
  <c r="BV40"/>
  <c r="BV46" i="18"/>
  <c r="BU46"/>
  <c r="BW46"/>
  <c r="I157" i="16"/>
  <c r="J132" i="12"/>
  <c r="J151" i="15"/>
  <c r="J157" i="16"/>
  <c r="J158" s="1"/>
  <c r="L121" i="20"/>
  <c r="G122"/>
  <c r="L124" i="19"/>
  <c r="G125"/>
  <c r="BK186" i="18"/>
  <c r="BG187"/>
  <c r="BI185"/>
  <c r="BE186"/>
  <c r="AL124"/>
  <c r="AM123"/>
  <c r="U169"/>
  <c r="T170"/>
  <c r="AN122"/>
  <c r="BJ185"/>
  <c r="BF186"/>
  <c r="V169"/>
  <c r="U169" i="17"/>
  <c r="AM123"/>
  <c r="V169"/>
  <c r="BG187"/>
  <c r="BK186"/>
  <c r="BE186"/>
  <c r="BI185"/>
  <c r="T171"/>
  <c r="AN123"/>
  <c r="AL123"/>
  <c r="BF187"/>
  <c r="BJ186"/>
  <c r="I132" i="12"/>
  <c r="T171" i="13"/>
  <c r="V172"/>
  <c r="U171"/>
  <c r="L118" i="7"/>
  <c r="G119"/>
  <c r="I158" i="16" l="1"/>
  <c r="BW47" i="18"/>
  <c r="BU47"/>
  <c r="BV47"/>
  <c r="BV41" i="17"/>
  <c r="BW41"/>
  <c r="BU41"/>
  <c r="I152" i="15"/>
  <c r="J159" i="16"/>
  <c r="J152" i="15"/>
  <c r="L122" i="20"/>
  <c r="G123"/>
  <c r="G126" i="19"/>
  <c r="L125"/>
  <c r="T171" i="18"/>
  <c r="U170"/>
  <c r="AM124"/>
  <c r="BG188"/>
  <c r="BK187"/>
  <c r="V170"/>
  <c r="AN123"/>
  <c r="AL125"/>
  <c r="BE187"/>
  <c r="BI186"/>
  <c r="BF187"/>
  <c r="BJ186"/>
  <c r="BF188" i="17"/>
  <c r="BJ187"/>
  <c r="V170"/>
  <c r="T172"/>
  <c r="BE187"/>
  <c r="BI186"/>
  <c r="BG188"/>
  <c r="BK187"/>
  <c r="U170"/>
  <c r="AL124"/>
  <c r="AN124"/>
  <c r="AM124"/>
  <c r="J133" i="12"/>
  <c r="I133"/>
  <c r="T172" i="13"/>
  <c r="U172"/>
  <c r="V173"/>
  <c r="G120" i="7"/>
  <c r="L119"/>
  <c r="I153" i="15" l="1"/>
  <c r="BW42" i="17"/>
  <c r="BV42"/>
  <c r="BU42"/>
  <c r="I159" i="16"/>
  <c r="BU48" i="18"/>
  <c r="BW48"/>
  <c r="BV48"/>
  <c r="J160" i="16"/>
  <c r="J153" i="15"/>
  <c r="L123" i="20"/>
  <c r="G124"/>
  <c r="L126" i="19"/>
  <c r="G127"/>
  <c r="U171" i="18"/>
  <c r="AN124"/>
  <c r="AL126"/>
  <c r="T172"/>
  <c r="BG189"/>
  <c r="BK188"/>
  <c r="BF188"/>
  <c r="BJ187"/>
  <c r="BE188"/>
  <c r="BI187"/>
  <c r="V171"/>
  <c r="AM125"/>
  <c r="AM125" i="17"/>
  <c r="BG189"/>
  <c r="BK188"/>
  <c r="AL125"/>
  <c r="V171"/>
  <c r="BJ188"/>
  <c r="BF189"/>
  <c r="AN125"/>
  <c r="U171"/>
  <c r="T173"/>
  <c r="BI187"/>
  <c r="BE188"/>
  <c r="J134" i="12"/>
  <c r="I134"/>
  <c r="T173" i="13"/>
  <c r="U173"/>
  <c r="V174"/>
  <c r="L120" i="7"/>
  <c r="G121"/>
  <c r="BU49" i="18" l="1"/>
  <c r="BW49"/>
  <c r="BV49"/>
  <c r="I160" i="16"/>
  <c r="BV43" i="17"/>
  <c r="BW43"/>
  <c r="BU43"/>
  <c r="I154" i="15"/>
  <c r="J154"/>
  <c r="I135" i="12"/>
  <c r="G125" i="20"/>
  <c r="L124"/>
  <c r="G128" i="19"/>
  <c r="L127"/>
  <c r="BF189" i="18"/>
  <c r="BJ188"/>
  <c r="AM126"/>
  <c r="BG190"/>
  <c r="BK189"/>
  <c r="AL127"/>
  <c r="BI188"/>
  <c r="BE189"/>
  <c r="V172"/>
  <c r="T173"/>
  <c r="U172"/>
  <c r="AN125"/>
  <c r="T174" i="17"/>
  <c r="AN126"/>
  <c r="BI188"/>
  <c r="BE189"/>
  <c r="AM126"/>
  <c r="U172"/>
  <c r="BF190"/>
  <c r="BJ189"/>
  <c r="AL126"/>
  <c r="V172"/>
  <c r="BK189"/>
  <c r="BG190"/>
  <c r="J135" i="12"/>
  <c r="U174" i="13"/>
  <c r="V175"/>
  <c r="T174"/>
  <c r="G122" i="7"/>
  <c r="L121"/>
  <c r="I155" i="15" l="1"/>
  <c r="BU44" i="17"/>
  <c r="BV44"/>
  <c r="BW44"/>
  <c r="I161" i="16"/>
  <c r="BV50" i="18"/>
  <c r="BW50"/>
  <c r="BU50"/>
  <c r="J161" i="16"/>
  <c r="J162" s="1"/>
  <c r="J155" i="15"/>
  <c r="J136" i="12"/>
  <c r="L125" i="20"/>
  <c r="G126"/>
  <c r="L128" i="19"/>
  <c r="G129"/>
  <c r="AM127" i="18"/>
  <c r="AN126"/>
  <c r="V173"/>
  <c r="BE190"/>
  <c r="BI189"/>
  <c r="BK190"/>
  <c r="BG191"/>
  <c r="T174"/>
  <c r="BJ189"/>
  <c r="BF190"/>
  <c r="AL128"/>
  <c r="U173"/>
  <c r="BF191" i="17"/>
  <c r="BJ190"/>
  <c r="AM127"/>
  <c r="BK190"/>
  <c r="BG191"/>
  <c r="AL127"/>
  <c r="U173"/>
  <c r="BE190"/>
  <c r="BI189"/>
  <c r="AN127"/>
  <c r="V173"/>
  <c r="T175"/>
  <c r="I136" i="12"/>
  <c r="T175" i="13"/>
  <c r="U175"/>
  <c r="V176"/>
  <c r="L122" i="7"/>
  <c r="G123"/>
  <c r="BW51" i="18" l="1"/>
  <c r="BV51"/>
  <c r="BU51"/>
  <c r="I162" i="16"/>
  <c r="BV45" i="17"/>
  <c r="BU45"/>
  <c r="BW45"/>
  <c r="I156" i="15"/>
  <c r="J156"/>
  <c r="I137" i="12"/>
  <c r="L126" i="20"/>
  <c r="G127"/>
  <c r="G130" i="19"/>
  <c r="L129"/>
  <c r="AL129" i="18"/>
  <c r="BF191"/>
  <c r="BJ190"/>
  <c r="BE191"/>
  <c r="BI190"/>
  <c r="U174"/>
  <c r="T175"/>
  <c r="AM128"/>
  <c r="AN127"/>
  <c r="BG192"/>
  <c r="BK191"/>
  <c r="V174"/>
  <c r="AL128" i="17"/>
  <c r="BG192"/>
  <c r="BK191"/>
  <c r="AM128"/>
  <c r="T176"/>
  <c r="AN128"/>
  <c r="BE191"/>
  <c r="BI190"/>
  <c r="BF192"/>
  <c r="BJ191"/>
  <c r="V174"/>
  <c r="U174"/>
  <c r="J137" i="12"/>
  <c r="T176" i="13"/>
  <c r="V177"/>
  <c r="U176"/>
  <c r="G124" i="7"/>
  <c r="L123"/>
  <c r="I157" i="15" l="1"/>
  <c r="BW46" i="17"/>
  <c r="BU46"/>
  <c r="BV46"/>
  <c r="BV52" i="18"/>
  <c r="BW52"/>
  <c r="BU52"/>
  <c r="J163" i="16"/>
  <c r="J157" i="15"/>
  <c r="J158" s="1"/>
  <c r="J138" i="12"/>
  <c r="L127" i="20"/>
  <c r="G128"/>
  <c r="L130" i="19"/>
  <c r="G131"/>
  <c r="V175" i="18"/>
  <c r="AM129"/>
  <c r="BG193"/>
  <c r="BK192"/>
  <c r="U175"/>
  <c r="BE192"/>
  <c r="BI191"/>
  <c r="AL130"/>
  <c r="AN128"/>
  <c r="T176"/>
  <c r="BF192"/>
  <c r="BJ191"/>
  <c r="T177" i="17"/>
  <c r="AL129"/>
  <c r="AN129"/>
  <c r="AM129"/>
  <c r="U175"/>
  <c r="V175"/>
  <c r="BJ192"/>
  <c r="BF193"/>
  <c r="BI191"/>
  <c r="BE192"/>
  <c r="BG193"/>
  <c r="BK192"/>
  <c r="I138" i="12"/>
  <c r="T177" i="13"/>
  <c r="V178"/>
  <c r="U177"/>
  <c r="L124" i="7"/>
  <c r="G125"/>
  <c r="BU47" i="17" l="1"/>
  <c r="BW47"/>
  <c r="BV47"/>
  <c r="I158" i="15"/>
  <c r="I139" i="12"/>
  <c r="G129" i="20"/>
  <c r="L128"/>
  <c r="G132" i="19"/>
  <c r="L131"/>
  <c r="BF193" i="18"/>
  <c r="BJ192"/>
  <c r="V176"/>
  <c r="AN129"/>
  <c r="U176"/>
  <c r="BG194"/>
  <c r="BK193"/>
  <c r="T177"/>
  <c r="AL131"/>
  <c r="BI192"/>
  <c r="BE193"/>
  <c r="AM130"/>
  <c r="T178" i="17"/>
  <c r="BK193"/>
  <c r="BG194"/>
  <c r="BE193"/>
  <c r="BI192"/>
  <c r="AN130"/>
  <c r="BJ193"/>
  <c r="BF194"/>
  <c r="V176"/>
  <c r="U176"/>
  <c r="AM130"/>
  <c r="AL130"/>
  <c r="J139" i="12"/>
  <c r="V179" i="13"/>
  <c r="U178"/>
  <c r="T178"/>
  <c r="G126" i="7"/>
  <c r="L125"/>
  <c r="BU48" i="17" l="1"/>
  <c r="BW48"/>
  <c r="BV48"/>
  <c r="I159" i="15"/>
  <c r="J159"/>
  <c r="J140" i="12"/>
  <c r="L129" i="20"/>
  <c r="G130"/>
  <c r="G133" i="19"/>
  <c r="L132"/>
  <c r="BJ193" i="18"/>
  <c r="BF194"/>
  <c r="AN130"/>
  <c r="T178"/>
  <c r="U177"/>
  <c r="V177"/>
  <c r="AL132"/>
  <c r="BK194"/>
  <c r="BG195"/>
  <c r="AM131"/>
  <c r="BE194"/>
  <c r="BI193"/>
  <c r="AL131" i="17"/>
  <c r="T179"/>
  <c r="BF195"/>
  <c r="BJ194"/>
  <c r="V177"/>
  <c r="BE194"/>
  <c r="BI193"/>
  <c r="U177"/>
  <c r="AN131"/>
  <c r="AM131"/>
  <c r="BG195"/>
  <c r="BK194"/>
  <c r="I140" i="12"/>
  <c r="T179" i="13"/>
  <c r="V180"/>
  <c r="U179"/>
  <c r="L126" i="7"/>
  <c r="G127"/>
  <c r="I160" i="15" l="1"/>
  <c r="BV49" i="17"/>
  <c r="BW49"/>
  <c r="BU49"/>
  <c r="J160" i="15"/>
  <c r="J161" s="1"/>
  <c r="I141" i="12"/>
  <c r="L130" i="20"/>
  <c r="G131"/>
  <c r="G134" i="19"/>
  <c r="L133"/>
  <c r="BK195" i="18"/>
  <c r="BG196"/>
  <c r="BE195"/>
  <c r="BI194"/>
  <c r="BF195"/>
  <c r="BJ194"/>
  <c r="V178"/>
  <c r="T179"/>
  <c r="AM132"/>
  <c r="AL133"/>
  <c r="U178"/>
  <c r="AN131"/>
  <c r="BE195" i="17"/>
  <c r="BI194"/>
  <c r="AL132"/>
  <c r="U178"/>
  <c r="V178"/>
  <c r="BG196"/>
  <c r="BK195"/>
  <c r="AM132"/>
  <c r="BF196"/>
  <c r="BJ195"/>
  <c r="AN132"/>
  <c r="T180"/>
  <c r="J141" i="12"/>
  <c r="T180" i="13"/>
  <c r="U180"/>
  <c r="V181"/>
  <c r="G128" i="7"/>
  <c r="L127"/>
  <c r="BW50" i="17" l="1"/>
  <c r="BV50"/>
  <c r="BU50"/>
  <c r="I161" i="15"/>
  <c r="J142" i="12"/>
  <c r="L131" i="20"/>
  <c r="G132"/>
  <c r="G135" i="19"/>
  <c r="L134"/>
  <c r="U179" i="18"/>
  <c r="V179"/>
  <c r="BG197"/>
  <c r="BK196"/>
  <c r="T180"/>
  <c r="AN132"/>
  <c r="AM133"/>
  <c r="AL134"/>
  <c r="BF196"/>
  <c r="BJ195"/>
  <c r="BE196"/>
  <c r="BI195"/>
  <c r="BI195" i="17"/>
  <c r="BE196"/>
  <c r="T181"/>
  <c r="BJ196"/>
  <c r="BF197"/>
  <c r="BG197"/>
  <c r="BK196"/>
  <c r="V179"/>
  <c r="AL133"/>
  <c r="AM133"/>
  <c r="AN133"/>
  <c r="U179"/>
  <c r="I142" i="12"/>
  <c r="T181" i="13"/>
  <c r="U181"/>
  <c r="V182"/>
  <c r="L128" i="7"/>
  <c r="G129"/>
  <c r="I162" i="15" l="1"/>
  <c r="BV51" i="17"/>
  <c r="BW51"/>
  <c r="BU51"/>
  <c r="J162" i="15"/>
  <c r="J163" s="1"/>
  <c r="I143" i="12"/>
  <c r="G133" i="20"/>
  <c r="L132"/>
  <c r="G136" i="19"/>
  <c r="L135"/>
  <c r="AL135" i="18"/>
  <c r="U180"/>
  <c r="BG198"/>
  <c r="BK197"/>
  <c r="BF197"/>
  <c r="BJ196"/>
  <c r="AM134"/>
  <c r="BI196"/>
  <c r="BE197"/>
  <c r="T181"/>
  <c r="AN133"/>
  <c r="V180"/>
  <c r="AM134" i="17"/>
  <c r="BK197"/>
  <c r="BG198"/>
  <c r="U180"/>
  <c r="V180"/>
  <c r="T182"/>
  <c r="AN134"/>
  <c r="BI196"/>
  <c r="BE197"/>
  <c r="AL134"/>
  <c r="BF198"/>
  <c r="BJ197"/>
  <c r="J143" i="12"/>
  <c r="V183" i="13"/>
  <c r="U182"/>
  <c r="T182"/>
  <c r="G130" i="7"/>
  <c r="L129"/>
  <c r="BU52" i="17" l="1"/>
  <c r="BV52"/>
  <c r="BW52"/>
  <c r="L133" i="20"/>
  <c r="G134"/>
  <c r="L136" i="19"/>
  <c r="G137"/>
  <c r="T182" i="18"/>
  <c r="BK198"/>
  <c r="BG199"/>
  <c r="U181"/>
  <c r="AN134"/>
  <c r="AM135"/>
  <c r="BJ197"/>
  <c r="BF198"/>
  <c r="AL136"/>
  <c r="V181"/>
  <c r="BE198"/>
  <c r="BI197"/>
  <c r="BE198" i="17"/>
  <c r="BI197"/>
  <c r="V181"/>
  <c r="T183"/>
  <c r="BK198"/>
  <c r="BG199"/>
  <c r="AL135"/>
  <c r="AN135"/>
  <c r="BF199"/>
  <c r="BJ198"/>
  <c r="U181"/>
  <c r="AM135"/>
  <c r="I144" i="12"/>
  <c r="J144"/>
  <c r="T183" i="13"/>
  <c r="V184"/>
  <c r="U183"/>
  <c r="L130" i="7"/>
  <c r="G131"/>
  <c r="J145" i="12" l="1"/>
  <c r="J146" s="1"/>
  <c r="L134" i="20"/>
  <c r="G135"/>
  <c r="G138" i="19"/>
  <c r="L137"/>
  <c r="V182" i="18"/>
  <c r="AN135"/>
  <c r="T183"/>
  <c r="BE199"/>
  <c r="BI198"/>
  <c r="AL137"/>
  <c r="BG200"/>
  <c r="BK199"/>
  <c r="BJ198"/>
  <c r="BF199"/>
  <c r="AM136"/>
  <c r="U182"/>
  <c r="AN136" i="17"/>
  <c r="BG200"/>
  <c r="BK199"/>
  <c r="V182"/>
  <c r="AM136"/>
  <c r="BF200"/>
  <c r="BJ199"/>
  <c r="T184"/>
  <c r="U182"/>
  <c r="AL136"/>
  <c r="BE199"/>
  <c r="BI198"/>
  <c r="I145" i="12"/>
  <c r="T184" i="13"/>
  <c r="U184"/>
  <c r="V185"/>
  <c r="G132" i="7"/>
  <c r="L131"/>
  <c r="I146" i="12" l="1"/>
  <c r="J147" s="1"/>
  <c r="L135" i="20"/>
  <c r="G136"/>
  <c r="G139" i="19"/>
  <c r="L138"/>
  <c r="AL138" i="18"/>
  <c r="BE200"/>
  <c r="BI199"/>
  <c r="V183"/>
  <c r="T184"/>
  <c r="U183"/>
  <c r="AM137"/>
  <c r="BF200"/>
  <c r="BJ199"/>
  <c r="BG201"/>
  <c r="BK200"/>
  <c r="AN136"/>
  <c r="AM137" i="17"/>
  <c r="BI199"/>
  <c r="BE200"/>
  <c r="AL137"/>
  <c r="V183"/>
  <c r="AN137"/>
  <c r="T185"/>
  <c r="U183"/>
  <c r="BJ200"/>
  <c r="BF201"/>
  <c r="BG201"/>
  <c r="BK200"/>
  <c r="T185" i="13"/>
  <c r="U185"/>
  <c r="V186"/>
  <c r="L132" i="7"/>
  <c r="G133"/>
  <c r="I147" i="12" l="1"/>
  <c r="I148" s="1"/>
  <c r="G137" i="20"/>
  <c r="L136"/>
  <c r="G140" i="19"/>
  <c r="L139"/>
  <c r="BG202" i="18"/>
  <c r="BK201"/>
  <c r="AM138"/>
  <c r="U184"/>
  <c r="AL139"/>
  <c r="BI200"/>
  <c r="BE201"/>
  <c r="V184"/>
  <c r="BF201"/>
  <c r="BJ200"/>
  <c r="AN137"/>
  <c r="T185"/>
  <c r="BK201" i="17"/>
  <c r="BG202"/>
  <c r="AL138"/>
  <c r="AN138"/>
  <c r="BE201"/>
  <c r="BI200"/>
  <c r="BJ201"/>
  <c r="BF202"/>
  <c r="U184"/>
  <c r="T186"/>
  <c r="V184"/>
  <c r="AM138"/>
  <c r="U186" i="13"/>
  <c r="V187"/>
  <c r="T186"/>
  <c r="G134" i="7"/>
  <c r="L133"/>
  <c r="J148" i="12" l="1"/>
  <c r="J149" s="1"/>
  <c r="L137" i="20"/>
  <c r="G138"/>
  <c r="G141" i="19"/>
  <c r="L140"/>
  <c r="V185" i="18"/>
  <c r="T186"/>
  <c r="AN138"/>
  <c r="BJ201"/>
  <c r="BF202"/>
  <c r="BI201"/>
  <c r="BE202"/>
  <c r="AL140"/>
  <c r="U185"/>
  <c r="AM139"/>
  <c r="BK202"/>
  <c r="BG203"/>
  <c r="AM139" i="17"/>
  <c r="AN139"/>
  <c r="V185"/>
  <c r="BG203"/>
  <c r="BK202"/>
  <c r="U185"/>
  <c r="BF203"/>
  <c r="BJ202"/>
  <c r="T187"/>
  <c r="BE202"/>
  <c r="BI201"/>
  <c r="AL139"/>
  <c r="T187" i="13"/>
  <c r="U187"/>
  <c r="V188"/>
  <c r="L134" i="7"/>
  <c r="G135"/>
  <c r="I149" i="12" l="1"/>
  <c r="J150" s="1"/>
  <c r="L138" i="20"/>
  <c r="G139"/>
  <c r="G142" i="19"/>
  <c r="L141"/>
  <c r="AL141" i="18"/>
  <c r="V186"/>
  <c r="BG204"/>
  <c r="BK203"/>
  <c r="AM140"/>
  <c r="BE203"/>
  <c r="BI202"/>
  <c r="BF203"/>
  <c r="BJ202"/>
  <c r="U186"/>
  <c r="T187"/>
  <c r="AN139"/>
  <c r="AL140" i="17"/>
  <c r="V186"/>
  <c r="T188"/>
  <c r="BF204"/>
  <c r="BJ203"/>
  <c r="AM140"/>
  <c r="BE203"/>
  <c r="BI202"/>
  <c r="U186"/>
  <c r="BG204"/>
  <c r="BK203"/>
  <c r="AN140"/>
  <c r="U188" i="13"/>
  <c r="V189"/>
  <c r="T188"/>
  <c r="G136" i="7"/>
  <c r="L135"/>
  <c r="I150" i="12" l="1"/>
  <c r="J151" s="1"/>
  <c r="L139" i="20"/>
  <c r="G140"/>
  <c r="G143" i="19"/>
  <c r="L142"/>
  <c r="BE204" i="18"/>
  <c r="BI203"/>
  <c r="AM141"/>
  <c r="BG205"/>
  <c r="BK204"/>
  <c r="T188"/>
  <c r="BF204"/>
  <c r="BJ203"/>
  <c r="AL142"/>
  <c r="AN140"/>
  <c r="U187"/>
  <c r="V187"/>
  <c r="BG205" i="17"/>
  <c r="BK204"/>
  <c r="U187"/>
  <c r="BI203"/>
  <c r="BE204"/>
  <c r="AL141"/>
  <c r="BJ204"/>
  <c r="BF205"/>
  <c r="T189"/>
  <c r="AN141"/>
  <c r="AM141"/>
  <c r="V187"/>
  <c r="T189" i="13"/>
  <c r="U189"/>
  <c r="V190"/>
  <c r="L136" i="7"/>
  <c r="G137"/>
  <c r="J152" i="12" l="1"/>
  <c r="I151"/>
  <c r="I152" s="1"/>
  <c r="G141" i="20"/>
  <c r="L140"/>
  <c r="G144" i="19"/>
  <c r="L143"/>
  <c r="AN141" i="18"/>
  <c r="BI204"/>
  <c r="BE205"/>
  <c r="BF205"/>
  <c r="BJ204"/>
  <c r="BG206"/>
  <c r="BK205"/>
  <c r="V188"/>
  <c r="U188"/>
  <c r="AL143"/>
  <c r="T189"/>
  <c r="AM142"/>
  <c r="V188" i="17"/>
  <c r="AN142"/>
  <c r="AL142"/>
  <c r="BI204"/>
  <c r="BE205"/>
  <c r="U188"/>
  <c r="AM142"/>
  <c r="T190"/>
  <c r="BF206"/>
  <c r="BJ205"/>
  <c r="BK205"/>
  <c r="BG206"/>
  <c r="V191" i="13"/>
  <c r="T190"/>
  <c r="U190"/>
  <c r="G138" i="7"/>
  <c r="L137"/>
  <c r="I153" i="12" l="1"/>
  <c r="J153"/>
  <c r="L141" i="20"/>
  <c r="G142"/>
  <c r="L144" i="19"/>
  <c r="G145"/>
  <c r="T190" i="18"/>
  <c r="V189"/>
  <c r="AN142"/>
  <c r="BK206"/>
  <c r="BG207"/>
  <c r="AM143"/>
  <c r="AL144"/>
  <c r="U189"/>
  <c r="BJ205"/>
  <c r="BF206"/>
  <c r="BE206"/>
  <c r="BI205"/>
  <c r="BK206" i="17"/>
  <c r="BG207"/>
  <c r="BF207"/>
  <c r="BJ206"/>
  <c r="V189"/>
  <c r="T191"/>
  <c r="U189"/>
  <c r="AN143"/>
  <c r="AM143"/>
  <c r="BE206"/>
  <c r="BI205"/>
  <c r="AL143"/>
  <c r="T191" i="13"/>
  <c r="U191"/>
  <c r="V192"/>
  <c r="L138" i="7"/>
  <c r="G139"/>
  <c r="J154" i="12" l="1"/>
  <c r="J155" s="1"/>
  <c r="I154"/>
  <c r="L142" i="20"/>
  <c r="G143"/>
  <c r="G146" i="19"/>
  <c r="L145"/>
  <c r="BE207" i="18"/>
  <c r="BI206"/>
  <c r="AN143"/>
  <c r="V190"/>
  <c r="U190"/>
  <c r="AL145"/>
  <c r="BG208"/>
  <c r="BK207"/>
  <c r="T191"/>
  <c r="AM144"/>
  <c r="BF207"/>
  <c r="BJ206"/>
  <c r="U190" i="17"/>
  <c r="V190"/>
  <c r="AM144"/>
  <c r="AN144"/>
  <c r="BG208"/>
  <c r="BK207"/>
  <c r="AL144"/>
  <c r="BE207"/>
  <c r="BI206"/>
  <c r="BF208"/>
  <c r="BJ207"/>
  <c r="T192"/>
  <c r="T192" i="13"/>
  <c r="U192"/>
  <c r="V193"/>
  <c r="L139" i="7"/>
  <c r="G140"/>
  <c r="I155" i="12" l="1"/>
  <c r="J156"/>
  <c r="L143" i="20"/>
  <c r="G144"/>
  <c r="G147" i="19"/>
  <c r="L146"/>
  <c r="BG209" i="18"/>
  <c r="BK208"/>
  <c r="U191"/>
  <c r="BE208"/>
  <c r="BI207"/>
  <c r="AM145"/>
  <c r="AN144"/>
  <c r="BF208"/>
  <c r="BJ207"/>
  <c r="T192"/>
  <c r="AL146"/>
  <c r="V191"/>
  <c r="T193" i="17"/>
  <c r="BG209"/>
  <c r="BK208"/>
  <c r="AM145"/>
  <c r="U191"/>
  <c r="AL145"/>
  <c r="BJ208"/>
  <c r="BF209"/>
  <c r="BI207"/>
  <c r="BE208"/>
  <c r="AN145"/>
  <c r="V191"/>
  <c r="U193" i="13"/>
  <c r="V194"/>
  <c r="T193"/>
  <c r="L140" i="7"/>
  <c r="G141"/>
  <c r="I156" i="12" l="1"/>
  <c r="J157" s="1"/>
  <c r="G145" i="20"/>
  <c r="L144"/>
  <c r="G148" i="19"/>
  <c r="L147"/>
  <c r="BF209" i="18"/>
  <c r="BJ208"/>
  <c r="BI208"/>
  <c r="BE209"/>
  <c r="T193"/>
  <c r="AN145"/>
  <c r="AL147"/>
  <c r="AM146"/>
  <c r="BG210"/>
  <c r="BK209"/>
  <c r="V192"/>
  <c r="U192"/>
  <c r="T194" i="17"/>
  <c r="AN146"/>
  <c r="BE209"/>
  <c r="BI208"/>
  <c r="AL146"/>
  <c r="U192"/>
  <c r="AM146"/>
  <c r="V192"/>
  <c r="BJ209"/>
  <c r="BF210"/>
  <c r="BK209"/>
  <c r="BG210"/>
  <c r="T194" i="13"/>
  <c r="U194"/>
  <c r="V195"/>
  <c r="G142" i="7"/>
  <c r="L141"/>
  <c r="I157" i="12" l="1"/>
  <c r="J158" s="1"/>
  <c r="L145" i="20"/>
  <c r="G146"/>
  <c r="G149" i="19"/>
  <c r="L148"/>
  <c r="AN146" i="18"/>
  <c r="BK210"/>
  <c r="BG211"/>
  <c r="BE210"/>
  <c r="BI209"/>
  <c r="BJ209"/>
  <c r="BF210"/>
  <c r="V193"/>
  <c r="AM147"/>
  <c r="AL148"/>
  <c r="U193"/>
  <c r="T194"/>
  <c r="U193" i="17"/>
  <c r="BG211"/>
  <c r="BK210"/>
  <c r="AN147"/>
  <c r="AL147"/>
  <c r="BE210"/>
  <c r="BI209"/>
  <c r="AM147"/>
  <c r="BF211"/>
  <c r="BJ210"/>
  <c r="V193"/>
  <c r="T195"/>
  <c r="T195" i="13"/>
  <c r="V196"/>
  <c r="U195"/>
  <c r="L142" i="7"/>
  <c r="G143"/>
  <c r="I158" i="12" l="1"/>
  <c r="J159"/>
  <c r="G147" i="20"/>
  <c r="L146"/>
  <c r="G150" i="19"/>
  <c r="L149"/>
  <c r="U194" i="18"/>
  <c r="BE211"/>
  <c r="BI210"/>
  <c r="V194"/>
  <c r="T195"/>
  <c r="AM148"/>
  <c r="BF211"/>
  <c r="BJ210"/>
  <c r="BK211"/>
  <c r="BG212"/>
  <c r="AL149"/>
  <c r="AN147"/>
  <c r="BF212" i="17"/>
  <c r="BJ211"/>
  <c r="BG212"/>
  <c r="BK211"/>
  <c r="U194"/>
  <c r="AM148"/>
  <c r="BE211"/>
  <c r="BI210"/>
  <c r="AN148"/>
  <c r="T196"/>
  <c r="V194"/>
  <c r="AL148"/>
  <c r="V197" i="13"/>
  <c r="U196"/>
  <c r="T196"/>
  <c r="G144" i="7"/>
  <c r="L143"/>
  <c r="I159" i="12" l="1"/>
  <c r="J160"/>
  <c r="L147" i="20"/>
  <c r="G148"/>
  <c r="G151" i="19"/>
  <c r="L150"/>
  <c r="AM149" i="18"/>
  <c r="V195"/>
  <c r="U195"/>
  <c r="AN148"/>
  <c r="BG213"/>
  <c r="BK212"/>
  <c r="T196"/>
  <c r="AL150"/>
  <c r="BF212"/>
  <c r="BJ211"/>
  <c r="BE212"/>
  <c r="BI211"/>
  <c r="BJ212" i="17"/>
  <c r="BF213"/>
  <c r="V195"/>
  <c r="AN149"/>
  <c r="AM149"/>
  <c r="BI211"/>
  <c r="BE212"/>
  <c r="U195"/>
  <c r="BG213"/>
  <c r="BK212"/>
  <c r="AL149"/>
  <c r="T197"/>
  <c r="V198" i="13"/>
  <c r="T197"/>
  <c r="U197"/>
  <c r="L144" i="7"/>
  <c r="G145"/>
  <c r="I160" i="12" l="1"/>
  <c r="J161" s="1"/>
  <c r="G149" i="20"/>
  <c r="L148"/>
  <c r="G152" i="19"/>
  <c r="L151"/>
  <c r="AM150" i="18"/>
  <c r="BF213"/>
  <c r="BJ212"/>
  <c r="BG214"/>
  <c r="BK213"/>
  <c r="BI212"/>
  <c r="BE213"/>
  <c r="AL151"/>
  <c r="U196"/>
  <c r="T197"/>
  <c r="AN149"/>
  <c r="V196"/>
  <c r="T198" i="17"/>
  <c r="AM150"/>
  <c r="V196"/>
  <c r="BF214"/>
  <c r="BJ213"/>
  <c r="BK213"/>
  <c r="BG214"/>
  <c r="U196"/>
  <c r="AL150"/>
  <c r="BI212"/>
  <c r="BE213"/>
  <c r="AN150"/>
  <c r="U198" i="13"/>
  <c r="V199"/>
  <c r="T198"/>
  <c r="L145" i="7"/>
  <c r="G146"/>
  <c r="I161" i="12" l="1"/>
  <c r="J162" s="1"/>
  <c r="G150" i="20"/>
  <c r="L149"/>
  <c r="L152" i="19"/>
  <c r="G153"/>
  <c r="AM151" i="18"/>
  <c r="AN150"/>
  <c r="BE214"/>
  <c r="BI213"/>
  <c r="BJ213"/>
  <c r="BF214"/>
  <c r="U197"/>
  <c r="V197"/>
  <c r="T198"/>
  <c r="AL152"/>
  <c r="BK214"/>
  <c r="BG215"/>
  <c r="T199" i="17"/>
  <c r="AN151"/>
  <c r="U197"/>
  <c r="AL151"/>
  <c r="V197"/>
  <c r="BE214"/>
  <c r="BI213"/>
  <c r="BK214"/>
  <c r="BG215"/>
  <c r="BF215"/>
  <c r="BJ214"/>
  <c r="AM151"/>
  <c r="U199" i="13"/>
  <c r="T199"/>
  <c r="V200"/>
  <c r="L146" i="7"/>
  <c r="G147"/>
  <c r="I162" i="12" l="1"/>
  <c r="J163" s="1"/>
  <c r="G151" i="20"/>
  <c r="L150"/>
  <c r="G154" i="19"/>
  <c r="L153"/>
  <c r="BG216" i="18"/>
  <c r="BK215"/>
  <c r="V198"/>
  <c r="BJ214"/>
  <c r="BF215"/>
  <c r="AM152"/>
  <c r="BE215"/>
  <c r="BI214"/>
  <c r="AL153"/>
  <c r="T199"/>
  <c r="U198"/>
  <c r="AN151"/>
  <c r="BE215" i="17"/>
  <c r="BI214"/>
  <c r="BF216"/>
  <c r="BJ215"/>
  <c r="AL152"/>
  <c r="U198"/>
  <c r="T200"/>
  <c r="BG216"/>
  <c r="BK215"/>
  <c r="AM152"/>
  <c r="V198"/>
  <c r="AN152"/>
  <c r="U200" i="13"/>
  <c r="T200"/>
  <c r="V201"/>
  <c r="L147" i="7"/>
  <c r="G148"/>
  <c r="L151" i="20" l="1"/>
  <c r="G152"/>
  <c r="G155" i="19"/>
  <c r="L154"/>
  <c r="AN152" i="18"/>
  <c r="U199"/>
  <c r="AL154"/>
  <c r="BI215"/>
  <c r="BE216"/>
  <c r="AM153"/>
  <c r="BF216"/>
  <c r="BJ215"/>
  <c r="V199"/>
  <c r="BG217"/>
  <c r="BK216"/>
  <c r="T200"/>
  <c r="BJ216" i="17"/>
  <c r="BF217"/>
  <c r="BI215"/>
  <c r="BE216"/>
  <c r="T201"/>
  <c r="V199"/>
  <c r="U199"/>
  <c r="AL153"/>
  <c r="AM153"/>
  <c r="AN153"/>
  <c r="BG217"/>
  <c r="BK216"/>
  <c r="U201" i="13"/>
  <c r="V202"/>
  <c r="T201"/>
  <c r="L148" i="7"/>
  <c r="G149"/>
  <c r="G153" i="20" l="1"/>
  <c r="L152"/>
  <c r="G156" i="19"/>
  <c r="L155"/>
  <c r="BE217" i="18"/>
  <c r="BI216"/>
  <c r="V200"/>
  <c r="BJ216"/>
  <c r="BF217"/>
  <c r="U200"/>
  <c r="AL155"/>
  <c r="AN153"/>
  <c r="T201"/>
  <c r="BK217"/>
  <c r="BG218"/>
  <c r="AM154"/>
  <c r="BK217" i="17"/>
  <c r="BG218"/>
  <c r="AL154"/>
  <c r="T202"/>
  <c r="AN154"/>
  <c r="U200"/>
  <c r="V200"/>
  <c r="BJ217"/>
  <c r="BF218"/>
  <c r="BE217"/>
  <c r="BI216"/>
  <c r="AM154"/>
  <c r="T202" i="13"/>
  <c r="U202"/>
  <c r="V203"/>
  <c r="L149" i="7"/>
  <c r="G150"/>
  <c r="L153" i="20" l="1"/>
  <c r="G154"/>
  <c r="G157" i="19"/>
  <c r="L156"/>
  <c r="AM155" i="18"/>
  <c r="AN154"/>
  <c r="BG219"/>
  <c r="BK218"/>
  <c r="T202"/>
  <c r="BF218"/>
  <c r="BJ217"/>
  <c r="V201"/>
  <c r="AL156"/>
  <c r="U201"/>
  <c r="BE218"/>
  <c r="BI217"/>
  <c r="AL155" i="17"/>
  <c r="BF219"/>
  <c r="BJ218"/>
  <c r="T203"/>
  <c r="BG219"/>
  <c r="BK218"/>
  <c r="BE218"/>
  <c r="BI217"/>
  <c r="U201"/>
  <c r="AM155"/>
  <c r="V201"/>
  <c r="AN155"/>
  <c r="V204" i="13"/>
  <c r="T203"/>
  <c r="U203"/>
  <c r="L150" i="7"/>
  <c r="G151"/>
  <c r="G155" i="20" l="1"/>
  <c r="L154"/>
  <c r="G158" i="19"/>
  <c r="L157"/>
  <c r="BF219" i="18"/>
  <c r="BJ218"/>
  <c r="T203"/>
  <c r="V202"/>
  <c r="BG220"/>
  <c r="BK219"/>
  <c r="BE219"/>
  <c r="BI218"/>
  <c r="AL157"/>
  <c r="AN155"/>
  <c r="U202"/>
  <c r="AM156"/>
  <c r="U202" i="17"/>
  <c r="BE219"/>
  <c r="BI218"/>
  <c r="AN156"/>
  <c r="BF220"/>
  <c r="BJ219"/>
  <c r="BG220"/>
  <c r="BK219"/>
  <c r="AL156"/>
  <c r="V202"/>
  <c r="AM156"/>
  <c r="T204"/>
  <c r="U204" i="13"/>
  <c r="V205"/>
  <c r="T204"/>
  <c r="L151" i="7"/>
  <c r="G152"/>
  <c r="G156" i="20" l="1"/>
  <c r="L155"/>
  <c r="G159" i="19"/>
  <c r="L158"/>
  <c r="AN156" i="18"/>
  <c r="AM157"/>
  <c r="U203"/>
  <c r="AL158"/>
  <c r="V203"/>
  <c r="BF220"/>
  <c r="BJ219"/>
  <c r="BG221"/>
  <c r="BK220"/>
  <c r="BI219"/>
  <c r="BE220"/>
  <c r="T204"/>
  <c r="BG221" i="17"/>
  <c r="BK220"/>
  <c r="AL157"/>
  <c r="BI219"/>
  <c r="BE220"/>
  <c r="U203"/>
  <c r="T205"/>
  <c r="V203"/>
  <c r="AM157"/>
  <c r="BJ220"/>
  <c r="BF221"/>
  <c r="AN157"/>
  <c r="V206" i="13"/>
  <c r="T205"/>
  <c r="U205"/>
  <c r="L152" i="7"/>
  <c r="G153"/>
  <c r="G157" i="20" l="1"/>
  <c r="L156"/>
  <c r="G160" i="19"/>
  <c r="L159"/>
  <c r="U204" i="18"/>
  <c r="T205"/>
  <c r="BG222"/>
  <c r="BK221"/>
  <c r="V204"/>
  <c r="AM158"/>
  <c r="BE221"/>
  <c r="BI220"/>
  <c r="BJ220"/>
  <c r="BF221"/>
  <c r="AL159"/>
  <c r="AN157"/>
  <c r="V204" i="17"/>
  <c r="BK221"/>
  <c r="BG222"/>
  <c r="T206"/>
  <c r="BI220"/>
  <c r="BE221"/>
  <c r="AM158"/>
  <c r="U204"/>
  <c r="AL158"/>
  <c r="AN158"/>
  <c r="BF222"/>
  <c r="BJ221"/>
  <c r="U206" i="13"/>
  <c r="V207"/>
  <c r="T206"/>
  <c r="G154" i="7"/>
  <c r="L153"/>
  <c r="G158" i="20" l="1"/>
  <c r="L157"/>
  <c r="L160" i="19"/>
  <c r="G161"/>
  <c r="AN158" i="18"/>
  <c r="BE222"/>
  <c r="BI221"/>
  <c r="T206"/>
  <c r="BF222"/>
  <c r="BJ221"/>
  <c r="U205"/>
  <c r="AL160"/>
  <c r="AM159"/>
  <c r="BK222"/>
  <c r="BG223"/>
  <c r="V205"/>
  <c r="T207" i="17"/>
  <c r="BF223"/>
  <c r="BJ222"/>
  <c r="U205"/>
  <c r="AM159"/>
  <c r="BE222"/>
  <c r="BI221"/>
  <c r="BK222"/>
  <c r="BG223"/>
  <c r="V205"/>
  <c r="AL159"/>
  <c r="AN159"/>
  <c r="T207" i="13"/>
  <c r="U207"/>
  <c r="V208"/>
  <c r="G155" i="7"/>
  <c r="L154"/>
  <c r="G159" i="20" l="1"/>
  <c r="L158"/>
  <c r="G162" i="19"/>
  <c r="L161"/>
  <c r="BG224" i="18"/>
  <c r="BK223"/>
  <c r="AM160"/>
  <c r="U206"/>
  <c r="V206"/>
  <c r="BJ222"/>
  <c r="BF223"/>
  <c r="AN159"/>
  <c r="AL161"/>
  <c r="T207"/>
  <c r="BI222"/>
  <c r="BE223"/>
  <c r="BE223" i="17"/>
  <c r="BI222"/>
  <c r="U206"/>
  <c r="AL160"/>
  <c r="T208"/>
  <c r="AM160"/>
  <c r="AN160"/>
  <c r="V206"/>
  <c r="BF224"/>
  <c r="BJ223"/>
  <c r="BG224"/>
  <c r="BK223"/>
  <c r="T208" i="13"/>
  <c r="U208"/>
  <c r="V209"/>
  <c r="G156" i="7"/>
  <c r="L155"/>
  <c r="L159" i="20" l="1"/>
  <c r="G160"/>
  <c r="L162" i="19"/>
  <c r="G163"/>
  <c r="AN160" i="18"/>
  <c r="AL162"/>
  <c r="AM161"/>
  <c r="T208"/>
  <c r="V207"/>
  <c r="BF224"/>
  <c r="BJ223"/>
  <c r="BG225"/>
  <c r="BK224"/>
  <c r="BE224"/>
  <c r="BI223"/>
  <c r="U207"/>
  <c r="U207" i="17"/>
  <c r="V207"/>
  <c r="BJ224"/>
  <c r="BF225"/>
  <c r="AL161"/>
  <c r="AM161"/>
  <c r="BE224"/>
  <c r="BI223"/>
  <c r="T209"/>
  <c r="BG225"/>
  <c r="BK224"/>
  <c r="AN161"/>
  <c r="V210" i="13"/>
  <c r="U209"/>
  <c r="T209"/>
  <c r="G157" i="7"/>
  <c r="L156"/>
  <c r="G161" i="20" l="1"/>
  <c r="L160"/>
  <c r="G164" i="19"/>
  <c r="L163"/>
  <c r="BK225" i="18"/>
  <c r="BG226"/>
  <c r="V208"/>
  <c r="AM162"/>
  <c r="BI224"/>
  <c r="BE225"/>
  <c r="BJ224"/>
  <c r="BF225"/>
  <c r="AL163"/>
  <c r="U208"/>
  <c r="AN161"/>
  <c r="T209"/>
  <c r="T210" i="17"/>
  <c r="BI224"/>
  <c r="BE225"/>
  <c r="U208"/>
  <c r="BK225"/>
  <c r="BG226"/>
  <c r="AN162"/>
  <c r="AM162"/>
  <c r="AL162"/>
  <c r="BJ225"/>
  <c r="BF226"/>
  <c r="V208"/>
  <c r="T210" i="13"/>
  <c r="V211"/>
  <c r="U210"/>
  <c r="L157" i="7"/>
  <c r="G158"/>
  <c r="L161" i="20" l="1"/>
  <c r="G162"/>
  <c r="G165" i="19"/>
  <c r="L164"/>
  <c r="BK226" i="18"/>
  <c r="BG227"/>
  <c r="T210"/>
  <c r="AL164"/>
  <c r="AN162"/>
  <c r="AM163"/>
  <c r="U209"/>
  <c r="BJ225"/>
  <c r="BF226"/>
  <c r="BE226"/>
  <c r="BI225"/>
  <c r="V209"/>
  <c r="AM163" i="17"/>
  <c r="BE226"/>
  <c r="BI225"/>
  <c r="BF227"/>
  <c r="BJ226"/>
  <c r="AN163"/>
  <c r="BK226"/>
  <c r="BG227"/>
  <c r="U209"/>
  <c r="T211"/>
  <c r="V209"/>
  <c r="AL163"/>
  <c r="T211" i="13"/>
  <c r="V212"/>
  <c r="U211"/>
  <c r="G159" i="7"/>
  <c r="L158"/>
  <c r="G163" i="20" l="1"/>
  <c r="L162"/>
  <c r="G166" i="19"/>
  <c r="L165"/>
  <c r="BG228" i="18"/>
  <c r="BK227"/>
  <c r="U210"/>
  <c r="BE227"/>
  <c r="BI226"/>
  <c r="V210"/>
  <c r="AL165"/>
  <c r="AN163"/>
  <c r="BJ226"/>
  <c r="BF227"/>
  <c r="AM164"/>
  <c r="T211"/>
  <c r="BK227" i="17"/>
  <c r="BG228"/>
  <c r="V210"/>
  <c r="BF228"/>
  <c r="BJ227"/>
  <c r="BE227"/>
  <c r="BI226"/>
  <c r="AM164"/>
  <c r="AL164"/>
  <c r="U210"/>
  <c r="AN164"/>
  <c r="T212"/>
  <c r="U212" i="13"/>
  <c r="T212"/>
  <c r="V213"/>
  <c r="L159" i="7"/>
  <c r="G160"/>
  <c r="L163" i="20" l="1"/>
  <c r="G164"/>
  <c r="G167" i="19"/>
  <c r="L166"/>
  <c r="AN164" i="18"/>
  <c r="V211"/>
  <c r="AM165"/>
  <c r="BG229"/>
  <c r="BK228"/>
  <c r="T212"/>
  <c r="AL166"/>
  <c r="U211"/>
  <c r="BF228"/>
  <c r="BJ227"/>
  <c r="BI227"/>
  <c r="BE228"/>
  <c r="AN165" i="17"/>
  <c r="V211"/>
  <c r="T213"/>
  <c r="U211"/>
  <c r="BI227"/>
  <c r="BE228"/>
  <c r="AM165"/>
  <c r="BJ228"/>
  <c r="BF229"/>
  <c r="BG229"/>
  <c r="BK228"/>
  <c r="AL165"/>
  <c r="V214" i="13"/>
  <c r="U213"/>
  <c r="T213"/>
  <c r="G161" i="7"/>
  <c r="L160"/>
  <c r="G165" i="20" l="1"/>
  <c r="L164"/>
  <c r="G168" i="19"/>
  <c r="L167"/>
  <c r="AM166" i="18"/>
  <c r="BI228"/>
  <c r="BE229"/>
  <c r="BJ228"/>
  <c r="BF229"/>
  <c r="T213"/>
  <c r="BK229"/>
  <c r="BG230"/>
  <c r="AN165"/>
  <c r="U212"/>
  <c r="AL167"/>
  <c r="V212"/>
  <c r="U212" i="17"/>
  <c r="T214"/>
  <c r="BK229"/>
  <c r="BG230"/>
  <c r="BJ229"/>
  <c r="BF230"/>
  <c r="AN166"/>
  <c r="AM166"/>
  <c r="V212"/>
  <c r="AL166"/>
  <c r="BI228"/>
  <c r="BE229"/>
  <c r="T214" i="13"/>
  <c r="V215"/>
  <c r="U214"/>
  <c r="G162" i="7"/>
  <c r="L161"/>
  <c r="G166" i="20" l="1"/>
  <c r="L165"/>
  <c r="L168" i="19"/>
  <c r="G169"/>
  <c r="V213" i="18"/>
  <c r="AL168"/>
  <c r="AN166"/>
  <c r="BK230"/>
  <c r="BG231"/>
  <c r="AM167"/>
  <c r="T214"/>
  <c r="BI229"/>
  <c r="BE230"/>
  <c r="U213"/>
  <c r="BJ229"/>
  <c r="BF230"/>
  <c r="AL167" i="17"/>
  <c r="AN167"/>
  <c r="T215"/>
  <c r="AM167"/>
  <c r="BE230"/>
  <c r="BI229"/>
  <c r="V213"/>
  <c r="BJ230"/>
  <c r="BF231"/>
  <c r="BK230"/>
  <c r="BG231"/>
  <c r="U213"/>
  <c r="U215" i="13"/>
  <c r="T215"/>
  <c r="V216"/>
  <c r="G163" i="7"/>
  <c r="L162"/>
  <c r="G167" i="20" l="1"/>
  <c r="L166"/>
  <c r="G170" i="19"/>
  <c r="L169"/>
  <c r="U214" i="18"/>
  <c r="BE231"/>
  <c r="BI230"/>
  <c r="AM168"/>
  <c r="AN167"/>
  <c r="T215"/>
  <c r="BK231"/>
  <c r="BG232"/>
  <c r="V214"/>
  <c r="BF231"/>
  <c r="BJ230"/>
  <c r="AL169"/>
  <c r="AM168" i="17"/>
  <c r="AL168"/>
  <c r="BF232"/>
  <c r="BJ231"/>
  <c r="BG232"/>
  <c r="BK231"/>
  <c r="T216"/>
  <c r="U214"/>
  <c r="V214"/>
  <c r="BE231"/>
  <c r="BI230"/>
  <c r="AN168"/>
  <c r="U216" i="13"/>
  <c r="V217"/>
  <c r="T216"/>
  <c r="G164" i="7"/>
  <c r="L163"/>
  <c r="L167" i="20" l="1"/>
  <c r="G168"/>
  <c r="G171" i="19"/>
  <c r="L170"/>
  <c r="AM169" i="18"/>
  <c r="BG233"/>
  <c r="BK232"/>
  <c r="T216"/>
  <c r="U215"/>
  <c r="BF232"/>
  <c r="BJ231"/>
  <c r="BI231"/>
  <c r="BE232"/>
  <c r="AL170"/>
  <c r="V215"/>
  <c r="AN168"/>
  <c r="V215" i="17"/>
  <c r="AL169"/>
  <c r="BI231"/>
  <c r="BE232"/>
  <c r="BG233"/>
  <c r="BK232"/>
  <c r="AN169"/>
  <c r="T217"/>
  <c r="BJ232"/>
  <c r="BF233"/>
  <c r="U215"/>
  <c r="AM169"/>
  <c r="T217" i="13"/>
  <c r="U217"/>
  <c r="V218"/>
  <c r="G165" i="7"/>
  <c r="L164"/>
  <c r="G169" i="20" l="1"/>
  <c r="L168"/>
  <c r="G172" i="19"/>
  <c r="L171"/>
  <c r="AN169" i="18"/>
  <c r="AL171"/>
  <c r="BI232"/>
  <c r="BE233"/>
  <c r="BJ232"/>
  <c r="BF233"/>
  <c r="T217"/>
  <c r="BK233"/>
  <c r="BG234"/>
  <c r="U216"/>
  <c r="V216"/>
  <c r="AM170"/>
  <c r="BJ233" i="17"/>
  <c r="BF234"/>
  <c r="AN170"/>
  <c r="V216"/>
  <c r="T218"/>
  <c r="AM170"/>
  <c r="BK233"/>
  <c r="BG234"/>
  <c r="U216"/>
  <c r="BI232"/>
  <c r="BE233"/>
  <c r="AL170"/>
  <c r="T218" i="13"/>
  <c r="V219"/>
  <c r="U218"/>
  <c r="L165" i="7"/>
  <c r="G166"/>
  <c r="L169" i="20" l="1"/>
  <c r="G170"/>
  <c r="G173" i="19"/>
  <c r="L172"/>
  <c r="U217" i="18"/>
  <c r="BJ233"/>
  <c r="BF234"/>
  <c r="BE234"/>
  <c r="BI233"/>
  <c r="AN170"/>
  <c r="AM171"/>
  <c r="BK234"/>
  <c r="BG235"/>
  <c r="V217"/>
  <c r="T218"/>
  <c r="AL172"/>
  <c r="BK234" i="17"/>
  <c r="BG235"/>
  <c r="V217"/>
  <c r="BF235"/>
  <c r="BJ234"/>
  <c r="AL171"/>
  <c r="U217"/>
  <c r="AM171"/>
  <c r="T219"/>
  <c r="BI233"/>
  <c r="BE234"/>
  <c r="AN171"/>
  <c r="U219" i="13"/>
  <c r="T219"/>
  <c r="V220"/>
  <c r="G167" i="7"/>
  <c r="L166"/>
  <c r="L170" i="20" l="1"/>
  <c r="G171"/>
  <c r="G174" i="19"/>
  <c r="L173"/>
  <c r="T219" i="18"/>
  <c r="AN171"/>
  <c r="BE235"/>
  <c r="BI234"/>
  <c r="V218"/>
  <c r="BG236"/>
  <c r="BK235"/>
  <c r="BJ234"/>
  <c r="BF235"/>
  <c r="AL173"/>
  <c r="AM172"/>
  <c r="U218"/>
  <c r="V218" i="17"/>
  <c r="AM172"/>
  <c r="AN172"/>
  <c r="BF236"/>
  <c r="BJ235"/>
  <c r="BG236"/>
  <c r="BK235"/>
  <c r="T220"/>
  <c r="AL172"/>
  <c r="BE235"/>
  <c r="BI234"/>
  <c r="U218"/>
  <c r="V221" i="13"/>
  <c r="U220"/>
  <c r="T220"/>
  <c r="L167" i="7"/>
  <c r="G168"/>
  <c r="G172" i="20" l="1"/>
  <c r="L171"/>
  <c r="G175" i="19"/>
  <c r="L174"/>
  <c r="U219" i="18"/>
  <c r="BG237"/>
  <c r="BK236"/>
  <c r="T220"/>
  <c r="AL174"/>
  <c r="AM173"/>
  <c r="BF236"/>
  <c r="BJ235"/>
  <c r="BI235"/>
  <c r="BE236"/>
  <c r="V219"/>
  <c r="AN172"/>
  <c r="AL173" i="17"/>
  <c r="BG237"/>
  <c r="BK236"/>
  <c r="BJ236"/>
  <c r="BF237"/>
  <c r="V219"/>
  <c r="AN173"/>
  <c r="T221"/>
  <c r="U219"/>
  <c r="BI235"/>
  <c r="BE236"/>
  <c r="AM173"/>
  <c r="T221" i="13"/>
  <c r="V222"/>
  <c r="U221"/>
  <c r="G169" i="7"/>
  <c r="L168"/>
  <c r="L172" i="20" l="1"/>
  <c r="G173"/>
  <c r="G176" i="19"/>
  <c r="L175"/>
  <c r="AN173" i="18"/>
  <c r="BI236"/>
  <c r="BE237"/>
  <c r="BJ236"/>
  <c r="BF237"/>
  <c r="T221"/>
  <c r="BK237"/>
  <c r="BG238"/>
  <c r="U220"/>
  <c r="AM174"/>
  <c r="AL175"/>
  <c r="V220"/>
  <c r="V220" i="17"/>
  <c r="BJ237"/>
  <c r="BF238"/>
  <c r="BK237"/>
  <c r="BG238"/>
  <c r="AM174"/>
  <c r="T222"/>
  <c r="AL174"/>
  <c r="U220"/>
  <c r="AN174"/>
  <c r="BI236"/>
  <c r="BE237"/>
  <c r="T222" i="13"/>
  <c r="U222"/>
  <c r="V223"/>
  <c r="G170" i="7"/>
  <c r="L169"/>
  <c r="L173" i="20" l="1"/>
  <c r="G174"/>
  <c r="L176" i="19"/>
  <c r="G177"/>
  <c r="AL176" i="18"/>
  <c r="V221"/>
  <c r="BI237"/>
  <c r="BE238"/>
  <c r="BK238"/>
  <c r="BG239"/>
  <c r="T222"/>
  <c r="AM175"/>
  <c r="U221"/>
  <c r="BJ237"/>
  <c r="BF238"/>
  <c r="AN174"/>
  <c r="BE238" i="17"/>
  <c r="BI237"/>
  <c r="T223"/>
  <c r="BF239"/>
  <c r="BJ238"/>
  <c r="V221"/>
  <c r="AN175"/>
  <c r="AL175"/>
  <c r="BK238"/>
  <c r="BG239"/>
  <c r="U221"/>
  <c r="AM175"/>
  <c r="V224" i="13"/>
  <c r="U223"/>
  <c r="T223"/>
  <c r="G171" i="7"/>
  <c r="L170"/>
  <c r="L174" i="20" l="1"/>
  <c r="G175"/>
  <c r="G178" i="19"/>
  <c r="L177"/>
  <c r="U222" i="18"/>
  <c r="AL177"/>
  <c r="T223"/>
  <c r="BK239"/>
  <c r="BG240"/>
  <c r="AN175"/>
  <c r="AM176"/>
  <c r="BF239"/>
  <c r="BJ238"/>
  <c r="BE239"/>
  <c r="BI238"/>
  <c r="V222"/>
  <c r="BG240" i="17"/>
  <c r="BK239"/>
  <c r="AN176"/>
  <c r="T224"/>
  <c r="BE239"/>
  <c r="BI238"/>
  <c r="AM176"/>
  <c r="V222"/>
  <c r="AL176"/>
  <c r="U222"/>
  <c r="BF240"/>
  <c r="BJ239"/>
  <c r="V225" i="13"/>
  <c r="T224"/>
  <c r="U224"/>
  <c r="G172" i="7"/>
  <c r="L171"/>
  <c r="G176" i="20" l="1"/>
  <c r="L175"/>
  <c r="G179" i="19"/>
  <c r="L178"/>
  <c r="BF240" i="18"/>
  <c r="BJ239"/>
  <c r="AL178"/>
  <c r="V223"/>
  <c r="T224"/>
  <c r="U223"/>
  <c r="AM177"/>
  <c r="BG241"/>
  <c r="BK240"/>
  <c r="BI239"/>
  <c r="BE240"/>
  <c r="AN176"/>
  <c r="U223" i="17"/>
  <c r="V223"/>
  <c r="T225"/>
  <c r="BI239"/>
  <c r="BE240"/>
  <c r="BJ240"/>
  <c r="BF241"/>
  <c r="AL177"/>
  <c r="AM177"/>
  <c r="AN177"/>
  <c r="BG241"/>
  <c r="BK240"/>
  <c r="U225" i="13"/>
  <c r="V226"/>
  <c r="T225"/>
  <c r="G173" i="7"/>
  <c r="L172"/>
  <c r="L176" i="20" l="1"/>
  <c r="G177"/>
  <c r="G180" i="19"/>
  <c r="L179"/>
  <c r="BI240" i="18"/>
  <c r="BE241"/>
  <c r="BK241"/>
  <c r="BG242"/>
  <c r="BJ240"/>
  <c r="BF241"/>
  <c r="U224"/>
  <c r="V224"/>
  <c r="AM178"/>
  <c r="AN177"/>
  <c r="T225"/>
  <c r="AL179"/>
  <c r="U224" i="17"/>
  <c r="BI240"/>
  <c r="BE241"/>
  <c r="AN178"/>
  <c r="AL178"/>
  <c r="BJ241"/>
  <c r="BF242"/>
  <c r="T226"/>
  <c r="V224"/>
  <c r="BK241"/>
  <c r="BG242"/>
  <c r="AM178"/>
  <c r="T226" i="13"/>
  <c r="U226"/>
  <c r="V227"/>
  <c r="L173" i="7"/>
  <c r="G174"/>
  <c r="L177" i="20" l="1"/>
  <c r="G178"/>
  <c r="G181" i="19"/>
  <c r="L180"/>
  <c r="AM179" i="18"/>
  <c r="T226"/>
  <c r="V225"/>
  <c r="BE242"/>
  <c r="BI241"/>
  <c r="BK242"/>
  <c r="BG243"/>
  <c r="AL180"/>
  <c r="AN178"/>
  <c r="U225"/>
  <c r="BJ241"/>
  <c r="BF242"/>
  <c r="AN179" i="17"/>
  <c r="U225"/>
  <c r="AM179"/>
  <c r="BK242"/>
  <c r="BG243"/>
  <c r="BF243"/>
  <c r="BJ242"/>
  <c r="BE242"/>
  <c r="BI241"/>
  <c r="V225"/>
  <c r="T227"/>
  <c r="AL179"/>
  <c r="T227" i="13"/>
  <c r="U227"/>
  <c r="V228"/>
  <c r="G175" i="7"/>
  <c r="L174"/>
  <c r="L178" i="20" l="1"/>
  <c r="G179"/>
  <c r="G182" i="19"/>
  <c r="L181"/>
  <c r="BE243" i="18"/>
  <c r="BI242"/>
  <c r="BJ242"/>
  <c r="BF243"/>
  <c r="BG244"/>
  <c r="BK243"/>
  <c r="T227"/>
  <c r="AM180"/>
  <c r="U226"/>
  <c r="AL181"/>
  <c r="AN179"/>
  <c r="V226"/>
  <c r="BE243" i="17"/>
  <c r="BI242"/>
  <c r="AL180"/>
  <c r="AN180"/>
  <c r="T228"/>
  <c r="V226"/>
  <c r="U226"/>
  <c r="AM180"/>
  <c r="BF244"/>
  <c r="BJ243"/>
  <c r="BG244"/>
  <c r="BK243"/>
  <c r="T228" i="13"/>
  <c r="U228"/>
  <c r="V229"/>
  <c r="L175" i="7"/>
  <c r="G176"/>
  <c r="G180" i="20" l="1"/>
  <c r="L179"/>
  <c r="G183" i="19"/>
  <c r="L182"/>
  <c r="T228" i="18"/>
  <c r="BI243"/>
  <c r="BE244"/>
  <c r="V227"/>
  <c r="AN180"/>
  <c r="U227"/>
  <c r="BF244"/>
  <c r="BJ243"/>
  <c r="BG245"/>
  <c r="BK244"/>
  <c r="AL182"/>
  <c r="AM181"/>
  <c r="U227" i="17"/>
  <c r="V227"/>
  <c r="AN181"/>
  <c r="BG245"/>
  <c r="BK244"/>
  <c r="BJ244"/>
  <c r="BF245"/>
  <c r="AL181"/>
  <c r="BI243"/>
  <c r="BE244"/>
  <c r="AM181"/>
  <c r="T229"/>
  <c r="V230" i="13"/>
  <c r="T229"/>
  <c r="U229"/>
  <c r="G177" i="7"/>
  <c r="L176"/>
  <c r="L180" i="20" l="1"/>
  <c r="G181"/>
  <c r="G184" i="19"/>
  <c r="L183"/>
  <c r="T229" i="18"/>
  <c r="AN181"/>
  <c r="AL183"/>
  <c r="AM182"/>
  <c r="BK245"/>
  <c r="BG246"/>
  <c r="BJ244"/>
  <c r="BF245"/>
  <c r="U228"/>
  <c r="V228"/>
  <c r="BI244"/>
  <c r="BE245"/>
  <c r="V228" i="17"/>
  <c r="BJ245"/>
  <c r="BF246"/>
  <c r="BK245"/>
  <c r="BG246"/>
  <c r="U228"/>
  <c r="T230"/>
  <c r="AL182"/>
  <c r="AM182"/>
  <c r="BI244"/>
  <c r="BE245"/>
  <c r="AN182"/>
  <c r="U230" i="13"/>
  <c r="V231"/>
  <c r="T230"/>
  <c r="L177" i="7"/>
  <c r="G178"/>
  <c r="L181" i="20" l="1"/>
  <c r="G182"/>
  <c r="G185" i="19"/>
  <c r="L184"/>
  <c r="V229" i="18"/>
  <c r="U229"/>
  <c r="AM183"/>
  <c r="AN182"/>
  <c r="BI245"/>
  <c r="BE246"/>
  <c r="BJ245"/>
  <c r="BF246"/>
  <c r="T230"/>
  <c r="BK246"/>
  <c r="BG247"/>
  <c r="AL184"/>
  <c r="U229" i="17"/>
  <c r="BJ246"/>
  <c r="BF247"/>
  <c r="V229"/>
  <c r="BE246"/>
  <c r="BI245"/>
  <c r="T231"/>
  <c r="AN183"/>
  <c r="AM183"/>
  <c r="AL183"/>
  <c r="BK246"/>
  <c r="BG247"/>
  <c r="T231" i="13"/>
  <c r="U231"/>
  <c r="V232"/>
  <c r="G179" i="7"/>
  <c r="L178"/>
  <c r="L182" i="20" l="1"/>
  <c r="G183"/>
  <c r="G186" i="19"/>
  <c r="L185"/>
  <c r="AL185" i="18"/>
  <c r="AM184"/>
  <c r="BF247"/>
  <c r="BJ246"/>
  <c r="V230"/>
  <c r="BK247"/>
  <c r="BG248"/>
  <c r="T231"/>
  <c r="BE247"/>
  <c r="BI246"/>
  <c r="AN183"/>
  <c r="U230"/>
  <c r="BG248" i="17"/>
  <c r="BK247"/>
  <c r="AM184"/>
  <c r="BF248"/>
  <c r="BJ247"/>
  <c r="T232"/>
  <c r="V230"/>
  <c r="U230"/>
  <c r="AL184"/>
  <c r="AN184"/>
  <c r="BE247"/>
  <c r="BI246"/>
  <c r="T232" i="13"/>
  <c r="U232"/>
  <c r="V233"/>
  <c r="G180" i="7"/>
  <c r="L179"/>
  <c r="G184" i="20" l="1"/>
  <c r="L183"/>
  <c r="G187" i="19"/>
  <c r="L186"/>
  <c r="AM185" i="18"/>
  <c r="T232"/>
  <c r="V231"/>
  <c r="U231"/>
  <c r="BF248"/>
  <c r="BJ247"/>
  <c r="AL186"/>
  <c r="BG249"/>
  <c r="BK248"/>
  <c r="AN184"/>
  <c r="BI247"/>
  <c r="BE248"/>
  <c r="BJ248" i="17"/>
  <c r="BF249"/>
  <c r="AN185"/>
  <c r="AM185"/>
  <c r="U231"/>
  <c r="T233"/>
  <c r="BG249"/>
  <c r="BK248"/>
  <c r="BI247"/>
  <c r="BE248"/>
  <c r="AL185"/>
  <c r="V231"/>
  <c r="V234" i="13"/>
  <c r="T233"/>
  <c r="U233"/>
  <c r="G181" i="7"/>
  <c r="L180"/>
  <c r="L184" i="20" l="1"/>
  <c r="G185"/>
  <c r="G188" i="19"/>
  <c r="L187"/>
  <c r="AL187" i="18"/>
  <c r="BI248"/>
  <c r="BE249"/>
  <c r="BJ248"/>
  <c r="BF249"/>
  <c r="AM186"/>
  <c r="V232"/>
  <c r="AN185"/>
  <c r="BK249"/>
  <c r="BG250"/>
  <c r="U232"/>
  <c r="T233"/>
  <c r="AM186" i="17"/>
  <c r="BJ249"/>
  <c r="BF250"/>
  <c r="T234"/>
  <c r="V232"/>
  <c r="AL186"/>
  <c r="BI248"/>
  <c r="BE249"/>
  <c r="BK249"/>
  <c r="BG250"/>
  <c r="U232"/>
  <c r="AN186"/>
  <c r="U234" i="13"/>
  <c r="V235"/>
  <c r="T234"/>
  <c r="L181" i="7"/>
  <c r="G182"/>
  <c r="L185" i="20" l="1"/>
  <c r="G186"/>
  <c r="G189" i="19"/>
  <c r="L188"/>
  <c r="V233" i="18"/>
  <c r="AM187"/>
  <c r="BJ249"/>
  <c r="BF250"/>
  <c r="AL188"/>
  <c r="U233"/>
  <c r="BG251"/>
  <c r="BK250"/>
  <c r="AN186"/>
  <c r="T234"/>
  <c r="BE250"/>
  <c r="BI249"/>
  <c r="BE250" i="17"/>
  <c r="BI249"/>
  <c r="BF251"/>
  <c r="BJ250"/>
  <c r="AM187"/>
  <c r="AN187"/>
  <c r="V233"/>
  <c r="T235"/>
  <c r="U233"/>
  <c r="AL187"/>
  <c r="BK250"/>
  <c r="BG251"/>
  <c r="U235" i="13"/>
  <c r="V236"/>
  <c r="T235"/>
  <c r="G183" i="7"/>
  <c r="L182"/>
  <c r="L186" i="20" l="1"/>
  <c r="G187"/>
  <c r="G190" i="19"/>
  <c r="L189"/>
  <c r="BI250" i="18"/>
  <c r="BE251"/>
  <c r="T235"/>
  <c r="BK251"/>
  <c r="BG252"/>
  <c r="AN187"/>
  <c r="U234"/>
  <c r="AL189"/>
  <c r="V234"/>
  <c r="BF251"/>
  <c r="BJ250"/>
  <c r="AM188"/>
  <c r="U234" i="17"/>
  <c r="BG252"/>
  <c r="BK251"/>
  <c r="AN188"/>
  <c r="BF252"/>
  <c r="BJ251"/>
  <c r="AL188"/>
  <c r="T236"/>
  <c r="BE251"/>
  <c r="BI250"/>
  <c r="V234"/>
  <c r="AM188"/>
  <c r="U236" i="13"/>
  <c r="T236"/>
  <c r="V237"/>
  <c r="L183" i="7"/>
  <c r="G184"/>
  <c r="G188" i="20" l="1"/>
  <c r="L187"/>
  <c r="G191" i="19"/>
  <c r="L190"/>
  <c r="BF252" i="18"/>
  <c r="BJ251"/>
  <c r="AL190"/>
  <c r="BG253"/>
  <c r="BK252"/>
  <c r="AM189"/>
  <c r="AN188"/>
  <c r="V235"/>
  <c r="U235"/>
  <c r="T236"/>
  <c r="BI251"/>
  <c r="BE252"/>
  <c r="BJ252" i="17"/>
  <c r="BF253"/>
  <c r="U235"/>
  <c r="V235"/>
  <c r="AN189"/>
  <c r="AM189"/>
  <c r="BI251"/>
  <c r="BE252"/>
  <c r="AL189"/>
  <c r="T237"/>
  <c r="BG253"/>
  <c r="BK252"/>
  <c r="V238" i="13"/>
  <c r="U237"/>
  <c r="T237"/>
  <c r="G185" i="7"/>
  <c r="L184"/>
  <c r="L188" i="20" l="1"/>
  <c r="G189"/>
  <c r="G192" i="19"/>
  <c r="L191"/>
  <c r="U236" i="18"/>
  <c r="AL191"/>
  <c r="AM190"/>
  <c r="BG254"/>
  <c r="BK253"/>
  <c r="BF253"/>
  <c r="BJ252"/>
  <c r="BE253"/>
  <c r="BI252"/>
  <c r="AN189"/>
  <c r="T237"/>
  <c r="V236"/>
  <c r="T238" i="17"/>
  <c r="AL190"/>
  <c r="BI252"/>
  <c r="BE253"/>
  <c r="AN190"/>
  <c r="V236"/>
  <c r="U236"/>
  <c r="BK253"/>
  <c r="BG254"/>
  <c r="AM190"/>
  <c r="BJ253"/>
  <c r="BF254"/>
  <c r="T238" i="13"/>
  <c r="V239"/>
  <c r="U238"/>
  <c r="G186" i="7"/>
  <c r="L185"/>
  <c r="L189" i="20" l="1"/>
  <c r="G190"/>
  <c r="G193" i="19"/>
  <c r="L192"/>
  <c r="T238" i="18"/>
  <c r="BI253"/>
  <c r="BE254"/>
  <c r="AM191"/>
  <c r="V237"/>
  <c r="AN190"/>
  <c r="BJ253"/>
  <c r="BF254"/>
  <c r="BK254"/>
  <c r="BG255"/>
  <c r="U237"/>
  <c r="AL192"/>
  <c r="U237" i="17"/>
  <c r="AN191"/>
  <c r="AL191"/>
  <c r="AM191"/>
  <c r="V237"/>
  <c r="BE254"/>
  <c r="BI253"/>
  <c r="BF255"/>
  <c r="BJ254"/>
  <c r="BK254"/>
  <c r="BG255"/>
  <c r="T239"/>
  <c r="U239" i="13"/>
  <c r="T239"/>
  <c r="V240"/>
  <c r="G187" i="7"/>
  <c r="L186"/>
  <c r="L190" i="20" l="1"/>
  <c r="G191"/>
  <c r="G194" i="19"/>
  <c r="L193"/>
  <c r="U238" i="18"/>
  <c r="BJ254"/>
  <c r="BF255"/>
  <c r="BI254"/>
  <c r="BE255"/>
  <c r="AN191"/>
  <c r="AM192"/>
  <c r="T239"/>
  <c r="AL193"/>
  <c r="BK255"/>
  <c r="BG256"/>
  <c r="V238"/>
  <c r="BG256" i="17"/>
  <c r="BK255"/>
  <c r="BE255"/>
  <c r="BI254"/>
  <c r="AM192"/>
  <c r="AL192"/>
  <c r="U238"/>
  <c r="T240"/>
  <c r="BF256"/>
  <c r="BJ255"/>
  <c r="V238"/>
  <c r="AN192"/>
  <c r="V241" i="13"/>
  <c r="U240"/>
  <c r="T240"/>
  <c r="G188" i="7"/>
  <c r="L187"/>
  <c r="G192" i="20" l="1"/>
  <c r="L191"/>
  <c r="G195" i="19"/>
  <c r="L194"/>
  <c r="V239" i="18"/>
  <c r="T240"/>
  <c r="BE256"/>
  <c r="BI255"/>
  <c r="U239"/>
  <c r="AM193"/>
  <c r="BK256"/>
  <c r="BG257"/>
  <c r="AL194"/>
  <c r="AN192"/>
  <c r="BF256"/>
  <c r="BJ255"/>
  <c r="V239" i="17"/>
  <c r="AL193"/>
  <c r="AN193"/>
  <c r="BJ256"/>
  <c r="BF257"/>
  <c r="BI255"/>
  <c r="BE256"/>
  <c r="U239"/>
  <c r="AM193"/>
  <c r="T241"/>
  <c r="BG257"/>
  <c r="BK256"/>
  <c r="U241" i="13"/>
  <c r="T241"/>
  <c r="V242"/>
  <c r="G189" i="7"/>
  <c r="L188"/>
  <c r="L192" i="20" l="1"/>
  <c r="G193"/>
  <c r="G196" i="19"/>
  <c r="L195"/>
  <c r="AN193" i="18"/>
  <c r="V240"/>
  <c r="AL195"/>
  <c r="BF257"/>
  <c r="BJ256"/>
  <c r="AM194"/>
  <c r="U240"/>
  <c r="BI256"/>
  <c r="BE257"/>
  <c r="BG258"/>
  <c r="BK257"/>
  <c r="T241"/>
  <c r="T242" i="17"/>
  <c r="V240"/>
  <c r="AN194"/>
  <c r="BI256"/>
  <c r="BE257"/>
  <c r="AL194"/>
  <c r="U240"/>
  <c r="BK257"/>
  <c r="BG258"/>
  <c r="AM194"/>
  <c r="BJ257"/>
  <c r="BF258"/>
  <c r="U242" i="13"/>
  <c r="T242"/>
  <c r="V243"/>
  <c r="L189" i="7"/>
  <c r="G190"/>
  <c r="L193" i="20" l="1"/>
  <c r="G194"/>
  <c r="G197" i="19"/>
  <c r="L196"/>
  <c r="BK258" i="18"/>
  <c r="BG259"/>
  <c r="BI257"/>
  <c r="BE258"/>
  <c r="AN194"/>
  <c r="T242"/>
  <c r="U241"/>
  <c r="AL196"/>
  <c r="V241"/>
  <c r="AM195"/>
  <c r="BJ257"/>
  <c r="BF258"/>
  <c r="AL195" i="17"/>
  <c r="T243"/>
  <c r="BK258"/>
  <c r="BG259"/>
  <c r="BE258"/>
  <c r="BI257"/>
  <c r="AN195"/>
  <c r="U241"/>
  <c r="V241"/>
  <c r="BF259"/>
  <c r="BJ258"/>
  <c r="AM195"/>
  <c r="U243" i="13"/>
  <c r="V244"/>
  <c r="T243"/>
  <c r="G191" i="7"/>
  <c r="L190"/>
  <c r="L194" i="20" l="1"/>
  <c r="G195"/>
  <c r="G198" i="19"/>
  <c r="L197"/>
  <c r="V242" i="18"/>
  <c r="U242"/>
  <c r="BK259"/>
  <c r="BG260"/>
  <c r="AL197"/>
  <c r="AN195"/>
  <c r="BJ258"/>
  <c r="BF259"/>
  <c r="AM196"/>
  <c r="T243"/>
  <c r="BE259"/>
  <c r="BI258"/>
  <c r="AM196" i="17"/>
  <c r="AL196"/>
  <c r="BF260"/>
  <c r="BJ259"/>
  <c r="U242"/>
  <c r="AN196"/>
  <c r="BE259"/>
  <c r="BI258"/>
  <c r="BK259"/>
  <c r="BG260"/>
  <c r="T244"/>
  <c r="V242"/>
  <c r="T244" i="13"/>
  <c r="U244"/>
  <c r="V245"/>
  <c r="L191" i="7"/>
  <c r="G192"/>
  <c r="G196" i="20" l="1"/>
  <c r="L195"/>
  <c r="G199" i="19"/>
  <c r="L198"/>
  <c r="BE260" i="18"/>
  <c r="BI259"/>
  <c r="BJ259"/>
  <c r="BF260"/>
  <c r="AN196"/>
  <c r="U243"/>
  <c r="T244"/>
  <c r="AM197"/>
  <c r="AL198"/>
  <c r="BG261"/>
  <c r="BK260"/>
  <c r="V243"/>
  <c r="BJ260" i="17"/>
  <c r="BF261"/>
  <c r="BG261"/>
  <c r="BK260"/>
  <c r="V243"/>
  <c r="AN197"/>
  <c r="U243"/>
  <c r="AL197"/>
  <c r="T245"/>
  <c r="BI259"/>
  <c r="BE260"/>
  <c r="AM197"/>
  <c r="V246" i="13"/>
  <c r="T245"/>
  <c r="U245"/>
  <c r="G193" i="7"/>
  <c r="L192"/>
  <c r="L196" i="20" l="1"/>
  <c r="G197"/>
  <c r="G200" i="19"/>
  <c r="L199"/>
  <c r="AL199" i="18"/>
  <c r="AN197"/>
  <c r="V244"/>
  <c r="T245"/>
  <c r="BI260"/>
  <c r="BE261"/>
  <c r="BF261"/>
  <c r="BJ260"/>
  <c r="BG262"/>
  <c r="BK261"/>
  <c r="AM198"/>
  <c r="U244"/>
  <c r="AM198" i="17"/>
  <c r="AL198"/>
  <c r="V244"/>
  <c r="BK261"/>
  <c r="BG262"/>
  <c r="U244"/>
  <c r="AN198"/>
  <c r="T246"/>
  <c r="BI260"/>
  <c r="BE261"/>
  <c r="BJ261"/>
  <c r="BF262"/>
  <c r="V247" i="13"/>
  <c r="T246"/>
  <c r="U246"/>
  <c r="L193" i="7"/>
  <c r="G194"/>
  <c r="L197" i="20" l="1"/>
  <c r="G198"/>
  <c r="G201" i="19"/>
  <c r="L200"/>
  <c r="BJ261" i="18"/>
  <c r="BF262"/>
  <c r="T246"/>
  <c r="V245"/>
  <c r="AN198"/>
  <c r="AL200"/>
  <c r="BI261"/>
  <c r="BE262"/>
  <c r="U245"/>
  <c r="AM199"/>
  <c r="BK262"/>
  <c r="BG263"/>
  <c r="BE262" i="17"/>
  <c r="BI261"/>
  <c r="AM199"/>
  <c r="AN199"/>
  <c r="BK262"/>
  <c r="BG263"/>
  <c r="AL199"/>
  <c r="BJ262"/>
  <c r="BF263"/>
  <c r="T247"/>
  <c r="U245"/>
  <c r="V245"/>
  <c r="U247" i="13"/>
  <c r="T247"/>
  <c r="V248"/>
  <c r="G195" i="7"/>
  <c r="L194"/>
  <c r="L198" i="20" l="1"/>
  <c r="G199"/>
  <c r="G202" i="19"/>
  <c r="L201"/>
  <c r="BK263" i="18"/>
  <c r="BG264"/>
  <c r="AN199"/>
  <c r="BJ262"/>
  <c r="BF263"/>
  <c r="U246"/>
  <c r="V246"/>
  <c r="AM200"/>
  <c r="BI262"/>
  <c r="BE263"/>
  <c r="AL201"/>
  <c r="T247"/>
  <c r="V246" i="17"/>
  <c r="T248"/>
  <c r="AN200"/>
  <c r="AM200"/>
  <c r="BE263"/>
  <c r="BI262"/>
  <c r="AL200"/>
  <c r="U246"/>
  <c r="BF264"/>
  <c r="BJ263"/>
  <c r="BG264"/>
  <c r="BK263"/>
  <c r="V249" i="13"/>
  <c r="U248"/>
  <c r="T248"/>
  <c r="G196" i="7"/>
  <c r="L195"/>
  <c r="G200" i="20" l="1"/>
  <c r="L199"/>
  <c r="G203" i="19"/>
  <c r="L202"/>
  <c r="AN200" i="18"/>
  <c r="T248"/>
  <c r="BE264"/>
  <c r="BI263"/>
  <c r="AM201"/>
  <c r="BF264"/>
  <c r="BJ263"/>
  <c r="BK264"/>
  <c r="BG265"/>
  <c r="V247"/>
  <c r="AL202"/>
  <c r="U247"/>
  <c r="U247" i="17"/>
  <c r="AL201"/>
  <c r="BI263"/>
  <c r="BE264"/>
  <c r="T249"/>
  <c r="BJ264"/>
  <c r="BF265"/>
  <c r="AN201"/>
  <c r="AM201"/>
  <c r="BG265"/>
  <c r="BK264"/>
  <c r="V247"/>
  <c r="T249" i="13"/>
  <c r="V250"/>
  <c r="U249"/>
  <c r="G197" i="7"/>
  <c r="L196"/>
  <c r="L200" i="20" l="1"/>
  <c r="G201"/>
  <c r="G204" i="19"/>
  <c r="L203"/>
  <c r="T249" i="18"/>
  <c r="AN201"/>
  <c r="AL203"/>
  <c r="U248"/>
  <c r="BG266"/>
  <c r="BK265"/>
  <c r="BF265"/>
  <c r="BJ264"/>
  <c r="AM202"/>
  <c r="V248"/>
  <c r="BI264"/>
  <c r="BE265"/>
  <c r="AN202" i="17"/>
  <c r="U248"/>
  <c r="BK265"/>
  <c r="BG266"/>
  <c r="T250"/>
  <c r="BI264"/>
  <c r="BE265"/>
  <c r="V248"/>
  <c r="BF266"/>
  <c r="BJ265"/>
  <c r="AM202"/>
  <c r="AL202"/>
  <c r="T250" i="13"/>
  <c r="V251"/>
  <c r="U250"/>
  <c r="L197" i="7"/>
  <c r="G198"/>
  <c r="L201" i="20" l="1"/>
  <c r="G202"/>
  <c r="G205" i="19"/>
  <c r="L204"/>
  <c r="AN202" i="18"/>
  <c r="AM203"/>
  <c r="BI265"/>
  <c r="BE266"/>
  <c r="BJ265"/>
  <c r="BF266"/>
  <c r="T250"/>
  <c r="U249"/>
  <c r="V249"/>
  <c r="BK266"/>
  <c r="BG267"/>
  <c r="AL204"/>
  <c r="U249" i="17"/>
  <c r="T251"/>
  <c r="AL203"/>
  <c r="BE266"/>
  <c r="BI265"/>
  <c r="AN203"/>
  <c r="AM203"/>
  <c r="BF267"/>
  <c r="BJ266"/>
  <c r="V249"/>
  <c r="BK266"/>
  <c r="BG267"/>
  <c r="V252" i="13"/>
  <c r="U251"/>
  <c r="T251"/>
  <c r="G199" i="7"/>
  <c r="L198"/>
  <c r="L202" i="20" l="1"/>
  <c r="G203"/>
  <c r="G206" i="19"/>
  <c r="L205"/>
  <c r="BK267" i="18"/>
  <c r="BG268"/>
  <c r="BJ266"/>
  <c r="BF267"/>
  <c r="V250"/>
  <c r="U250"/>
  <c r="BE267"/>
  <c r="BI266"/>
  <c r="T251"/>
  <c r="AM204"/>
  <c r="AN203"/>
  <c r="AL205"/>
  <c r="BJ267" i="17"/>
  <c r="BF268"/>
  <c r="AM204"/>
  <c r="T252"/>
  <c r="U250"/>
  <c r="AN204"/>
  <c r="BG268"/>
  <c r="BK267"/>
  <c r="V250"/>
  <c r="BI266"/>
  <c r="BE267"/>
  <c r="AL204"/>
  <c r="V253" i="13"/>
  <c r="T252"/>
  <c r="U252"/>
  <c r="L199" i="7"/>
  <c r="G200"/>
  <c r="G204" i="20" l="1"/>
  <c r="L203"/>
  <c r="G207" i="19"/>
  <c r="L206"/>
  <c r="AN204" i="18"/>
  <c r="V251"/>
  <c r="BJ267"/>
  <c r="BF268"/>
  <c r="BG269"/>
  <c r="BK268"/>
  <c r="AL206"/>
  <c r="T252"/>
  <c r="BE268"/>
  <c r="BI267"/>
  <c r="AM205"/>
  <c r="U251"/>
  <c r="AN205" i="17"/>
  <c r="T253"/>
  <c r="U251"/>
  <c r="AM205"/>
  <c r="BJ268"/>
  <c r="BF269"/>
  <c r="AL205"/>
  <c r="BI267"/>
  <c r="BE268"/>
  <c r="V251"/>
  <c r="BK268"/>
  <c r="BG269"/>
  <c r="U253" i="13"/>
  <c r="V254"/>
  <c r="T253"/>
  <c r="G201" i="7"/>
  <c r="L200"/>
  <c r="L204" i="20" l="1"/>
  <c r="G205"/>
  <c r="G208" i="19"/>
  <c r="L207"/>
  <c r="U252" i="18"/>
  <c r="T253"/>
  <c r="BG270"/>
  <c r="BK269"/>
  <c r="AN205"/>
  <c r="AL207"/>
  <c r="AM206"/>
  <c r="BI268"/>
  <c r="BE269"/>
  <c r="BF269"/>
  <c r="BJ268"/>
  <c r="V252"/>
  <c r="V252" i="17"/>
  <c r="BJ269"/>
  <c r="BF270"/>
  <c r="U252"/>
  <c r="T254"/>
  <c r="BK269"/>
  <c r="BG270"/>
  <c r="AL206"/>
  <c r="AM206"/>
  <c r="BE269"/>
  <c r="BI268"/>
  <c r="AN206"/>
  <c r="U254" i="13"/>
  <c r="T254"/>
  <c r="V255"/>
  <c r="G202" i="7"/>
  <c r="L201"/>
  <c r="L205" i="20" l="1"/>
  <c r="G206"/>
  <c r="G209" i="19"/>
  <c r="L208"/>
  <c r="AM207" i="18"/>
  <c r="AN206"/>
  <c r="V253"/>
  <c r="BJ269"/>
  <c r="BF270"/>
  <c r="T254"/>
  <c r="BI269"/>
  <c r="BE270"/>
  <c r="U253"/>
  <c r="BK270"/>
  <c r="BG271"/>
  <c r="AL208"/>
  <c r="BE270" i="17"/>
  <c r="BI269"/>
  <c r="BG271"/>
  <c r="BK270"/>
  <c r="BF271"/>
  <c r="BJ270"/>
  <c r="V253"/>
  <c r="AM207"/>
  <c r="T255"/>
  <c r="U253"/>
  <c r="AN207"/>
  <c r="AL207"/>
  <c r="V256" i="13"/>
  <c r="U255"/>
  <c r="T255"/>
  <c r="G203" i="7"/>
  <c r="L202"/>
  <c r="L206" i="20" l="1"/>
  <c r="G207"/>
  <c r="G210" i="19"/>
  <c r="L209"/>
  <c r="T255" i="18"/>
  <c r="AM208"/>
  <c r="U254"/>
  <c r="BI270"/>
  <c r="BE271"/>
  <c r="V254"/>
  <c r="BK271"/>
  <c r="BG272"/>
  <c r="AL209"/>
  <c r="BJ270"/>
  <c r="BF271"/>
  <c r="AN207"/>
  <c r="AL208" i="17"/>
  <c r="AN208"/>
  <c r="T256"/>
  <c r="BI270"/>
  <c r="BE271"/>
  <c r="BG272"/>
  <c r="BK271"/>
  <c r="V254"/>
  <c r="U254"/>
  <c r="AM208"/>
  <c r="BJ271"/>
  <c r="BF272"/>
  <c r="V257" i="13"/>
  <c r="T256"/>
  <c r="U256"/>
  <c r="G204" i="7"/>
  <c r="L203"/>
  <c r="G208" i="20" l="1"/>
  <c r="L207"/>
  <c r="G211" i="19"/>
  <c r="L210"/>
  <c r="BF272" i="18"/>
  <c r="BJ271"/>
  <c r="V255"/>
  <c r="BE272"/>
  <c r="BI271"/>
  <c r="T256"/>
  <c r="AL210"/>
  <c r="AN208"/>
  <c r="BK272"/>
  <c r="BG273"/>
  <c r="U255"/>
  <c r="AM209"/>
  <c r="BJ272" i="17"/>
  <c r="BF273"/>
  <c r="U255"/>
  <c r="T257"/>
  <c r="V255"/>
  <c r="BK272"/>
  <c r="BG273"/>
  <c r="AL209"/>
  <c r="AM209"/>
  <c r="BI271"/>
  <c r="BE272"/>
  <c r="AN209"/>
  <c r="U257" i="13"/>
  <c r="V258"/>
  <c r="T257"/>
  <c r="G205" i="7"/>
  <c r="L204"/>
  <c r="L208" i="20" l="1"/>
  <c r="G209"/>
  <c r="G212" i="19"/>
  <c r="L211"/>
  <c r="T257" i="18"/>
  <c r="U256"/>
  <c r="BF273"/>
  <c r="BJ272"/>
  <c r="BI272"/>
  <c r="BE273"/>
  <c r="AN209"/>
  <c r="AL211"/>
  <c r="AM210"/>
  <c r="BG274"/>
  <c r="BK273"/>
  <c r="V256"/>
  <c r="AN210" i="17"/>
  <c r="AL210"/>
  <c r="BI272"/>
  <c r="BE273"/>
  <c r="AM210"/>
  <c r="BK273"/>
  <c r="BG274"/>
  <c r="BF274"/>
  <c r="BJ273"/>
  <c r="V256"/>
  <c r="T258"/>
  <c r="U256"/>
  <c r="U258" i="13"/>
  <c r="T258"/>
  <c r="V259"/>
  <c r="L205" i="7"/>
  <c r="G206"/>
  <c r="L209" i="20" l="1"/>
  <c r="G210"/>
  <c r="G213" i="19"/>
  <c r="L212"/>
  <c r="AL212" i="18"/>
  <c r="AN210"/>
  <c r="T258"/>
  <c r="AM211"/>
  <c r="V257"/>
  <c r="BK274"/>
  <c r="BG275"/>
  <c r="U257"/>
  <c r="BJ273"/>
  <c r="BF274"/>
  <c r="BI273"/>
  <c r="BE274"/>
  <c r="V257" i="17"/>
  <c r="AM211"/>
  <c r="U257"/>
  <c r="T259"/>
  <c r="BF275"/>
  <c r="BJ274"/>
  <c r="BK274"/>
  <c r="BG275"/>
  <c r="AN211"/>
  <c r="BE274"/>
  <c r="BI273"/>
  <c r="AL211"/>
  <c r="V260" i="13"/>
  <c r="U259"/>
  <c r="T259"/>
  <c r="G207" i="7"/>
  <c r="L206"/>
  <c r="L210" i="20" l="1"/>
  <c r="G211"/>
  <c r="G214" i="19"/>
  <c r="L213"/>
  <c r="BJ274" i="18"/>
  <c r="BF275"/>
  <c r="BK275"/>
  <c r="BG276"/>
  <c r="T259"/>
  <c r="AN211"/>
  <c r="BE275"/>
  <c r="BI274"/>
  <c r="V258"/>
  <c r="U258"/>
  <c r="AM212"/>
  <c r="AL213"/>
  <c r="BG276" i="17"/>
  <c r="BK275"/>
  <c r="V258"/>
  <c r="BI274"/>
  <c r="BE275"/>
  <c r="BJ275"/>
  <c r="BF276"/>
  <c r="U258"/>
  <c r="AL212"/>
  <c r="AN212"/>
  <c r="T260"/>
  <c r="AM212"/>
  <c r="T260" i="13"/>
  <c r="V261"/>
  <c r="U260"/>
  <c r="L207" i="7"/>
  <c r="G208"/>
  <c r="G212" i="20" l="1"/>
  <c r="L211"/>
  <c r="G215" i="19"/>
  <c r="L214"/>
  <c r="AL214" i="18"/>
  <c r="T260"/>
  <c r="BJ275"/>
  <c r="BF276"/>
  <c r="AM213"/>
  <c r="U259"/>
  <c r="BE276"/>
  <c r="BI275"/>
  <c r="V259"/>
  <c r="AN212"/>
  <c r="BG277"/>
  <c r="BK276"/>
  <c r="T261" i="17"/>
  <c r="AN213"/>
  <c r="AM213"/>
  <c r="AL213"/>
  <c r="BK276"/>
  <c r="BG277"/>
  <c r="U259"/>
  <c r="BJ276"/>
  <c r="BF277"/>
  <c r="BI275"/>
  <c r="BE276"/>
  <c r="V259"/>
  <c r="T261" i="13"/>
  <c r="U261"/>
  <c r="V262"/>
  <c r="G209" i="7"/>
  <c r="L208"/>
  <c r="L212" i="20" l="1"/>
  <c r="G213"/>
  <c r="G216" i="19"/>
  <c r="L215"/>
  <c r="AM214" i="18"/>
  <c r="AL215"/>
  <c r="BF277"/>
  <c r="BJ276"/>
  <c r="T261"/>
  <c r="BG278"/>
  <c r="BK277"/>
  <c r="V260"/>
  <c r="BI276"/>
  <c r="BE277"/>
  <c r="U260"/>
  <c r="AN213"/>
  <c r="V260" i="17"/>
  <c r="BE277"/>
  <c r="BI276"/>
  <c r="BG278"/>
  <c r="BK277"/>
  <c r="T262"/>
  <c r="BF278"/>
  <c r="BJ277"/>
  <c r="U260"/>
  <c r="AM214"/>
  <c r="AL214"/>
  <c r="AN214"/>
  <c r="V263" i="13"/>
  <c r="T262"/>
  <c r="U262"/>
  <c r="L209" i="7"/>
  <c r="G210"/>
  <c r="L213" i="20" l="1"/>
  <c r="G214"/>
  <c r="L216" i="19"/>
  <c r="G217"/>
  <c r="V261" i="18"/>
  <c r="AM215"/>
  <c r="U261"/>
  <c r="AL216"/>
  <c r="BK278"/>
  <c r="BG279"/>
  <c r="BI277"/>
  <c r="BE278"/>
  <c r="AN214"/>
  <c r="T262"/>
  <c r="BJ277"/>
  <c r="BF278"/>
  <c r="AN215" i="17"/>
  <c r="AM215"/>
  <c r="V261"/>
  <c r="BF279"/>
  <c r="BJ278"/>
  <c r="T263"/>
  <c r="BG279"/>
  <c r="BK278"/>
  <c r="AL215"/>
  <c r="U261"/>
  <c r="BE278"/>
  <c r="BI277"/>
  <c r="U263" i="13"/>
  <c r="V264"/>
  <c r="T263"/>
  <c r="G211" i="7"/>
  <c r="L210"/>
  <c r="L214" i="20" l="1"/>
  <c r="G215"/>
  <c r="G218" i="19"/>
  <c r="L217"/>
  <c r="V262" i="18"/>
  <c r="BI278"/>
  <c r="BE279"/>
  <c r="T263"/>
  <c r="BK279"/>
  <c r="BG280"/>
  <c r="AL217"/>
  <c r="BJ278"/>
  <c r="BF279"/>
  <c r="AN215"/>
  <c r="U262"/>
  <c r="AM216"/>
  <c r="AL216" i="17"/>
  <c r="AN216"/>
  <c r="BG280"/>
  <c r="BK279"/>
  <c r="BJ279"/>
  <c r="BF280"/>
  <c r="BI278"/>
  <c r="BE279"/>
  <c r="U262"/>
  <c r="T264"/>
  <c r="V262"/>
  <c r="AM216"/>
  <c r="T264" i="13"/>
  <c r="U264"/>
  <c r="V265"/>
  <c r="G212" i="7"/>
  <c r="L211"/>
  <c r="G216" i="20" l="1"/>
  <c r="L215"/>
  <c r="G219" i="19"/>
  <c r="L218"/>
  <c r="BF280" i="18"/>
  <c r="BJ279"/>
  <c r="BE280"/>
  <c r="BI279"/>
  <c r="V263"/>
  <c r="U263"/>
  <c r="BK280"/>
  <c r="BG281"/>
  <c r="T264"/>
  <c r="AM217"/>
  <c r="AN216"/>
  <c r="AL218"/>
  <c r="U263" i="17"/>
  <c r="BE280"/>
  <c r="BI279"/>
  <c r="AN217"/>
  <c r="T265"/>
  <c r="BK280"/>
  <c r="BG281"/>
  <c r="AL217"/>
  <c r="V263"/>
  <c r="AM217"/>
  <c r="BF281"/>
  <c r="BJ280"/>
  <c r="V266" i="13"/>
  <c r="T265"/>
  <c r="U265"/>
  <c r="G213" i="7"/>
  <c r="L212"/>
  <c r="L216" i="20" l="1"/>
  <c r="G217"/>
  <c r="G220" i="19"/>
  <c r="L219"/>
  <c r="BF281" i="18"/>
  <c r="BJ280"/>
  <c r="T265"/>
  <c r="U264"/>
  <c r="AL219"/>
  <c r="AN217"/>
  <c r="BI280"/>
  <c r="BE281"/>
  <c r="BG282"/>
  <c r="BK281"/>
  <c r="AM218"/>
  <c r="V264"/>
  <c r="BI280" i="17"/>
  <c r="BE281"/>
  <c r="AL218"/>
  <c r="U264"/>
  <c r="V264"/>
  <c r="BF282"/>
  <c r="BJ281"/>
  <c r="AM218"/>
  <c r="T266"/>
  <c r="BK281"/>
  <c r="BG282"/>
  <c r="AN218"/>
  <c r="V267" i="13"/>
  <c r="U266"/>
  <c r="T266"/>
  <c r="L213" i="7"/>
  <c r="G214"/>
  <c r="L217" i="20" l="1"/>
  <c r="G218"/>
  <c r="G221" i="19"/>
  <c r="L220"/>
  <c r="BJ281" i="18"/>
  <c r="BF282"/>
  <c r="BK282"/>
  <c r="BG283"/>
  <c r="U265"/>
  <c r="AM219"/>
  <c r="T266"/>
  <c r="AL220"/>
  <c r="AN218"/>
  <c r="V265"/>
  <c r="BI281"/>
  <c r="BE282"/>
  <c r="AM219" i="17"/>
  <c r="AL219"/>
  <c r="BK282"/>
  <c r="BG283"/>
  <c r="T267"/>
  <c r="BF283"/>
  <c r="BJ282"/>
  <c r="U265"/>
  <c r="BE282"/>
  <c r="BI281"/>
  <c r="AN219"/>
  <c r="V265"/>
  <c r="T267" i="13"/>
  <c r="V268"/>
  <c r="U267"/>
  <c r="G215" i="7"/>
  <c r="L214"/>
  <c r="L218" i="20" l="1"/>
  <c r="G219"/>
  <c r="G222" i="19"/>
  <c r="L221"/>
  <c r="V266" i="18"/>
  <c r="T267"/>
  <c r="BJ282"/>
  <c r="BF283"/>
  <c r="U266"/>
  <c r="BK283"/>
  <c r="BG284"/>
  <c r="BE283"/>
  <c r="BI282"/>
  <c r="AL221"/>
  <c r="AN219"/>
  <c r="AM220"/>
  <c r="AM220" i="17"/>
  <c r="BI282"/>
  <c r="BE283"/>
  <c r="T268"/>
  <c r="AN220"/>
  <c r="U266"/>
  <c r="BJ283"/>
  <c r="BF284"/>
  <c r="AL220"/>
  <c r="V266"/>
  <c r="BG284"/>
  <c r="BK283"/>
  <c r="T268" i="13"/>
  <c r="U268"/>
  <c r="V269"/>
  <c r="L215" i="7"/>
  <c r="G216"/>
  <c r="G220" i="20" l="1"/>
  <c r="L219"/>
  <c r="G223" i="19"/>
  <c r="L222"/>
  <c r="AL222" i="18"/>
  <c r="U267"/>
  <c r="BE284"/>
  <c r="BI283"/>
  <c r="AN220"/>
  <c r="V267"/>
  <c r="AM221"/>
  <c r="BG285"/>
  <c r="BK284"/>
  <c r="BJ283"/>
  <c r="BF284"/>
  <c r="T268"/>
  <c r="V267" i="17"/>
  <c r="BJ284"/>
  <c r="BF285"/>
  <c r="AN221"/>
  <c r="BI283"/>
  <c r="BE284"/>
  <c r="AM221"/>
  <c r="U267"/>
  <c r="BK284"/>
  <c r="BG285"/>
  <c r="AL221"/>
  <c r="T269"/>
  <c r="T269" i="13"/>
  <c r="V270"/>
  <c r="U269"/>
  <c r="G217" i="7"/>
  <c r="L216"/>
  <c r="L220" i="20" l="1"/>
  <c r="G221"/>
  <c r="G224" i="19"/>
  <c r="L223"/>
  <c r="AL223" i="18"/>
  <c r="AN221"/>
  <c r="BI284"/>
  <c r="BE285"/>
  <c r="BF285"/>
  <c r="BJ284"/>
  <c r="BG286"/>
  <c r="BK285"/>
  <c r="V268"/>
  <c r="T269"/>
  <c r="AM222"/>
  <c r="U268"/>
  <c r="BG286" i="17"/>
  <c r="BK285"/>
  <c r="U268"/>
  <c r="BI284"/>
  <c r="BE285"/>
  <c r="AN222"/>
  <c r="V268"/>
  <c r="AL222"/>
  <c r="AM222"/>
  <c r="BJ285"/>
  <c r="BF286"/>
  <c r="T270"/>
  <c r="U270" i="13"/>
  <c r="T270"/>
  <c r="V271"/>
  <c r="L217" i="7"/>
  <c r="G218"/>
  <c r="L221" i="20" l="1"/>
  <c r="G222"/>
  <c r="G225" i="19"/>
  <c r="L224"/>
  <c r="U269" i="18"/>
  <c r="AL224"/>
  <c r="AM223"/>
  <c r="AN222"/>
  <c r="T270"/>
  <c r="V269"/>
  <c r="BK286"/>
  <c r="BG287"/>
  <c r="BI285"/>
  <c r="BE286"/>
  <c r="BJ285"/>
  <c r="BF286"/>
  <c r="U269" i="17"/>
  <c r="AL223"/>
  <c r="BE286"/>
  <c r="BI285"/>
  <c r="AM223"/>
  <c r="BG287"/>
  <c r="BK286"/>
  <c r="V269"/>
  <c r="T271"/>
  <c r="BF287"/>
  <c r="BJ286"/>
  <c r="AN223"/>
  <c r="V272" i="13"/>
  <c r="U271"/>
  <c r="T271"/>
  <c r="G219" i="7"/>
  <c r="L218"/>
  <c r="L222" i="20" l="1"/>
  <c r="G223"/>
  <c r="G226" i="19"/>
  <c r="L225"/>
  <c r="AL225" i="18"/>
  <c r="BK287"/>
  <c r="BG288"/>
  <c r="AM224"/>
  <c r="U270"/>
  <c r="BJ286"/>
  <c r="BF287"/>
  <c r="BI286"/>
  <c r="BE287"/>
  <c r="V270"/>
  <c r="T271"/>
  <c r="AN223"/>
  <c r="AN224" i="17"/>
  <c r="T272"/>
  <c r="BI286"/>
  <c r="BE287"/>
  <c r="BJ287"/>
  <c r="BF288"/>
  <c r="BG288"/>
  <c r="BK287"/>
  <c r="AM224"/>
  <c r="AL224"/>
  <c r="V270"/>
  <c r="U270"/>
  <c r="T272" i="13"/>
  <c r="V273"/>
  <c r="U272"/>
  <c r="G220" i="7"/>
  <c r="L219"/>
  <c r="G224" i="20" l="1"/>
  <c r="L223"/>
  <c r="G227" i="19"/>
  <c r="L226"/>
  <c r="T272" i="18"/>
  <c r="BE288"/>
  <c r="BI287"/>
  <c r="BF288"/>
  <c r="BJ287"/>
  <c r="BG289"/>
  <c r="BK288"/>
  <c r="AM225"/>
  <c r="AL226"/>
  <c r="AN224"/>
  <c r="V271"/>
  <c r="U271"/>
  <c r="AM225" i="17"/>
  <c r="BF289"/>
  <c r="BJ288"/>
  <c r="AN225"/>
  <c r="BI287"/>
  <c r="BE288"/>
  <c r="BK288"/>
  <c r="BG289"/>
  <c r="T273"/>
  <c r="U271"/>
  <c r="AL225"/>
  <c r="V271"/>
  <c r="T273" i="13"/>
  <c r="V274"/>
  <c r="U273"/>
  <c r="G221" i="7"/>
  <c r="L220"/>
  <c r="L224" i="20" l="1"/>
  <c r="G225"/>
  <c r="G228" i="19"/>
  <c r="L227"/>
  <c r="U272" i="18"/>
  <c r="AN225"/>
  <c r="AL227"/>
  <c r="AM226"/>
  <c r="BK289"/>
  <c r="BG290"/>
  <c r="BI288"/>
  <c r="BE289"/>
  <c r="T273"/>
  <c r="V272"/>
  <c r="BJ288"/>
  <c r="BF289"/>
  <c r="AM226" i="17"/>
  <c r="T274"/>
  <c r="AN226"/>
  <c r="BF290"/>
  <c r="BJ289"/>
  <c r="V272"/>
  <c r="U272"/>
  <c r="AL226"/>
  <c r="BG290"/>
  <c r="BK289"/>
  <c r="BI288"/>
  <c r="BE289"/>
  <c r="V275" i="13"/>
  <c r="U274"/>
  <c r="T274"/>
  <c r="G222" i="7"/>
  <c r="L221"/>
  <c r="L225" i="20" l="1"/>
  <c r="G226"/>
  <c r="G229" i="19"/>
  <c r="L228"/>
  <c r="BI289" i="18"/>
  <c r="BE290"/>
  <c r="U273"/>
  <c r="V273"/>
  <c r="BG291"/>
  <c r="BK290"/>
  <c r="T274"/>
  <c r="AL228"/>
  <c r="BF290"/>
  <c r="BJ289"/>
  <c r="AM227"/>
  <c r="AN226"/>
  <c r="AL227" i="17"/>
  <c r="U273"/>
  <c r="AN227"/>
  <c r="AM227"/>
  <c r="BE290"/>
  <c r="BI289"/>
  <c r="BG291"/>
  <c r="BK290"/>
  <c r="V273"/>
  <c r="T275"/>
  <c r="BF291"/>
  <c r="BJ290"/>
  <c r="T275" i="13"/>
  <c r="V276"/>
  <c r="U275"/>
  <c r="G223" i="7"/>
  <c r="L222"/>
  <c r="L226" i="20" l="1"/>
  <c r="G227"/>
  <c r="G230" i="19"/>
  <c r="L229"/>
  <c r="V274" i="18"/>
  <c r="AM228"/>
  <c r="BJ290"/>
  <c r="BF291"/>
  <c r="T275"/>
  <c r="BG292"/>
  <c r="BK291"/>
  <c r="AN227"/>
  <c r="AL229"/>
  <c r="U274"/>
  <c r="BE291"/>
  <c r="BI290"/>
  <c r="T276" i="17"/>
  <c r="V274"/>
  <c r="BI290"/>
  <c r="BE291"/>
  <c r="AN228"/>
  <c r="U274"/>
  <c r="AL228"/>
  <c r="AM228"/>
  <c r="BJ291"/>
  <c r="BF292"/>
  <c r="BG292"/>
  <c r="BK291"/>
  <c r="T276" i="13"/>
  <c r="U276"/>
  <c r="V277"/>
  <c r="G224" i="7"/>
  <c r="L223"/>
  <c r="G228" i="20" l="1"/>
  <c r="L227"/>
  <c r="G231" i="19"/>
  <c r="L230"/>
  <c r="AN228" i="18"/>
  <c r="T276"/>
  <c r="AM229"/>
  <c r="U275"/>
  <c r="V275"/>
  <c r="BF292"/>
  <c r="BJ291"/>
  <c r="BI291"/>
  <c r="BE292"/>
  <c r="AL230"/>
  <c r="BK292"/>
  <c r="BG293"/>
  <c r="T277" i="17"/>
  <c r="U275"/>
  <c r="BK292"/>
  <c r="BG293"/>
  <c r="AM229"/>
  <c r="V275"/>
  <c r="BF293"/>
  <c r="BJ292"/>
  <c r="BE292"/>
  <c r="BI291"/>
  <c r="AL229"/>
  <c r="AN229"/>
  <c r="T277" i="13"/>
  <c r="U277"/>
  <c r="V278"/>
  <c r="G225" i="7"/>
  <c r="L224"/>
  <c r="L228" i="20" l="1"/>
  <c r="G229"/>
  <c r="G232" i="19"/>
  <c r="L231"/>
  <c r="BK293" i="18"/>
  <c r="BG294"/>
  <c r="AN229"/>
  <c r="AL231"/>
  <c r="BJ292"/>
  <c r="BF293"/>
  <c r="V276"/>
  <c r="U276"/>
  <c r="T277"/>
  <c r="AM230"/>
  <c r="BI292"/>
  <c r="BE293"/>
  <c r="BK293" i="17"/>
  <c r="BG294"/>
  <c r="AL230"/>
  <c r="BE293"/>
  <c r="BI292"/>
  <c r="AM230"/>
  <c r="U276"/>
  <c r="V276"/>
  <c r="T278"/>
  <c r="AN230"/>
  <c r="BF294"/>
  <c r="BJ293"/>
  <c r="V279" i="13"/>
  <c r="U278"/>
  <c r="T278"/>
  <c r="G226" i="7"/>
  <c r="L225"/>
  <c r="L229" i="20" l="1"/>
  <c r="G230"/>
  <c r="G233" i="19"/>
  <c r="L232"/>
  <c r="T278" i="18"/>
  <c r="V277"/>
  <c r="AL232"/>
  <c r="U277"/>
  <c r="BF294"/>
  <c r="BJ293"/>
  <c r="AN230"/>
  <c r="BK294"/>
  <c r="BG295"/>
  <c r="BE294"/>
  <c r="BI293"/>
  <c r="AM231"/>
  <c r="T279" i="17"/>
  <c r="V277"/>
  <c r="BE294"/>
  <c r="BI293"/>
  <c r="AL231"/>
  <c r="BF295"/>
  <c r="BJ294"/>
  <c r="U277"/>
  <c r="AM231"/>
  <c r="AN231"/>
  <c r="BK294"/>
  <c r="BG295"/>
  <c r="T279" i="13"/>
  <c r="V280"/>
  <c r="U279"/>
  <c r="G227" i="7"/>
  <c r="L226"/>
  <c r="L230" i="20" l="1"/>
  <c r="G231"/>
  <c r="G234" i="19"/>
  <c r="L233"/>
  <c r="U278" i="18"/>
  <c r="AM232"/>
  <c r="BI294"/>
  <c r="BE295"/>
  <c r="BG296"/>
  <c r="BK295"/>
  <c r="AN231"/>
  <c r="AL233"/>
  <c r="T279"/>
  <c r="BF295"/>
  <c r="BJ294"/>
  <c r="V278"/>
  <c r="BJ295" i="17"/>
  <c r="BF296"/>
  <c r="BI294"/>
  <c r="BE295"/>
  <c r="AL232"/>
  <c r="T280"/>
  <c r="BG296"/>
  <c r="BK295"/>
  <c r="AN232"/>
  <c r="AM232"/>
  <c r="U278"/>
  <c r="V278"/>
  <c r="T280" i="13"/>
  <c r="U280"/>
  <c r="V281"/>
  <c r="G228" i="7"/>
  <c r="L227"/>
  <c r="G232" i="20" l="1"/>
  <c r="L231"/>
  <c r="G235" i="19"/>
  <c r="L234"/>
  <c r="V279" i="18"/>
  <c r="BI295"/>
  <c r="BE296"/>
  <c r="U279"/>
  <c r="T280"/>
  <c r="BK296"/>
  <c r="BG297"/>
  <c r="BJ295"/>
  <c r="BF296"/>
  <c r="AL234"/>
  <c r="AN232"/>
  <c r="AM233"/>
  <c r="T281" i="17"/>
  <c r="BJ296"/>
  <c r="BF297"/>
  <c r="U279"/>
  <c r="AN233"/>
  <c r="BK296"/>
  <c r="BG297"/>
  <c r="AL233"/>
  <c r="BE296"/>
  <c r="BI295"/>
  <c r="AM233"/>
  <c r="V279"/>
  <c r="V282" i="13"/>
  <c r="U281"/>
  <c r="T281"/>
  <c r="G229" i="7"/>
  <c r="L228"/>
  <c r="L232" i="20" l="1"/>
  <c r="G233"/>
  <c r="G236" i="19"/>
  <c r="L235"/>
  <c r="BJ296" i="18"/>
  <c r="BF297"/>
  <c r="U280"/>
  <c r="BK297"/>
  <c r="BG298"/>
  <c r="AL235"/>
  <c r="AM234"/>
  <c r="T281"/>
  <c r="V280"/>
  <c r="AN233"/>
  <c r="BE297"/>
  <c r="BI296"/>
  <c r="AL234" i="17"/>
  <c r="V280"/>
  <c r="U280"/>
  <c r="AM234"/>
  <c r="BE297"/>
  <c r="BI296"/>
  <c r="AN234"/>
  <c r="BJ297"/>
  <c r="BF298"/>
  <c r="T282"/>
  <c r="BK297"/>
  <c r="BG298"/>
  <c r="V283" i="13"/>
  <c r="T282"/>
  <c r="U282"/>
  <c r="G230" i="7"/>
  <c r="L229"/>
  <c r="L233" i="20" l="1"/>
  <c r="G234"/>
  <c r="G237" i="19"/>
  <c r="L236"/>
  <c r="V281" i="18"/>
  <c r="AM235"/>
  <c r="AL236"/>
  <c r="AN234"/>
  <c r="BG299"/>
  <c r="BK298"/>
  <c r="BJ297"/>
  <c r="BF298"/>
  <c r="BE298"/>
  <c r="BI297"/>
  <c r="T282"/>
  <c r="U281"/>
  <c r="BF299" i="17"/>
  <c r="BJ298"/>
  <c r="AN235"/>
  <c r="V281"/>
  <c r="T283"/>
  <c r="BE298"/>
  <c r="BI297"/>
  <c r="AM235"/>
  <c r="AL235"/>
  <c r="BG299"/>
  <c r="BK298"/>
  <c r="U281"/>
  <c r="U283" i="13"/>
  <c r="V284"/>
  <c r="T283"/>
  <c r="G231" i="7"/>
  <c r="L230"/>
  <c r="L234" i="20" l="1"/>
  <c r="G235"/>
  <c r="G238" i="19"/>
  <c r="L237"/>
  <c r="BF299" i="18"/>
  <c r="BJ298"/>
  <c r="U282"/>
  <c r="BI298"/>
  <c r="BE299"/>
  <c r="AN235"/>
  <c r="V282"/>
  <c r="BG300"/>
  <c r="BK299"/>
  <c r="T283"/>
  <c r="AL237"/>
  <c r="AM236"/>
  <c r="BI298" i="17"/>
  <c r="BE299"/>
  <c r="BJ299"/>
  <c r="BF300"/>
  <c r="AL236"/>
  <c r="AM236"/>
  <c r="U282"/>
  <c r="BG300"/>
  <c r="BK299"/>
  <c r="T284"/>
  <c r="AN236"/>
  <c r="V282"/>
  <c r="T284" i="13"/>
  <c r="U284"/>
  <c r="V285"/>
  <c r="G232" i="7"/>
  <c r="L231"/>
  <c r="G236" i="20" l="1"/>
  <c r="L235"/>
  <c r="G239" i="19"/>
  <c r="L238"/>
  <c r="V283" i="18"/>
  <c r="BI299"/>
  <c r="BE300"/>
  <c r="BJ299"/>
  <c r="BF300"/>
  <c r="AL238"/>
  <c r="T284"/>
  <c r="U283"/>
  <c r="AM237"/>
  <c r="BK300"/>
  <c r="BG301"/>
  <c r="AN236"/>
  <c r="AL237" i="17"/>
  <c r="U283"/>
  <c r="BF301"/>
  <c r="BJ300"/>
  <c r="BI299"/>
  <c r="BE300"/>
  <c r="AN237"/>
  <c r="V283"/>
  <c r="T285"/>
  <c r="BK300"/>
  <c r="BG301"/>
  <c r="AM237"/>
  <c r="T285" i="13"/>
  <c r="U285"/>
  <c r="V286"/>
  <c r="L232" i="7"/>
  <c r="G233"/>
  <c r="L236" i="20" l="1"/>
  <c r="G237"/>
  <c r="G240" i="19"/>
  <c r="L239"/>
  <c r="V284" i="18"/>
  <c r="T285"/>
  <c r="BJ300"/>
  <c r="BF301"/>
  <c r="AN237"/>
  <c r="BK301"/>
  <c r="BG302"/>
  <c r="AM238"/>
  <c r="AL239"/>
  <c r="BI300"/>
  <c r="BE301"/>
  <c r="U284"/>
  <c r="AN238" i="17"/>
  <c r="U284"/>
  <c r="BF302"/>
  <c r="BJ301"/>
  <c r="AL238"/>
  <c r="AM238"/>
  <c r="V284"/>
  <c r="BG302"/>
  <c r="BK301"/>
  <c r="T286"/>
  <c r="BI300"/>
  <c r="BE301"/>
  <c r="V287" i="13"/>
  <c r="T286"/>
  <c r="U286"/>
  <c r="G234" i="7"/>
  <c r="L233"/>
  <c r="L237" i="20" l="1"/>
  <c r="G238"/>
  <c r="G241" i="19"/>
  <c r="L240"/>
  <c r="AL240" i="18"/>
  <c r="BF302"/>
  <c r="BJ301"/>
  <c r="U285"/>
  <c r="BK302"/>
  <c r="BG303"/>
  <c r="T286"/>
  <c r="BE302"/>
  <c r="BI301"/>
  <c r="V285"/>
  <c r="AM239"/>
  <c r="AN238"/>
  <c r="BG303" i="17"/>
  <c r="BK302"/>
  <c r="AL239"/>
  <c r="U285"/>
  <c r="BF303"/>
  <c r="BJ302"/>
  <c r="AN239"/>
  <c r="T287"/>
  <c r="AM239"/>
  <c r="BE302"/>
  <c r="BI301"/>
  <c r="V285"/>
  <c r="U287" i="13"/>
  <c r="V288"/>
  <c r="T287"/>
  <c r="L234" i="7"/>
  <c r="G235"/>
  <c r="L238" i="20" l="1"/>
  <c r="G239"/>
  <c r="G242" i="19"/>
  <c r="L241"/>
  <c r="BG304" i="18"/>
  <c r="BK303"/>
  <c r="AL241"/>
  <c r="AM240"/>
  <c r="T287"/>
  <c r="U286"/>
  <c r="AN239"/>
  <c r="V286"/>
  <c r="BI302"/>
  <c r="BE303"/>
  <c r="BF303"/>
  <c r="BJ302"/>
  <c r="AL240" i="17"/>
  <c r="V286"/>
  <c r="BG304"/>
  <c r="BK303"/>
  <c r="AN240"/>
  <c r="U286"/>
  <c r="BI302"/>
  <c r="BE303"/>
  <c r="AM240"/>
  <c r="BJ303"/>
  <c r="BF304"/>
  <c r="T288"/>
  <c r="T288" i="13"/>
  <c r="U288"/>
  <c r="V289"/>
  <c r="G236" i="7"/>
  <c r="L235"/>
  <c r="G240" i="20" l="1"/>
  <c r="L239"/>
  <c r="G243" i="19"/>
  <c r="L242"/>
  <c r="BJ303" i="18"/>
  <c r="BF304"/>
  <c r="AN240"/>
  <c r="BI303"/>
  <c r="BE304"/>
  <c r="T288"/>
  <c r="AM241"/>
  <c r="U287"/>
  <c r="BK304"/>
  <c r="BG305"/>
  <c r="V287"/>
  <c r="AL242"/>
  <c r="T289" i="17"/>
  <c r="AM241"/>
  <c r="AN241"/>
  <c r="BK304"/>
  <c r="BG305"/>
  <c r="V287"/>
  <c r="BF305"/>
  <c r="BJ304"/>
  <c r="AL241"/>
  <c r="BI303"/>
  <c r="BE304"/>
  <c r="U287"/>
  <c r="V290" i="13"/>
  <c r="T289"/>
  <c r="U289"/>
  <c r="L236" i="7"/>
  <c r="G237"/>
  <c r="L240" i="20" l="1"/>
  <c r="G241"/>
  <c r="G244" i="19"/>
  <c r="L243"/>
  <c r="T289" i="18"/>
  <c r="AL243"/>
  <c r="V288"/>
  <c r="BJ304"/>
  <c r="BF305"/>
  <c r="AN241"/>
  <c r="BG306"/>
  <c r="BK305"/>
  <c r="U288"/>
  <c r="AM242"/>
  <c r="BE305"/>
  <c r="BI304"/>
  <c r="V288" i="17"/>
  <c r="AN242"/>
  <c r="T290"/>
  <c r="U288"/>
  <c r="AM242"/>
  <c r="BG306"/>
  <c r="BK305"/>
  <c r="AL242"/>
  <c r="BI304"/>
  <c r="BE305"/>
  <c r="BJ305"/>
  <c r="BF306"/>
  <c r="U290" i="13"/>
  <c r="V291"/>
  <c r="T290"/>
  <c r="G238" i="7"/>
  <c r="L237"/>
  <c r="L241" i="20" l="1"/>
  <c r="G242"/>
  <c r="G245" i="19"/>
  <c r="L244"/>
  <c r="BG307" i="18"/>
  <c r="BK306"/>
  <c r="BF306"/>
  <c r="BJ305"/>
  <c r="AM243"/>
  <c r="V289"/>
  <c r="T290"/>
  <c r="BE306"/>
  <c r="BI305"/>
  <c r="U289"/>
  <c r="AN242"/>
  <c r="AL244"/>
  <c r="AM243" i="17"/>
  <c r="V289"/>
  <c r="T291"/>
  <c r="BG307"/>
  <c r="BK306"/>
  <c r="AN243"/>
  <c r="BF307"/>
  <c r="BJ306"/>
  <c r="BE306"/>
  <c r="BI305"/>
  <c r="AL243"/>
  <c r="U289"/>
  <c r="T291" i="13"/>
  <c r="V292"/>
  <c r="U291"/>
  <c r="L238" i="7"/>
  <c r="G239"/>
  <c r="L242" i="20" l="1"/>
  <c r="G243"/>
  <c r="G246" i="19"/>
  <c r="L245"/>
  <c r="U290" i="18"/>
  <c r="BK307"/>
  <c r="BG308"/>
  <c r="AN243"/>
  <c r="AM244"/>
  <c r="AL245"/>
  <c r="T291"/>
  <c r="BI306"/>
  <c r="BE307"/>
  <c r="V290"/>
  <c r="BJ306"/>
  <c r="BF307"/>
  <c r="AL244" i="17"/>
  <c r="AN244"/>
  <c r="U290"/>
  <c r="AM244"/>
  <c r="BG308"/>
  <c r="BK307"/>
  <c r="BJ307"/>
  <c r="BF308"/>
  <c r="BI306"/>
  <c r="BE307"/>
  <c r="T292"/>
  <c r="V290"/>
  <c r="U292" i="13"/>
  <c r="T292"/>
  <c r="V293"/>
  <c r="G240" i="7"/>
  <c r="L239"/>
  <c r="G244" i="20" l="1"/>
  <c r="L243"/>
  <c r="G247" i="19"/>
  <c r="L246"/>
  <c r="V291" i="18"/>
  <c r="U291"/>
  <c r="AL246"/>
  <c r="AM245"/>
  <c r="BK308"/>
  <c r="BG309"/>
  <c r="BF308"/>
  <c r="BJ307"/>
  <c r="BE308"/>
  <c r="BI307"/>
  <c r="T292"/>
  <c r="AN244"/>
  <c r="V291" i="17"/>
  <c r="AM245"/>
  <c r="BF309"/>
  <c r="BJ308"/>
  <c r="BK308"/>
  <c r="BG309"/>
  <c r="U291"/>
  <c r="AN245"/>
  <c r="AL245"/>
  <c r="T293"/>
  <c r="BE308"/>
  <c r="BI307"/>
  <c r="V294" i="13"/>
  <c r="U293"/>
  <c r="T293"/>
  <c r="L240" i="7"/>
  <c r="G241"/>
  <c r="L244" i="20" l="1"/>
  <c r="G245"/>
  <c r="G248" i="19"/>
  <c r="L247"/>
  <c r="BG310" i="18"/>
  <c r="BK309"/>
  <c r="U292"/>
  <c r="AM246"/>
  <c r="V292"/>
  <c r="BI308"/>
  <c r="BE309"/>
  <c r="T293"/>
  <c r="BF309"/>
  <c r="BJ308"/>
  <c r="AN245"/>
  <c r="AL247"/>
  <c r="BF310" i="17"/>
  <c r="BJ309"/>
  <c r="V292"/>
  <c r="BE309"/>
  <c r="BI308"/>
  <c r="AN246"/>
  <c r="BK309"/>
  <c r="BG310"/>
  <c r="T294"/>
  <c r="AL246"/>
  <c r="U292"/>
  <c r="AM246"/>
  <c r="T294" i="13"/>
  <c r="V295"/>
  <c r="U294"/>
  <c r="G242" i="7"/>
  <c r="L241"/>
  <c r="L245" i="20" l="1"/>
  <c r="G246"/>
  <c r="G249" i="19"/>
  <c r="L248"/>
  <c r="BJ309" i="18"/>
  <c r="BF310"/>
  <c r="T294"/>
  <c r="V293"/>
  <c r="BK310"/>
  <c r="BG311"/>
  <c r="AL248"/>
  <c r="AN246"/>
  <c r="BI309"/>
  <c r="BE310"/>
  <c r="U293"/>
  <c r="AM247"/>
  <c r="U293" i="17"/>
  <c r="BK310"/>
  <c r="BG311"/>
  <c r="AN247"/>
  <c r="T295"/>
  <c r="BE310"/>
  <c r="BI309"/>
  <c r="V293"/>
  <c r="BF311"/>
  <c r="BJ310"/>
  <c r="AL247"/>
  <c r="AM247"/>
  <c r="U295" i="13"/>
  <c r="V296"/>
  <c r="T295"/>
  <c r="L242" i="7"/>
  <c r="G243"/>
  <c r="L246" i="20" l="1"/>
  <c r="G247"/>
  <c r="G250" i="19"/>
  <c r="L249"/>
  <c r="T295" i="18"/>
  <c r="BK311"/>
  <c r="BG312"/>
  <c r="AN247"/>
  <c r="V294"/>
  <c r="BJ310"/>
  <c r="BF311"/>
  <c r="AM248"/>
  <c r="U294"/>
  <c r="BE311"/>
  <c r="BI310"/>
  <c r="AL249"/>
  <c r="T296" i="17"/>
  <c r="BG312"/>
  <c r="BK311"/>
  <c r="U294"/>
  <c r="AL248"/>
  <c r="BI310"/>
  <c r="BE311"/>
  <c r="AN248"/>
  <c r="AM248"/>
  <c r="BJ311"/>
  <c r="BF312"/>
  <c r="V294"/>
  <c r="T296" i="13"/>
  <c r="V297"/>
  <c r="U296"/>
  <c r="G244" i="7"/>
  <c r="L243"/>
  <c r="G248" i="20" l="1"/>
  <c r="L247"/>
  <c r="G251" i="19"/>
  <c r="L250"/>
  <c r="U295" i="18"/>
  <c r="T296"/>
  <c r="BE312"/>
  <c r="BI311"/>
  <c r="AM249"/>
  <c r="BJ311"/>
  <c r="BF312"/>
  <c r="AN248"/>
  <c r="AL250"/>
  <c r="V295"/>
  <c r="BG313"/>
  <c r="BK312"/>
  <c r="BJ312" i="17"/>
  <c r="BF313"/>
  <c r="AL249"/>
  <c r="AM249"/>
  <c r="T297"/>
  <c r="V295"/>
  <c r="U295"/>
  <c r="AN249"/>
  <c r="BE312"/>
  <c r="BI311"/>
  <c r="BK312"/>
  <c r="BG313"/>
  <c r="U297" i="13"/>
  <c r="T297"/>
  <c r="V298"/>
  <c r="L244" i="7"/>
  <c r="G245"/>
  <c r="L248" i="20" l="1"/>
  <c r="G249"/>
  <c r="G252" i="19"/>
  <c r="L251"/>
  <c r="BI312" i="18"/>
  <c r="BE313"/>
  <c r="BF313"/>
  <c r="BJ312"/>
  <c r="T297"/>
  <c r="BG314"/>
  <c r="BK313"/>
  <c r="U296"/>
  <c r="AL251"/>
  <c r="AN249"/>
  <c r="AM250"/>
  <c r="V296"/>
  <c r="V296" i="17"/>
  <c r="T298"/>
  <c r="BJ313"/>
  <c r="BF314"/>
  <c r="BE313"/>
  <c r="BI312"/>
  <c r="BG314"/>
  <c r="BK313"/>
  <c r="AN250"/>
  <c r="U296"/>
  <c r="AM250"/>
  <c r="AL250"/>
  <c r="U298" i="13"/>
  <c r="T298"/>
  <c r="V299"/>
  <c r="G246" i="7"/>
  <c r="L245"/>
  <c r="L249" i="20" l="1"/>
  <c r="G250"/>
  <c r="G253" i="19"/>
  <c r="L252"/>
  <c r="T298" i="18"/>
  <c r="BI313"/>
  <c r="BE314"/>
  <c r="AN250"/>
  <c r="U297"/>
  <c r="BK314"/>
  <c r="BG315"/>
  <c r="V297"/>
  <c r="BJ313"/>
  <c r="BF314"/>
  <c r="AM251"/>
  <c r="AL252"/>
  <c r="U297" i="17"/>
  <c r="T299"/>
  <c r="BK314"/>
  <c r="BG315"/>
  <c r="AL251"/>
  <c r="AN251"/>
  <c r="AM251"/>
  <c r="BE314"/>
  <c r="BI313"/>
  <c r="BF315"/>
  <c r="BJ314"/>
  <c r="V297"/>
  <c r="V300" i="13"/>
  <c r="U299"/>
  <c r="T299"/>
  <c r="L246" i="7"/>
  <c r="G247"/>
  <c r="L250" i="20" l="1"/>
  <c r="G251"/>
  <c r="G254" i="19"/>
  <c r="L253"/>
  <c r="V298" i="18"/>
  <c r="AM252"/>
  <c r="U298"/>
  <c r="BI314"/>
  <c r="BE315"/>
  <c r="BJ314"/>
  <c r="BF315"/>
  <c r="AN251"/>
  <c r="T299"/>
  <c r="AL253"/>
  <c r="BK315"/>
  <c r="BG316"/>
  <c r="BJ315" i="17"/>
  <c r="BF316"/>
  <c r="AN252"/>
  <c r="BG316"/>
  <c r="BK315"/>
  <c r="U298"/>
  <c r="T300"/>
  <c r="V298"/>
  <c r="BI314"/>
  <c r="BE315"/>
  <c r="AM252"/>
  <c r="AL252"/>
  <c r="T300" i="13"/>
  <c r="V301"/>
  <c r="U300"/>
  <c r="G248" i="7"/>
  <c r="L247"/>
  <c r="G252" i="20" l="1"/>
  <c r="L251"/>
  <c r="G255" i="19"/>
  <c r="L254"/>
  <c r="BF316" i="18"/>
  <c r="BJ315"/>
  <c r="U299"/>
  <c r="BE316"/>
  <c r="BI315"/>
  <c r="V299"/>
  <c r="BK316"/>
  <c r="BG317"/>
  <c r="AL254"/>
  <c r="AN252"/>
  <c r="AM253"/>
  <c r="T300"/>
  <c r="T301" i="17"/>
  <c r="BK316"/>
  <c r="BG317"/>
  <c r="BJ316"/>
  <c r="BF317"/>
  <c r="AL253"/>
  <c r="BI315"/>
  <c r="BE316"/>
  <c r="U299"/>
  <c r="AM253"/>
  <c r="V299"/>
  <c r="AN253"/>
  <c r="U301" i="13"/>
  <c r="T301"/>
  <c r="V302"/>
  <c r="L248" i="7"/>
  <c r="G249"/>
  <c r="L252" i="20" l="1"/>
  <c r="G253"/>
  <c r="G256" i="19"/>
  <c r="L255"/>
  <c r="BF317" i="18"/>
  <c r="BJ316"/>
  <c r="AM254"/>
  <c r="BG318"/>
  <c r="BK317"/>
  <c r="V300"/>
  <c r="BI316"/>
  <c r="BE317"/>
  <c r="T301"/>
  <c r="AN253"/>
  <c r="AL255"/>
  <c r="U300"/>
  <c r="AM254" i="17"/>
  <c r="BJ317"/>
  <c r="BF318"/>
  <c r="BG318"/>
  <c r="BK317"/>
  <c r="AN254"/>
  <c r="AL254"/>
  <c r="V300"/>
  <c r="BI316"/>
  <c r="BE317"/>
  <c r="U300"/>
  <c r="T302"/>
  <c r="V303" i="13"/>
  <c r="U302"/>
  <c r="T302"/>
  <c r="G250" i="7"/>
  <c r="L249"/>
  <c r="L253" i="20" l="1"/>
  <c r="G254"/>
  <c r="G257" i="19"/>
  <c r="L256"/>
  <c r="T302" i="18"/>
  <c r="U301"/>
  <c r="BI317"/>
  <c r="BE318"/>
  <c r="BJ317"/>
  <c r="BF318"/>
  <c r="AN254"/>
  <c r="V301"/>
  <c r="AL256"/>
  <c r="BK318"/>
  <c r="BG319"/>
  <c r="AM255"/>
  <c r="BF319" i="17"/>
  <c r="BJ318"/>
  <c r="AM255"/>
  <c r="BE318"/>
  <c r="BI317"/>
  <c r="BK318"/>
  <c r="BG319"/>
  <c r="T303"/>
  <c r="V301"/>
  <c r="AL255"/>
  <c r="U301"/>
  <c r="AN255"/>
  <c r="T303" i="13"/>
  <c r="V304"/>
  <c r="U303"/>
  <c r="L250" i="7"/>
  <c r="G251"/>
  <c r="L254" i="20" l="1"/>
  <c r="G255"/>
  <c r="G258" i="19"/>
  <c r="L257"/>
  <c r="AL257" i="18"/>
  <c r="BE319"/>
  <c r="BI318"/>
  <c r="BK319"/>
  <c r="BG320"/>
  <c r="V302"/>
  <c r="T303"/>
  <c r="AM256"/>
  <c r="AN255"/>
  <c r="BJ318"/>
  <c r="BF319"/>
  <c r="U302"/>
  <c r="V302" i="17"/>
  <c r="T304"/>
  <c r="BI318"/>
  <c r="BE319"/>
  <c r="AN256"/>
  <c r="U302"/>
  <c r="BJ319"/>
  <c r="BF320"/>
  <c r="AL256"/>
  <c r="BG320"/>
  <c r="BK319"/>
  <c r="AM256"/>
  <c r="T304" i="13"/>
  <c r="U304"/>
  <c r="V305"/>
  <c r="G252" i="7"/>
  <c r="L251"/>
  <c r="G256" i="20" l="1"/>
  <c r="L255"/>
  <c r="G259" i="19"/>
  <c r="L258"/>
  <c r="U303" i="18"/>
  <c r="AM257"/>
  <c r="V303"/>
  <c r="AL258"/>
  <c r="AN256"/>
  <c r="BG321"/>
  <c r="BK320"/>
  <c r="T304"/>
  <c r="BJ319"/>
  <c r="BF320"/>
  <c r="BE320"/>
  <c r="BI319"/>
  <c r="AL257" i="17"/>
  <c r="BF321"/>
  <c r="BJ320"/>
  <c r="V303"/>
  <c r="AM257"/>
  <c r="BK320"/>
  <c r="BG321"/>
  <c r="AN257"/>
  <c r="BE320"/>
  <c r="BI319"/>
  <c r="T305"/>
  <c r="U303"/>
  <c r="T305" i="13"/>
  <c r="V306"/>
  <c r="U305"/>
  <c r="L252" i="7"/>
  <c r="G253"/>
  <c r="L256" i="20" l="1"/>
  <c r="G257"/>
  <c r="G260" i="19"/>
  <c r="L259"/>
  <c r="AN257" i="18"/>
  <c r="V304"/>
  <c r="AL259"/>
  <c r="BI320"/>
  <c r="BE321"/>
  <c r="U304"/>
  <c r="BF321"/>
  <c r="BJ320"/>
  <c r="T305"/>
  <c r="BG322"/>
  <c r="BK321"/>
  <c r="AM258"/>
  <c r="BG322" i="17"/>
  <c r="BK321"/>
  <c r="AM258"/>
  <c r="V304"/>
  <c r="U304"/>
  <c r="AN258"/>
  <c r="BI320"/>
  <c r="BE321"/>
  <c r="AL258"/>
  <c r="T306"/>
  <c r="BF322"/>
  <c r="BJ321"/>
  <c r="U306" i="13"/>
  <c r="T306"/>
  <c r="V307"/>
  <c r="G254" i="7"/>
  <c r="L253"/>
  <c r="L257" i="20" l="1"/>
  <c r="G258"/>
  <c r="G261" i="19"/>
  <c r="L260"/>
  <c r="U305" i="18"/>
  <c r="AM259"/>
  <c r="BJ321"/>
  <c r="BF322"/>
  <c r="AL260"/>
  <c r="AN258"/>
  <c r="BI321"/>
  <c r="BE322"/>
  <c r="BK322"/>
  <c r="BG323"/>
  <c r="V305"/>
  <c r="T306"/>
  <c r="BF323" i="17"/>
  <c r="BJ322"/>
  <c r="U305"/>
  <c r="BG323"/>
  <c r="BK322"/>
  <c r="AN259"/>
  <c r="V305"/>
  <c r="T307"/>
  <c r="BE322"/>
  <c r="BI321"/>
  <c r="AL259"/>
  <c r="AM259"/>
  <c r="V308" i="13"/>
  <c r="U307"/>
  <c r="T307"/>
  <c r="L254" i="7"/>
  <c r="G255"/>
  <c r="L258" i="20" l="1"/>
  <c r="G259"/>
  <c r="G262" i="19"/>
  <c r="L261"/>
  <c r="AL261" i="18"/>
  <c r="BJ322"/>
  <c r="BF323"/>
  <c r="U306"/>
  <c r="T307"/>
  <c r="AN259"/>
  <c r="AM260"/>
  <c r="BK323"/>
  <c r="BG324"/>
  <c r="BI322"/>
  <c r="BE323"/>
  <c r="V306"/>
  <c r="AN260" i="17"/>
  <c r="BJ323"/>
  <c r="BF324"/>
  <c r="T308"/>
  <c r="BG324"/>
  <c r="BK323"/>
  <c r="AM260"/>
  <c r="AL260"/>
  <c r="BI322"/>
  <c r="BE323"/>
  <c r="V306"/>
  <c r="U306"/>
  <c r="T308" i="13"/>
  <c r="V309"/>
  <c r="U308"/>
  <c r="G256" i="7"/>
  <c r="L255"/>
  <c r="G260" i="20" l="1"/>
  <c r="L259"/>
  <c r="G263" i="19"/>
  <c r="L262"/>
  <c r="AL262" i="18"/>
  <c r="T308"/>
  <c r="BF324"/>
  <c r="BJ323"/>
  <c r="V307"/>
  <c r="BE324"/>
  <c r="BI323"/>
  <c r="BK324"/>
  <c r="BG325"/>
  <c r="AM261"/>
  <c r="AN260"/>
  <c r="U307"/>
  <c r="AM261" i="17"/>
  <c r="BK324"/>
  <c r="BG325"/>
  <c r="T309"/>
  <c r="V307"/>
  <c r="AL261"/>
  <c r="BF325"/>
  <c r="BJ324"/>
  <c r="U307"/>
  <c r="BE324"/>
  <c r="BI323"/>
  <c r="AN261"/>
  <c r="T309" i="13"/>
  <c r="V310"/>
  <c r="U309"/>
  <c r="L256" i="7"/>
  <c r="G257"/>
  <c r="L260" i="20" l="1"/>
  <c r="G261"/>
  <c r="G264" i="19"/>
  <c r="L263"/>
  <c r="G163" i="15" s="1"/>
  <c r="AM262" i="18"/>
  <c r="BI324"/>
  <c r="BE325"/>
  <c r="BF325"/>
  <c r="BJ324"/>
  <c r="U308"/>
  <c r="T309"/>
  <c r="AL263"/>
  <c r="AN261"/>
  <c r="BG326"/>
  <c r="BK325"/>
  <c r="V308"/>
  <c r="BF326" i="17"/>
  <c r="BJ325"/>
  <c r="AL262"/>
  <c r="BK325"/>
  <c r="BG326"/>
  <c r="AM262"/>
  <c r="AN262"/>
  <c r="V308"/>
  <c r="T310"/>
  <c r="BE325"/>
  <c r="BI324"/>
  <c r="U308"/>
  <c r="V311" i="13"/>
  <c r="U310"/>
  <c r="T310"/>
  <c r="G258" i="7"/>
  <c r="L257"/>
  <c r="L261" i="20" l="1"/>
  <c r="G262"/>
  <c r="G265" i="19"/>
  <c r="L264"/>
  <c r="G164" i="15" s="1"/>
  <c r="AN262" i="18"/>
  <c r="AM263"/>
  <c r="AL264"/>
  <c r="U309"/>
  <c r="BJ325"/>
  <c r="BF326"/>
  <c r="T310"/>
  <c r="V309"/>
  <c r="BK326"/>
  <c r="BG327"/>
  <c r="BI325"/>
  <c r="BE326"/>
  <c r="T311" i="17"/>
  <c r="AN263"/>
  <c r="BK326"/>
  <c r="BG327"/>
  <c r="BF327"/>
  <c r="BJ326"/>
  <c r="V309"/>
  <c r="AM263"/>
  <c r="AL263"/>
  <c r="U309"/>
  <c r="BE326"/>
  <c r="BI325"/>
  <c r="T311" i="13"/>
  <c r="V312"/>
  <c r="U311"/>
  <c r="L258" i="7"/>
  <c r="G259"/>
  <c r="L262" i="20" l="1"/>
  <c r="G263"/>
  <c r="G266" i="19"/>
  <c r="L265"/>
  <c r="G165" i="15" s="1"/>
  <c r="BE327" i="18"/>
  <c r="BI326"/>
  <c r="T311"/>
  <c r="BF327"/>
  <c r="BJ326"/>
  <c r="AN263"/>
  <c r="BK327"/>
  <c r="BG328"/>
  <c r="V310"/>
  <c r="U310"/>
  <c r="AL265"/>
  <c r="AM264"/>
  <c r="BJ327" i="17"/>
  <c r="BF328"/>
  <c r="V310"/>
  <c r="T312"/>
  <c r="U310"/>
  <c r="AM264"/>
  <c r="AN264"/>
  <c r="BI326"/>
  <c r="BE327"/>
  <c r="AL264"/>
  <c r="BG328"/>
  <c r="BK327"/>
  <c r="T312" i="13"/>
  <c r="U312"/>
  <c r="V313"/>
  <c r="G260" i="7"/>
  <c r="L259"/>
  <c r="G264" i="20" l="1"/>
  <c r="L263"/>
  <c r="G163" i="12" s="1"/>
  <c r="G267" i="19"/>
  <c r="L266"/>
  <c r="G166" i="15" s="1"/>
  <c r="AM265" i="18"/>
  <c r="U311"/>
  <c r="BG329"/>
  <c r="BK328"/>
  <c r="BE328"/>
  <c r="BI327"/>
  <c r="T312"/>
  <c r="AL266"/>
  <c r="V311"/>
  <c r="BF328"/>
  <c r="BJ327"/>
  <c r="AN264"/>
  <c r="BE328" i="17"/>
  <c r="BI327"/>
  <c r="V311"/>
  <c r="AL265"/>
  <c r="T313"/>
  <c r="BK328"/>
  <c r="BG329"/>
  <c r="AN265"/>
  <c r="AM265"/>
  <c r="BJ328"/>
  <c r="BF329"/>
  <c r="U311"/>
  <c r="T313" i="13"/>
  <c r="U313"/>
  <c r="V314"/>
  <c r="L260" i="7"/>
  <c r="G261"/>
  <c r="L264" i="20" l="1"/>
  <c r="G164" i="12" s="1"/>
  <c r="G265" i="20"/>
  <c r="G268" i="19"/>
  <c r="L267"/>
  <c r="G167" i="15" s="1"/>
  <c r="AN265" i="18"/>
  <c r="BI328"/>
  <c r="BE329"/>
  <c r="BG330"/>
  <c r="BK329"/>
  <c r="AM266"/>
  <c r="AL267"/>
  <c r="T313"/>
  <c r="BF329"/>
  <c r="BJ328"/>
  <c r="V312"/>
  <c r="U312"/>
  <c r="BG330" i="17"/>
  <c r="BK329"/>
  <c r="U312"/>
  <c r="BJ329"/>
  <c r="BF330"/>
  <c r="AM266"/>
  <c r="T314"/>
  <c r="V312"/>
  <c r="BE329"/>
  <c r="BI328"/>
  <c r="AN266"/>
  <c r="AL266"/>
  <c r="U314" i="13"/>
  <c r="V315"/>
  <c r="T314"/>
  <c r="G262" i="7"/>
  <c r="L261"/>
  <c r="L265" i="20" l="1"/>
  <c r="G165" i="12" s="1"/>
  <c r="G266" i="20"/>
  <c r="G269" i="19"/>
  <c r="L268"/>
  <c r="G168" i="15" s="1"/>
  <c r="AN266" i="18"/>
  <c r="BE330"/>
  <c r="BI329"/>
  <c r="U313"/>
  <c r="T314"/>
  <c r="AL268"/>
  <c r="V313"/>
  <c r="BJ329"/>
  <c r="BF330"/>
  <c r="BK330"/>
  <c r="BG331"/>
  <c r="AM267"/>
  <c r="V313" i="17"/>
  <c r="BE330"/>
  <c r="BI329"/>
  <c r="T315"/>
  <c r="BG331"/>
  <c r="BK330"/>
  <c r="AM267"/>
  <c r="U313"/>
  <c r="AL267"/>
  <c r="AN267"/>
  <c r="BF331"/>
  <c r="BJ330"/>
  <c r="T315" i="13"/>
  <c r="U315"/>
  <c r="V316"/>
  <c r="L262" i="7"/>
  <c r="G263"/>
  <c r="L266" i="20" l="1"/>
  <c r="G166" i="12" s="1"/>
  <c r="G267" i="20"/>
  <c r="G270" i="19"/>
  <c r="L269"/>
  <c r="G169" i="15" s="1"/>
  <c r="T315" i="18"/>
  <c r="BJ330"/>
  <c r="BF331"/>
  <c r="V314"/>
  <c r="BE331"/>
  <c r="BI330"/>
  <c r="AN267"/>
  <c r="AL269"/>
  <c r="AM268"/>
  <c r="BG332"/>
  <c r="BK331"/>
  <c r="U314"/>
  <c r="BI330" i="17"/>
  <c r="BE331"/>
  <c r="T316"/>
  <c r="BJ331"/>
  <c r="BF332"/>
  <c r="U314"/>
  <c r="AL268"/>
  <c r="BG332"/>
  <c r="BK331"/>
  <c r="AN268"/>
  <c r="AM268"/>
  <c r="V314"/>
  <c r="T316" i="13"/>
  <c r="V317"/>
  <c r="U316"/>
  <c r="G264" i="7"/>
  <c r="L263"/>
  <c r="L267" i="20" l="1"/>
  <c r="G167" i="12" s="1"/>
  <c r="G268" i="20"/>
  <c r="G271" i="19"/>
  <c r="L270"/>
  <c r="G170" i="15" s="1"/>
  <c r="H163" i="12"/>
  <c r="I163" s="1"/>
  <c r="H163" i="15"/>
  <c r="I163" s="1"/>
  <c r="G163" i="16"/>
  <c r="H163" s="1"/>
  <c r="I163" s="1"/>
  <c r="U315" i="18"/>
  <c r="V315"/>
  <c r="BF332"/>
  <c r="BJ331"/>
  <c r="BG333"/>
  <c r="BK332"/>
  <c r="AL270"/>
  <c r="AN268"/>
  <c r="T316"/>
  <c r="AM269"/>
  <c r="BE332"/>
  <c r="BI331"/>
  <c r="V315" i="17"/>
  <c r="AN269"/>
  <c r="BK332"/>
  <c r="BG333"/>
  <c r="BF333"/>
  <c r="BJ332"/>
  <c r="BI331"/>
  <c r="BE332"/>
  <c r="AM269"/>
  <c r="U315"/>
  <c r="T317"/>
  <c r="AL269"/>
  <c r="U317" i="13"/>
  <c r="T317"/>
  <c r="V318"/>
  <c r="G265" i="7"/>
  <c r="L264"/>
  <c r="BV53" i="17" l="1"/>
  <c r="BU53"/>
  <c r="BW53"/>
  <c r="BU53" i="18"/>
  <c r="BV53"/>
  <c r="BW53"/>
  <c r="L268" i="20"/>
  <c r="G168" i="12" s="1"/>
  <c r="G269" i="20"/>
  <c r="G272" i="19"/>
  <c r="L271"/>
  <c r="G171" i="15" s="1"/>
  <c r="J164"/>
  <c r="J164" i="16"/>
  <c r="H164" i="12"/>
  <c r="I164" s="1"/>
  <c r="G164" i="16"/>
  <c r="H164" s="1"/>
  <c r="I164" s="1"/>
  <c r="H164" i="15"/>
  <c r="I164" s="1"/>
  <c r="AL271" i="18"/>
  <c r="AM270"/>
  <c r="BK333"/>
  <c r="BG334"/>
  <c r="V316"/>
  <c r="BI332"/>
  <c r="BE333"/>
  <c r="T317"/>
  <c r="AN269"/>
  <c r="U316"/>
  <c r="BF333"/>
  <c r="BJ332"/>
  <c r="AN270" i="17"/>
  <c r="BF334"/>
  <c r="BJ333"/>
  <c r="AL270"/>
  <c r="U316"/>
  <c r="V316"/>
  <c r="T318"/>
  <c r="AM270"/>
  <c r="BI332"/>
  <c r="BE333"/>
  <c r="BG334"/>
  <c r="BK333"/>
  <c r="J164" i="12"/>
  <c r="V319" i="13"/>
  <c r="U318"/>
  <c r="T318"/>
  <c r="L265" i="7"/>
  <c r="BW54" i="17" l="1"/>
  <c r="BU54"/>
  <c r="BV54"/>
  <c r="BV54" i="18"/>
  <c r="BW54"/>
  <c r="BU54"/>
  <c r="L269" i="20"/>
  <c r="G169" i="12" s="1"/>
  <c r="G270" i="20"/>
  <c r="L272" i="19"/>
  <c r="G172" i="15" s="1"/>
  <c r="G165" i="16"/>
  <c r="H165" s="1"/>
  <c r="I165" s="1"/>
  <c r="H165" i="15"/>
  <c r="I165" s="1"/>
  <c r="J165" i="16"/>
  <c r="J165" i="15"/>
  <c r="U317" i="18"/>
  <c r="AL272"/>
  <c r="T318"/>
  <c r="BJ333"/>
  <c r="BF334"/>
  <c r="BE334"/>
  <c r="BI333"/>
  <c r="BK334"/>
  <c r="BG335"/>
  <c r="AN270"/>
  <c r="V317"/>
  <c r="AM271"/>
  <c r="AM271" i="17"/>
  <c r="BG335"/>
  <c r="BK334"/>
  <c r="T319"/>
  <c r="V317"/>
  <c r="AL271"/>
  <c r="AN271"/>
  <c r="U317"/>
  <c r="BE334"/>
  <c r="BI333"/>
  <c r="BF335"/>
  <c r="BJ334"/>
  <c r="J165" i="12"/>
  <c r="H165"/>
  <c r="I165" s="1"/>
  <c r="T319" i="13"/>
  <c r="V320"/>
  <c r="U319"/>
  <c r="BW55" i="18" l="1"/>
  <c r="BU55"/>
  <c r="BV55"/>
  <c r="BU55" i="17"/>
  <c r="BW55"/>
  <c r="BV55"/>
  <c r="L270" i="20"/>
  <c r="G170" i="12" s="1"/>
  <c r="G271" i="20"/>
  <c r="J166" i="16"/>
  <c r="J166" i="15"/>
  <c r="AN271" i="18"/>
  <c r="T319"/>
  <c r="V318"/>
  <c r="BE335"/>
  <c r="BI334"/>
  <c r="BF335"/>
  <c r="BJ334"/>
  <c r="AM272"/>
  <c r="U318"/>
  <c r="BG336"/>
  <c r="BK335"/>
  <c r="AL273"/>
  <c r="BI334" i="17"/>
  <c r="BE335"/>
  <c r="BG336"/>
  <c r="BK335"/>
  <c r="AM272"/>
  <c r="AL272"/>
  <c r="T320"/>
  <c r="BJ335"/>
  <c r="BF336"/>
  <c r="U318"/>
  <c r="AN272"/>
  <c r="V318"/>
  <c r="J166" i="12"/>
  <c r="T320" i="13"/>
  <c r="U320"/>
  <c r="V321"/>
  <c r="L271" i="20" l="1"/>
  <c r="G171" i="12" s="1"/>
  <c r="G272" i="20"/>
  <c r="U319" i="18"/>
  <c r="T320"/>
  <c r="BG337"/>
  <c r="BK336"/>
  <c r="AM273"/>
  <c r="BI335"/>
  <c r="BE336"/>
  <c r="V319"/>
  <c r="AL274"/>
  <c r="BF336"/>
  <c r="BJ335"/>
  <c r="AN272"/>
  <c r="BJ336" i="17"/>
  <c r="BF337"/>
  <c r="AN273"/>
  <c r="AM273"/>
  <c r="AL273"/>
  <c r="V319"/>
  <c r="U319"/>
  <c r="T321"/>
  <c r="BK336"/>
  <c r="BG337"/>
  <c r="BI335"/>
  <c r="BE336"/>
  <c r="V322" i="13"/>
  <c r="T321"/>
  <c r="U321"/>
  <c r="L272" i="20" l="1"/>
  <c r="G172" i="12" s="1"/>
  <c r="AN273" i="18"/>
  <c r="U320"/>
  <c r="AL275"/>
  <c r="BI336"/>
  <c r="BE337"/>
  <c r="BJ336"/>
  <c r="BF337"/>
  <c r="AM274"/>
  <c r="BK337"/>
  <c r="BG338"/>
  <c r="V320"/>
  <c r="T321"/>
  <c r="BJ337" i="17"/>
  <c r="BF338"/>
  <c r="AM274"/>
  <c r="BG338"/>
  <c r="BK337"/>
  <c r="U320"/>
  <c r="AL274"/>
  <c r="BE337"/>
  <c r="BI336"/>
  <c r="T322"/>
  <c r="V320"/>
  <c r="AN274"/>
  <c r="V323" i="13"/>
  <c r="U322"/>
  <c r="T322"/>
  <c r="BK338" i="18" l="1"/>
  <c r="BG339"/>
  <c r="BE338"/>
  <c r="BI337"/>
  <c r="AN274"/>
  <c r="BJ337"/>
  <c r="BF338"/>
  <c r="AM275"/>
  <c r="AL276"/>
  <c r="U321"/>
  <c r="T322"/>
  <c r="V321"/>
  <c r="V321" i="17"/>
  <c r="U321"/>
  <c r="BF339"/>
  <c r="BJ338"/>
  <c r="AL275"/>
  <c r="AM275"/>
  <c r="AN275"/>
  <c r="BE338"/>
  <c r="BI337"/>
  <c r="BG339"/>
  <c r="BK338"/>
  <c r="T323"/>
  <c r="T323" i="13"/>
  <c r="V324"/>
  <c r="U323"/>
  <c r="BF339" i="18" l="1"/>
  <c r="BJ338"/>
  <c r="V322"/>
  <c r="U322"/>
  <c r="AM276"/>
  <c r="BK339"/>
  <c r="BG340"/>
  <c r="AL277"/>
  <c r="T323"/>
  <c r="AN275"/>
  <c r="BE339"/>
  <c r="BI338"/>
  <c r="BI338" i="17"/>
  <c r="BE339"/>
  <c r="BG340"/>
  <c r="BK339"/>
  <c r="V322"/>
  <c r="AN276"/>
  <c r="AM276"/>
  <c r="BJ339"/>
  <c r="BF340"/>
  <c r="U322"/>
  <c r="T324"/>
  <c r="AL276"/>
  <c r="T324" i="13"/>
  <c r="U324"/>
  <c r="V325"/>
  <c r="BI339" i="18" l="1"/>
  <c r="BE340"/>
  <c r="T324"/>
  <c r="U323"/>
  <c r="AL278"/>
  <c r="V323"/>
  <c r="AN276"/>
  <c r="BG341"/>
  <c r="BK340"/>
  <c r="AM277"/>
  <c r="BF340"/>
  <c r="BJ339"/>
  <c r="AN277" i="17"/>
  <c r="BK340"/>
  <c r="BG341"/>
  <c r="AL277"/>
  <c r="BF341"/>
  <c r="BJ340"/>
  <c r="AM277"/>
  <c r="T325"/>
  <c r="U323"/>
  <c r="V323"/>
  <c r="BI339"/>
  <c r="BE340"/>
  <c r="V326" i="13"/>
  <c r="T325"/>
  <c r="U325"/>
  <c r="AM278" i="18" l="1"/>
  <c r="BK341"/>
  <c r="BG342"/>
  <c r="V324"/>
  <c r="BI340"/>
  <c r="BE341"/>
  <c r="T325"/>
  <c r="BJ340"/>
  <c r="BF341"/>
  <c r="AL279"/>
  <c r="AN277"/>
  <c r="U324"/>
  <c r="AL278" i="17"/>
  <c r="V324"/>
  <c r="U324"/>
  <c r="AM278"/>
  <c r="BF342"/>
  <c r="BJ341"/>
  <c r="BK341"/>
  <c r="BG342"/>
  <c r="AN278"/>
  <c r="BE341"/>
  <c r="BI340"/>
  <c r="T326"/>
  <c r="U326" i="13"/>
  <c r="V327"/>
  <c r="T326"/>
  <c r="AN278" i="18" l="1"/>
  <c r="AM279"/>
  <c r="BJ341"/>
  <c r="BF342"/>
  <c r="BK342"/>
  <c r="BG343"/>
  <c r="U325"/>
  <c r="AL280"/>
  <c r="T326"/>
  <c r="BE342"/>
  <c r="BI341"/>
  <c r="V325"/>
  <c r="T327" i="17"/>
  <c r="BF343"/>
  <c r="BJ342"/>
  <c r="AN279"/>
  <c r="U325"/>
  <c r="AM279"/>
  <c r="V325"/>
  <c r="BK342"/>
  <c r="BG343"/>
  <c r="AL279"/>
  <c r="BE342"/>
  <c r="BI341"/>
  <c r="T327" i="13"/>
  <c r="U327"/>
  <c r="V328"/>
  <c r="U326" i="18" l="1"/>
  <c r="BJ342"/>
  <c r="BF343"/>
  <c r="AM280"/>
  <c r="T327"/>
  <c r="AL281"/>
  <c r="AN279"/>
  <c r="BE343"/>
  <c r="BI342"/>
  <c r="V326"/>
  <c r="BG344"/>
  <c r="BK343"/>
  <c r="AL280" i="17"/>
  <c r="T328"/>
  <c r="BI342"/>
  <c r="BE343"/>
  <c r="BJ343"/>
  <c r="BF344"/>
  <c r="BG344"/>
  <c r="BK343"/>
  <c r="V326"/>
  <c r="U326"/>
  <c r="AM280"/>
  <c r="AN280"/>
  <c r="T328" i="13"/>
  <c r="V329"/>
  <c r="U328"/>
  <c r="V327" i="18" l="1"/>
  <c r="AL282"/>
  <c r="BF344"/>
  <c r="BJ343"/>
  <c r="AN280"/>
  <c r="T328"/>
  <c r="U327"/>
  <c r="BI343"/>
  <c r="BE344"/>
  <c r="BG345"/>
  <c r="BK344"/>
  <c r="AM281"/>
  <c r="AM281" i="17"/>
  <c r="AN281"/>
  <c r="BE344"/>
  <c r="BI343"/>
  <c r="AL281"/>
  <c r="V327"/>
  <c r="T329"/>
  <c r="U327"/>
  <c r="BK344"/>
  <c r="BG345"/>
  <c r="BJ344"/>
  <c r="BF345"/>
  <c r="U329" i="13"/>
  <c r="T329"/>
  <c r="V330"/>
  <c r="U328" i="18" l="1"/>
  <c r="AN281"/>
  <c r="V328"/>
  <c r="AL283"/>
  <c r="AM282"/>
  <c r="BK345"/>
  <c r="BG346"/>
  <c r="BJ344"/>
  <c r="BF345"/>
  <c r="T329"/>
  <c r="BI344"/>
  <c r="BE345"/>
  <c r="V328" i="17"/>
  <c r="AL282"/>
  <c r="BE345"/>
  <c r="BI344"/>
  <c r="AN282"/>
  <c r="AM282"/>
  <c r="BJ345"/>
  <c r="BF346"/>
  <c r="BG346"/>
  <c r="BK345"/>
  <c r="U328"/>
  <c r="T330"/>
  <c r="V331" i="13"/>
  <c r="U330"/>
  <c r="T330"/>
  <c r="AM283" i="18" l="1"/>
  <c r="BJ345"/>
  <c r="BF346"/>
  <c r="BI345"/>
  <c r="BE346"/>
  <c r="T330"/>
  <c r="V329"/>
  <c r="AN282"/>
  <c r="U329"/>
  <c r="BK346"/>
  <c r="AL284"/>
  <c r="AN283" i="17"/>
  <c r="V329"/>
  <c r="T331"/>
  <c r="BJ346"/>
  <c r="AM283"/>
  <c r="BE346"/>
  <c r="BI345"/>
  <c r="U329"/>
  <c r="BK346"/>
  <c r="AL283"/>
  <c r="T331" i="13"/>
  <c r="V332"/>
  <c r="U331"/>
  <c r="AL285" i="18" l="1"/>
  <c r="BI346"/>
  <c r="V330"/>
  <c r="T331"/>
  <c r="BJ346"/>
  <c r="AM284"/>
  <c r="U330"/>
  <c r="AN283"/>
  <c r="BI346" i="17"/>
  <c r="AN284"/>
  <c r="U330"/>
  <c r="AM284"/>
  <c r="T332"/>
  <c r="AL284"/>
  <c r="V330"/>
  <c r="U332" i="13"/>
  <c r="T332"/>
  <c r="V333"/>
  <c r="AL286" i="18" l="1"/>
  <c r="U331"/>
  <c r="AN284"/>
  <c r="AM285"/>
  <c r="T332"/>
  <c r="V331"/>
  <c r="V331" i="17"/>
  <c r="AN285"/>
  <c r="AL285"/>
  <c r="AM285"/>
  <c r="T333"/>
  <c r="U331"/>
  <c r="V334" i="13"/>
  <c r="U333"/>
  <c r="T333"/>
  <c r="U332" i="18" l="1"/>
  <c r="T333"/>
  <c r="AL287"/>
  <c r="AM286"/>
  <c r="V332"/>
  <c r="AN285"/>
  <c r="U332" i="17"/>
  <c r="AL286"/>
  <c r="T334"/>
  <c r="AM286"/>
  <c r="AN286"/>
  <c r="V332"/>
  <c r="T334" i="13"/>
  <c r="U334"/>
  <c r="V335"/>
  <c r="AL288" i="18" l="1"/>
  <c r="U333"/>
  <c r="AN286"/>
  <c r="T334"/>
  <c r="AM287"/>
  <c r="V333"/>
  <c r="AN287" i="17"/>
  <c r="U333"/>
  <c r="V333"/>
  <c r="T335"/>
  <c r="AM287"/>
  <c r="AL287"/>
  <c r="V336" i="13"/>
  <c r="T335"/>
  <c r="U335"/>
  <c r="AL289" i="18" l="1"/>
  <c r="AM288"/>
  <c r="V334"/>
  <c r="T335"/>
  <c r="AN287"/>
  <c r="U334"/>
  <c r="AN288" i="17"/>
  <c r="U334"/>
  <c r="AM288"/>
  <c r="T336"/>
  <c r="AL288"/>
  <c r="V334"/>
  <c r="U336" i="13"/>
  <c r="T336"/>
  <c r="V337"/>
  <c r="U335" i="18" l="1"/>
  <c r="AN288"/>
  <c r="V335"/>
  <c r="T336"/>
  <c r="AM289"/>
  <c r="AL290"/>
  <c r="V335" i="17"/>
  <c r="T337"/>
  <c r="AL289"/>
  <c r="AM289"/>
  <c r="U335"/>
  <c r="AN289"/>
  <c r="U337" i="13"/>
  <c r="T337"/>
  <c r="V338"/>
  <c r="AL291" i="18" l="1"/>
  <c r="AN289"/>
  <c r="T337"/>
  <c r="AM290"/>
  <c r="U336"/>
  <c r="V336"/>
  <c r="AN290" i="17"/>
  <c r="AM290"/>
  <c r="AL290"/>
  <c r="T338"/>
  <c r="V336"/>
  <c r="U336"/>
  <c r="V339" i="13"/>
  <c r="U338"/>
  <c r="T338"/>
  <c r="U337" i="18" l="1"/>
  <c r="T338"/>
  <c r="V337"/>
  <c r="AM291"/>
  <c r="AN290"/>
  <c r="AL292"/>
  <c r="U337" i="17"/>
  <c r="AL291"/>
  <c r="V337"/>
  <c r="AM291"/>
  <c r="AN291"/>
  <c r="T339"/>
  <c r="T339" i="13"/>
  <c r="V340"/>
  <c r="U339"/>
  <c r="AL293" i="18" l="1"/>
  <c r="V338"/>
  <c r="T339"/>
  <c r="AN291"/>
  <c r="AM292"/>
  <c r="U338"/>
  <c r="U338" i="17"/>
  <c r="T340"/>
  <c r="AN292"/>
  <c r="AM292"/>
  <c r="AL292"/>
  <c r="V338"/>
  <c r="U340" i="13"/>
  <c r="T340"/>
  <c r="V341"/>
  <c r="AN292" i="18" l="1"/>
  <c r="V339"/>
  <c r="U339"/>
  <c r="T340"/>
  <c r="AM293"/>
  <c r="AL294"/>
  <c r="U339" i="17"/>
  <c r="V339"/>
  <c r="AN293"/>
  <c r="AM293"/>
  <c r="AL293"/>
  <c r="T341"/>
  <c r="V342" i="13"/>
  <c r="U341"/>
  <c r="T341"/>
  <c r="AN293" i="18" l="1"/>
  <c r="V340"/>
  <c r="AM294"/>
  <c r="AL295"/>
  <c r="T341"/>
  <c r="U340"/>
  <c r="AM294" i="17"/>
  <c r="AN294"/>
  <c r="U340"/>
  <c r="T342"/>
  <c r="AL294"/>
  <c r="V340"/>
  <c r="U342" i="13"/>
  <c r="V343"/>
  <c r="T342"/>
  <c r="T342" i="18" l="1"/>
  <c r="AM295"/>
  <c r="AN294"/>
  <c r="V341"/>
  <c r="U341"/>
  <c r="AL296"/>
  <c r="U341" i="17"/>
  <c r="AM295"/>
  <c r="V341"/>
  <c r="AL295"/>
  <c r="AN295"/>
  <c r="T343"/>
  <c r="T343" i="13"/>
  <c r="U343"/>
  <c r="V344"/>
  <c r="T343" i="18" l="1"/>
  <c r="AL297"/>
  <c r="AN295"/>
  <c r="V342"/>
  <c r="U342"/>
  <c r="AM296"/>
  <c r="AL296" i="17"/>
  <c r="T344"/>
  <c r="AM296"/>
  <c r="AN296"/>
  <c r="U342"/>
  <c r="V342"/>
  <c r="T344" i="13"/>
  <c r="V345"/>
  <c r="U344"/>
  <c r="V343" i="18" l="1"/>
  <c r="AN296"/>
  <c r="T344"/>
  <c r="U343"/>
  <c r="AM297"/>
  <c r="AL298"/>
  <c r="AL297" i="17"/>
  <c r="AM297"/>
  <c r="AN297"/>
  <c r="V343"/>
  <c r="U343"/>
  <c r="T345"/>
  <c r="U345" i="13"/>
  <c r="T345"/>
  <c r="V346"/>
  <c r="T345" i="18" l="1"/>
  <c r="V344"/>
  <c r="U344"/>
  <c r="AM298"/>
  <c r="AL299"/>
  <c r="AN297"/>
  <c r="U344" i="17"/>
  <c r="AN298"/>
  <c r="AM298"/>
  <c r="T346"/>
  <c r="AL298"/>
  <c r="V344"/>
  <c r="U346" i="13"/>
  <c r="T346"/>
  <c r="AM299" i="18" l="1"/>
  <c r="T346"/>
  <c r="AL300"/>
  <c r="AN298"/>
  <c r="U345"/>
  <c r="V345"/>
  <c r="V345" i="17"/>
  <c r="AN299"/>
  <c r="U345"/>
  <c r="AM299"/>
  <c r="AL299"/>
  <c r="A58" i="13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57"/>
  <c r="AE54"/>
  <c r="AD54"/>
  <c r="AC54"/>
  <c r="AE53"/>
  <c r="AD53"/>
  <c r="AC53"/>
  <c r="AE52"/>
  <c r="AD52"/>
  <c r="AC52"/>
  <c r="AE51"/>
  <c r="AD51"/>
  <c r="AC51"/>
  <c r="AE50"/>
  <c r="AD50"/>
  <c r="AC50"/>
  <c r="AE49"/>
  <c r="AD49"/>
  <c r="AC49"/>
  <c r="AE48"/>
  <c r="AD48"/>
  <c r="AC48"/>
  <c r="AE47"/>
  <c r="AD47"/>
  <c r="AC47"/>
  <c r="AE46"/>
  <c r="AD46"/>
  <c r="AC46"/>
  <c r="AE45"/>
  <c r="AD45"/>
  <c r="AC45"/>
  <c r="AE44"/>
  <c r="AD44"/>
  <c r="AC44"/>
  <c r="AE43"/>
  <c r="AD43"/>
  <c r="AC43"/>
  <c r="AE42"/>
  <c r="AD42"/>
  <c r="AC42"/>
  <c r="AE41"/>
  <c r="AD41"/>
  <c r="AC41"/>
  <c r="AE40"/>
  <c r="AD40"/>
  <c r="AC40"/>
  <c r="AE39"/>
  <c r="AD39"/>
  <c r="AC39"/>
  <c r="AE38"/>
  <c r="AD38"/>
  <c r="AC38"/>
  <c r="AE37"/>
  <c r="AD37"/>
  <c r="AC37"/>
  <c r="AE36"/>
  <c r="AD36"/>
  <c r="AC36"/>
  <c r="AE35"/>
  <c r="AD35"/>
  <c r="AC35"/>
  <c r="AE34"/>
  <c r="AD34"/>
  <c r="AC34"/>
  <c r="AE33"/>
  <c r="AD33"/>
  <c r="AC33"/>
  <c r="AE32"/>
  <c r="AD32"/>
  <c r="AC32"/>
  <c r="AE31"/>
  <c r="AD31"/>
  <c r="AC31"/>
  <c r="AE30"/>
  <c r="AD30"/>
  <c r="AC30"/>
  <c r="AE29"/>
  <c r="AD29"/>
  <c r="AC29"/>
  <c r="AE28"/>
  <c r="AD28"/>
  <c r="AC28"/>
  <c r="AE27"/>
  <c r="AD27"/>
  <c r="AC27"/>
  <c r="AE26"/>
  <c r="AD26"/>
  <c r="AC26"/>
  <c r="AE25"/>
  <c r="AD25"/>
  <c r="AC25"/>
  <c r="AE24"/>
  <c r="AD24"/>
  <c r="AC24"/>
  <c r="AE23"/>
  <c r="AD23"/>
  <c r="AC23"/>
  <c r="AE22"/>
  <c r="AD22"/>
  <c r="AC22"/>
  <c r="AE21"/>
  <c r="AD21"/>
  <c r="AC21"/>
  <c r="AE20"/>
  <c r="AD20"/>
  <c r="AC20"/>
  <c r="AE19"/>
  <c r="AD19"/>
  <c r="AC19"/>
  <c r="AE18"/>
  <c r="AD18"/>
  <c r="AC18"/>
  <c r="AE17"/>
  <c r="AD17"/>
  <c r="AC17"/>
  <c r="AC16"/>
  <c r="AF16" s="1"/>
  <c r="AC15"/>
  <c r="AC14"/>
  <c r="AC13"/>
  <c r="AC12"/>
  <c r="AF12" s="1"/>
  <c r="AC11"/>
  <c r="AC10"/>
  <c r="AC9"/>
  <c r="AC8"/>
  <c r="AF8" s="1"/>
  <c r="AC7"/>
  <c r="AC6"/>
  <c r="W56"/>
  <c r="Y55"/>
  <c r="X55"/>
  <c r="W55"/>
  <c r="Y54"/>
  <c r="X54"/>
  <c r="W54"/>
  <c r="Y53"/>
  <c r="X53"/>
  <c r="W53"/>
  <c r="Y52"/>
  <c r="X52"/>
  <c r="W52"/>
  <c r="Y51"/>
  <c r="X51"/>
  <c r="W51"/>
  <c r="Y50"/>
  <c r="X50"/>
  <c r="W50"/>
  <c r="Y49"/>
  <c r="X49"/>
  <c r="W49"/>
  <c r="Y48"/>
  <c r="X48"/>
  <c r="W48"/>
  <c r="Y47"/>
  <c r="X47"/>
  <c r="W47"/>
  <c r="Y46"/>
  <c r="X46"/>
  <c r="W46"/>
  <c r="Y45"/>
  <c r="X45"/>
  <c r="W45"/>
  <c r="Y44"/>
  <c r="X44"/>
  <c r="W44"/>
  <c r="Y43"/>
  <c r="X43"/>
  <c r="W43"/>
  <c r="Y42"/>
  <c r="X42"/>
  <c r="W42"/>
  <c r="Y41"/>
  <c r="X41"/>
  <c r="W41"/>
  <c r="Y40"/>
  <c r="X40"/>
  <c r="W40"/>
  <c r="Y39"/>
  <c r="X39"/>
  <c r="W39"/>
  <c r="Y38"/>
  <c r="X38"/>
  <c r="W38"/>
  <c r="Y37"/>
  <c r="X37"/>
  <c r="W37"/>
  <c r="Y36"/>
  <c r="X36"/>
  <c r="W36"/>
  <c r="Y35"/>
  <c r="X35"/>
  <c r="W35"/>
  <c r="Y34"/>
  <c r="X34"/>
  <c r="W34"/>
  <c r="Y33"/>
  <c r="X33"/>
  <c r="W33"/>
  <c r="Y32"/>
  <c r="X32"/>
  <c r="W32"/>
  <c r="Y31"/>
  <c r="X31"/>
  <c r="W31"/>
  <c r="Y30"/>
  <c r="X30"/>
  <c r="W30"/>
  <c r="Y29"/>
  <c r="X29"/>
  <c r="W29"/>
  <c r="Y28"/>
  <c r="X28"/>
  <c r="W28"/>
  <c r="Y27"/>
  <c r="X27"/>
  <c r="W27"/>
  <c r="Y26"/>
  <c r="X26"/>
  <c r="W26"/>
  <c r="Y25"/>
  <c r="X25"/>
  <c r="W25"/>
  <c r="Y24"/>
  <c r="X24"/>
  <c r="W24"/>
  <c r="Y23"/>
  <c r="X23"/>
  <c r="W23"/>
  <c r="Y22"/>
  <c r="X22"/>
  <c r="W22"/>
  <c r="Y21"/>
  <c r="X21"/>
  <c r="W21"/>
  <c r="Y20"/>
  <c r="X20"/>
  <c r="W20"/>
  <c r="Y19"/>
  <c r="X19"/>
  <c r="W19"/>
  <c r="Y18"/>
  <c r="X18"/>
  <c r="W18"/>
  <c r="W17"/>
  <c r="W16"/>
  <c r="W15"/>
  <c r="W14"/>
  <c r="W13"/>
  <c r="W12"/>
  <c r="W11"/>
  <c r="W10"/>
  <c r="W9"/>
  <c r="W8"/>
  <c r="W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41"/>
  <c r="L41"/>
  <c r="K41"/>
  <c r="M40"/>
  <c r="L40"/>
  <c r="K40"/>
  <c r="M39"/>
  <c r="L39"/>
  <c r="K39"/>
  <c r="M38"/>
  <c r="L38"/>
  <c r="K38"/>
  <c r="M37"/>
  <c r="L37"/>
  <c r="K37"/>
  <c r="M36"/>
  <c r="L36"/>
  <c r="K36"/>
  <c r="M35"/>
  <c r="L35"/>
  <c r="K35"/>
  <c r="M34"/>
  <c r="L34"/>
  <c r="K34"/>
  <c r="M33"/>
  <c r="L33"/>
  <c r="K33"/>
  <c r="M32"/>
  <c r="L32"/>
  <c r="K32"/>
  <c r="M31"/>
  <c r="L31"/>
  <c r="K31"/>
  <c r="M30"/>
  <c r="L30"/>
  <c r="K30"/>
  <c r="M29"/>
  <c r="L29"/>
  <c r="K29"/>
  <c r="M28"/>
  <c r="L28"/>
  <c r="K28"/>
  <c r="M27"/>
  <c r="L27"/>
  <c r="K27"/>
  <c r="M26"/>
  <c r="L26"/>
  <c r="K26"/>
  <c r="M25"/>
  <c r="L25"/>
  <c r="K25"/>
  <c r="M24"/>
  <c r="L24"/>
  <c r="K24"/>
  <c r="M23"/>
  <c r="L23"/>
  <c r="K23"/>
  <c r="M22"/>
  <c r="L22"/>
  <c r="K22"/>
  <c r="M21"/>
  <c r="L21"/>
  <c r="K21"/>
  <c r="M20"/>
  <c r="L20"/>
  <c r="K20"/>
  <c r="M19"/>
  <c r="L19"/>
  <c r="K19"/>
  <c r="M18"/>
  <c r="L18"/>
  <c r="K18"/>
  <c r="M17"/>
  <c r="L17"/>
  <c r="K17"/>
  <c r="M16"/>
  <c r="L16"/>
  <c r="K16"/>
  <c r="M15"/>
  <c r="L15"/>
  <c r="K15"/>
  <c r="M14"/>
  <c r="L14"/>
  <c r="K14"/>
  <c r="M13"/>
  <c r="L13"/>
  <c r="K13"/>
  <c r="M12"/>
  <c r="L12"/>
  <c r="K12"/>
  <c r="M11"/>
  <c r="L11"/>
  <c r="K11"/>
  <c r="M10"/>
  <c r="L10"/>
  <c r="K10"/>
  <c r="M9"/>
  <c r="L9"/>
  <c r="K9"/>
  <c r="M8"/>
  <c r="L8"/>
  <c r="K8"/>
  <c r="M7"/>
  <c r="L7"/>
  <c r="K7"/>
  <c r="M6"/>
  <c r="L6"/>
  <c r="K6"/>
  <c r="G56"/>
  <c r="G57" s="1"/>
  <c r="F56"/>
  <c r="F57" s="1"/>
  <c r="E56"/>
  <c r="E57" s="1"/>
  <c r="G55"/>
  <c r="F55"/>
  <c r="E55"/>
  <c r="G54"/>
  <c r="F54"/>
  <c r="E54"/>
  <c r="G53"/>
  <c r="F53"/>
  <c r="E53"/>
  <c r="G52"/>
  <c r="F52"/>
  <c r="E52"/>
  <c r="G51"/>
  <c r="F51"/>
  <c r="E51"/>
  <c r="G50"/>
  <c r="F50"/>
  <c r="E50"/>
  <c r="G49"/>
  <c r="F49"/>
  <c r="E49"/>
  <c r="G48"/>
  <c r="F48"/>
  <c r="E48"/>
  <c r="G47"/>
  <c r="F47"/>
  <c r="E47"/>
  <c r="G46"/>
  <c r="F46"/>
  <c r="E46"/>
  <c r="G45"/>
  <c r="F45"/>
  <c r="E45"/>
  <c r="G44"/>
  <c r="F44"/>
  <c r="E44"/>
  <c r="G43"/>
  <c r="F43"/>
  <c r="E43"/>
  <c r="G42"/>
  <c r="F42"/>
  <c r="E42"/>
  <c r="G41"/>
  <c r="F41"/>
  <c r="E41"/>
  <c r="G40"/>
  <c r="F40"/>
  <c r="E40"/>
  <c r="G39"/>
  <c r="F39"/>
  <c r="E39"/>
  <c r="G38"/>
  <c r="F38"/>
  <c r="E38"/>
  <c r="G37"/>
  <c r="F37"/>
  <c r="E37"/>
  <c r="G36"/>
  <c r="F36"/>
  <c r="E36"/>
  <c r="G35"/>
  <c r="F35"/>
  <c r="E35"/>
  <c r="G34"/>
  <c r="F34"/>
  <c r="E34"/>
  <c r="G33"/>
  <c r="F33"/>
  <c r="E33"/>
  <c r="G32"/>
  <c r="F32"/>
  <c r="E32"/>
  <c r="G31"/>
  <c r="F31"/>
  <c r="E31"/>
  <c r="G30"/>
  <c r="F30"/>
  <c r="E30"/>
  <c r="G29"/>
  <c r="F29"/>
  <c r="E29"/>
  <c r="G28"/>
  <c r="F28"/>
  <c r="E28"/>
  <c r="G27"/>
  <c r="F27"/>
  <c r="E27"/>
  <c r="G26"/>
  <c r="F26"/>
  <c r="E26"/>
  <c r="G25"/>
  <c r="F25"/>
  <c r="E25"/>
  <c r="G24"/>
  <c r="F24"/>
  <c r="E24"/>
  <c r="G23"/>
  <c r="F23"/>
  <c r="E23"/>
  <c r="G22"/>
  <c r="F22"/>
  <c r="E22"/>
  <c r="G21"/>
  <c r="F21"/>
  <c r="E21"/>
  <c r="G20"/>
  <c r="F20"/>
  <c r="E20"/>
  <c r="G19"/>
  <c r="F19"/>
  <c r="E19"/>
  <c r="G18"/>
  <c r="F18"/>
  <c r="E18"/>
  <c r="G17"/>
  <c r="F17"/>
  <c r="E17"/>
  <c r="G16"/>
  <c r="F16"/>
  <c r="E16"/>
  <c r="G15"/>
  <c r="F15"/>
  <c r="E15"/>
  <c r="G14"/>
  <c r="F14"/>
  <c r="E14"/>
  <c r="G13"/>
  <c r="F13"/>
  <c r="E13"/>
  <c r="G12"/>
  <c r="F12"/>
  <c r="E12"/>
  <c r="G11"/>
  <c r="F11"/>
  <c r="E11"/>
  <c r="G10"/>
  <c r="F10"/>
  <c r="E10"/>
  <c r="G9"/>
  <c r="F9"/>
  <c r="E9"/>
  <c r="G8"/>
  <c r="F8"/>
  <c r="E8"/>
  <c r="G7"/>
  <c r="F7"/>
  <c r="E7"/>
  <c r="V346" i="18" l="1"/>
  <c r="AN299"/>
  <c r="U346"/>
  <c r="AM300"/>
  <c r="AL301"/>
  <c r="AL300" i="17"/>
  <c r="U346"/>
  <c r="V346"/>
  <c r="AN300"/>
  <c r="AM300"/>
  <c r="AG18" i="13"/>
  <c r="AF21"/>
  <c r="AH23"/>
  <c r="AF29"/>
  <c r="AH31"/>
  <c r="AG34"/>
  <c r="AH39"/>
  <c r="AG42"/>
  <c r="AF45"/>
  <c r="AG50"/>
  <c r="AF53"/>
  <c r="N31"/>
  <c r="N7"/>
  <c r="O28"/>
  <c r="P49"/>
  <c r="AF10"/>
  <c r="AF14"/>
  <c r="AG26"/>
  <c r="AF37"/>
  <c r="AH47"/>
  <c r="O12"/>
  <c r="N15"/>
  <c r="N23"/>
  <c r="P25"/>
  <c r="P33"/>
  <c r="O36"/>
  <c r="O44"/>
  <c r="N55"/>
  <c r="N47"/>
  <c r="P17"/>
  <c r="N39"/>
  <c r="P9"/>
  <c r="O52"/>
  <c r="O20"/>
  <c r="P41"/>
  <c r="AH19"/>
  <c r="AF25"/>
  <c r="AH27"/>
  <c r="AH35"/>
  <c r="AG38"/>
  <c r="AG46"/>
  <c r="AF49"/>
  <c r="AH51"/>
  <c r="AG54"/>
  <c r="O7"/>
  <c r="N10"/>
  <c r="P12"/>
  <c r="O15"/>
  <c r="N18"/>
  <c r="P20"/>
  <c r="O23"/>
  <c r="N26"/>
  <c r="P28"/>
  <c r="O31"/>
  <c r="N34"/>
  <c r="P36"/>
  <c r="O39"/>
  <c r="N42"/>
  <c r="P44"/>
  <c r="O47"/>
  <c r="N50"/>
  <c r="P52"/>
  <c r="O55"/>
  <c r="P56"/>
  <c r="AF18"/>
  <c r="AG19"/>
  <c r="AH20"/>
  <c r="AF22"/>
  <c r="AG23"/>
  <c r="AH24"/>
  <c r="AF26"/>
  <c r="AG27"/>
  <c r="AH28"/>
  <c r="AF30"/>
  <c r="AG31"/>
  <c r="AH32"/>
  <c r="AF34"/>
  <c r="AG35"/>
  <c r="AH36"/>
  <c r="AF38"/>
  <c r="AG39"/>
  <c r="AH40"/>
  <c r="AF42"/>
  <c r="AG43"/>
  <c r="AH44"/>
  <c r="AF46"/>
  <c r="AG47"/>
  <c r="AH48"/>
  <c r="AF50"/>
  <c r="AG51"/>
  <c r="AH52"/>
  <c r="AF54"/>
  <c r="AG22"/>
  <c r="AG30"/>
  <c r="AF33"/>
  <c r="AF41"/>
  <c r="AH43"/>
  <c r="O56"/>
  <c r="AF7"/>
  <c r="AF11"/>
  <c r="AF15"/>
  <c r="BV6"/>
  <c r="N9"/>
  <c r="BU9"/>
  <c r="P11"/>
  <c r="BW11"/>
  <c r="O14"/>
  <c r="BV14"/>
  <c r="N17"/>
  <c r="BU17"/>
  <c r="P19"/>
  <c r="BW19"/>
  <c r="O22"/>
  <c r="BV22"/>
  <c r="N25"/>
  <c r="BU25"/>
  <c r="P27"/>
  <c r="BW27"/>
  <c r="O30"/>
  <c r="BV30"/>
  <c r="N33"/>
  <c r="BU33"/>
  <c r="P35"/>
  <c r="BW35"/>
  <c r="O38"/>
  <c r="BV38"/>
  <c r="N41"/>
  <c r="BU41"/>
  <c r="P43"/>
  <c r="BW43"/>
  <c r="O46"/>
  <c r="BV46"/>
  <c r="N49"/>
  <c r="BU49"/>
  <c r="P51"/>
  <c r="BW51"/>
  <c r="N53"/>
  <c r="BU53"/>
  <c r="P55"/>
  <c r="BW55"/>
  <c r="BU6"/>
  <c r="BW8"/>
  <c r="BV11"/>
  <c r="BU14"/>
  <c r="BW16"/>
  <c r="BV19"/>
  <c r="BU22"/>
  <c r="BW24"/>
  <c r="BV27"/>
  <c r="BU30"/>
  <c r="BW32"/>
  <c r="BV35"/>
  <c r="BU38"/>
  <c r="BW40"/>
  <c r="BV43"/>
  <c r="BU46"/>
  <c r="BW48"/>
  <c r="BV51"/>
  <c r="BU54"/>
  <c r="BW6"/>
  <c r="N8"/>
  <c r="BU8"/>
  <c r="O9"/>
  <c r="BV9"/>
  <c r="P10"/>
  <c r="BW10"/>
  <c r="N12"/>
  <c r="BU12"/>
  <c r="O13"/>
  <c r="BV13"/>
  <c r="P14"/>
  <c r="BW14"/>
  <c r="N16"/>
  <c r="BU16"/>
  <c r="O17"/>
  <c r="BV17"/>
  <c r="P18"/>
  <c r="BW18"/>
  <c r="N20"/>
  <c r="BU20"/>
  <c r="O21"/>
  <c r="BV21"/>
  <c r="P22"/>
  <c r="BW22"/>
  <c r="N24"/>
  <c r="BU24"/>
  <c r="O25"/>
  <c r="BV25"/>
  <c r="P26"/>
  <c r="BW26"/>
  <c r="N28"/>
  <c r="BU28"/>
  <c r="O29"/>
  <c r="BV29"/>
  <c r="P30"/>
  <c r="BW30"/>
  <c r="N32"/>
  <c r="BU32"/>
  <c r="O33"/>
  <c r="BV33"/>
  <c r="P34"/>
  <c r="BW34"/>
  <c r="N36"/>
  <c r="BU36"/>
  <c r="O37"/>
  <c r="BV37"/>
  <c r="P38"/>
  <c r="BW38"/>
  <c r="N40"/>
  <c r="BU40"/>
  <c r="O41"/>
  <c r="BV41"/>
  <c r="P42"/>
  <c r="BW42"/>
  <c r="N44"/>
  <c r="BU44"/>
  <c r="O45"/>
  <c r="BV45"/>
  <c r="P46"/>
  <c r="BW46"/>
  <c r="N48"/>
  <c r="BU48"/>
  <c r="O49"/>
  <c r="BV49"/>
  <c r="P50"/>
  <c r="BW50"/>
  <c r="N52"/>
  <c r="BU52"/>
  <c r="O53"/>
  <c r="BV53"/>
  <c r="P54"/>
  <c r="BW54"/>
  <c r="O11"/>
  <c r="P16"/>
  <c r="N22"/>
  <c r="O27"/>
  <c r="P32"/>
  <c r="N38"/>
  <c r="O43"/>
  <c r="P48"/>
  <c r="N54"/>
  <c r="AF19"/>
  <c r="AF23"/>
  <c r="AH25"/>
  <c r="AG28"/>
  <c r="AF31"/>
  <c r="AH33"/>
  <c r="AG36"/>
  <c r="AF39"/>
  <c r="AG40"/>
  <c r="AG44"/>
  <c r="AF47"/>
  <c r="AH49"/>
  <c r="AH53"/>
  <c r="N56"/>
  <c r="AF9"/>
  <c r="AF13"/>
  <c r="AF17"/>
  <c r="P7"/>
  <c r="BW7"/>
  <c r="O10"/>
  <c r="BV10"/>
  <c r="N13"/>
  <c r="BU13"/>
  <c r="P15"/>
  <c r="BW15"/>
  <c r="O18"/>
  <c r="BV18"/>
  <c r="N21"/>
  <c r="BU21"/>
  <c r="P23"/>
  <c r="BW23"/>
  <c r="O26"/>
  <c r="BV26"/>
  <c r="N29"/>
  <c r="BU29"/>
  <c r="P31"/>
  <c r="BW31"/>
  <c r="O34"/>
  <c r="BV34"/>
  <c r="N37"/>
  <c r="BU37"/>
  <c r="P39"/>
  <c r="BW39"/>
  <c r="O42"/>
  <c r="BV42"/>
  <c r="N45"/>
  <c r="BU45"/>
  <c r="P47"/>
  <c r="BW47"/>
  <c r="O50"/>
  <c r="BV50"/>
  <c r="O54"/>
  <c r="BV54"/>
  <c r="BV7"/>
  <c r="BU10"/>
  <c r="BW12"/>
  <c r="BV15"/>
  <c r="BU18"/>
  <c r="BW20"/>
  <c r="BV23"/>
  <c r="BU26"/>
  <c r="BW28"/>
  <c r="BV31"/>
  <c r="BU34"/>
  <c r="BW36"/>
  <c r="BV39"/>
  <c r="BU42"/>
  <c r="BW44"/>
  <c r="BV47"/>
  <c r="BU50"/>
  <c r="BW52"/>
  <c r="BV55"/>
  <c r="BU7"/>
  <c r="BV8"/>
  <c r="BW9"/>
  <c r="BU11"/>
  <c r="BV12"/>
  <c r="BW13"/>
  <c r="BU15"/>
  <c r="BV16"/>
  <c r="BW17"/>
  <c r="BU19"/>
  <c r="BV20"/>
  <c r="BW21"/>
  <c r="BU23"/>
  <c r="BV24"/>
  <c r="BW25"/>
  <c r="BU27"/>
  <c r="BV28"/>
  <c r="BW29"/>
  <c r="BU31"/>
  <c r="BV32"/>
  <c r="BW33"/>
  <c r="BU35"/>
  <c r="BV36"/>
  <c r="BW37"/>
  <c r="BU39"/>
  <c r="BV40"/>
  <c r="BW41"/>
  <c r="BU43"/>
  <c r="BV44"/>
  <c r="BW45"/>
  <c r="BU47"/>
  <c r="BV48"/>
  <c r="BW49"/>
  <c r="BU51"/>
  <c r="BV52"/>
  <c r="BW53"/>
  <c r="BU55"/>
  <c r="P8"/>
  <c r="N14"/>
  <c r="O19"/>
  <c r="P24"/>
  <c r="N30"/>
  <c r="O35"/>
  <c r="P40"/>
  <c r="N46"/>
  <c r="O51"/>
  <c r="AG20"/>
  <c r="AH21"/>
  <c r="AG24"/>
  <c r="AF27"/>
  <c r="AH29"/>
  <c r="AG32"/>
  <c r="AF35"/>
  <c r="AH37"/>
  <c r="AH41"/>
  <c r="AF43"/>
  <c r="AH45"/>
  <c r="AG48"/>
  <c r="AF51"/>
  <c r="AG52"/>
  <c r="O8"/>
  <c r="N11"/>
  <c r="P13"/>
  <c r="O16"/>
  <c r="N19"/>
  <c r="P21"/>
  <c r="O24"/>
  <c r="N27"/>
  <c r="P29"/>
  <c r="O32"/>
  <c r="N35"/>
  <c r="P37"/>
  <c r="O40"/>
  <c r="N43"/>
  <c r="P45"/>
  <c r="O48"/>
  <c r="N51"/>
  <c r="P53"/>
  <c r="AH18"/>
  <c r="AF20"/>
  <c r="AG21"/>
  <c r="AH22"/>
  <c r="AF24"/>
  <c r="AG25"/>
  <c r="AH26"/>
  <c r="AF28"/>
  <c r="AG29"/>
  <c r="AH30"/>
  <c r="AF32"/>
  <c r="AG33"/>
  <c r="AH34"/>
  <c r="AF36"/>
  <c r="AG37"/>
  <c r="AH38"/>
  <c r="AF40"/>
  <c r="AG41"/>
  <c r="AH42"/>
  <c r="AF44"/>
  <c r="AG45"/>
  <c r="AH46"/>
  <c r="AF48"/>
  <c r="AG49"/>
  <c r="AH50"/>
  <c r="AF52"/>
  <c r="AG53"/>
  <c r="AH54"/>
  <c r="E58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B57"/>
  <c r="D57"/>
  <c r="G58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AC5"/>
  <c r="C57"/>
  <c r="F58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AE5"/>
  <c r="AD5"/>
  <c r="AL7"/>
  <c r="AL302" i="18" l="1"/>
  <c r="AM301"/>
  <c r="AN300"/>
  <c r="AN301" i="17"/>
  <c r="AM301"/>
  <c r="AL301"/>
  <c r="AU7" i="13"/>
  <c r="AI8" s="1"/>
  <c r="AR7"/>
  <c r="AH346"/>
  <c r="AH344"/>
  <c r="AH342"/>
  <c r="AH340"/>
  <c r="AH338"/>
  <c r="AH336"/>
  <c r="AH334"/>
  <c r="AH332"/>
  <c r="AH330"/>
  <c r="AH328"/>
  <c r="AH326"/>
  <c r="AH324"/>
  <c r="AH322"/>
  <c r="AH320"/>
  <c r="AH318"/>
  <c r="AH316"/>
  <c r="AH314"/>
  <c r="AH312"/>
  <c r="AH310"/>
  <c r="AH308"/>
  <c r="AH306"/>
  <c r="AH304"/>
  <c r="AH302"/>
  <c r="AH300"/>
  <c r="AH298"/>
  <c r="AH296"/>
  <c r="AH294"/>
  <c r="AH292"/>
  <c r="AH290"/>
  <c r="AH288"/>
  <c r="AH286"/>
  <c r="AH284"/>
  <c r="AH282"/>
  <c r="AH280"/>
  <c r="AH278"/>
  <c r="AH276"/>
  <c r="AH274"/>
  <c r="AH272"/>
  <c r="AH270"/>
  <c r="AH268"/>
  <c r="AH266"/>
  <c r="AH264"/>
  <c r="AH262"/>
  <c r="AH260"/>
  <c r="AH258"/>
  <c r="AH256"/>
  <c r="AH254"/>
  <c r="AH252"/>
  <c r="AH250"/>
  <c r="AH248"/>
  <c r="AH246"/>
  <c r="AH244"/>
  <c r="AH242"/>
  <c r="AH240"/>
  <c r="AH238"/>
  <c r="AH236"/>
  <c r="AH234"/>
  <c r="AH232"/>
  <c r="AH230"/>
  <c r="AH228"/>
  <c r="AH226"/>
  <c r="AH224"/>
  <c r="AH222"/>
  <c r="AH220"/>
  <c r="AH218"/>
  <c r="AH216"/>
  <c r="AH214"/>
  <c r="AH212"/>
  <c r="AH210"/>
  <c r="AH208"/>
  <c r="AH206"/>
  <c r="AH204"/>
  <c r="AH202"/>
  <c r="AH200"/>
  <c r="AH198"/>
  <c r="AH196"/>
  <c r="AH194"/>
  <c r="AH192"/>
  <c r="AH190"/>
  <c r="AH188"/>
  <c r="AH186"/>
  <c r="AH184"/>
  <c r="AH182"/>
  <c r="AH180"/>
  <c r="AH345"/>
  <c r="AH341"/>
  <c r="AH337"/>
  <c r="AH333"/>
  <c r="AH329"/>
  <c r="AH325"/>
  <c r="AH321"/>
  <c r="AH317"/>
  <c r="AH313"/>
  <c r="AH309"/>
  <c r="AH305"/>
  <c r="AH301"/>
  <c r="AH297"/>
  <c r="AH293"/>
  <c r="AH289"/>
  <c r="AH285"/>
  <c r="AH281"/>
  <c r="AH277"/>
  <c r="AH273"/>
  <c r="AH269"/>
  <c r="AH265"/>
  <c r="AH261"/>
  <c r="AH257"/>
  <c r="AH253"/>
  <c r="AH249"/>
  <c r="AH245"/>
  <c r="AH241"/>
  <c r="AH237"/>
  <c r="AH233"/>
  <c r="AH229"/>
  <c r="AH225"/>
  <c r="AH221"/>
  <c r="AH217"/>
  <c r="AH213"/>
  <c r="AH209"/>
  <c r="AH205"/>
  <c r="AH201"/>
  <c r="AH197"/>
  <c r="AH193"/>
  <c r="AH189"/>
  <c r="AH185"/>
  <c r="AH181"/>
  <c r="AH179"/>
  <c r="AH177"/>
  <c r="AH175"/>
  <c r="AH173"/>
  <c r="AH171"/>
  <c r="AH169"/>
  <c r="AH167"/>
  <c r="AH165"/>
  <c r="AH163"/>
  <c r="AH161"/>
  <c r="AH159"/>
  <c r="AH157"/>
  <c r="AH155"/>
  <c r="AH153"/>
  <c r="AH151"/>
  <c r="AH149"/>
  <c r="AH147"/>
  <c r="AH145"/>
  <c r="AH143"/>
  <c r="AH141"/>
  <c r="AH139"/>
  <c r="AH137"/>
  <c r="AH135"/>
  <c r="AH133"/>
  <c r="AH131"/>
  <c r="AH129"/>
  <c r="AH127"/>
  <c r="AH125"/>
  <c r="AH123"/>
  <c r="AH121"/>
  <c r="AH119"/>
  <c r="AH117"/>
  <c r="AH115"/>
  <c r="AH113"/>
  <c r="AH111"/>
  <c r="AH109"/>
  <c r="AH107"/>
  <c r="AH105"/>
  <c r="AH103"/>
  <c r="AH101"/>
  <c r="AH99"/>
  <c r="AH97"/>
  <c r="AH95"/>
  <c r="AH93"/>
  <c r="AH91"/>
  <c r="AH89"/>
  <c r="AH87"/>
  <c r="AH85"/>
  <c r="AH83"/>
  <c r="AH81"/>
  <c r="AH79"/>
  <c r="AH77"/>
  <c r="AH75"/>
  <c r="AH73"/>
  <c r="AH71"/>
  <c r="AH69"/>
  <c r="AH67"/>
  <c r="AH65"/>
  <c r="AH63"/>
  <c r="AH61"/>
  <c r="AH59"/>
  <c r="AH57"/>
  <c r="AH339"/>
  <c r="AH331"/>
  <c r="AH323"/>
  <c r="AH315"/>
  <c r="AH307"/>
  <c r="AH299"/>
  <c r="AH291"/>
  <c r="AH283"/>
  <c r="AH275"/>
  <c r="AH267"/>
  <c r="AH259"/>
  <c r="AH255"/>
  <c r="AH247"/>
  <c r="AH239"/>
  <c r="AH235"/>
  <c r="AH227"/>
  <c r="AH219"/>
  <c r="AH211"/>
  <c r="AH203"/>
  <c r="AH195"/>
  <c r="AH187"/>
  <c r="AH178"/>
  <c r="AH174"/>
  <c r="AH170"/>
  <c r="AH166"/>
  <c r="AH162"/>
  <c r="AH158"/>
  <c r="AH154"/>
  <c r="AH150"/>
  <c r="AH146"/>
  <c r="AH142"/>
  <c r="AH138"/>
  <c r="AH134"/>
  <c r="AH130"/>
  <c r="AH126"/>
  <c r="AH122"/>
  <c r="AH118"/>
  <c r="AH114"/>
  <c r="AH110"/>
  <c r="AH106"/>
  <c r="AH102"/>
  <c r="AH98"/>
  <c r="AH94"/>
  <c r="AH90"/>
  <c r="AH86"/>
  <c r="AH82"/>
  <c r="AH78"/>
  <c r="AH74"/>
  <c r="AH70"/>
  <c r="AH66"/>
  <c r="AH62"/>
  <c r="AH58"/>
  <c r="AH343"/>
  <c r="AH335"/>
  <c r="AH327"/>
  <c r="AH319"/>
  <c r="AH311"/>
  <c r="AH303"/>
  <c r="AH295"/>
  <c r="AH287"/>
  <c r="AH279"/>
  <c r="AH271"/>
  <c r="AH263"/>
  <c r="AH251"/>
  <c r="AH243"/>
  <c r="AH231"/>
  <c r="AH223"/>
  <c r="AH215"/>
  <c r="AH207"/>
  <c r="AH199"/>
  <c r="AH191"/>
  <c r="AH183"/>
  <c r="AH176"/>
  <c r="AH172"/>
  <c r="AH168"/>
  <c r="AH164"/>
  <c r="AH160"/>
  <c r="AH156"/>
  <c r="AH152"/>
  <c r="AH148"/>
  <c r="AH144"/>
  <c r="AH140"/>
  <c r="AH136"/>
  <c r="AH132"/>
  <c r="AH128"/>
  <c r="AH124"/>
  <c r="AH120"/>
  <c r="AH116"/>
  <c r="AH112"/>
  <c r="AH108"/>
  <c r="AH104"/>
  <c r="AH100"/>
  <c r="AH96"/>
  <c r="AH92"/>
  <c r="AH88"/>
  <c r="AH84"/>
  <c r="AH80"/>
  <c r="AH76"/>
  <c r="AH72"/>
  <c r="AH68"/>
  <c r="AH64"/>
  <c r="AH60"/>
  <c r="AH55"/>
  <c r="AE55" s="1"/>
  <c r="AH56"/>
  <c r="AF345"/>
  <c r="AF343"/>
  <c r="AF341"/>
  <c r="AF339"/>
  <c r="AF337"/>
  <c r="AF335"/>
  <c r="AF333"/>
  <c r="AF331"/>
  <c r="AF329"/>
  <c r="AF327"/>
  <c r="AF325"/>
  <c r="AF323"/>
  <c r="AF321"/>
  <c r="AF319"/>
  <c r="AF317"/>
  <c r="AF315"/>
  <c r="AF313"/>
  <c r="AF311"/>
  <c r="AF309"/>
  <c r="AF307"/>
  <c r="AF305"/>
  <c r="AF303"/>
  <c r="AF301"/>
  <c r="AF299"/>
  <c r="AF297"/>
  <c r="AF295"/>
  <c r="AF293"/>
  <c r="AF291"/>
  <c r="AF289"/>
  <c r="AF287"/>
  <c r="AF285"/>
  <c r="AF283"/>
  <c r="AF281"/>
  <c r="AF279"/>
  <c r="AF277"/>
  <c r="AF275"/>
  <c r="AF273"/>
  <c r="AF271"/>
  <c r="AF269"/>
  <c r="AF267"/>
  <c r="AF265"/>
  <c r="AF263"/>
  <c r="AF261"/>
  <c r="AF259"/>
  <c r="AF257"/>
  <c r="AF255"/>
  <c r="AF253"/>
  <c r="AF251"/>
  <c r="AF249"/>
  <c r="AF247"/>
  <c r="AF245"/>
  <c r="AF243"/>
  <c r="AF241"/>
  <c r="AF239"/>
  <c r="AF237"/>
  <c r="AF235"/>
  <c r="AF233"/>
  <c r="AF231"/>
  <c r="AF229"/>
  <c r="AF227"/>
  <c r="AF225"/>
  <c r="AF223"/>
  <c r="AF221"/>
  <c r="AF219"/>
  <c r="AF217"/>
  <c r="AF215"/>
  <c r="AF213"/>
  <c r="AF211"/>
  <c r="AF209"/>
  <c r="AF207"/>
  <c r="AF205"/>
  <c r="AF203"/>
  <c r="AF201"/>
  <c r="AF199"/>
  <c r="AF197"/>
  <c r="AF195"/>
  <c r="AF193"/>
  <c r="AF191"/>
  <c r="AF189"/>
  <c r="AF187"/>
  <c r="AF185"/>
  <c r="AF183"/>
  <c r="AF181"/>
  <c r="AF344"/>
  <c r="AF340"/>
  <c r="AF336"/>
  <c r="AF332"/>
  <c r="AF328"/>
  <c r="AF324"/>
  <c r="AF320"/>
  <c r="AF316"/>
  <c r="AF312"/>
  <c r="AF308"/>
  <c r="AF304"/>
  <c r="AF300"/>
  <c r="AF296"/>
  <c r="AF292"/>
  <c r="AF288"/>
  <c r="AF284"/>
  <c r="AF280"/>
  <c r="AF276"/>
  <c r="AF272"/>
  <c r="AF268"/>
  <c r="AF264"/>
  <c r="AF260"/>
  <c r="AF256"/>
  <c r="AF252"/>
  <c r="AF248"/>
  <c r="AF244"/>
  <c r="AF240"/>
  <c r="AF236"/>
  <c r="AF232"/>
  <c r="AF228"/>
  <c r="AF224"/>
  <c r="AF220"/>
  <c r="AF216"/>
  <c r="AF212"/>
  <c r="AF208"/>
  <c r="AF204"/>
  <c r="AF200"/>
  <c r="AF196"/>
  <c r="AF192"/>
  <c r="AF188"/>
  <c r="AF184"/>
  <c r="AF180"/>
  <c r="AF178"/>
  <c r="AF176"/>
  <c r="AF174"/>
  <c r="AF172"/>
  <c r="AF170"/>
  <c r="AF168"/>
  <c r="AF166"/>
  <c r="AF164"/>
  <c r="AF162"/>
  <c r="AF160"/>
  <c r="AF158"/>
  <c r="AF156"/>
  <c r="AF154"/>
  <c r="AF152"/>
  <c r="AF150"/>
  <c r="AF148"/>
  <c r="AF146"/>
  <c r="AF144"/>
  <c r="AF142"/>
  <c r="AF140"/>
  <c r="AF138"/>
  <c r="AF136"/>
  <c r="AF134"/>
  <c r="AF132"/>
  <c r="AF130"/>
  <c r="AF128"/>
  <c r="AF126"/>
  <c r="AF124"/>
  <c r="AF122"/>
  <c r="AF120"/>
  <c r="AF118"/>
  <c r="AF116"/>
  <c r="AF114"/>
  <c r="AF112"/>
  <c r="AF110"/>
  <c r="AF108"/>
  <c r="AF106"/>
  <c r="AF104"/>
  <c r="AF102"/>
  <c r="AF100"/>
  <c r="AF98"/>
  <c r="AF96"/>
  <c r="AF94"/>
  <c r="AF92"/>
  <c r="AF90"/>
  <c r="AF88"/>
  <c r="AF86"/>
  <c r="AF84"/>
  <c r="AF82"/>
  <c r="AF80"/>
  <c r="AF78"/>
  <c r="AF76"/>
  <c r="AF74"/>
  <c r="AF72"/>
  <c r="AF70"/>
  <c r="AF68"/>
  <c r="AF66"/>
  <c r="AF64"/>
  <c r="AF62"/>
  <c r="AF60"/>
  <c r="AF58"/>
  <c r="AF55"/>
  <c r="AC55" s="1"/>
  <c r="AF342"/>
  <c r="AF334"/>
  <c r="AF326"/>
  <c r="AF318"/>
  <c r="AF310"/>
  <c r="AF302"/>
  <c r="AF294"/>
  <c r="AF286"/>
  <c r="AF278"/>
  <c r="AF270"/>
  <c r="AF262"/>
  <c r="AF250"/>
  <c r="AF242"/>
  <c r="AF230"/>
  <c r="AF222"/>
  <c r="AF214"/>
  <c r="AF206"/>
  <c r="AF198"/>
  <c r="AF190"/>
  <c r="AF182"/>
  <c r="AF177"/>
  <c r="AF173"/>
  <c r="AF169"/>
  <c r="AF165"/>
  <c r="AF161"/>
  <c r="AF157"/>
  <c r="AF153"/>
  <c r="AF149"/>
  <c r="AF145"/>
  <c r="AF141"/>
  <c r="AF137"/>
  <c r="AF133"/>
  <c r="AF129"/>
  <c r="AF125"/>
  <c r="AF121"/>
  <c r="AF117"/>
  <c r="AF113"/>
  <c r="AF109"/>
  <c r="AF105"/>
  <c r="AF101"/>
  <c r="AF97"/>
  <c r="AF93"/>
  <c r="AF89"/>
  <c r="AF85"/>
  <c r="AF81"/>
  <c r="AF77"/>
  <c r="AF73"/>
  <c r="AF69"/>
  <c r="AF65"/>
  <c r="AF61"/>
  <c r="AF56"/>
  <c r="AF346"/>
  <c r="AF338"/>
  <c r="AF330"/>
  <c r="AF322"/>
  <c r="AF314"/>
  <c r="AF306"/>
  <c r="AF298"/>
  <c r="AF290"/>
  <c r="AF282"/>
  <c r="AF274"/>
  <c r="AF266"/>
  <c r="AF258"/>
  <c r="AF254"/>
  <c r="AF246"/>
  <c r="AF238"/>
  <c r="AF234"/>
  <c r="AF226"/>
  <c r="AF218"/>
  <c r="AF210"/>
  <c r="AF202"/>
  <c r="AF194"/>
  <c r="AF186"/>
  <c r="AF179"/>
  <c r="AF175"/>
  <c r="AF171"/>
  <c r="AF167"/>
  <c r="AF163"/>
  <c r="AF159"/>
  <c r="AF155"/>
  <c r="AF151"/>
  <c r="AF147"/>
  <c r="AF143"/>
  <c r="AF139"/>
  <c r="AF135"/>
  <c r="AF131"/>
  <c r="AF127"/>
  <c r="AF123"/>
  <c r="AF119"/>
  <c r="AF115"/>
  <c r="AF111"/>
  <c r="AF107"/>
  <c r="AF103"/>
  <c r="AF99"/>
  <c r="AF95"/>
  <c r="AF91"/>
  <c r="AF87"/>
  <c r="AF83"/>
  <c r="AF79"/>
  <c r="AF75"/>
  <c r="AF71"/>
  <c r="AF67"/>
  <c r="AF63"/>
  <c r="AF59"/>
  <c r="AF5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285"/>
  <c r="AG283"/>
  <c r="AG281"/>
  <c r="AG279"/>
  <c r="AG277"/>
  <c r="AG275"/>
  <c r="AG273"/>
  <c r="AG271"/>
  <c r="AG269"/>
  <c r="AG267"/>
  <c r="AG265"/>
  <c r="AG263"/>
  <c r="AG261"/>
  <c r="AG259"/>
  <c r="AG257"/>
  <c r="AG255"/>
  <c r="AG253"/>
  <c r="AG251"/>
  <c r="AG249"/>
  <c r="AG247"/>
  <c r="AG245"/>
  <c r="AG243"/>
  <c r="AG241"/>
  <c r="AG239"/>
  <c r="AG237"/>
  <c r="AG235"/>
  <c r="AG233"/>
  <c r="AG231"/>
  <c r="AG229"/>
  <c r="AG227"/>
  <c r="AG225"/>
  <c r="AG223"/>
  <c r="AG221"/>
  <c r="AG219"/>
  <c r="AG217"/>
  <c r="AG215"/>
  <c r="AG213"/>
  <c r="AG211"/>
  <c r="AG209"/>
  <c r="AG207"/>
  <c r="AG205"/>
  <c r="AG203"/>
  <c r="AG201"/>
  <c r="AG199"/>
  <c r="AG197"/>
  <c r="AG195"/>
  <c r="AG193"/>
  <c r="AG191"/>
  <c r="AG189"/>
  <c r="AG187"/>
  <c r="AG185"/>
  <c r="AG183"/>
  <c r="AG181"/>
  <c r="AG56"/>
  <c r="AG342"/>
  <c r="AG330"/>
  <c r="AG322"/>
  <c r="AG314"/>
  <c r="AG302"/>
  <c r="AG294"/>
  <c r="AG286"/>
  <c r="AG344"/>
  <c r="AG340"/>
  <c r="AG336"/>
  <c r="AG332"/>
  <c r="AG328"/>
  <c r="AG324"/>
  <c r="AG320"/>
  <c r="AG316"/>
  <c r="AG312"/>
  <c r="AG308"/>
  <c r="AG304"/>
  <c r="AG300"/>
  <c r="AG296"/>
  <c r="AG292"/>
  <c r="AG288"/>
  <c r="AG284"/>
  <c r="AG280"/>
  <c r="AG276"/>
  <c r="AG272"/>
  <c r="AG268"/>
  <c r="AG264"/>
  <c r="AG260"/>
  <c r="AG256"/>
  <c r="AG252"/>
  <c r="AG248"/>
  <c r="AG244"/>
  <c r="AG240"/>
  <c r="AG236"/>
  <c r="AG232"/>
  <c r="AG228"/>
  <c r="AG224"/>
  <c r="AG220"/>
  <c r="AG216"/>
  <c r="AG212"/>
  <c r="AG208"/>
  <c r="AG204"/>
  <c r="AG200"/>
  <c r="AG196"/>
  <c r="AG192"/>
  <c r="AG188"/>
  <c r="AG184"/>
  <c r="AG180"/>
  <c r="AG178"/>
  <c r="AG176"/>
  <c r="AG174"/>
  <c r="AG172"/>
  <c r="AG170"/>
  <c r="AG168"/>
  <c r="AG166"/>
  <c r="AG164"/>
  <c r="AG162"/>
  <c r="AG160"/>
  <c r="AG158"/>
  <c r="AG156"/>
  <c r="AG154"/>
  <c r="AG152"/>
  <c r="AG150"/>
  <c r="AG148"/>
  <c r="AG146"/>
  <c r="AG144"/>
  <c r="AG142"/>
  <c r="AG140"/>
  <c r="AG138"/>
  <c r="AG136"/>
  <c r="AG134"/>
  <c r="AG132"/>
  <c r="AG130"/>
  <c r="AG128"/>
  <c r="AG126"/>
  <c r="AG124"/>
  <c r="AG122"/>
  <c r="AG120"/>
  <c r="AG118"/>
  <c r="AG116"/>
  <c r="AG114"/>
  <c r="AG112"/>
  <c r="AG110"/>
  <c r="AG108"/>
  <c r="AG106"/>
  <c r="AG104"/>
  <c r="AG102"/>
  <c r="AG100"/>
  <c r="AG98"/>
  <c r="AG96"/>
  <c r="AG94"/>
  <c r="AG92"/>
  <c r="AG90"/>
  <c r="AG88"/>
  <c r="AG86"/>
  <c r="AG84"/>
  <c r="AG82"/>
  <c r="AG80"/>
  <c r="AG78"/>
  <c r="AG76"/>
  <c r="AG74"/>
  <c r="AG72"/>
  <c r="AG70"/>
  <c r="AG68"/>
  <c r="AG66"/>
  <c r="AG64"/>
  <c r="AG62"/>
  <c r="AG60"/>
  <c r="AG58"/>
  <c r="AG55"/>
  <c r="AD55" s="1"/>
  <c r="AG346"/>
  <c r="AG338"/>
  <c r="AG334"/>
  <c r="AG326"/>
  <c r="AG318"/>
  <c r="AG310"/>
  <c r="AG306"/>
  <c r="AG298"/>
  <c r="AG290"/>
  <c r="AG274"/>
  <c r="AG258"/>
  <c r="AG242"/>
  <c r="AG226"/>
  <c r="AG210"/>
  <c r="AG194"/>
  <c r="AG179"/>
  <c r="AG171"/>
  <c r="AG163"/>
  <c r="AG155"/>
  <c r="AG147"/>
  <c r="AG139"/>
  <c r="AG131"/>
  <c r="AG123"/>
  <c r="AG115"/>
  <c r="AG107"/>
  <c r="AG99"/>
  <c r="AG91"/>
  <c r="AG83"/>
  <c r="AG75"/>
  <c r="AG67"/>
  <c r="AG59"/>
  <c r="AG79"/>
  <c r="AG165"/>
  <c r="AG125"/>
  <c r="AG117"/>
  <c r="AG109"/>
  <c r="AG101"/>
  <c r="AG93"/>
  <c r="AG85"/>
  <c r="AG270"/>
  <c r="AG254"/>
  <c r="AG238"/>
  <c r="AG222"/>
  <c r="AG206"/>
  <c r="AG190"/>
  <c r="AG177"/>
  <c r="AG169"/>
  <c r="AG161"/>
  <c r="AG153"/>
  <c r="AG145"/>
  <c r="AG137"/>
  <c r="AG129"/>
  <c r="AG121"/>
  <c r="AG113"/>
  <c r="AG105"/>
  <c r="AG97"/>
  <c r="AG89"/>
  <c r="AG81"/>
  <c r="AG73"/>
  <c r="AG65"/>
  <c r="AG282"/>
  <c r="AG266"/>
  <c r="AG250"/>
  <c r="AG234"/>
  <c r="AG218"/>
  <c r="AG202"/>
  <c r="AG186"/>
  <c r="AG175"/>
  <c r="AG167"/>
  <c r="AG159"/>
  <c r="AG151"/>
  <c r="AG143"/>
  <c r="AG135"/>
  <c r="AG127"/>
  <c r="AG119"/>
  <c r="AG111"/>
  <c r="AG103"/>
  <c r="AG95"/>
  <c r="AG87"/>
  <c r="AG71"/>
  <c r="AG63"/>
  <c r="AG57"/>
  <c r="AG278"/>
  <c r="AG262"/>
  <c r="AG246"/>
  <c r="AG230"/>
  <c r="AG214"/>
  <c r="AG198"/>
  <c r="AG182"/>
  <c r="AG173"/>
  <c r="AG157"/>
  <c r="AG149"/>
  <c r="AG141"/>
  <c r="AG133"/>
  <c r="AG77"/>
  <c r="AG69"/>
  <c r="AG61"/>
  <c r="C58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AS57"/>
  <c r="D58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AT57"/>
  <c r="B58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AO7"/>
  <c r="AL8"/>
  <c r="AL303" i="18" l="1"/>
  <c r="AN301"/>
  <c r="AM302"/>
  <c r="AN302" i="17"/>
  <c r="AL302"/>
  <c r="AM302"/>
  <c r="AR8" i="13"/>
  <c r="BL8" s="1"/>
  <c r="BO7"/>
  <c r="AX7"/>
  <c r="BA7" s="1"/>
  <c r="D112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AD56"/>
  <c r="AA55"/>
  <c r="BP55" s="1"/>
  <c r="AE56"/>
  <c r="AB55"/>
  <c r="BQ55" s="1"/>
  <c r="BL7"/>
  <c r="C112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AC56"/>
  <c r="Z55"/>
  <c r="AW57"/>
  <c r="AK58" s="1"/>
  <c r="J57"/>
  <c r="BN57"/>
  <c r="B112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I57"/>
  <c r="BM57"/>
  <c r="AV57"/>
  <c r="AJ58" s="1"/>
  <c r="AL9"/>
  <c r="AO8"/>
  <c r="AU8"/>
  <c r="AI9" s="1"/>
  <c r="AM303" i="18" l="1"/>
  <c r="AN302"/>
  <c r="AL304"/>
  <c r="AM303" i="17"/>
  <c r="AN303"/>
  <c r="AL303"/>
  <c r="BO8" i="13"/>
  <c r="AY57"/>
  <c r="BB57" s="1"/>
  <c r="AZ57"/>
  <c r="BC57" s="1"/>
  <c r="AR9"/>
  <c r="AU9" s="1"/>
  <c r="AI10" s="1"/>
  <c r="AX8"/>
  <c r="BA8" s="1"/>
  <c r="AE57"/>
  <c r="AB56"/>
  <c r="BQ56" s="1"/>
  <c r="AS58"/>
  <c r="I58" s="1"/>
  <c r="AT58"/>
  <c r="R57"/>
  <c r="L57"/>
  <c r="O57" s="1"/>
  <c r="S57"/>
  <c r="M57"/>
  <c r="P57" s="1"/>
  <c r="AC57"/>
  <c r="Z56"/>
  <c r="AD57"/>
  <c r="AA56"/>
  <c r="BP56" s="1"/>
  <c r="BH55"/>
  <c r="BL9"/>
  <c r="AO9"/>
  <c r="AL10"/>
  <c r="AM304" i="18" l="1"/>
  <c r="AL305"/>
  <c r="AN303"/>
  <c r="AM304" i="17"/>
  <c r="AL304"/>
  <c r="AN304"/>
  <c r="AR10" i="13"/>
  <c r="AX9"/>
  <c r="BA9" s="1"/>
  <c r="BO9"/>
  <c r="AW58"/>
  <c r="AK59" s="1"/>
  <c r="AT59" s="1"/>
  <c r="J59" s="1"/>
  <c r="J266" i="7"/>
  <c r="K266"/>
  <c r="H266"/>
  <c r="I266"/>
  <c r="G266"/>
  <c r="AD58" i="13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A57"/>
  <c r="BP57" s="1"/>
  <c r="L58"/>
  <c r="O58" s="1"/>
  <c r="R58"/>
  <c r="AA59" s="1"/>
  <c r="Z57"/>
  <c r="AC58"/>
  <c r="AC59" s="1"/>
  <c r="AC60" s="1"/>
  <c r="AE58"/>
  <c r="AE59" s="1"/>
  <c r="AE60" s="1"/>
  <c r="AB57"/>
  <c r="BQ57" s="1"/>
  <c r="AA58"/>
  <c r="BP58" s="1"/>
  <c r="BH56"/>
  <c r="J58"/>
  <c r="BN58"/>
  <c r="AV58"/>
  <c r="AJ59" s="1"/>
  <c r="BM58"/>
  <c r="AL11"/>
  <c r="AU10"/>
  <c r="AI11" s="1"/>
  <c r="AO10"/>
  <c r="AN304" i="18" l="1"/>
  <c r="AL306"/>
  <c r="AM305"/>
  <c r="AN305" i="17"/>
  <c r="AM305"/>
  <c r="AL305"/>
  <c r="BL10" i="13"/>
  <c r="BO10"/>
  <c r="AX10"/>
  <c r="BA10" s="1"/>
  <c r="AW59"/>
  <c r="AK60" s="1"/>
  <c r="AT60" s="1"/>
  <c r="J60" s="1"/>
  <c r="AY58"/>
  <c r="BB58" s="1"/>
  <c r="BN59"/>
  <c r="AZ58"/>
  <c r="BC58" s="1"/>
  <c r="I267" i="7"/>
  <c r="BN60" i="13"/>
  <c r="K267" i="7"/>
  <c r="AE61" i="13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M59"/>
  <c r="S59"/>
  <c r="AB60" s="1"/>
  <c r="AS59"/>
  <c r="AV59" s="1"/>
  <c r="AJ60" s="1"/>
  <c r="AS60" s="1"/>
  <c r="L266" i="7"/>
  <c r="G267"/>
  <c r="M58" i="13"/>
  <c r="P58" s="1"/>
  <c r="S58"/>
  <c r="AB59" s="1"/>
  <c r="BQ59" s="1"/>
  <c r="BH57"/>
  <c r="AC6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08" s="1"/>
  <c r="AC209" s="1"/>
  <c r="AC210" s="1"/>
  <c r="AC211" s="1"/>
  <c r="AC212" s="1"/>
  <c r="AC213" s="1"/>
  <c r="AC214" s="1"/>
  <c r="AC215" s="1"/>
  <c r="AC216" s="1"/>
  <c r="AC217" s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J267" i="7"/>
  <c r="AR11" i="13"/>
  <c r="BL11" s="1"/>
  <c r="AB58"/>
  <c r="BQ58" s="1"/>
  <c r="H267" i="7"/>
  <c r="AL12" i="13"/>
  <c r="AO11"/>
  <c r="H166" i="12" l="1"/>
  <c r="I166" s="1"/>
  <c r="G166" i="16"/>
  <c r="H166" s="1"/>
  <c r="I166" s="1"/>
  <c r="H166" i="15"/>
  <c r="I166" s="1"/>
  <c r="AM306" i="18"/>
  <c r="AN305"/>
  <c r="AL307"/>
  <c r="AM306" i="17"/>
  <c r="AN306"/>
  <c r="AL306"/>
  <c r="H268" i="7"/>
  <c r="AW60" i="13"/>
  <c r="AK61" s="1"/>
  <c r="J268" i="7"/>
  <c r="AZ59" i="13"/>
  <c r="BC59" s="1"/>
  <c r="BQ60"/>
  <c r="BO11"/>
  <c r="BP59"/>
  <c r="AY59"/>
  <c r="BB59" s="1"/>
  <c r="K268" i="7"/>
  <c r="I268"/>
  <c r="L267"/>
  <c r="G268"/>
  <c r="I59" i="13"/>
  <c r="BM59"/>
  <c r="S60"/>
  <c r="AB61" s="1"/>
  <c r="M60"/>
  <c r="P60" s="1"/>
  <c r="AV60"/>
  <c r="AJ61" s="1"/>
  <c r="BM60"/>
  <c r="I60"/>
  <c r="AU11"/>
  <c r="AI12" s="1"/>
  <c r="AR12" s="1"/>
  <c r="P59"/>
  <c r="AO12"/>
  <c r="AU12"/>
  <c r="AI13" s="1"/>
  <c r="AR13" s="1"/>
  <c r="AL13"/>
  <c r="BV56" i="18" l="1"/>
  <c r="BW56"/>
  <c r="BU56"/>
  <c r="BU56" i="17"/>
  <c r="BW56"/>
  <c r="BV56"/>
  <c r="J167" i="16"/>
  <c r="J167" i="15"/>
  <c r="G167" i="16"/>
  <c r="H167" s="1"/>
  <c r="I167" s="1"/>
  <c r="H167" i="15"/>
  <c r="I167" s="1"/>
  <c r="AL308" i="18"/>
  <c r="AN306"/>
  <c r="AM307"/>
  <c r="AL307" i="17"/>
  <c r="AN307"/>
  <c r="AM307"/>
  <c r="AZ60" i="13"/>
  <c r="BC60" s="1"/>
  <c r="AX11"/>
  <c r="BA11" s="1"/>
  <c r="AY60"/>
  <c r="BB60" s="1"/>
  <c r="BL12"/>
  <c r="AX12"/>
  <c r="BA12" s="1"/>
  <c r="BO12"/>
  <c r="BO13"/>
  <c r="BW56"/>
  <c r="BV56"/>
  <c r="BU56"/>
  <c r="L268" i="7"/>
  <c r="H167" i="12"/>
  <c r="I167" s="1"/>
  <c r="L59" i="13"/>
  <c r="O59" s="1"/>
  <c r="R59"/>
  <c r="AA60" s="1"/>
  <c r="BP60" s="1"/>
  <c r="R60"/>
  <c r="AA61" s="1"/>
  <c r="L60"/>
  <c r="J167" i="12"/>
  <c r="BL13" i="13"/>
  <c r="AO13"/>
  <c r="AL14"/>
  <c r="AU13"/>
  <c r="AI14" s="1"/>
  <c r="BU57" i="18" l="1"/>
  <c r="BV57"/>
  <c r="BW57"/>
  <c r="BV57" i="17"/>
  <c r="BW57"/>
  <c r="BU57"/>
  <c r="H168" i="12"/>
  <c r="I168" s="1"/>
  <c r="G168" i="16"/>
  <c r="H168" s="1"/>
  <c r="I168" s="1"/>
  <c r="H168" i="15"/>
  <c r="I168" s="1"/>
  <c r="J168"/>
  <c r="J168" i="16"/>
  <c r="AL309" i="18"/>
  <c r="AM308"/>
  <c r="AN307"/>
  <c r="AL308" i="17"/>
  <c r="AN308"/>
  <c r="AM308"/>
  <c r="BW57" i="13"/>
  <c r="BV57"/>
  <c r="AX13"/>
  <c r="BA13" s="1"/>
  <c r="J168" i="12"/>
  <c r="AR14" i="13"/>
  <c r="O60"/>
  <c r="AL15"/>
  <c r="AO14"/>
  <c r="BV58" i="18" l="1"/>
  <c r="BU58"/>
  <c r="BW58"/>
  <c r="BW58" i="17"/>
  <c r="BV58"/>
  <c r="BU58"/>
  <c r="J169" i="16"/>
  <c r="J169" i="15"/>
  <c r="AN308" i="18"/>
  <c r="AM309"/>
  <c r="AL310"/>
  <c r="AN309" i="17"/>
  <c r="AM309"/>
  <c r="AL309"/>
  <c r="BO14" i="13"/>
  <c r="BV58"/>
  <c r="BW58"/>
  <c r="BL14"/>
  <c r="J169" i="12"/>
  <c r="AU14" i="13"/>
  <c r="AI15" s="1"/>
  <c r="AR15" s="1"/>
  <c r="AO15"/>
  <c r="AL16"/>
  <c r="AL311" i="18" l="1"/>
  <c r="AN309"/>
  <c r="AM310"/>
  <c r="AN310" i="17"/>
  <c r="AL310"/>
  <c r="AM310"/>
  <c r="BO15" i="13"/>
  <c r="AX15"/>
  <c r="BA15" s="1"/>
  <c r="AU15"/>
  <c r="AI16" s="1"/>
  <c r="AX14"/>
  <c r="BA14" s="1"/>
  <c r="BL15"/>
  <c r="AR16"/>
  <c r="AU16" s="1"/>
  <c r="AI17" s="1"/>
  <c r="AO16"/>
  <c r="AL17"/>
  <c r="AM311" i="18" l="1"/>
  <c r="AL312"/>
  <c r="AN310"/>
  <c r="AL311" i="17"/>
  <c r="AM311"/>
  <c r="AN311"/>
  <c r="AX16" i="13"/>
  <c r="BA16" s="1"/>
  <c r="BO16"/>
  <c r="BL16"/>
  <c r="AR17"/>
  <c r="BL17" s="1"/>
  <c r="AL18"/>
  <c r="AO17"/>
  <c r="AU17"/>
  <c r="AI18" s="1"/>
  <c r="AM312" i="18" l="1"/>
  <c r="AN311"/>
  <c r="AL313"/>
  <c r="AN312" i="17"/>
  <c r="AL312"/>
  <c r="AM312"/>
  <c r="AR18" i="13"/>
  <c r="BO18" s="1"/>
  <c r="AX17"/>
  <c r="BA17" s="1"/>
  <c r="BO17"/>
  <c r="AO18"/>
  <c r="AL19"/>
  <c r="AN312" i="18" l="1"/>
  <c r="AL314"/>
  <c r="AM313"/>
  <c r="AM313" i="17"/>
  <c r="AL313"/>
  <c r="AN313"/>
  <c r="BL18" i="13"/>
  <c r="AU18"/>
  <c r="AI19" s="1"/>
  <c r="AR19" s="1"/>
  <c r="AO19"/>
  <c r="AL20"/>
  <c r="AM314" i="18" l="1"/>
  <c r="AL315"/>
  <c r="AN313"/>
  <c r="AM314" i="17"/>
  <c r="AN314"/>
  <c r="AL314"/>
  <c r="BL19" i="13"/>
  <c r="AU19"/>
  <c r="AI20" s="1"/>
  <c r="AR20" s="1"/>
  <c r="AX18"/>
  <c r="BA18" s="1"/>
  <c r="BO20"/>
  <c r="BO19"/>
  <c r="BL20"/>
  <c r="AO20"/>
  <c r="AL21"/>
  <c r="AM315" i="18" l="1"/>
  <c r="AN314"/>
  <c r="AL316"/>
  <c r="AN315" i="17"/>
  <c r="AL315"/>
  <c r="AM315"/>
  <c r="AX20" i="13"/>
  <c r="BA20" s="1"/>
  <c r="AU20"/>
  <c r="AI21" s="1"/>
  <c r="AR21" s="1"/>
  <c r="AU21" s="1"/>
  <c r="AI22" s="1"/>
  <c r="AX19"/>
  <c r="BA19" s="1"/>
  <c r="AO21"/>
  <c r="AL22"/>
  <c r="AN315" i="18" l="1"/>
  <c r="AL317"/>
  <c r="AM316"/>
  <c r="AM316" i="17"/>
  <c r="AL316"/>
  <c r="AN316"/>
  <c r="AX21" i="13"/>
  <c r="BA21" s="1"/>
  <c r="BO21"/>
  <c r="BL21"/>
  <c r="AR22"/>
  <c r="AO22"/>
  <c r="AL23"/>
  <c r="AM317" i="18" l="1"/>
  <c r="AL318"/>
  <c r="AN316"/>
  <c r="AM317" i="17"/>
  <c r="AL317"/>
  <c r="AN317"/>
  <c r="BL22" i="13"/>
  <c r="BO22"/>
  <c r="AU22"/>
  <c r="AI23" s="1"/>
  <c r="AR23" s="1"/>
  <c r="AO23"/>
  <c r="AL24"/>
  <c r="AL319" i="18" l="1"/>
  <c r="AM318"/>
  <c r="AN317"/>
  <c r="AN318" i="17"/>
  <c r="AM318"/>
  <c r="AL318"/>
  <c r="BL23" i="13"/>
  <c r="BO23"/>
  <c r="AX22"/>
  <c r="BA22" s="1"/>
  <c r="AU23"/>
  <c r="AI24" s="1"/>
  <c r="AR24" s="1"/>
  <c r="AU24" s="1"/>
  <c r="AI25" s="1"/>
  <c r="AO24"/>
  <c r="AL25"/>
  <c r="AN318" i="18" l="1"/>
  <c r="AM319"/>
  <c r="AL320"/>
  <c r="AL319" i="17"/>
  <c r="AN319"/>
  <c r="AM319"/>
  <c r="AR25" i="13"/>
  <c r="AX23"/>
  <c r="BA23" s="1"/>
  <c r="BL24"/>
  <c r="AX24"/>
  <c r="BA24" s="1"/>
  <c r="BO24"/>
  <c r="AO25"/>
  <c r="AL26"/>
  <c r="AL321" i="18" l="1"/>
  <c r="AN319"/>
  <c r="AM320"/>
  <c r="AL320" i="17"/>
  <c r="AM320"/>
  <c r="AN320"/>
  <c r="BL25" i="13"/>
  <c r="BO25"/>
  <c r="AU25"/>
  <c r="AI26" s="1"/>
  <c r="AR26"/>
  <c r="BL26" s="1"/>
  <c r="AO26"/>
  <c r="AL27"/>
  <c r="AL322" i="18" l="1"/>
  <c r="AM321"/>
  <c r="AN320"/>
  <c r="AL321" i="17"/>
  <c r="AM321"/>
  <c r="AN321"/>
  <c r="AU26" i="13"/>
  <c r="AI27" s="1"/>
  <c r="AR27" s="1"/>
  <c r="AX25"/>
  <c r="BA25" s="1"/>
  <c r="AX26"/>
  <c r="BA26" s="1"/>
  <c r="BO26"/>
  <c r="AU27"/>
  <c r="AI28" s="1"/>
  <c r="AL28"/>
  <c r="AO27"/>
  <c r="AL323" i="18" l="1"/>
  <c r="AM322"/>
  <c r="AN321"/>
  <c r="AN322" i="17"/>
  <c r="AM322"/>
  <c r="AL322"/>
  <c r="BO27" i="13"/>
  <c r="BL27"/>
  <c r="AX27"/>
  <c r="BA27" s="1"/>
  <c r="AR28"/>
  <c r="AO28"/>
  <c r="AL29"/>
  <c r="AL324" i="18" l="1"/>
  <c r="AM323"/>
  <c r="AN322"/>
  <c r="AL323" i="17"/>
  <c r="AN323"/>
  <c r="AM323"/>
  <c r="AU28" i="13"/>
  <c r="AI29" s="1"/>
  <c r="AR29" s="1"/>
  <c r="AU29" s="1"/>
  <c r="AI30" s="1"/>
  <c r="BO28"/>
  <c r="BL28"/>
  <c r="AL30"/>
  <c r="AO29"/>
  <c r="AM324" i="18" l="1"/>
  <c r="AN323"/>
  <c r="AL325"/>
  <c r="AN324" i="17"/>
  <c r="AL324"/>
  <c r="AM324"/>
  <c r="AR30" i="13"/>
  <c r="BO30" s="1"/>
  <c r="BL29"/>
  <c r="AX28"/>
  <c r="BA28" s="1"/>
  <c r="AX29"/>
  <c r="BA29" s="1"/>
  <c r="BO29"/>
  <c r="BL30"/>
  <c r="AU30"/>
  <c r="AI31" s="1"/>
  <c r="AL31"/>
  <c r="AO30"/>
  <c r="AL326" i="18" l="1"/>
  <c r="AM325"/>
  <c r="AN324"/>
  <c r="AL325" i="17"/>
  <c r="AN325"/>
  <c r="AM325"/>
  <c r="AX30" i="13"/>
  <c r="BA30" s="1"/>
  <c r="AR31"/>
  <c r="AU31" s="1"/>
  <c r="AI32" s="1"/>
  <c r="AR32" s="1"/>
  <c r="AL32"/>
  <c r="AO31"/>
  <c r="AL327" i="18" l="1"/>
  <c r="AN325"/>
  <c r="AM326"/>
  <c r="AL326" i="17"/>
  <c r="AM326"/>
  <c r="AN326"/>
  <c r="BL31" i="13"/>
  <c r="BO31"/>
  <c r="AX31"/>
  <c r="BA31" s="1"/>
  <c r="BO32"/>
  <c r="BL32"/>
  <c r="AL33"/>
  <c r="AU32"/>
  <c r="AI33" s="1"/>
  <c r="AO32"/>
  <c r="AM327" i="18" l="1"/>
  <c r="AL328"/>
  <c r="AN326"/>
  <c r="AN327" i="17"/>
  <c r="AL327"/>
  <c r="AM327"/>
  <c r="AX32" i="13"/>
  <c r="BA32" s="1"/>
  <c r="AR33"/>
  <c r="BL33" s="1"/>
  <c r="AL34"/>
  <c r="AO33"/>
  <c r="AN327" i="18" l="1"/>
  <c r="AM328"/>
  <c r="AL329"/>
  <c r="AN328" i="17"/>
  <c r="AM328"/>
  <c r="AL328"/>
  <c r="BO33" i="13"/>
  <c r="AU33"/>
  <c r="AI34" s="1"/>
  <c r="AR34" s="1"/>
  <c r="BL34" s="1"/>
  <c r="AL35"/>
  <c r="AO34"/>
  <c r="AL330" i="18" l="1"/>
  <c r="AN328"/>
  <c r="AM329"/>
  <c r="AL329" i="17"/>
  <c r="AN329"/>
  <c r="AM329"/>
  <c r="AU34" i="13"/>
  <c r="AI35" s="1"/>
  <c r="AX33"/>
  <c r="BA33" s="1"/>
  <c r="BO34"/>
  <c r="AR35"/>
  <c r="AO35"/>
  <c r="AL36"/>
  <c r="AL331" i="18" l="1"/>
  <c r="AN329"/>
  <c r="AM330"/>
  <c r="AL330" i="17"/>
  <c r="AM330"/>
  <c r="AN330"/>
  <c r="AX34" i="13"/>
  <c r="BA34" s="1"/>
  <c r="BL35"/>
  <c r="BO35"/>
  <c r="AU35"/>
  <c r="AI36" s="1"/>
  <c r="AR36" s="1"/>
  <c r="BL36" s="1"/>
  <c r="AO36"/>
  <c r="AL37"/>
  <c r="AM331" i="18" l="1"/>
  <c r="AN330"/>
  <c r="AL332"/>
  <c r="AM331" i="17"/>
  <c r="AN331"/>
  <c r="AL331"/>
  <c r="AU36" i="13"/>
  <c r="AI37" s="1"/>
  <c r="AR37" s="1"/>
  <c r="AX35"/>
  <c r="BA35" s="1"/>
  <c r="BO36"/>
  <c r="AO37"/>
  <c r="AL38"/>
  <c r="AL333" i="18" l="1"/>
  <c r="AM332"/>
  <c r="AN331"/>
  <c r="AN332" i="17"/>
  <c r="AM332"/>
  <c r="AL332"/>
  <c r="BL37" i="13"/>
  <c r="BO37"/>
  <c r="AU37"/>
  <c r="AI38" s="1"/>
  <c r="AX36"/>
  <c r="BA36" s="1"/>
  <c r="AX37"/>
  <c r="BA37" s="1"/>
  <c r="AR38"/>
  <c r="AL39"/>
  <c r="AO38"/>
  <c r="AL334" i="18" l="1"/>
  <c r="AM333"/>
  <c r="AN332"/>
  <c r="AL333" i="17"/>
  <c r="AN333"/>
  <c r="AM333"/>
  <c r="BL38" i="13"/>
  <c r="BO38"/>
  <c r="AU38"/>
  <c r="AI39" s="1"/>
  <c r="AR39" s="1"/>
  <c r="AO39"/>
  <c r="AU39"/>
  <c r="AI40" s="1"/>
  <c r="AR40" s="1"/>
  <c r="AL40"/>
  <c r="AM334" i="18" l="1"/>
  <c r="AN333"/>
  <c r="AL335"/>
  <c r="AN334" i="17"/>
  <c r="AL334"/>
  <c r="AM334"/>
  <c r="BO40" i="13"/>
  <c r="BO39"/>
  <c r="AX39"/>
  <c r="BA39" s="1"/>
  <c r="BL39"/>
  <c r="AX38"/>
  <c r="BA38" s="1"/>
  <c r="BL40"/>
  <c r="AO40"/>
  <c r="AL41"/>
  <c r="AU40"/>
  <c r="AI41" s="1"/>
  <c r="AM335" i="18" l="1"/>
  <c r="AN334"/>
  <c r="AL336"/>
  <c r="AN335" i="17"/>
  <c r="AM335"/>
  <c r="AL335"/>
  <c r="AR41" i="13"/>
  <c r="BO41"/>
  <c r="AX40"/>
  <c r="BA40" s="1"/>
  <c r="BL41"/>
  <c r="AL42"/>
  <c r="AO41"/>
  <c r="AU41"/>
  <c r="AI42" s="1"/>
  <c r="AN335" i="18" l="1"/>
  <c r="AL337"/>
  <c r="AM336"/>
  <c r="AM336" i="17"/>
  <c r="AN336"/>
  <c r="AL336"/>
  <c r="AX41" i="13"/>
  <c r="BA41" s="1"/>
  <c r="AR42"/>
  <c r="AU42" s="1"/>
  <c r="AI43" s="1"/>
  <c r="AO42"/>
  <c r="AL43"/>
  <c r="AL338" i="18" l="1"/>
  <c r="AN336"/>
  <c r="AM337"/>
  <c r="AL337" i="17"/>
  <c r="AM337"/>
  <c r="AN337"/>
  <c r="AR43" i="13"/>
  <c r="BL42"/>
  <c r="AX42"/>
  <c r="BA42" s="1"/>
  <c r="BO42"/>
  <c r="AO43"/>
  <c r="AL44"/>
  <c r="AU43"/>
  <c r="AI44" s="1"/>
  <c r="AM338" i="18" l="1"/>
  <c r="AL339"/>
  <c r="AN337"/>
  <c r="AL338" i="17"/>
  <c r="AN338"/>
  <c r="AM338"/>
  <c r="BL43" i="13"/>
  <c r="BO43"/>
  <c r="AX43"/>
  <c r="BA43" s="1"/>
  <c r="AR44"/>
  <c r="AL45"/>
  <c r="AO44"/>
  <c r="AL340" i="18" l="1"/>
  <c r="AN338"/>
  <c r="AM339"/>
  <c r="AL339" i="17"/>
  <c r="AN339"/>
  <c r="AM339"/>
  <c r="AU44" i="13"/>
  <c r="AI45" s="1"/>
  <c r="AR45" s="1"/>
  <c r="AU45" s="1"/>
  <c r="AI46" s="1"/>
  <c r="BO44"/>
  <c r="BL44"/>
  <c r="AL46"/>
  <c r="AO45"/>
  <c r="AM340" i="18" l="1"/>
  <c r="AN339"/>
  <c r="AL341"/>
  <c r="AL340" i="17"/>
  <c r="AM340"/>
  <c r="AN340"/>
  <c r="BL45" i="13"/>
  <c r="AX44"/>
  <c r="BA44" s="1"/>
  <c r="AX45"/>
  <c r="BA45" s="1"/>
  <c r="BO45"/>
  <c r="AR46"/>
  <c r="AU46" s="1"/>
  <c r="AI47" s="1"/>
  <c r="AO46"/>
  <c r="AL47"/>
  <c r="AN340" i="18" l="1"/>
  <c r="AM341"/>
  <c r="AL342"/>
  <c r="AM341" i="17"/>
  <c r="AL341"/>
  <c r="AN341"/>
  <c r="BL46" i="13"/>
  <c r="AR47"/>
  <c r="AU47" s="1"/>
  <c r="AI48" s="1"/>
  <c r="BO46"/>
  <c r="AX46"/>
  <c r="BA46" s="1"/>
  <c r="AL48"/>
  <c r="AO47"/>
  <c r="AM342" i="18" l="1"/>
  <c r="AL343"/>
  <c r="AN341"/>
  <c r="AL342" i="17"/>
  <c r="AN342"/>
  <c r="AM342"/>
  <c r="BL47" i="13"/>
  <c r="BO47"/>
  <c r="AX47"/>
  <c r="BA47" s="1"/>
  <c r="AR48"/>
  <c r="AL49"/>
  <c r="AO48"/>
  <c r="AN342" i="18" l="1"/>
  <c r="AM343"/>
  <c r="AL344"/>
  <c r="AN343" i="17"/>
  <c r="AM343"/>
  <c r="AL343"/>
  <c r="BL48" i="13"/>
  <c r="BO48"/>
  <c r="AU48"/>
  <c r="AI49" s="1"/>
  <c r="AR49" s="1"/>
  <c r="BL49" s="1"/>
  <c r="AO49"/>
  <c r="AL50"/>
  <c r="AN343" i="18" l="1"/>
  <c r="AL345"/>
  <c r="AM344"/>
  <c r="AM344" i="17"/>
  <c r="AL344"/>
  <c r="AN344"/>
  <c r="AU49" i="13"/>
  <c r="AI50" s="1"/>
  <c r="AR50" s="1"/>
  <c r="AX48"/>
  <c r="BA48" s="1"/>
  <c r="BO49"/>
  <c r="AL51"/>
  <c r="AO50"/>
  <c r="AM345" i="18" l="1"/>
  <c r="AL346"/>
  <c r="AN344"/>
  <c r="AM345" i="17"/>
  <c r="AL345"/>
  <c r="AN345"/>
  <c r="AX49" i="13"/>
  <c r="BA49" s="1"/>
  <c r="AU50"/>
  <c r="AI51" s="1"/>
  <c r="AR51" s="1"/>
  <c r="BL51" s="1"/>
  <c r="BO50"/>
  <c r="BL50"/>
  <c r="AL52"/>
  <c r="AO51"/>
  <c r="AM346" i="18" l="1"/>
  <c r="AN345"/>
  <c r="AN346" i="17"/>
  <c r="AM346"/>
  <c r="AL346"/>
  <c r="BO51" i="13"/>
  <c r="AX50"/>
  <c r="BA50" s="1"/>
  <c r="AU51"/>
  <c r="AI52" s="1"/>
  <c r="AR52" s="1"/>
  <c r="AO52"/>
  <c r="AL53"/>
  <c r="AN346" i="18" l="1"/>
  <c r="BO52" i="13"/>
  <c r="AU52"/>
  <c r="AI53" s="1"/>
  <c r="AR53" s="1"/>
  <c r="AX51"/>
  <c r="BA51" s="1"/>
  <c r="BL52"/>
  <c r="AO53"/>
  <c r="AL54"/>
  <c r="AU53" l="1"/>
  <c r="AI54" s="1"/>
  <c r="AR54" s="1"/>
  <c r="AU54" s="1"/>
  <c r="AI55" s="1"/>
  <c r="BO53"/>
  <c r="AX52"/>
  <c r="BA52" s="1"/>
  <c r="BL53"/>
  <c r="AO54"/>
  <c r="AL55"/>
  <c r="BL54" l="1"/>
  <c r="AX53"/>
  <c r="BA53" s="1"/>
  <c r="BO54"/>
  <c r="AX54"/>
  <c r="BA54" s="1"/>
  <c r="AR55"/>
  <c r="AO55"/>
  <c r="AL56"/>
  <c r="AU55" l="1"/>
  <c r="AI56" s="1"/>
  <c r="AR56" s="1"/>
  <c r="BO55"/>
  <c r="BL55"/>
  <c r="AO56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X55" l="1"/>
  <c r="BA55" s="1"/>
  <c r="BL56"/>
  <c r="BO56"/>
  <c r="AL57"/>
  <c r="AL58" s="1"/>
  <c r="AU56"/>
  <c r="AI57" s="1"/>
  <c r="AR57" s="1"/>
  <c r="AX56" l="1"/>
  <c r="BA56" s="1"/>
  <c r="BO57"/>
  <c r="AL59"/>
  <c r="BL57"/>
  <c r="AU57"/>
  <c r="AI58" s="1"/>
  <c r="H57"/>
  <c r="BR57" s="1"/>
  <c r="AX57" l="1"/>
  <c r="BA57" s="1"/>
  <c r="AR58"/>
  <c r="H58" s="1"/>
  <c r="BR58" s="1"/>
  <c r="AL60"/>
  <c r="Q57"/>
  <c r="Z58" s="1"/>
  <c r="K57"/>
  <c r="BL58" l="1"/>
  <c r="N57"/>
  <c r="BU57"/>
  <c r="AU58"/>
  <c r="AI59" s="1"/>
  <c r="AR59" s="1"/>
  <c r="BL59" s="1"/>
  <c r="BO58"/>
  <c r="AL61"/>
  <c r="BH58"/>
  <c r="K58"/>
  <c r="Q58"/>
  <c r="Z59" s="1"/>
  <c r="AX58" l="1"/>
  <c r="BA58" s="1"/>
  <c r="BO59"/>
  <c r="N58"/>
  <c r="BU58"/>
  <c r="I269" i="7"/>
  <c r="AL62" i="13"/>
  <c r="AL63" s="1"/>
  <c r="AL64" s="1"/>
  <c r="AL65" s="1"/>
  <c r="AL66" s="1"/>
  <c r="AL67" s="1"/>
  <c r="AL68" s="1"/>
  <c r="AL69" s="1"/>
  <c r="AL70" s="1"/>
  <c r="AL71" s="1"/>
  <c r="AL72" s="1"/>
  <c r="AL73" s="1"/>
  <c r="AL74" s="1"/>
  <c r="AL75" s="1"/>
  <c r="AL76" s="1"/>
  <c r="AL77" s="1"/>
  <c r="AL78" s="1"/>
  <c r="AL79" s="1"/>
  <c r="AL80" s="1"/>
  <c r="AL81" s="1"/>
  <c r="AL82" s="1"/>
  <c r="AL83" s="1"/>
  <c r="AL84" s="1"/>
  <c r="AL85" s="1"/>
  <c r="AL86" s="1"/>
  <c r="AL87" s="1"/>
  <c r="AL88" s="1"/>
  <c r="AL89" s="1"/>
  <c r="AL90" s="1"/>
  <c r="AL91" s="1"/>
  <c r="AL92" s="1"/>
  <c r="AL93" s="1"/>
  <c r="AL94" s="1"/>
  <c r="AL95" s="1"/>
  <c r="AL96" s="1"/>
  <c r="AL97" s="1"/>
  <c r="AL98" s="1"/>
  <c r="AL99" s="1"/>
  <c r="AL100" s="1"/>
  <c r="AL101" s="1"/>
  <c r="AL102" s="1"/>
  <c r="AL103" s="1"/>
  <c r="AL104" s="1"/>
  <c r="AL105" s="1"/>
  <c r="AL106" s="1"/>
  <c r="AL107" s="1"/>
  <c r="AL108" s="1"/>
  <c r="AL109" s="1"/>
  <c r="AL110" s="1"/>
  <c r="AL111" s="1"/>
  <c r="AL112" s="1"/>
  <c r="AL113" s="1"/>
  <c r="AL114" s="1"/>
  <c r="AL115" s="1"/>
  <c r="AL116" s="1"/>
  <c r="AL117" s="1"/>
  <c r="AL118" s="1"/>
  <c r="AL119" s="1"/>
  <c r="AL120" s="1"/>
  <c r="AL121" s="1"/>
  <c r="AL122" s="1"/>
  <c r="AL123" s="1"/>
  <c r="AL124" s="1"/>
  <c r="AL125" s="1"/>
  <c r="AL126" s="1"/>
  <c r="AL127" s="1"/>
  <c r="AL128" s="1"/>
  <c r="AL129" s="1"/>
  <c r="AL130" s="1"/>
  <c r="AL131" s="1"/>
  <c r="AL132" s="1"/>
  <c r="AL133" s="1"/>
  <c r="AL134" s="1"/>
  <c r="AL135" s="1"/>
  <c r="AL136" s="1"/>
  <c r="AL137" s="1"/>
  <c r="AL138" s="1"/>
  <c r="AL139" s="1"/>
  <c r="AL140" s="1"/>
  <c r="AL141" s="1"/>
  <c r="AL142" s="1"/>
  <c r="AL143" s="1"/>
  <c r="AL144" s="1"/>
  <c r="AL145" s="1"/>
  <c r="AL146" s="1"/>
  <c r="AL147" s="1"/>
  <c r="AL148" s="1"/>
  <c r="AL149" s="1"/>
  <c r="AL150" s="1"/>
  <c r="AL151" s="1"/>
  <c r="AL152" s="1"/>
  <c r="AL153" s="1"/>
  <c r="AL154" s="1"/>
  <c r="AL155" s="1"/>
  <c r="AL156" s="1"/>
  <c r="AL157" s="1"/>
  <c r="AL158" s="1"/>
  <c r="AL159" s="1"/>
  <c r="AL160" s="1"/>
  <c r="AL161" s="1"/>
  <c r="AL162" s="1"/>
  <c r="AL163" s="1"/>
  <c r="AL164" s="1"/>
  <c r="AL165" s="1"/>
  <c r="AL166" s="1"/>
  <c r="AL167" s="1"/>
  <c r="AL168" s="1"/>
  <c r="AL169" s="1"/>
  <c r="AL170" s="1"/>
  <c r="AL171" s="1"/>
  <c r="AL172" s="1"/>
  <c r="AL173" s="1"/>
  <c r="AL174" s="1"/>
  <c r="AL175" s="1"/>
  <c r="AL176" s="1"/>
  <c r="AL177" s="1"/>
  <c r="AL178" s="1"/>
  <c r="AL179" s="1"/>
  <c r="AL180" s="1"/>
  <c r="AL181" s="1"/>
  <c r="AL182" s="1"/>
  <c r="AL183" s="1"/>
  <c r="AL184" s="1"/>
  <c r="AL185" s="1"/>
  <c r="AL186" s="1"/>
  <c r="AL187" s="1"/>
  <c r="AL188" s="1"/>
  <c r="AL189" s="1"/>
  <c r="AL190" s="1"/>
  <c r="AL191" s="1"/>
  <c r="AL192" s="1"/>
  <c r="AL193" s="1"/>
  <c r="AL194" s="1"/>
  <c r="AL195" s="1"/>
  <c r="AL196" s="1"/>
  <c r="AL197" s="1"/>
  <c r="AL198" s="1"/>
  <c r="AL199" s="1"/>
  <c r="AL200" s="1"/>
  <c r="AL201" s="1"/>
  <c r="AL202" s="1"/>
  <c r="AL203" s="1"/>
  <c r="AL204" s="1"/>
  <c r="AL205" s="1"/>
  <c r="AL206" s="1"/>
  <c r="AL207" s="1"/>
  <c r="AL208" s="1"/>
  <c r="AL209" s="1"/>
  <c r="AL210" s="1"/>
  <c r="AL211" s="1"/>
  <c r="AL212" s="1"/>
  <c r="AL213" s="1"/>
  <c r="AL214" s="1"/>
  <c r="AL215" s="1"/>
  <c r="AL216" s="1"/>
  <c r="AL217" s="1"/>
  <c r="AL218" s="1"/>
  <c r="AL219" s="1"/>
  <c r="AL220" s="1"/>
  <c r="AL221" s="1"/>
  <c r="AL222" s="1"/>
  <c r="AL223" s="1"/>
  <c r="AL224" s="1"/>
  <c r="AL225" s="1"/>
  <c r="AL226" s="1"/>
  <c r="AL227" s="1"/>
  <c r="AL228" s="1"/>
  <c r="AL229" s="1"/>
  <c r="AL230" s="1"/>
  <c r="AL231" s="1"/>
  <c r="AL232" s="1"/>
  <c r="AL233" s="1"/>
  <c r="AL234" s="1"/>
  <c r="AL235" s="1"/>
  <c r="AL236" s="1"/>
  <c r="AL237" s="1"/>
  <c r="AL238" s="1"/>
  <c r="AL239" s="1"/>
  <c r="AL240" s="1"/>
  <c r="AL241" s="1"/>
  <c r="AL242" s="1"/>
  <c r="AL243" s="1"/>
  <c r="AL244" s="1"/>
  <c r="AL245" s="1"/>
  <c r="AL246" s="1"/>
  <c r="AL247" s="1"/>
  <c r="AL248" s="1"/>
  <c r="AL249" s="1"/>
  <c r="AL250" s="1"/>
  <c r="AL251" s="1"/>
  <c r="AL252" s="1"/>
  <c r="AL253" s="1"/>
  <c r="AL254" s="1"/>
  <c r="AL255" s="1"/>
  <c r="AL256" s="1"/>
  <c r="AL257" s="1"/>
  <c r="AL258" s="1"/>
  <c r="AL259" s="1"/>
  <c r="AL260" s="1"/>
  <c r="AL261" s="1"/>
  <c r="AL262" s="1"/>
  <c r="AL263" s="1"/>
  <c r="AL264" s="1"/>
  <c r="AL265" s="1"/>
  <c r="AL266" s="1"/>
  <c r="AL267" s="1"/>
  <c r="AL268" s="1"/>
  <c r="AL269" s="1"/>
  <c r="AL270" s="1"/>
  <c r="AL271" s="1"/>
  <c r="AL272" s="1"/>
  <c r="AL273" s="1"/>
  <c r="AL274" s="1"/>
  <c r="AL275" s="1"/>
  <c r="AL276" s="1"/>
  <c r="AL277" s="1"/>
  <c r="AL278" s="1"/>
  <c r="AL279" s="1"/>
  <c r="AL280" s="1"/>
  <c r="AL281" s="1"/>
  <c r="AL282" s="1"/>
  <c r="AL283" s="1"/>
  <c r="AL284" s="1"/>
  <c r="AL285" s="1"/>
  <c r="AL286" s="1"/>
  <c r="AL287" s="1"/>
  <c r="AL288" s="1"/>
  <c r="AL289" s="1"/>
  <c r="AL290" s="1"/>
  <c r="AL291" s="1"/>
  <c r="AL292" s="1"/>
  <c r="AL293" s="1"/>
  <c r="AL294" s="1"/>
  <c r="AL295" s="1"/>
  <c r="AL296" s="1"/>
  <c r="AL297" s="1"/>
  <c r="AL298" s="1"/>
  <c r="AL299" s="1"/>
  <c r="AL300" s="1"/>
  <c r="AL301" s="1"/>
  <c r="AL302" s="1"/>
  <c r="AL303" s="1"/>
  <c r="AL304" s="1"/>
  <c r="AL305" s="1"/>
  <c r="AL306" s="1"/>
  <c r="AL307" s="1"/>
  <c r="AL308" s="1"/>
  <c r="AL309" s="1"/>
  <c r="AL310" s="1"/>
  <c r="AL311" s="1"/>
  <c r="AL312" s="1"/>
  <c r="AL313" s="1"/>
  <c r="AL314" s="1"/>
  <c r="AL315" s="1"/>
  <c r="AL316" s="1"/>
  <c r="AL317" s="1"/>
  <c r="AL318" s="1"/>
  <c r="AL319" s="1"/>
  <c r="AL320" s="1"/>
  <c r="AL321" s="1"/>
  <c r="AL322" s="1"/>
  <c r="AL323" s="1"/>
  <c r="AL324" s="1"/>
  <c r="AL325" s="1"/>
  <c r="AL326" s="1"/>
  <c r="AL327" s="1"/>
  <c r="AL328" s="1"/>
  <c r="AL329" s="1"/>
  <c r="AL330" s="1"/>
  <c r="AL331" s="1"/>
  <c r="AL332" s="1"/>
  <c r="AL333" s="1"/>
  <c r="AL334" s="1"/>
  <c r="AL335" s="1"/>
  <c r="AL336" s="1"/>
  <c r="AL337" s="1"/>
  <c r="AL338" s="1"/>
  <c r="AL339" s="1"/>
  <c r="AL340" s="1"/>
  <c r="AL341" s="1"/>
  <c r="AL342" s="1"/>
  <c r="AL343" s="1"/>
  <c r="AL344" s="1"/>
  <c r="AL345" s="1"/>
  <c r="AL346" s="1"/>
  <c r="K269" i="7"/>
  <c r="J269"/>
  <c r="H269"/>
  <c r="G269"/>
  <c r="BH59" i="13"/>
  <c r="AU59"/>
  <c r="AI60" s="1"/>
  <c r="AR60" s="1"/>
  <c r="H59"/>
  <c r="BR59" s="1"/>
  <c r="AX59" l="1"/>
  <c r="BA59" s="1"/>
  <c r="K270" i="7"/>
  <c r="I270"/>
  <c r="G270"/>
  <c r="L269"/>
  <c r="J270"/>
  <c r="H270"/>
  <c r="BL60" i="13"/>
  <c r="K59"/>
  <c r="N59" s="1"/>
  <c r="Q59"/>
  <c r="Z60" s="1"/>
  <c r="BO60" s="1"/>
  <c r="H169" i="12" l="1"/>
  <c r="I169" s="1"/>
  <c r="H169" i="15"/>
  <c r="I169" s="1"/>
  <c r="G169" i="16"/>
  <c r="H169" s="1"/>
  <c r="I169" s="1"/>
  <c r="L270" i="7"/>
  <c r="BH60" i="13"/>
  <c r="H60"/>
  <c r="BR60" s="1"/>
  <c r="AU60"/>
  <c r="BV59" i="17" l="1"/>
  <c r="BW59"/>
  <c r="BU59"/>
  <c r="BW59" i="18"/>
  <c r="BU59"/>
  <c r="BV59"/>
  <c r="J170" i="16"/>
  <c r="J170" i="15"/>
  <c r="H170" i="12"/>
  <c r="I170" s="1"/>
  <c r="G170" i="16"/>
  <c r="H170" s="1"/>
  <c r="I170" s="1"/>
  <c r="H170" i="15"/>
  <c r="I170" s="1"/>
  <c r="BV59" i="13"/>
  <c r="BU59"/>
  <c r="BW59"/>
  <c r="AI61"/>
  <c r="AX60"/>
  <c r="BA60" s="1"/>
  <c r="I271" i="7"/>
  <c r="J170" i="12"/>
  <c r="K271" i="7"/>
  <c r="G271"/>
  <c r="J271"/>
  <c r="H271"/>
  <c r="Q60" i="13"/>
  <c r="Z61" s="1"/>
  <c r="K60"/>
  <c r="N60" s="1"/>
  <c r="BU60" i="17" l="1"/>
  <c r="AR61" s="1"/>
  <c r="BV60"/>
  <c r="AS61" s="1"/>
  <c r="BW60"/>
  <c r="AT61" s="1"/>
  <c r="BU60" i="18"/>
  <c r="AR61" s="1"/>
  <c r="BV60"/>
  <c r="AS61" s="1"/>
  <c r="BW60"/>
  <c r="AT61" s="1"/>
  <c r="J171" i="15"/>
  <c r="J171" i="16"/>
  <c r="BW60" i="13"/>
  <c r="AT61" s="1"/>
  <c r="BV60"/>
  <c r="AS61" s="1"/>
  <c r="BU60"/>
  <c r="AR61" s="1"/>
  <c r="J171" i="12"/>
  <c r="L271" i="7"/>
  <c r="BM61" i="18" l="1"/>
  <c r="AV61"/>
  <c r="AJ62" s="1"/>
  <c r="I61"/>
  <c r="BP61"/>
  <c r="BO61" i="17"/>
  <c r="H61"/>
  <c r="BL61"/>
  <c r="AU61"/>
  <c r="AI62" s="1"/>
  <c r="J61" i="18"/>
  <c r="BQ61"/>
  <c r="AW61"/>
  <c r="AK62" s="1"/>
  <c r="BN61"/>
  <c r="I61" i="17"/>
  <c r="AV61"/>
  <c r="AJ62" s="1"/>
  <c r="BP61"/>
  <c r="BM61"/>
  <c r="H171" i="12"/>
  <c r="I171" s="1"/>
  <c r="J172" s="1"/>
  <c r="G171" i="16"/>
  <c r="H171" s="1"/>
  <c r="I171" s="1"/>
  <c r="J172" s="1"/>
  <c r="H171" i="15"/>
  <c r="I171" s="1"/>
  <c r="BO61" i="18"/>
  <c r="H61"/>
  <c r="AU61"/>
  <c r="AI62" s="1"/>
  <c r="BL61"/>
  <c r="AW61" i="17"/>
  <c r="AK62" s="1"/>
  <c r="BQ61"/>
  <c r="BN61"/>
  <c r="J61"/>
  <c r="BH61" i="13"/>
  <c r="AZ61" i="18" l="1"/>
  <c r="BC61" s="1"/>
  <c r="AX61" i="17"/>
  <c r="BA61" s="1"/>
  <c r="AX61" i="18"/>
  <c r="BA61" s="1"/>
  <c r="L61" i="17"/>
  <c r="R61"/>
  <c r="AA62" s="1"/>
  <c r="S61" i="18"/>
  <c r="AB62" s="1"/>
  <c r="M61"/>
  <c r="L61"/>
  <c r="R61"/>
  <c r="AA62" s="1"/>
  <c r="AZ61" i="17"/>
  <c r="BC61" s="1"/>
  <c r="AY61"/>
  <c r="BB61" s="1"/>
  <c r="M61"/>
  <c r="S61"/>
  <c r="AB62" s="1"/>
  <c r="BR61"/>
  <c r="BS62" s="1"/>
  <c r="K61"/>
  <c r="Q61"/>
  <c r="Z62" s="1"/>
  <c r="BR61" i="18"/>
  <c r="BS62" s="1"/>
  <c r="Q61"/>
  <c r="Z62" s="1"/>
  <c r="F272" i="7" s="1"/>
  <c r="K61" i="18"/>
  <c r="J172" i="15"/>
  <c r="AY61" i="18"/>
  <c r="BB61" s="1"/>
  <c r="AU61" i="13"/>
  <c r="AI62" s="1"/>
  <c r="BO61"/>
  <c r="BL61"/>
  <c r="H61"/>
  <c r="AV61"/>
  <c r="AY61" s="1"/>
  <c r="BP61"/>
  <c r="BQ61"/>
  <c r="AW61"/>
  <c r="AK62" s="1"/>
  <c r="J61"/>
  <c r="F272" i="19" l="1"/>
  <c r="N61" i="18"/>
  <c r="BU61"/>
  <c r="AR62" s="1"/>
  <c r="P61"/>
  <c r="BW61"/>
  <c r="AT62" s="1"/>
  <c r="O61"/>
  <c r="BV61"/>
  <c r="P61" i="17"/>
  <c r="BW61"/>
  <c r="O61"/>
  <c r="BV61"/>
  <c r="AS62" s="1"/>
  <c r="N61"/>
  <c r="BU61"/>
  <c r="AR62" s="1"/>
  <c r="BH62" i="18"/>
  <c r="BD61"/>
  <c r="BH62" i="17"/>
  <c r="BB61" i="13"/>
  <c r="AZ61"/>
  <c r="AX61"/>
  <c r="Q61"/>
  <c r="Z62" s="1"/>
  <c r="K61"/>
  <c r="M61"/>
  <c r="S61"/>
  <c r="AT62" i="17" l="1"/>
  <c r="AW62" s="1"/>
  <c r="AK63" s="1"/>
  <c r="AS62" i="18"/>
  <c r="BP62" s="1"/>
  <c r="BO62" i="17"/>
  <c r="BL62"/>
  <c r="H62"/>
  <c r="AU62"/>
  <c r="AI63" s="1"/>
  <c r="BL62" i="18"/>
  <c r="H62"/>
  <c r="AU62"/>
  <c r="AI63" s="1"/>
  <c r="BO62"/>
  <c r="BP62" i="17"/>
  <c r="I62"/>
  <c r="BM62"/>
  <c r="AV62"/>
  <c r="AJ63" s="1"/>
  <c r="BQ62" i="18"/>
  <c r="J62"/>
  <c r="AW62"/>
  <c r="AK63" s="1"/>
  <c r="BN62"/>
  <c r="BW61" i="13"/>
  <c r="BU61"/>
  <c r="AR62" s="1"/>
  <c r="BC61"/>
  <c r="BA61"/>
  <c r="N61"/>
  <c r="P61"/>
  <c r="J62" i="17" l="1"/>
  <c r="M62" s="1"/>
  <c r="P62" s="1"/>
  <c r="BN62"/>
  <c r="BQ62"/>
  <c r="I62" i="18"/>
  <c r="R62" s="1"/>
  <c r="AA63" s="1"/>
  <c r="BM62"/>
  <c r="AV62"/>
  <c r="AJ63" s="1"/>
  <c r="AZ62" i="17"/>
  <c r="BC62" s="1"/>
  <c r="AX62"/>
  <c r="BA62" s="1"/>
  <c r="AZ62" i="18"/>
  <c r="BC62" s="1"/>
  <c r="AY62" i="17"/>
  <c r="BB62" s="1"/>
  <c r="BD61" i="13"/>
  <c r="BD61" i="17" s="1"/>
  <c r="Q62" i="18"/>
  <c r="Z63" s="1"/>
  <c r="K62"/>
  <c r="L62" i="17"/>
  <c r="R62"/>
  <c r="AA63" s="1"/>
  <c r="K62"/>
  <c r="Q62"/>
  <c r="Z63" s="1"/>
  <c r="S62" i="18"/>
  <c r="AB63" s="1"/>
  <c r="M62"/>
  <c r="AX62"/>
  <c r="BA62" s="1"/>
  <c r="H272" i="7"/>
  <c r="AJ62" i="13"/>
  <c r="I61"/>
  <c r="K272" i="7"/>
  <c r="J272"/>
  <c r="G272"/>
  <c r="I272"/>
  <c r="AY62" i="18" l="1"/>
  <c r="BB62" s="1"/>
  <c r="BD62" s="1"/>
  <c r="BR62" i="17"/>
  <c r="BS63" s="1"/>
  <c r="S62"/>
  <c r="AB63" s="1"/>
  <c r="BH63" s="1"/>
  <c r="F273" i="7"/>
  <c r="L62" i="18"/>
  <c r="O62" s="1"/>
  <c r="BR62"/>
  <c r="BS63" s="1"/>
  <c r="N62"/>
  <c r="P62"/>
  <c r="N62" i="17"/>
  <c r="O62"/>
  <c r="BH63" i="18"/>
  <c r="AU62" i="13"/>
  <c r="AX62" s="1"/>
  <c r="H62"/>
  <c r="BO62"/>
  <c r="R61"/>
  <c r="BR61"/>
  <c r="BS62" s="1"/>
  <c r="L61"/>
  <c r="L272" i="7"/>
  <c r="F273" i="19" l="1"/>
  <c r="H172" i="12"/>
  <c r="I172" s="1"/>
  <c r="G172" i="16"/>
  <c r="H172" s="1"/>
  <c r="I172" s="1"/>
  <c r="H172" i="15"/>
  <c r="I172" s="1"/>
  <c r="BV61" i="13"/>
  <c r="BA62"/>
  <c r="K62"/>
  <c r="Q62"/>
  <c r="O61"/>
  <c r="AI63"/>
  <c r="AA62"/>
  <c r="BJ61"/>
  <c r="AS62" l="1"/>
  <c r="J173" i="15"/>
  <c r="BW62" i="17"/>
  <c r="AT63" s="1"/>
  <c r="BU62"/>
  <c r="AR63" s="1"/>
  <c r="BV62"/>
  <c r="AS63" s="1"/>
  <c r="J173" i="16"/>
  <c r="BW62" i="18"/>
  <c r="AT63" s="1"/>
  <c r="BU62"/>
  <c r="AR63" s="1"/>
  <c r="BV62"/>
  <c r="AS63" s="1"/>
  <c r="K273" i="7"/>
  <c r="N62" i="13"/>
  <c r="BU62"/>
  <c r="G273" i="7"/>
  <c r="BM61" i="13"/>
  <c r="J173" i="12"/>
  <c r="I273" i="7"/>
  <c r="BK61" i="13"/>
  <c r="AT62" s="1"/>
  <c r="AB62"/>
  <c r="F272" i="20" s="1"/>
  <c r="J273" i="7"/>
  <c r="J273" i="19" l="1"/>
  <c r="I273"/>
  <c r="K273"/>
  <c r="H273"/>
  <c r="G273"/>
  <c r="J273" i="20"/>
  <c r="I273"/>
  <c r="K273"/>
  <c r="H273"/>
  <c r="G273"/>
  <c r="H273" i="7"/>
  <c r="L273" s="1"/>
  <c r="BN63" i="17"/>
  <c r="J63"/>
  <c r="BQ63"/>
  <c r="AW63"/>
  <c r="AK64" s="1"/>
  <c r="BO63"/>
  <c r="AU63"/>
  <c r="AI64" s="1"/>
  <c r="BL63"/>
  <c r="H63"/>
  <c r="BQ63" i="18"/>
  <c r="AW63"/>
  <c r="AK64" s="1"/>
  <c r="J63"/>
  <c r="BN63"/>
  <c r="BO63"/>
  <c r="AU63"/>
  <c r="AI64" s="1"/>
  <c r="BL63"/>
  <c r="H63"/>
  <c r="AV63"/>
  <c r="AJ64" s="1"/>
  <c r="BM63"/>
  <c r="BP63"/>
  <c r="I63"/>
  <c r="I63" i="17"/>
  <c r="AV63"/>
  <c r="AJ64" s="1"/>
  <c r="BM63"/>
  <c r="BP63"/>
  <c r="AW62" i="13"/>
  <c r="AZ62" s="1"/>
  <c r="AV62"/>
  <c r="AY62" s="1"/>
  <c r="BQ62"/>
  <c r="BP62"/>
  <c r="I62"/>
  <c r="L62" s="1"/>
  <c r="BN61"/>
  <c r="AY63" i="18" l="1"/>
  <c r="BB63" s="1"/>
  <c r="AY63" i="17"/>
  <c r="BB63" s="1"/>
  <c r="AX63" i="18"/>
  <c r="BA63" s="1"/>
  <c r="L273" i="19"/>
  <c r="G173" i="15" s="1"/>
  <c r="H173" s="1"/>
  <c r="I173" s="1"/>
  <c r="AZ63" i="17"/>
  <c r="BC63" s="1"/>
  <c r="AX63"/>
  <c r="BA63" s="1"/>
  <c r="L273" i="20"/>
  <c r="G173" i="12" s="1"/>
  <c r="H173" s="1"/>
  <c r="I173" s="1"/>
  <c r="BR63" i="17"/>
  <c r="BS64" s="1"/>
  <c r="K63"/>
  <c r="N63" s="1"/>
  <c r="Q63"/>
  <c r="Z64" s="1"/>
  <c r="S63"/>
  <c r="AB64" s="1"/>
  <c r="M63"/>
  <c r="P63" s="1"/>
  <c r="R63"/>
  <c r="AA64" s="1"/>
  <c r="L63"/>
  <c r="O63" s="1"/>
  <c r="S63" i="18"/>
  <c r="AB64" s="1"/>
  <c r="M63"/>
  <c r="P63" s="1"/>
  <c r="R63"/>
  <c r="AA64" s="1"/>
  <c r="L63"/>
  <c r="O63" s="1"/>
  <c r="K63"/>
  <c r="N63" s="1"/>
  <c r="Q63"/>
  <c r="Z64" s="1"/>
  <c r="BR63"/>
  <c r="BS64" s="1"/>
  <c r="AZ63"/>
  <c r="BC63" s="1"/>
  <c r="G173" i="16"/>
  <c r="H173" s="1"/>
  <c r="I173" s="1"/>
  <c r="BV62" i="13"/>
  <c r="BB62"/>
  <c r="BC62"/>
  <c r="O62"/>
  <c r="R62"/>
  <c r="J62"/>
  <c r="F274" i="19" l="1"/>
  <c r="F274" i="7"/>
  <c r="BU63" i="18"/>
  <c r="AR64" s="1"/>
  <c r="BV63"/>
  <c r="AS64" s="1"/>
  <c r="BW63"/>
  <c r="AT64" s="1"/>
  <c r="BV63" i="17"/>
  <c r="AS64" s="1"/>
  <c r="BU63"/>
  <c r="AR64" s="1"/>
  <c r="BW63"/>
  <c r="AT64" s="1"/>
  <c r="BD63" i="18"/>
  <c r="BH64"/>
  <c r="BH64" i="17"/>
  <c r="J174" i="16"/>
  <c r="J174" i="15"/>
  <c r="BD62" i="13"/>
  <c r="BD62" i="17" s="1"/>
  <c r="AJ63" i="13"/>
  <c r="J174" i="12"/>
  <c r="S62" i="13"/>
  <c r="M62"/>
  <c r="BR62"/>
  <c r="BS63" s="1"/>
  <c r="BL64" i="18" l="1"/>
  <c r="BO64"/>
  <c r="H64"/>
  <c r="AU64"/>
  <c r="AI65" s="1"/>
  <c r="AU64" i="17"/>
  <c r="AI65" s="1"/>
  <c r="BO64"/>
  <c r="H64"/>
  <c r="BL64"/>
  <c r="BN64" i="18"/>
  <c r="BQ64"/>
  <c r="AW64"/>
  <c r="AK65" s="1"/>
  <c r="J64"/>
  <c r="J64" i="17"/>
  <c r="BN64"/>
  <c r="BQ64"/>
  <c r="AW64"/>
  <c r="AK65" s="1"/>
  <c r="AV64"/>
  <c r="AJ65" s="1"/>
  <c r="BM64"/>
  <c r="BP64"/>
  <c r="I64"/>
  <c r="BM64" i="18"/>
  <c r="AV64"/>
  <c r="AJ65" s="1"/>
  <c r="BP64"/>
  <c r="I64"/>
  <c r="BW62" i="13"/>
  <c r="P62"/>
  <c r="Z63"/>
  <c r="BJ62"/>
  <c r="AS63" s="1"/>
  <c r="AX64" i="17" l="1"/>
  <c r="BA64" s="1"/>
  <c r="AZ64"/>
  <c r="BC64" s="1"/>
  <c r="AX64" i="18"/>
  <c r="BA64" s="1"/>
  <c r="AY64"/>
  <c r="BB64" s="1"/>
  <c r="R64"/>
  <c r="AA65" s="1"/>
  <c r="L64"/>
  <c r="O64" s="1"/>
  <c r="K64"/>
  <c r="N64" s="1"/>
  <c r="Q64"/>
  <c r="Z65" s="1"/>
  <c r="BR64"/>
  <c r="BS65" s="1"/>
  <c r="AZ64"/>
  <c r="BC64" s="1"/>
  <c r="L64" i="17"/>
  <c r="O64" s="1"/>
  <c r="R64"/>
  <c r="AA65" s="1"/>
  <c r="S64" i="18"/>
  <c r="AB65" s="1"/>
  <c r="M64"/>
  <c r="P64" s="1"/>
  <c r="M64" i="17"/>
  <c r="P64" s="1"/>
  <c r="S64"/>
  <c r="AB65" s="1"/>
  <c r="Q64"/>
  <c r="Z65" s="1"/>
  <c r="K64"/>
  <c r="N64" s="1"/>
  <c r="BR64"/>
  <c r="BS65" s="1"/>
  <c r="AY64"/>
  <c r="BB64" s="1"/>
  <c r="AV63" i="13"/>
  <c r="AY63" s="1"/>
  <c r="AK63"/>
  <c r="BM62"/>
  <c r="AB63"/>
  <c r="BK62"/>
  <c r="BH62"/>
  <c r="BI62"/>
  <c r="AR63" s="1"/>
  <c r="AA63"/>
  <c r="F273" i="20" s="1"/>
  <c r="F275" i="19" l="1"/>
  <c r="AT63" i="13"/>
  <c r="AW63" s="1"/>
  <c r="AZ63" s="1"/>
  <c r="F275" i="7"/>
  <c r="BD64" i="18"/>
  <c r="K274" i="20"/>
  <c r="G274"/>
  <c r="I274"/>
  <c r="H274"/>
  <c r="J274"/>
  <c r="I274" i="19"/>
  <c r="H274"/>
  <c r="G274"/>
  <c r="K274"/>
  <c r="J274"/>
  <c r="BH65" i="17"/>
  <c r="BH65" i="18"/>
  <c r="BB63" i="13"/>
  <c r="AU63"/>
  <c r="AX63" s="1"/>
  <c r="BP63"/>
  <c r="BJ63"/>
  <c r="BM63" s="1"/>
  <c r="BL62"/>
  <c r="I63"/>
  <c r="BN62"/>
  <c r="L274" i="19" l="1"/>
  <c r="G174" i="15" s="1"/>
  <c r="L274" i="20"/>
  <c r="G174" i="12" s="1"/>
  <c r="BA63" i="13"/>
  <c r="BC63"/>
  <c r="BQ63"/>
  <c r="BO63"/>
  <c r="H274" i="7"/>
  <c r="G274"/>
  <c r="K274"/>
  <c r="I274"/>
  <c r="J274"/>
  <c r="BI63" i="13"/>
  <c r="BL63" s="1"/>
  <c r="R63"/>
  <c r="AA64" s="1"/>
  <c r="L63"/>
  <c r="H63"/>
  <c r="J63"/>
  <c r="BD63" l="1"/>
  <c r="BD63" i="17" s="1"/>
  <c r="BV63" i="13"/>
  <c r="O63"/>
  <c r="L274" i="7"/>
  <c r="S63" i="13"/>
  <c r="AB64" s="1"/>
  <c r="M63"/>
  <c r="Q63"/>
  <c r="Z64" s="1"/>
  <c r="K63"/>
  <c r="BR63"/>
  <c r="BS64" s="1"/>
  <c r="BK63"/>
  <c r="BN63" s="1"/>
  <c r="BH63"/>
  <c r="F274" i="20" l="1"/>
  <c r="H174" i="12"/>
  <c r="I174" s="1"/>
  <c r="G174" i="16"/>
  <c r="H174" s="1"/>
  <c r="I174" s="1"/>
  <c r="H174" i="15"/>
  <c r="I174" s="1"/>
  <c r="BU63" i="13"/>
  <c r="BW63"/>
  <c r="AJ64"/>
  <c r="AS64" s="1"/>
  <c r="P63"/>
  <c r="N63"/>
  <c r="BV64" i="18" l="1"/>
  <c r="AS65" s="1"/>
  <c r="BW64"/>
  <c r="AT65" s="1"/>
  <c r="BU64"/>
  <c r="AR65" s="1"/>
  <c r="BW64" i="17"/>
  <c r="AT65" s="1"/>
  <c r="BU64"/>
  <c r="AR65" s="1"/>
  <c r="BV64"/>
  <c r="AS65" s="1"/>
  <c r="G275" i="20"/>
  <c r="H275"/>
  <c r="I275"/>
  <c r="K275"/>
  <c r="J275"/>
  <c r="H275" i="19"/>
  <c r="I275"/>
  <c r="G275"/>
  <c r="K275"/>
  <c r="J275"/>
  <c r="J175" i="15"/>
  <c r="J175" i="16"/>
  <c r="J175" i="12"/>
  <c r="AV64" i="13"/>
  <c r="AY64" s="1"/>
  <c r="AK64"/>
  <c r="AT64" s="1"/>
  <c r="AI64"/>
  <c r="AR64" s="1"/>
  <c r="I64"/>
  <c r="BP64"/>
  <c r="BJ64"/>
  <c r="G275" i="7"/>
  <c r="I275"/>
  <c r="J275"/>
  <c r="K275"/>
  <c r="H275"/>
  <c r="BI64" i="13"/>
  <c r="L275" i="19" l="1"/>
  <c r="G175" i="15" s="1"/>
  <c r="L275" i="20"/>
  <c r="G175" i="12" s="1"/>
  <c r="AW65" i="17"/>
  <c r="AK66" s="1"/>
  <c r="BN65"/>
  <c r="J65"/>
  <c r="BQ65"/>
  <c r="BO65" i="18"/>
  <c r="H65"/>
  <c r="BL65"/>
  <c r="AU65"/>
  <c r="AI66" s="1"/>
  <c r="J65"/>
  <c r="AW65"/>
  <c r="AK66" s="1"/>
  <c r="BQ65"/>
  <c r="BN65"/>
  <c r="H65" i="17"/>
  <c r="BL65"/>
  <c r="BO65"/>
  <c r="AU65"/>
  <c r="AI66" s="1"/>
  <c r="BM65" i="18"/>
  <c r="I65"/>
  <c r="BP65"/>
  <c r="AV65"/>
  <c r="AJ66" s="1"/>
  <c r="BM65" i="17"/>
  <c r="AV65"/>
  <c r="AJ66" s="1"/>
  <c r="I65"/>
  <c r="BP65"/>
  <c r="BB64" i="13"/>
  <c r="AW64"/>
  <c r="AZ64" s="1"/>
  <c r="AU64"/>
  <c r="AX64" s="1"/>
  <c r="BQ64"/>
  <c r="J64"/>
  <c r="S64" s="1"/>
  <c r="AB65" s="1"/>
  <c r="R64"/>
  <c r="AA65" s="1"/>
  <c r="L64"/>
  <c r="H64"/>
  <c r="BO64"/>
  <c r="BL64"/>
  <c r="BK64"/>
  <c r="BH64"/>
  <c r="L275" i="7"/>
  <c r="BM64" i="13"/>
  <c r="AY65" i="17" l="1"/>
  <c r="BB65" s="1"/>
  <c r="AY65" i="18"/>
  <c r="BB65" s="1"/>
  <c r="AZ65"/>
  <c r="BC65" s="1"/>
  <c r="R65"/>
  <c r="AA66" s="1"/>
  <c r="L65"/>
  <c r="O65" s="1"/>
  <c r="S65"/>
  <c r="AB66" s="1"/>
  <c r="M65"/>
  <c r="P65" s="1"/>
  <c r="Q65"/>
  <c r="Z66" s="1"/>
  <c r="K65"/>
  <c r="N65" s="1"/>
  <c r="BR65"/>
  <c r="BS66" s="1"/>
  <c r="R65" i="17"/>
  <c r="AA66" s="1"/>
  <c r="L65"/>
  <c r="O65" s="1"/>
  <c r="Q65"/>
  <c r="Z66" s="1"/>
  <c r="K65"/>
  <c r="N65" s="1"/>
  <c r="BR65"/>
  <c r="BS66" s="1"/>
  <c r="M65"/>
  <c r="P65" s="1"/>
  <c r="S65"/>
  <c r="AB66" s="1"/>
  <c r="AX65" i="18"/>
  <c r="BA65" s="1"/>
  <c r="AZ65" i="17"/>
  <c r="BC65" s="1"/>
  <c r="AX65"/>
  <c r="BA65" s="1"/>
  <c r="G175" i="16"/>
  <c r="H175" s="1"/>
  <c r="I175" s="1"/>
  <c r="H175" i="15"/>
  <c r="I175" s="1"/>
  <c r="BV64" i="13"/>
  <c r="BC64"/>
  <c r="BA64"/>
  <c r="M64"/>
  <c r="BR64"/>
  <c r="BS65" s="1"/>
  <c r="O64"/>
  <c r="K64"/>
  <c r="Q64"/>
  <c r="Z65" s="1"/>
  <c r="F275" i="20" s="1"/>
  <c r="BN64" i="13"/>
  <c r="H175" i="12"/>
  <c r="I175" s="1"/>
  <c r="F276" i="19" l="1"/>
  <c r="F276" i="7"/>
  <c r="BW65" i="18"/>
  <c r="AT66" s="1"/>
  <c r="BU65"/>
  <c r="AR66" s="1"/>
  <c r="BV65"/>
  <c r="AS66" s="1"/>
  <c r="BW65" i="17"/>
  <c r="AT66" s="1"/>
  <c r="BU65"/>
  <c r="AR66" s="1"/>
  <c r="BV65"/>
  <c r="AS66" s="1"/>
  <c r="BH66" i="18"/>
  <c r="I276" i="7"/>
  <c r="BD65" i="18"/>
  <c r="BH66" i="17"/>
  <c r="J176" i="16"/>
  <c r="J176" i="15"/>
  <c r="BD64" i="13"/>
  <c r="BD64" i="17" s="1"/>
  <c r="BU64" i="13"/>
  <c r="BW64"/>
  <c r="AK65"/>
  <c r="AJ65"/>
  <c r="AS65" s="1"/>
  <c r="P64"/>
  <c r="K276" i="7"/>
  <c r="N64" i="13"/>
  <c r="BK65"/>
  <c r="BH65"/>
  <c r="BI65"/>
  <c r="J176" i="12"/>
  <c r="BJ65" i="13"/>
  <c r="AT65" l="1"/>
  <c r="J65" s="1"/>
  <c r="J276" i="7"/>
  <c r="K276" i="19"/>
  <c r="H276"/>
  <c r="G276"/>
  <c r="I276"/>
  <c r="J276"/>
  <c r="K276" i="20"/>
  <c r="I276"/>
  <c r="G276"/>
  <c r="H276"/>
  <c r="J276"/>
  <c r="H276" i="7"/>
  <c r="G276"/>
  <c r="H66" i="17"/>
  <c r="BL66"/>
  <c r="BO66"/>
  <c r="AU66"/>
  <c r="AI67" s="1"/>
  <c r="BQ66" i="18"/>
  <c r="AW66"/>
  <c r="AK67" s="1"/>
  <c r="J66"/>
  <c r="BN66"/>
  <c r="AU66"/>
  <c r="AI67" s="1"/>
  <c r="H66"/>
  <c r="BL66"/>
  <c r="BO66"/>
  <c r="BQ66" i="17"/>
  <c r="AW66"/>
  <c r="AK67" s="1"/>
  <c r="J66"/>
  <c r="BN66"/>
  <c r="AV66"/>
  <c r="AJ67" s="1"/>
  <c r="BM66"/>
  <c r="BP66"/>
  <c r="I66"/>
  <c r="BP66" i="18"/>
  <c r="AV66"/>
  <c r="AJ67" s="1"/>
  <c r="BM66"/>
  <c r="I66"/>
  <c r="AV65" i="13"/>
  <c r="AY65" s="1"/>
  <c r="AI65"/>
  <c r="AR65" s="1"/>
  <c r="BP65"/>
  <c r="I65"/>
  <c r="BM65"/>
  <c r="AX66" i="18" l="1"/>
  <c r="BA66" s="1"/>
  <c r="AY66" i="17"/>
  <c r="BB66" s="1"/>
  <c r="L276" i="7"/>
  <c r="G176" i="16" s="1"/>
  <c r="H176" s="1"/>
  <c r="I176" s="1"/>
  <c r="AY66" i="18"/>
  <c r="BB66" s="1"/>
  <c r="AZ66" i="17"/>
  <c r="BC66" s="1"/>
  <c r="L276" i="20"/>
  <c r="G176" i="12" s="1"/>
  <c r="H176" s="1"/>
  <c r="I176" s="1"/>
  <c r="AX66" i="17"/>
  <c r="BA66" s="1"/>
  <c r="L276" i="19"/>
  <c r="G176" i="15" s="1"/>
  <c r="H176" s="1"/>
  <c r="I176" s="1"/>
  <c r="R66" i="18"/>
  <c r="AA67" s="1"/>
  <c r="L66"/>
  <c r="O66" s="1"/>
  <c r="S66"/>
  <c r="AB67" s="1"/>
  <c r="M66"/>
  <c r="P66" s="1"/>
  <c r="Q66" i="17"/>
  <c r="Z67" s="1"/>
  <c r="K66"/>
  <c r="N66" s="1"/>
  <c r="BR66"/>
  <c r="BS67" s="1"/>
  <c r="S66"/>
  <c r="AB67" s="1"/>
  <c r="M66"/>
  <c r="P66" s="1"/>
  <c r="R66"/>
  <c r="AA67" s="1"/>
  <c r="L66"/>
  <c r="O66" s="1"/>
  <c r="K66" i="18"/>
  <c r="N66" s="1"/>
  <c r="BR66"/>
  <c r="BS67" s="1"/>
  <c r="Q66"/>
  <c r="Z67" s="1"/>
  <c r="AZ66"/>
  <c r="BC66" s="1"/>
  <c r="AW65" i="13"/>
  <c r="AZ65" s="1"/>
  <c r="BQ65"/>
  <c r="S65"/>
  <c r="AB66" s="1"/>
  <c r="M65"/>
  <c r="BN65"/>
  <c r="BB65"/>
  <c r="AU65"/>
  <c r="AX65" s="1"/>
  <c r="BO65"/>
  <c r="H65"/>
  <c r="L65"/>
  <c r="R65"/>
  <c r="AA66" s="1"/>
  <c r="BL65"/>
  <c r="BI66"/>
  <c r="F277" i="7" l="1"/>
  <c r="F277" i="19"/>
  <c r="BU66" i="18"/>
  <c r="AR67" s="1"/>
  <c r="BW66"/>
  <c r="AT67" s="1"/>
  <c r="BV66"/>
  <c r="AS67" s="1"/>
  <c r="BU66" i="17"/>
  <c r="AR67" s="1"/>
  <c r="BV66"/>
  <c r="AS67" s="1"/>
  <c r="BW66"/>
  <c r="AT67" s="1"/>
  <c r="BD66" i="18"/>
  <c r="BH67"/>
  <c r="BH67" i="17"/>
  <c r="J177" i="15"/>
  <c r="J177" i="16"/>
  <c r="BV65" i="13"/>
  <c r="BW65"/>
  <c r="P65"/>
  <c r="BC65"/>
  <c r="J177" i="12"/>
  <c r="BA65" i="13"/>
  <c r="AK66"/>
  <c r="O65"/>
  <c r="K65"/>
  <c r="Q65"/>
  <c r="Z66" s="1"/>
  <c r="F276" i="20" s="1"/>
  <c r="BR65" i="13"/>
  <c r="BS66" s="1"/>
  <c r="BK66"/>
  <c r="BJ66"/>
  <c r="AT66" l="1"/>
  <c r="BQ66" s="1"/>
  <c r="I277" i="7"/>
  <c r="BP67" i="18"/>
  <c r="BM67"/>
  <c r="AV67"/>
  <c r="AJ68" s="1"/>
  <c r="I67"/>
  <c r="BO67"/>
  <c r="H67"/>
  <c r="AU67"/>
  <c r="AI68" s="1"/>
  <c r="BL67"/>
  <c r="AU67" i="17"/>
  <c r="AI68" s="1"/>
  <c r="H67"/>
  <c r="BL67"/>
  <c r="BO67"/>
  <c r="BN67" i="18"/>
  <c r="J67"/>
  <c r="AW67"/>
  <c r="AK68" s="1"/>
  <c r="BQ67"/>
  <c r="BN67" i="17"/>
  <c r="J67"/>
  <c r="AW67"/>
  <c r="AK68" s="1"/>
  <c r="BQ67"/>
  <c r="BP67"/>
  <c r="BM67"/>
  <c r="I67"/>
  <c r="AV67"/>
  <c r="AJ68" s="1"/>
  <c r="BD65" i="13"/>
  <c r="BD65" i="17" s="1"/>
  <c r="BU65" i="13"/>
  <c r="AJ66"/>
  <c r="AS66" s="1"/>
  <c r="BH66"/>
  <c r="N65"/>
  <c r="BI67"/>
  <c r="G277" i="7" l="1"/>
  <c r="AZ67" i="17"/>
  <c r="BC67" s="1"/>
  <c r="AY67" i="18"/>
  <c r="BB67" s="1"/>
  <c r="G277" i="19"/>
  <c r="K277"/>
  <c r="I277"/>
  <c r="J277"/>
  <c r="H277"/>
  <c r="J277" i="20"/>
  <c r="G277"/>
  <c r="H277"/>
  <c r="I277"/>
  <c r="K277"/>
  <c r="H277" i="7"/>
  <c r="AX67" i="17"/>
  <c r="BA67" s="1"/>
  <c r="J277" i="7"/>
  <c r="K277"/>
  <c r="M67" i="18"/>
  <c r="P67" s="1"/>
  <c r="S67"/>
  <c r="AB68" s="1"/>
  <c r="AY67" i="17"/>
  <c r="BB67" s="1"/>
  <c r="AX67" i="18"/>
  <c r="BA67" s="1"/>
  <c r="Q67" i="17"/>
  <c r="Z68" s="1"/>
  <c r="K67"/>
  <c r="N67" s="1"/>
  <c r="BR67"/>
  <c r="BS68" s="1"/>
  <c r="R67" i="18"/>
  <c r="AA68" s="1"/>
  <c r="L67"/>
  <c r="O67" s="1"/>
  <c r="S67" i="17"/>
  <c r="AB68" s="1"/>
  <c r="M67"/>
  <c r="P67" s="1"/>
  <c r="L67"/>
  <c r="O67" s="1"/>
  <c r="R67"/>
  <c r="AA68" s="1"/>
  <c r="Q67" i="18"/>
  <c r="Z68" s="1"/>
  <c r="BR67"/>
  <c r="BS68" s="1"/>
  <c r="K67"/>
  <c r="N67" s="1"/>
  <c r="AZ67"/>
  <c r="BC67" s="1"/>
  <c r="BN66" i="13"/>
  <c r="J66"/>
  <c r="S66" s="1"/>
  <c r="AB67" s="1"/>
  <c r="AW66"/>
  <c r="AZ66" s="1"/>
  <c r="BC66" s="1"/>
  <c r="AV66"/>
  <c r="AY66" s="1"/>
  <c r="AI66"/>
  <c r="AR66" s="1"/>
  <c r="BP66"/>
  <c r="I66"/>
  <c r="BM66"/>
  <c r="BJ67"/>
  <c r="F278" i="19" l="1"/>
  <c r="F278" i="7"/>
  <c r="BH68" i="18"/>
  <c r="L277" i="7"/>
  <c r="G177" i="16" s="1"/>
  <c r="H177" s="1"/>
  <c r="I177" s="1"/>
  <c r="L277" i="20"/>
  <c r="G177" i="12" s="1"/>
  <c r="L277" i="19"/>
  <c r="G177" i="15" s="1"/>
  <c r="BH68" i="17"/>
  <c r="BD67" i="18"/>
  <c r="M66" i="13"/>
  <c r="BB66"/>
  <c r="AU66"/>
  <c r="AX66" s="1"/>
  <c r="R66"/>
  <c r="AA67" s="1"/>
  <c r="L66"/>
  <c r="H66"/>
  <c r="BO66"/>
  <c r="BL66"/>
  <c r="BK67"/>
  <c r="BU67" i="18" l="1"/>
  <c r="AR68" s="1"/>
  <c r="BV67"/>
  <c r="AS68" s="1"/>
  <c r="BW67"/>
  <c r="AT68" s="1"/>
  <c r="H177" i="15"/>
  <c r="I177" s="1"/>
  <c r="H177" i="12"/>
  <c r="I177" s="1"/>
  <c r="J178" i="16"/>
  <c r="BV66" i="13"/>
  <c r="BW66"/>
  <c r="P66"/>
  <c r="BA66"/>
  <c r="BD66" s="1"/>
  <c r="BD66" i="17" s="1"/>
  <c r="AK67" i="13"/>
  <c r="O66"/>
  <c r="K66"/>
  <c r="BR66"/>
  <c r="BS67" s="1"/>
  <c r="Q66"/>
  <c r="Z67" s="1"/>
  <c r="F277" i="20" s="1"/>
  <c r="AT67" i="13" l="1"/>
  <c r="AW67" s="1"/>
  <c r="AZ67" s="1"/>
  <c r="BQ68" i="18"/>
  <c r="J178" i="15"/>
  <c r="BV67" i="17"/>
  <c r="AS68" s="1"/>
  <c r="BW67"/>
  <c r="BU67"/>
  <c r="I68" i="18"/>
  <c r="J178" i="12"/>
  <c r="BL68" i="18"/>
  <c r="BU66" i="13"/>
  <c r="AJ67"/>
  <c r="AS67" s="1"/>
  <c r="BH67"/>
  <c r="N66"/>
  <c r="BK68"/>
  <c r="BI68"/>
  <c r="BJ68"/>
  <c r="AR68" i="17" l="1"/>
  <c r="AU68" s="1"/>
  <c r="AI69" s="1"/>
  <c r="AT68"/>
  <c r="BN68" s="1"/>
  <c r="H68" i="18"/>
  <c r="Q68" s="1"/>
  <c r="Z69" s="1"/>
  <c r="BN68"/>
  <c r="AW68"/>
  <c r="AK69" s="1"/>
  <c r="BO68"/>
  <c r="J68"/>
  <c r="AU68"/>
  <c r="AI69" s="1"/>
  <c r="BM68"/>
  <c r="I68" i="17"/>
  <c r="R68" s="1"/>
  <c r="AA69" s="1"/>
  <c r="AV68"/>
  <c r="AJ69" s="1"/>
  <c r="BP68"/>
  <c r="BM68"/>
  <c r="BP68" i="18"/>
  <c r="AV68"/>
  <c r="H278" i="19"/>
  <c r="I278"/>
  <c r="G278"/>
  <c r="J278"/>
  <c r="K278"/>
  <c r="I278" i="20"/>
  <c r="G278"/>
  <c r="H278"/>
  <c r="J278"/>
  <c r="K278"/>
  <c r="R68" i="18"/>
  <c r="AA69" s="1"/>
  <c r="L68"/>
  <c r="O68" s="1"/>
  <c r="J67" i="13"/>
  <c r="S67" s="1"/>
  <c r="AB68" s="1"/>
  <c r="BQ67"/>
  <c r="BN67"/>
  <c r="BC67"/>
  <c r="AV67"/>
  <c r="AY67" s="1"/>
  <c r="AI67"/>
  <c r="AR67" s="1"/>
  <c r="BP67"/>
  <c r="I67"/>
  <c r="BM67"/>
  <c r="J278" i="7"/>
  <c r="I278"/>
  <c r="K278"/>
  <c r="G278"/>
  <c r="H278"/>
  <c r="BI69" i="13"/>
  <c r="J68" i="17" l="1"/>
  <c r="M68" s="1"/>
  <c r="P68" s="1"/>
  <c r="BL68"/>
  <c r="BQ68"/>
  <c r="AW68"/>
  <c r="AK69" s="1"/>
  <c r="H68"/>
  <c r="K68" s="1"/>
  <c r="N68" s="1"/>
  <c r="BO68"/>
  <c r="BR68" i="18"/>
  <c r="BS69" s="1"/>
  <c r="AZ68"/>
  <c r="BC68" s="1"/>
  <c r="K68"/>
  <c r="N68" s="1"/>
  <c r="S68"/>
  <c r="AB69" s="1"/>
  <c r="F279" i="7" s="1"/>
  <c r="AY68" i="17"/>
  <c r="BB68" s="1"/>
  <c r="M68" i="18"/>
  <c r="P68" s="1"/>
  <c r="AX68"/>
  <c r="BA68" s="1"/>
  <c r="L68" i="17"/>
  <c r="O68" s="1"/>
  <c r="AX68"/>
  <c r="BA68" s="1"/>
  <c r="AJ69" i="18"/>
  <c r="AY68"/>
  <c r="BB68" s="1"/>
  <c r="L278" i="20"/>
  <c r="G178" i="12" s="1"/>
  <c r="L278" i="19"/>
  <c r="G178" i="15" s="1"/>
  <c r="M67" i="13"/>
  <c r="P67" s="1"/>
  <c r="BB67"/>
  <c r="AU67"/>
  <c r="AX67" s="1"/>
  <c r="H67"/>
  <c r="BO67"/>
  <c r="BL67"/>
  <c r="L278" i="7"/>
  <c r="R67" i="13"/>
  <c r="AA68" s="1"/>
  <c r="L67"/>
  <c r="BJ69"/>
  <c r="BH69" i="18" l="1"/>
  <c r="BR68" i="17"/>
  <c r="BS69" s="1"/>
  <c r="S68"/>
  <c r="AB69" s="1"/>
  <c r="AZ68"/>
  <c r="BC68" s="1"/>
  <c r="Q68"/>
  <c r="Z69" s="1"/>
  <c r="BD68" i="18"/>
  <c r="H178" i="12"/>
  <c r="I178" s="1"/>
  <c r="G178" i="16"/>
  <c r="H178" s="1"/>
  <c r="I178" s="1"/>
  <c r="H178" i="15"/>
  <c r="I178" s="1"/>
  <c r="BV67" i="13"/>
  <c r="BW67"/>
  <c r="BA67"/>
  <c r="BD67" s="1"/>
  <c r="BD67" i="17" s="1"/>
  <c r="AK68" i="13"/>
  <c r="K67"/>
  <c r="Q67"/>
  <c r="Z68" s="1"/>
  <c r="F278" i="20" s="1"/>
  <c r="BR67" i="13"/>
  <c r="BS68" s="1"/>
  <c r="O67"/>
  <c r="BK69"/>
  <c r="F279" i="19" l="1"/>
  <c r="BH69" i="17"/>
  <c r="AT68" i="13"/>
  <c r="BQ68" s="1"/>
  <c r="BV68" i="18"/>
  <c r="AS69" s="1"/>
  <c r="BW68"/>
  <c r="AT69" s="1"/>
  <c r="BU68"/>
  <c r="AR69" s="1"/>
  <c r="BW68" i="17"/>
  <c r="AT69" s="1"/>
  <c r="BU68"/>
  <c r="AR69" s="1"/>
  <c r="BV68"/>
  <c r="AS69" s="1"/>
  <c r="J179" i="15"/>
  <c r="J179" i="16"/>
  <c r="BU67" i="13"/>
  <c r="J179" i="12"/>
  <c r="AJ68" i="13"/>
  <c r="AS68" s="1"/>
  <c r="N67"/>
  <c r="BH68"/>
  <c r="BI70"/>
  <c r="K279" i="19" l="1"/>
  <c r="I279"/>
  <c r="H279"/>
  <c r="J279"/>
  <c r="G279"/>
  <c r="K279" i="20"/>
  <c r="G279"/>
  <c r="I279"/>
  <c r="H279"/>
  <c r="J279"/>
  <c r="H69" i="18"/>
  <c r="AU69"/>
  <c r="AI70" s="1"/>
  <c r="BL69"/>
  <c r="BO69"/>
  <c r="AW69" i="17"/>
  <c r="AK70" s="1"/>
  <c r="BN69"/>
  <c r="BQ69"/>
  <c r="J69"/>
  <c r="I69" i="18"/>
  <c r="BM69"/>
  <c r="BP69"/>
  <c r="AV69"/>
  <c r="AJ70" s="1"/>
  <c r="AW69"/>
  <c r="AK70" s="1"/>
  <c r="BN69"/>
  <c r="BQ69"/>
  <c r="J69"/>
  <c r="BL69" i="17"/>
  <c r="BO69"/>
  <c r="AU69"/>
  <c r="AI70" s="1"/>
  <c r="H69"/>
  <c r="AV69"/>
  <c r="AJ70" s="1"/>
  <c r="I69"/>
  <c r="BM69"/>
  <c r="BP69"/>
  <c r="AW68" i="13"/>
  <c r="AZ68" s="1"/>
  <c r="BC68" s="1"/>
  <c r="BN68"/>
  <c r="J68"/>
  <c r="M68" s="1"/>
  <c r="AV68"/>
  <c r="AY68" s="1"/>
  <c r="AI68"/>
  <c r="AR68" s="1"/>
  <c r="BP68"/>
  <c r="I68"/>
  <c r="BM68"/>
  <c r="H279" i="7"/>
  <c r="J279"/>
  <c r="I279"/>
  <c r="K279"/>
  <c r="G279"/>
  <c r="BJ70" i="13"/>
  <c r="AZ69" i="18" l="1"/>
  <c r="BC69" s="1"/>
  <c r="AY69" i="17"/>
  <c r="BB69" s="1"/>
  <c r="AZ69"/>
  <c r="BC69" s="1"/>
  <c r="AX69" i="18"/>
  <c r="BA69" s="1"/>
  <c r="L279" i="20"/>
  <c r="G179" i="12" s="1"/>
  <c r="L279" i="19"/>
  <c r="G179" i="15" s="1"/>
  <c r="AX69" i="17"/>
  <c r="BA69" s="1"/>
  <c r="Q69"/>
  <c r="Z70" s="1"/>
  <c r="K69"/>
  <c r="N69" s="1"/>
  <c r="BR69"/>
  <c r="BS70" s="1"/>
  <c r="S69"/>
  <c r="AB70" s="1"/>
  <c r="M69"/>
  <c r="P69" s="1"/>
  <c r="R69"/>
  <c r="AA70" s="1"/>
  <c r="L69"/>
  <c r="O69" s="1"/>
  <c r="M69" i="18"/>
  <c r="P69" s="1"/>
  <c r="S69"/>
  <c r="AB70" s="1"/>
  <c r="R69"/>
  <c r="AA70" s="1"/>
  <c r="L69"/>
  <c r="O69" s="1"/>
  <c r="AY69"/>
  <c r="BB69" s="1"/>
  <c r="BR69"/>
  <c r="BS70" s="1"/>
  <c r="Q69"/>
  <c r="Z70" s="1"/>
  <c r="K69"/>
  <c r="N69" s="1"/>
  <c r="S68" i="13"/>
  <c r="AB69" s="1"/>
  <c r="BW68"/>
  <c r="BB68"/>
  <c r="AU68"/>
  <c r="AX68" s="1"/>
  <c r="L279" i="7"/>
  <c r="R68" i="13"/>
  <c r="AA69" s="1"/>
  <c r="L68"/>
  <c r="P68"/>
  <c r="BO68"/>
  <c r="H68"/>
  <c r="BL68"/>
  <c r="BK70"/>
  <c r="BI71"/>
  <c r="F280" i="7" l="1"/>
  <c r="F280" i="19"/>
  <c r="BD69" i="18"/>
  <c r="BH70" i="17"/>
  <c r="BH70" i="18"/>
  <c r="H179" i="12"/>
  <c r="I179" s="1"/>
  <c r="G179" i="16"/>
  <c r="H179" s="1"/>
  <c r="I179" s="1"/>
  <c r="H179" i="15"/>
  <c r="I179" s="1"/>
  <c r="BV68" i="13"/>
  <c r="BA68"/>
  <c r="BD68" s="1"/>
  <c r="BD68" i="17" s="1"/>
  <c r="AK69" i="13"/>
  <c r="AT69" s="1"/>
  <c r="Q68"/>
  <c r="Z69" s="1"/>
  <c r="F279" i="20" s="1"/>
  <c r="K68" i="13"/>
  <c r="BR68"/>
  <c r="BS69" s="1"/>
  <c r="O68"/>
  <c r="BW69" i="18" l="1"/>
  <c r="AT70" s="1"/>
  <c r="BV69"/>
  <c r="AS70" s="1"/>
  <c r="BU69"/>
  <c r="AR70" s="1"/>
  <c r="BV69" i="17"/>
  <c r="AS70" s="1"/>
  <c r="BW69"/>
  <c r="AT70" s="1"/>
  <c r="BU69"/>
  <c r="AR70" s="1"/>
  <c r="J180" i="15"/>
  <c r="J180" i="16"/>
  <c r="BU68" i="13"/>
  <c r="J180" i="12"/>
  <c r="AW69" i="13"/>
  <c r="AZ69" s="1"/>
  <c r="AJ69"/>
  <c r="AS69" s="1"/>
  <c r="N68"/>
  <c r="J69"/>
  <c r="BQ69"/>
  <c r="BN69"/>
  <c r="BH69"/>
  <c r="BK71"/>
  <c r="BJ71"/>
  <c r="K280" i="19" l="1"/>
  <c r="G280"/>
  <c r="J280"/>
  <c r="I280"/>
  <c r="H280"/>
  <c r="K280" i="20"/>
  <c r="I280"/>
  <c r="J280"/>
  <c r="G280"/>
  <c r="H280"/>
  <c r="AU70" i="17"/>
  <c r="AI71" s="1"/>
  <c r="BL70"/>
  <c r="BO70"/>
  <c r="H70"/>
  <c r="AW70" i="18"/>
  <c r="AK71" s="1"/>
  <c r="J70"/>
  <c r="BN70"/>
  <c r="BQ70"/>
  <c r="BP70" i="17"/>
  <c r="I70"/>
  <c r="AV70"/>
  <c r="AJ71" s="1"/>
  <c r="BM70"/>
  <c r="J70"/>
  <c r="BN70"/>
  <c r="BQ70"/>
  <c r="AW70"/>
  <c r="AK71" s="1"/>
  <c r="BL70" i="18"/>
  <c r="BO70"/>
  <c r="H70"/>
  <c r="AU70"/>
  <c r="AI71" s="1"/>
  <c r="AV70"/>
  <c r="AJ71" s="1"/>
  <c r="BM70"/>
  <c r="BP70"/>
  <c r="I70"/>
  <c r="BC69" i="13"/>
  <c r="AV69"/>
  <c r="AY69" s="1"/>
  <c r="AI69"/>
  <c r="AR69" s="1"/>
  <c r="H280" i="7"/>
  <c r="I280"/>
  <c r="J280"/>
  <c r="K280"/>
  <c r="G280"/>
  <c r="BP69" i="13"/>
  <c r="I69"/>
  <c r="BM69"/>
  <c r="M69"/>
  <c r="S69"/>
  <c r="AB70" s="1"/>
  <c r="BI72"/>
  <c r="AX70" i="17" l="1"/>
  <c r="BA70" s="1"/>
  <c r="AY70"/>
  <c r="BB70" s="1"/>
  <c r="L280" i="20"/>
  <c r="G180" i="12" s="1"/>
  <c r="L280" i="19"/>
  <c r="G180" i="15" s="1"/>
  <c r="AX70" i="18"/>
  <c r="BA70" s="1"/>
  <c r="R70"/>
  <c r="AA71" s="1"/>
  <c r="L70"/>
  <c r="O70" s="1"/>
  <c r="Q70"/>
  <c r="Z71" s="1"/>
  <c r="K70"/>
  <c r="N70" s="1"/>
  <c r="BR70"/>
  <c r="BS71" s="1"/>
  <c r="M70" i="17"/>
  <c r="P70" s="1"/>
  <c r="S70"/>
  <c r="AB71" s="1"/>
  <c r="R70"/>
  <c r="AA71" s="1"/>
  <c r="L70"/>
  <c r="O70" s="1"/>
  <c r="S70" i="18"/>
  <c r="AB71" s="1"/>
  <c r="M70"/>
  <c r="P70" s="1"/>
  <c r="BR70" i="17"/>
  <c r="BS71" s="1"/>
  <c r="Q70"/>
  <c r="Z71" s="1"/>
  <c r="K70"/>
  <c r="N70" s="1"/>
  <c r="AY70" i="18"/>
  <c r="BB70" s="1"/>
  <c r="AZ70"/>
  <c r="BC70" s="1"/>
  <c r="AZ70" i="17"/>
  <c r="BC70" s="1"/>
  <c r="BW69" i="13"/>
  <c r="BB69"/>
  <c r="AU69"/>
  <c r="AX69" s="1"/>
  <c r="BO69"/>
  <c r="H69"/>
  <c r="BL69"/>
  <c r="R69"/>
  <c r="AA70" s="1"/>
  <c r="L69"/>
  <c r="L280" i="7"/>
  <c r="P69" i="13"/>
  <c r="F281" i="19" l="1"/>
  <c r="F281" i="7"/>
  <c r="BH71" i="17"/>
  <c r="BH71" i="18"/>
  <c r="BD70"/>
  <c r="H180" i="15"/>
  <c r="I180" s="1"/>
  <c r="G180" i="16"/>
  <c r="H180" s="1"/>
  <c r="I180" s="1"/>
  <c r="BV69" i="13"/>
  <c r="H180" i="12"/>
  <c r="I180" s="1"/>
  <c r="BA69" i="13"/>
  <c r="BD69" s="1"/>
  <c r="BD69" i="17" s="1"/>
  <c r="AK70" i="13"/>
  <c r="AT70" s="1"/>
  <c r="O69"/>
  <c r="Q69"/>
  <c r="Z70" s="1"/>
  <c r="F280" i="20" s="1"/>
  <c r="K69" i="13"/>
  <c r="BR69"/>
  <c r="BS70" s="1"/>
  <c r="BK72"/>
  <c r="BJ72"/>
  <c r="BU70" i="18" l="1"/>
  <c r="AR71" s="1"/>
  <c r="BV70"/>
  <c r="AS71" s="1"/>
  <c r="BW70"/>
  <c r="AT71" s="1"/>
  <c r="BU70" i="17"/>
  <c r="AR71" s="1"/>
  <c r="BV70"/>
  <c r="AS71" s="1"/>
  <c r="BW70"/>
  <c r="AT71" s="1"/>
  <c r="J181" i="15"/>
  <c r="J181" i="16"/>
  <c r="BU69" i="13"/>
  <c r="J181" i="12"/>
  <c r="AW70" i="13"/>
  <c r="AZ70" s="1"/>
  <c r="AJ70"/>
  <c r="AS70" s="1"/>
  <c r="BH70"/>
  <c r="BQ70"/>
  <c r="J70"/>
  <c r="BN70"/>
  <c r="N69"/>
  <c r="BI73"/>
  <c r="H281" i="19" l="1"/>
  <c r="I281"/>
  <c r="J281"/>
  <c r="G281"/>
  <c r="K281"/>
  <c r="H281" i="20"/>
  <c r="G281"/>
  <c r="I281"/>
  <c r="K281"/>
  <c r="J281"/>
  <c r="J71" i="18"/>
  <c r="BQ71"/>
  <c r="AW71"/>
  <c r="AK72" s="1"/>
  <c r="BN71"/>
  <c r="BL71" i="17"/>
  <c r="BO71"/>
  <c r="AU71"/>
  <c r="AI72" s="1"/>
  <c r="H71"/>
  <c r="BQ71"/>
  <c r="J71"/>
  <c r="BN71"/>
  <c r="AW71"/>
  <c r="AK72" s="1"/>
  <c r="H71" i="18"/>
  <c r="BL71"/>
  <c r="AU71"/>
  <c r="AI72" s="1"/>
  <c r="BO71"/>
  <c r="I71"/>
  <c r="BP71"/>
  <c r="BM71"/>
  <c r="AV71"/>
  <c r="AJ72" s="1"/>
  <c r="BP71" i="17"/>
  <c r="I71"/>
  <c r="AV71"/>
  <c r="AJ72" s="1"/>
  <c r="BM71"/>
  <c r="BC70" i="13"/>
  <c r="AV70"/>
  <c r="AY70" s="1"/>
  <c r="AI70"/>
  <c r="AR70" s="1"/>
  <c r="I281" i="7"/>
  <c r="K281"/>
  <c r="H281"/>
  <c r="J281"/>
  <c r="G281"/>
  <c r="BP70" i="13"/>
  <c r="I70"/>
  <c r="BM70"/>
  <c r="S70"/>
  <c r="AB71" s="1"/>
  <c r="M70"/>
  <c r="BK73"/>
  <c r="L281" i="20" l="1"/>
  <c r="G181" i="12" s="1"/>
  <c r="L281" i="19"/>
  <c r="G181" i="15" s="1"/>
  <c r="AX71" i="18"/>
  <c r="BA71" s="1"/>
  <c r="AX71" i="17"/>
  <c r="BA71" s="1"/>
  <c r="AY71"/>
  <c r="BB71" s="1"/>
  <c r="AZ71"/>
  <c r="BC71" s="1"/>
  <c r="L71" i="18"/>
  <c r="O71" s="1"/>
  <c r="R71"/>
  <c r="AA72" s="1"/>
  <c r="R71" i="17"/>
  <c r="AA72" s="1"/>
  <c r="L71"/>
  <c r="O71" s="1"/>
  <c r="AY71" i="18"/>
  <c r="BB71" s="1"/>
  <c r="AZ71"/>
  <c r="BC71" s="1"/>
  <c r="BR71" i="17"/>
  <c r="BS72" s="1"/>
  <c r="K71"/>
  <c r="N71" s="1"/>
  <c r="Q71"/>
  <c r="Z72" s="1"/>
  <c r="S71" i="18"/>
  <c r="AB72" s="1"/>
  <c r="M71"/>
  <c r="P71" s="1"/>
  <c r="K71"/>
  <c r="N71" s="1"/>
  <c r="Q71"/>
  <c r="Z72" s="1"/>
  <c r="BR71"/>
  <c r="BS72" s="1"/>
  <c r="S71" i="17"/>
  <c r="AB72" s="1"/>
  <c r="M71"/>
  <c r="P71" s="1"/>
  <c r="BW70" i="13"/>
  <c r="BB70"/>
  <c r="AU70"/>
  <c r="AX70" s="1"/>
  <c r="L281" i="7"/>
  <c r="H70" i="13"/>
  <c r="BO70"/>
  <c r="BL70"/>
  <c r="P70"/>
  <c r="L70"/>
  <c r="R70"/>
  <c r="AA71" s="1"/>
  <c r="BJ73"/>
  <c r="F282" i="7" l="1"/>
  <c r="F282" i="19"/>
  <c r="BH72" i="18"/>
  <c r="BH72" i="17"/>
  <c r="BD71" i="18"/>
  <c r="H181" i="12"/>
  <c r="I181" s="1"/>
  <c r="H181" i="15"/>
  <c r="I181" s="1"/>
  <c r="G181" i="16"/>
  <c r="H181" s="1"/>
  <c r="I181" s="1"/>
  <c r="BV70" i="13"/>
  <c r="BA70"/>
  <c r="BD70" s="1"/>
  <c r="BD70" i="17" s="1"/>
  <c r="AK71" i="13"/>
  <c r="AT71" s="1"/>
  <c r="O70"/>
  <c r="Q70"/>
  <c r="Z71" s="1"/>
  <c r="F281" i="20" s="1"/>
  <c r="K70" i="13"/>
  <c r="BR70"/>
  <c r="BS71" s="1"/>
  <c r="BI74"/>
  <c r="BU71" i="18" l="1"/>
  <c r="AR72" s="1"/>
  <c r="BV71"/>
  <c r="AS72" s="1"/>
  <c r="BW71"/>
  <c r="AT72" s="1"/>
  <c r="BV71" i="17"/>
  <c r="AS72" s="1"/>
  <c r="BU71"/>
  <c r="AR72" s="1"/>
  <c r="BW71"/>
  <c r="AT72" s="1"/>
  <c r="J182" i="15"/>
  <c r="J182" i="16"/>
  <c r="BU70" i="13"/>
  <c r="J182" i="12"/>
  <c r="AW71" i="13"/>
  <c r="AZ71" s="1"/>
  <c r="AJ71"/>
  <c r="AS71" s="1"/>
  <c r="N70"/>
  <c r="J71"/>
  <c r="BQ71"/>
  <c r="BN71"/>
  <c r="BH71"/>
  <c r="BK74"/>
  <c r="BJ74"/>
  <c r="G282" i="19" l="1"/>
  <c r="J282"/>
  <c r="I282"/>
  <c r="H282"/>
  <c r="K282"/>
  <c r="H282" i="20"/>
  <c r="J282"/>
  <c r="G282"/>
  <c r="I282"/>
  <c r="K282"/>
  <c r="BL72" i="17"/>
  <c r="BO72"/>
  <c r="H72"/>
  <c r="AU72"/>
  <c r="AI73" s="1"/>
  <c r="BN72" i="18"/>
  <c r="BQ72"/>
  <c r="J72"/>
  <c r="AW72"/>
  <c r="AK73" s="1"/>
  <c r="AV72"/>
  <c r="AJ73" s="1"/>
  <c r="BM72"/>
  <c r="I72"/>
  <c r="BP72"/>
  <c r="BN72" i="17"/>
  <c r="AW72"/>
  <c r="AK73" s="1"/>
  <c r="BQ72"/>
  <c r="J72"/>
  <c r="AU72" i="18"/>
  <c r="AI73" s="1"/>
  <c r="H72"/>
  <c r="BL72"/>
  <c r="BO72"/>
  <c r="I72" i="17"/>
  <c r="BM72"/>
  <c r="AV72"/>
  <c r="AJ73" s="1"/>
  <c r="BP72"/>
  <c r="BC71" i="13"/>
  <c r="AV71"/>
  <c r="AY71" s="1"/>
  <c r="AI71"/>
  <c r="AR71" s="1"/>
  <c r="BP71"/>
  <c r="I71"/>
  <c r="BM71"/>
  <c r="K282" i="7"/>
  <c r="J282"/>
  <c r="G282"/>
  <c r="I282"/>
  <c r="H282"/>
  <c r="S71" i="13"/>
  <c r="AB72" s="1"/>
  <c r="M71"/>
  <c r="AX72" i="18" l="1"/>
  <c r="BA72" s="1"/>
  <c r="AX72" i="17"/>
  <c r="BA72" s="1"/>
  <c r="L282" i="20"/>
  <c r="G182" i="12" s="1"/>
  <c r="L282" i="19"/>
  <c r="G182" i="15" s="1"/>
  <c r="AY72" i="18"/>
  <c r="BB72" s="1"/>
  <c r="L72" i="17"/>
  <c r="O72" s="1"/>
  <c r="R72"/>
  <c r="AA73" s="1"/>
  <c r="R72" i="18"/>
  <c r="AA73" s="1"/>
  <c r="L72"/>
  <c r="O72" s="1"/>
  <c r="S72" i="17"/>
  <c r="AB73" s="1"/>
  <c r="M72"/>
  <c r="P72" s="1"/>
  <c r="K72"/>
  <c r="N72" s="1"/>
  <c r="BR72"/>
  <c r="BS73" s="1"/>
  <c r="Q72"/>
  <c r="Z73" s="1"/>
  <c r="AZ72" i="18"/>
  <c r="BC72" s="1"/>
  <c r="M72"/>
  <c r="P72" s="1"/>
  <c r="S72"/>
  <c r="AB73" s="1"/>
  <c r="BR72"/>
  <c r="BS73" s="1"/>
  <c r="Q72"/>
  <c r="Z73" s="1"/>
  <c r="K72"/>
  <c r="N72" s="1"/>
  <c r="AY72" i="17"/>
  <c r="BB72" s="1"/>
  <c r="AZ72"/>
  <c r="BC72" s="1"/>
  <c r="BW71" i="13"/>
  <c r="BB71"/>
  <c r="AU71"/>
  <c r="AX71" s="1"/>
  <c r="L282" i="7"/>
  <c r="R71" i="13"/>
  <c r="AA72" s="1"/>
  <c r="L71"/>
  <c r="H71"/>
  <c r="BO71"/>
  <c r="BL71"/>
  <c r="P71"/>
  <c r="BI75"/>
  <c r="F283" i="19" l="1"/>
  <c r="F283" i="7"/>
  <c r="BH73" i="17"/>
  <c r="BD72" i="18"/>
  <c r="BH73"/>
  <c r="G182" i="16"/>
  <c r="H182" s="1"/>
  <c r="I182" s="1"/>
  <c r="H182" i="15"/>
  <c r="I182" s="1"/>
  <c r="BV71" i="13"/>
  <c r="H182" i="12"/>
  <c r="I182" s="1"/>
  <c r="BA71" i="13"/>
  <c r="BD71" s="1"/>
  <c r="BD71" i="17" s="1"/>
  <c r="AK72" i="13"/>
  <c r="AT72" s="1"/>
  <c r="O71"/>
  <c r="K71"/>
  <c r="Q71"/>
  <c r="Z72" s="1"/>
  <c r="F282" i="20" s="1"/>
  <c r="BR71" i="13"/>
  <c r="BS72" s="1"/>
  <c r="BJ75"/>
  <c r="BK75"/>
  <c r="BI76"/>
  <c r="BV72" i="18" l="1"/>
  <c r="AS73" s="1"/>
  <c r="BW72"/>
  <c r="AT73" s="1"/>
  <c r="BU72"/>
  <c r="AR73" s="1"/>
  <c r="BW72" i="17"/>
  <c r="AT73" s="1"/>
  <c r="BU72"/>
  <c r="AR73" s="1"/>
  <c r="BV72"/>
  <c r="AS73" s="1"/>
  <c r="J183" i="16"/>
  <c r="J183" i="15"/>
  <c r="BU71" i="13"/>
  <c r="J183" i="12"/>
  <c r="AW72" i="13"/>
  <c r="AZ72" s="1"/>
  <c r="AJ72"/>
  <c r="AS72" s="1"/>
  <c r="N71"/>
  <c r="BH72"/>
  <c r="BQ72"/>
  <c r="J72"/>
  <c r="BN72"/>
  <c r="K283" i="19" l="1"/>
  <c r="I283"/>
  <c r="H283"/>
  <c r="G283"/>
  <c r="J283"/>
  <c r="H283" i="20"/>
  <c r="G283"/>
  <c r="K283"/>
  <c r="I283"/>
  <c r="J283"/>
  <c r="BN73" i="17"/>
  <c r="AW73"/>
  <c r="AK74" s="1"/>
  <c r="BQ73"/>
  <c r="J73"/>
  <c r="J73" i="18"/>
  <c r="BQ73"/>
  <c r="AW73"/>
  <c r="AK74" s="1"/>
  <c r="BN73"/>
  <c r="I73"/>
  <c r="AV73"/>
  <c r="AJ74" s="1"/>
  <c r="BM73"/>
  <c r="BP73"/>
  <c r="H73"/>
  <c r="BO73"/>
  <c r="AU73"/>
  <c r="AI74" s="1"/>
  <c r="BL73"/>
  <c r="H73" i="17"/>
  <c r="AU73"/>
  <c r="AI74" s="1"/>
  <c r="BL73"/>
  <c r="BO73"/>
  <c r="BP73"/>
  <c r="AV73"/>
  <c r="AJ74" s="1"/>
  <c r="I73"/>
  <c r="BM73"/>
  <c r="BC72" i="13"/>
  <c r="AV72"/>
  <c r="AY72" s="1"/>
  <c r="AI72"/>
  <c r="AR72" s="1"/>
  <c r="J283" i="7"/>
  <c r="H283"/>
  <c r="K283"/>
  <c r="G283"/>
  <c r="I283"/>
  <c r="BP72" i="13"/>
  <c r="I72"/>
  <c r="BM72"/>
  <c r="S72"/>
  <c r="AB73" s="1"/>
  <c r="M72"/>
  <c r="BJ76"/>
  <c r="AX73" i="17" l="1"/>
  <c r="BA73" s="1"/>
  <c r="AZ73" i="18"/>
  <c r="BC73" s="1"/>
  <c r="L283" i="20"/>
  <c r="G183" i="12" s="1"/>
  <c r="L283" i="19"/>
  <c r="G183" i="15" s="1"/>
  <c r="AZ73" i="17"/>
  <c r="BC73" s="1"/>
  <c r="AY73"/>
  <c r="BB73" s="1"/>
  <c r="M73" i="18"/>
  <c r="P73" s="1"/>
  <c r="S73"/>
  <c r="AB74" s="1"/>
  <c r="AY73"/>
  <c r="BB73" s="1"/>
  <c r="R73" i="17"/>
  <c r="AA74" s="1"/>
  <c r="L73"/>
  <c r="O73" s="1"/>
  <c r="K73"/>
  <c r="N73" s="1"/>
  <c r="BR73"/>
  <c r="BS74" s="1"/>
  <c r="Q73"/>
  <c r="Z74" s="1"/>
  <c r="BR73" i="18"/>
  <c r="BS74" s="1"/>
  <c r="Q73"/>
  <c r="Z74" s="1"/>
  <c r="K73"/>
  <c r="N73" s="1"/>
  <c r="R73"/>
  <c r="AA74" s="1"/>
  <c r="L73"/>
  <c r="O73" s="1"/>
  <c r="M73" i="17"/>
  <c r="P73" s="1"/>
  <c r="S73"/>
  <c r="AB74" s="1"/>
  <c r="AX73" i="18"/>
  <c r="BA73" s="1"/>
  <c r="BW72" i="13"/>
  <c r="BB72"/>
  <c r="AU72"/>
  <c r="AX72" s="1"/>
  <c r="L72"/>
  <c r="R72"/>
  <c r="AA73" s="1"/>
  <c r="BO72"/>
  <c r="H72"/>
  <c r="BL72"/>
  <c r="P72"/>
  <c r="L283" i="7"/>
  <c r="BK76" i="13"/>
  <c r="F284" i="19" l="1"/>
  <c r="F284" i="7"/>
  <c r="BH74" i="18"/>
  <c r="BD73"/>
  <c r="BH74" i="17"/>
  <c r="H183" i="12"/>
  <c r="I183" s="1"/>
  <c r="H183" i="15"/>
  <c r="I183" s="1"/>
  <c r="G183" i="16"/>
  <c r="H183" s="1"/>
  <c r="I183" s="1"/>
  <c r="BV72" i="13"/>
  <c r="BA72"/>
  <c r="BD72" s="1"/>
  <c r="BD72" i="17" s="1"/>
  <c r="AK73" i="13"/>
  <c r="AT73" s="1"/>
  <c r="Q72"/>
  <c r="Z73" s="1"/>
  <c r="F283" i="20" s="1"/>
  <c r="K72" i="13"/>
  <c r="BR72"/>
  <c r="BS73" s="1"/>
  <c r="O72"/>
  <c r="BK77"/>
  <c r="BW73" i="18" l="1"/>
  <c r="AT74" s="1"/>
  <c r="BU73"/>
  <c r="AR74" s="1"/>
  <c r="BV73"/>
  <c r="AS74" s="1"/>
  <c r="BU73" i="17"/>
  <c r="AR74" s="1"/>
  <c r="BV73"/>
  <c r="AS74" s="1"/>
  <c r="BW73"/>
  <c r="AT74" s="1"/>
  <c r="J184" i="15"/>
  <c r="J184" i="16"/>
  <c r="BU72" i="13"/>
  <c r="J184" i="12"/>
  <c r="AW73" i="13"/>
  <c r="AZ73" s="1"/>
  <c r="AJ73"/>
  <c r="AS73" s="1"/>
  <c r="BH73"/>
  <c r="BQ73"/>
  <c r="J73"/>
  <c r="BN73"/>
  <c r="N72"/>
  <c r="BI77"/>
  <c r="BJ77"/>
  <c r="G284" i="19" l="1"/>
  <c r="J284"/>
  <c r="I284"/>
  <c r="H284"/>
  <c r="K284"/>
  <c r="I284" i="20"/>
  <c r="H284"/>
  <c r="G284"/>
  <c r="K284"/>
  <c r="J284"/>
  <c r="AU74" i="17"/>
  <c r="AI75" s="1"/>
  <c r="BO74"/>
  <c r="H74"/>
  <c r="BL74"/>
  <c r="J74" i="18"/>
  <c r="BN74"/>
  <c r="BQ74"/>
  <c r="AW74"/>
  <c r="AK75" s="1"/>
  <c r="BP74" i="17"/>
  <c r="I74"/>
  <c r="BM74"/>
  <c r="AV74"/>
  <c r="AJ75" s="1"/>
  <c r="BN74"/>
  <c r="BQ74"/>
  <c r="AW74"/>
  <c r="AK75" s="1"/>
  <c r="J74"/>
  <c r="BO74" i="18"/>
  <c r="AU74"/>
  <c r="AI75" s="1"/>
  <c r="H74"/>
  <c r="BL74"/>
  <c r="I74"/>
  <c r="AV74"/>
  <c r="AJ75" s="1"/>
  <c r="BM74"/>
  <c r="BP74"/>
  <c r="BC73" i="13"/>
  <c r="AV73"/>
  <c r="AY73" s="1"/>
  <c r="AI73"/>
  <c r="AR73" s="1"/>
  <c r="K284" i="7"/>
  <c r="H284"/>
  <c r="J284"/>
  <c r="G284"/>
  <c r="I284"/>
  <c r="BP73" i="13"/>
  <c r="I73"/>
  <c r="BM73"/>
  <c r="S73"/>
  <c r="AB74" s="1"/>
  <c r="M73"/>
  <c r="AY74" i="18" l="1"/>
  <c r="BB74" s="1"/>
  <c r="AX74" i="17"/>
  <c r="BA74" s="1"/>
  <c r="L284" i="20"/>
  <c r="G184" i="12" s="1"/>
  <c r="L284" i="19"/>
  <c r="G184" i="15" s="1"/>
  <c r="R74" i="18"/>
  <c r="AA75" s="1"/>
  <c r="L74"/>
  <c r="O74" s="1"/>
  <c r="AY74" i="17"/>
  <c r="BB74" s="1"/>
  <c r="S74" i="18"/>
  <c r="AB75" s="1"/>
  <c r="M74"/>
  <c r="P74" s="1"/>
  <c r="Q74"/>
  <c r="Z75" s="1"/>
  <c r="BR74"/>
  <c r="BS75" s="1"/>
  <c r="K74"/>
  <c r="N74" s="1"/>
  <c r="M74" i="17"/>
  <c r="P74" s="1"/>
  <c r="S74"/>
  <c r="AB75" s="1"/>
  <c r="BR74"/>
  <c r="BS75" s="1"/>
  <c r="Q74"/>
  <c r="Z75" s="1"/>
  <c r="K74"/>
  <c r="N74" s="1"/>
  <c r="L74"/>
  <c r="O74" s="1"/>
  <c r="R74"/>
  <c r="AA75" s="1"/>
  <c r="AX74" i="18"/>
  <c r="BA74" s="1"/>
  <c r="AZ74" i="17"/>
  <c r="BC74" s="1"/>
  <c r="AZ74" i="18"/>
  <c r="BC74" s="1"/>
  <c r="BW73" i="13"/>
  <c r="BB73"/>
  <c r="AU73"/>
  <c r="AX73" s="1"/>
  <c r="P73"/>
  <c r="L284" i="7"/>
  <c r="BO73" i="13"/>
  <c r="H73"/>
  <c r="BL73"/>
  <c r="L73"/>
  <c r="R73"/>
  <c r="AA74" s="1"/>
  <c r="BI78"/>
  <c r="BK78"/>
  <c r="F285" i="7" l="1"/>
  <c r="F285" i="19"/>
  <c r="BH75" i="18"/>
  <c r="BD74"/>
  <c r="BH75" i="17"/>
  <c r="G184" i="16"/>
  <c r="H184" s="1"/>
  <c r="I184" s="1"/>
  <c r="H184" i="15"/>
  <c r="I184" s="1"/>
  <c r="BV73" i="13"/>
  <c r="H184" i="12"/>
  <c r="I184" s="1"/>
  <c r="BA73" i="13"/>
  <c r="BD73" s="1"/>
  <c r="BD73" i="17" s="1"/>
  <c r="AK74" i="13"/>
  <c r="AT74" s="1"/>
  <c r="O73"/>
  <c r="Q73"/>
  <c r="Z74" s="1"/>
  <c r="F284" i="20" s="1"/>
  <c r="K73" i="13"/>
  <c r="BR73"/>
  <c r="BS74" s="1"/>
  <c r="BJ78"/>
  <c r="BU74" i="18" l="1"/>
  <c r="AR75" s="1"/>
  <c r="BW74"/>
  <c r="AT75" s="1"/>
  <c r="BV74"/>
  <c r="AS75" s="1"/>
  <c r="BU74" i="17"/>
  <c r="AR75" s="1"/>
  <c r="BW74"/>
  <c r="AT75" s="1"/>
  <c r="BV74"/>
  <c r="AS75" s="1"/>
  <c r="J185" i="15"/>
  <c r="J185" i="16"/>
  <c r="BU73" i="13"/>
  <c r="J185" i="12"/>
  <c r="AW74" i="13"/>
  <c r="AZ74" s="1"/>
  <c r="AJ74"/>
  <c r="AS74" s="1"/>
  <c r="J74"/>
  <c r="BQ74"/>
  <c r="BN74"/>
  <c r="BH74"/>
  <c r="N73"/>
  <c r="BI79"/>
  <c r="BK79"/>
  <c r="K285" i="19" l="1"/>
  <c r="H285"/>
  <c r="J285"/>
  <c r="G285"/>
  <c r="I285"/>
  <c r="K285" i="20"/>
  <c r="I285"/>
  <c r="J285"/>
  <c r="H285"/>
  <c r="G285"/>
  <c r="H75" i="18"/>
  <c r="BO75"/>
  <c r="AU75"/>
  <c r="AI76" s="1"/>
  <c r="BL75"/>
  <c r="BL75" i="17"/>
  <c r="BO75"/>
  <c r="AU75"/>
  <c r="AI76" s="1"/>
  <c r="H75"/>
  <c r="I75" i="18"/>
  <c r="BP75"/>
  <c r="AV75"/>
  <c r="AJ76" s="1"/>
  <c r="BM75"/>
  <c r="BN75"/>
  <c r="BQ75"/>
  <c r="AW75"/>
  <c r="AK76" s="1"/>
  <c r="J75"/>
  <c r="BQ75" i="17"/>
  <c r="J75"/>
  <c r="AW75"/>
  <c r="AK76" s="1"/>
  <c r="BN75"/>
  <c r="BP75"/>
  <c r="BM75"/>
  <c r="I75"/>
  <c r="AV75"/>
  <c r="AJ76" s="1"/>
  <c r="BC74" i="13"/>
  <c r="AV74"/>
  <c r="AY74" s="1"/>
  <c r="AI74"/>
  <c r="AR74" s="1"/>
  <c r="BP74"/>
  <c r="I74"/>
  <c r="BM74"/>
  <c r="S74"/>
  <c r="AB75" s="1"/>
  <c r="M74"/>
  <c r="I285" i="7"/>
  <c r="G285"/>
  <c r="J285"/>
  <c r="K285"/>
  <c r="H285"/>
  <c r="AX75" i="18" l="1"/>
  <c r="BA75" s="1"/>
  <c r="AX75" i="17"/>
  <c r="BA75" s="1"/>
  <c r="AZ75"/>
  <c r="BC75" s="1"/>
  <c r="L285" i="19"/>
  <c r="G185" i="15" s="1"/>
  <c r="L285" i="20"/>
  <c r="G185" i="12" s="1"/>
  <c r="S75" i="18"/>
  <c r="AB76" s="1"/>
  <c r="M75"/>
  <c r="P75" s="1"/>
  <c r="R75"/>
  <c r="AA76" s="1"/>
  <c r="L75"/>
  <c r="O75" s="1"/>
  <c r="AY75"/>
  <c r="BB75" s="1"/>
  <c r="Q75" i="17"/>
  <c r="Z76" s="1"/>
  <c r="K75"/>
  <c r="N75" s="1"/>
  <c r="BR75"/>
  <c r="BS76" s="1"/>
  <c r="Q75" i="18"/>
  <c r="Z76" s="1"/>
  <c r="BR75"/>
  <c r="BS76" s="1"/>
  <c r="K75"/>
  <c r="N75" s="1"/>
  <c r="S75" i="17"/>
  <c r="AB76" s="1"/>
  <c r="M75"/>
  <c r="P75" s="1"/>
  <c r="L75"/>
  <c r="O75" s="1"/>
  <c r="R75"/>
  <c r="AA76" s="1"/>
  <c r="AY75"/>
  <c r="BB75" s="1"/>
  <c r="AZ75" i="18"/>
  <c r="BC75" s="1"/>
  <c r="BW74" i="13"/>
  <c r="BB74"/>
  <c r="AU74"/>
  <c r="AX74" s="1"/>
  <c r="R74"/>
  <c r="AA75" s="1"/>
  <c r="L74"/>
  <c r="BO74"/>
  <c r="H74"/>
  <c r="BL74"/>
  <c r="L285" i="7"/>
  <c r="P74" i="13"/>
  <c r="BJ79"/>
  <c r="F286" i="7" l="1"/>
  <c r="F286" i="19"/>
  <c r="BD75" i="18"/>
  <c r="BH76"/>
  <c r="BH76" i="17"/>
  <c r="H185" i="12"/>
  <c r="I185" s="1"/>
  <c r="H185" i="15"/>
  <c r="I185" s="1"/>
  <c r="G185" i="16"/>
  <c r="H185" s="1"/>
  <c r="I185" s="1"/>
  <c r="BV74" i="13"/>
  <c r="BA74"/>
  <c r="BD74" s="1"/>
  <c r="BD74" i="17" s="1"/>
  <c r="AK75" i="13"/>
  <c r="AT75" s="1"/>
  <c r="O74"/>
  <c r="K74"/>
  <c r="Q74"/>
  <c r="Z75" s="1"/>
  <c r="F285" i="20" s="1"/>
  <c r="BR74" i="13"/>
  <c r="BS75" s="1"/>
  <c r="BK80"/>
  <c r="BI80"/>
  <c r="BU75" i="18" l="1"/>
  <c r="AR76" s="1"/>
  <c r="BV75"/>
  <c r="AS76" s="1"/>
  <c r="BW75"/>
  <c r="AT76" s="1"/>
  <c r="BV75" i="17"/>
  <c r="AS76" s="1"/>
  <c r="BU75"/>
  <c r="AR76" s="1"/>
  <c r="BW75"/>
  <c r="AT76" s="1"/>
  <c r="J186" i="15"/>
  <c r="J186" i="16"/>
  <c r="BU74" i="13"/>
  <c r="J186" i="12"/>
  <c r="AW75" i="13"/>
  <c r="AZ75" s="1"/>
  <c r="AJ75"/>
  <c r="AS75" s="1"/>
  <c r="BQ75"/>
  <c r="J75"/>
  <c r="BN75"/>
  <c r="BH75"/>
  <c r="N74"/>
  <c r="BJ80"/>
  <c r="H286" i="20" l="1"/>
  <c r="G286"/>
  <c r="K286"/>
  <c r="J286"/>
  <c r="I286"/>
  <c r="I286" i="19"/>
  <c r="G286"/>
  <c r="K286"/>
  <c r="H286"/>
  <c r="J286"/>
  <c r="BO76" i="18"/>
  <c r="H76"/>
  <c r="BL76"/>
  <c r="AU76"/>
  <c r="AI77" s="1"/>
  <c r="BL76" i="17"/>
  <c r="BO76"/>
  <c r="AU76"/>
  <c r="AI77" s="1"/>
  <c r="H76"/>
  <c r="BM76" i="18"/>
  <c r="AV76"/>
  <c r="AJ77" s="1"/>
  <c r="BP76"/>
  <c r="I76"/>
  <c r="BQ76"/>
  <c r="J76"/>
  <c r="BN76"/>
  <c r="AW76"/>
  <c r="AK77" s="1"/>
  <c r="AW76" i="17"/>
  <c r="AK77" s="1"/>
  <c r="BQ76"/>
  <c r="J76"/>
  <c r="BN76"/>
  <c r="BP76"/>
  <c r="I76"/>
  <c r="BM76"/>
  <c r="AV76"/>
  <c r="AJ77" s="1"/>
  <c r="BC75" i="13"/>
  <c r="AV75"/>
  <c r="AY75" s="1"/>
  <c r="AI75"/>
  <c r="AR75" s="1"/>
  <c r="M75"/>
  <c r="S75"/>
  <c r="AB76" s="1"/>
  <c r="I75"/>
  <c r="BP75"/>
  <c r="BM75"/>
  <c r="G286" i="7"/>
  <c r="I286"/>
  <c r="J286"/>
  <c r="K286"/>
  <c r="H286"/>
  <c r="BI81" i="13"/>
  <c r="AZ76" i="18" l="1"/>
  <c r="BC76" s="1"/>
  <c r="L286" i="19"/>
  <c r="G186" i="15" s="1"/>
  <c r="L286" i="20"/>
  <c r="G186" i="12" s="1"/>
  <c r="AX76" i="17"/>
  <c r="BA76" s="1"/>
  <c r="AX76" i="18"/>
  <c r="BA76" s="1"/>
  <c r="M76"/>
  <c r="P76" s="1"/>
  <c r="S76"/>
  <c r="AB77" s="1"/>
  <c r="R76"/>
  <c r="AA77" s="1"/>
  <c r="L76"/>
  <c r="O76" s="1"/>
  <c r="K76" i="17"/>
  <c r="N76" s="1"/>
  <c r="Q76"/>
  <c r="Z77" s="1"/>
  <c r="BR76"/>
  <c r="BS77" s="1"/>
  <c r="Q76" i="18"/>
  <c r="Z77" s="1"/>
  <c r="K76"/>
  <c r="N76" s="1"/>
  <c r="BR76"/>
  <c r="BS77" s="1"/>
  <c r="R76" i="17"/>
  <c r="AA77" s="1"/>
  <c r="L76"/>
  <c r="O76" s="1"/>
  <c r="S76"/>
  <c r="AB77" s="1"/>
  <c r="M76"/>
  <c r="P76" s="1"/>
  <c r="AY76"/>
  <c r="BB76" s="1"/>
  <c r="AY76" i="18"/>
  <c r="BB76" s="1"/>
  <c r="AZ76" i="17"/>
  <c r="BC76" s="1"/>
  <c r="BW75" i="13"/>
  <c r="BB75"/>
  <c r="AU75"/>
  <c r="AX75" s="1"/>
  <c r="L286" i="7"/>
  <c r="H75" i="13"/>
  <c r="BO75"/>
  <c r="BL75"/>
  <c r="R75"/>
  <c r="AA76" s="1"/>
  <c r="L75"/>
  <c r="P75"/>
  <c r="BJ81"/>
  <c r="BK81"/>
  <c r="F287" i="7" l="1"/>
  <c r="F287" i="19"/>
  <c r="BH77" i="17"/>
  <c r="BD76" i="18"/>
  <c r="BH77"/>
  <c r="H186" i="12"/>
  <c r="I186" s="1"/>
  <c r="G186" i="16"/>
  <c r="H186" s="1"/>
  <c r="I186" s="1"/>
  <c r="H186" i="15"/>
  <c r="I186" s="1"/>
  <c r="BV75" i="13"/>
  <c r="BA75"/>
  <c r="BD75" s="1"/>
  <c r="BD75" i="17" s="1"/>
  <c r="AK76" i="13"/>
  <c r="AT76" s="1"/>
  <c r="O75"/>
  <c r="Q75"/>
  <c r="Z76" s="1"/>
  <c r="F286" i="20" s="1"/>
  <c r="K75" i="13"/>
  <c r="BR75"/>
  <c r="BS76" s="1"/>
  <c r="BV76" i="18" l="1"/>
  <c r="AS77" s="1"/>
  <c r="BW76"/>
  <c r="AT77" s="1"/>
  <c r="BU76"/>
  <c r="AR77" s="1"/>
  <c r="BW76" i="17"/>
  <c r="AT77" s="1"/>
  <c r="BV76"/>
  <c r="AS77" s="1"/>
  <c r="BU76"/>
  <c r="AR77" s="1"/>
  <c r="J187" i="16"/>
  <c r="J187" i="15"/>
  <c r="BU75" i="13"/>
  <c r="J187" i="12"/>
  <c r="AW76" i="13"/>
  <c r="AZ76" s="1"/>
  <c r="AJ76"/>
  <c r="AS76" s="1"/>
  <c r="N75"/>
  <c r="BQ76"/>
  <c r="J76"/>
  <c r="BN76"/>
  <c r="BH76"/>
  <c r="BI82"/>
  <c r="BK82"/>
  <c r="K287" i="19" l="1"/>
  <c r="I287"/>
  <c r="H287"/>
  <c r="G287"/>
  <c r="J287"/>
  <c r="K287" i="20"/>
  <c r="J287"/>
  <c r="H287"/>
  <c r="G287"/>
  <c r="I287"/>
  <c r="AW77" i="17"/>
  <c r="AK78" s="1"/>
  <c r="BN77"/>
  <c r="BQ77"/>
  <c r="J77"/>
  <c r="I77" i="18"/>
  <c r="BM77"/>
  <c r="BP77"/>
  <c r="AV77"/>
  <c r="AJ78" s="1"/>
  <c r="BO77" i="17"/>
  <c r="H77"/>
  <c r="AU77"/>
  <c r="AI78" s="1"/>
  <c r="BL77"/>
  <c r="AW77" i="18"/>
  <c r="AK78" s="1"/>
  <c r="BQ77"/>
  <c r="J77"/>
  <c r="BN77"/>
  <c r="BL77"/>
  <c r="H77"/>
  <c r="AU77"/>
  <c r="AI78" s="1"/>
  <c r="BO77"/>
  <c r="I77" i="17"/>
  <c r="BM77"/>
  <c r="AV77"/>
  <c r="AJ78" s="1"/>
  <c r="BP77"/>
  <c r="BC76" i="13"/>
  <c r="AV76"/>
  <c r="AY76" s="1"/>
  <c r="AI76"/>
  <c r="AR76" s="1"/>
  <c r="G287" i="7"/>
  <c r="H287"/>
  <c r="K287"/>
  <c r="J287"/>
  <c r="I287"/>
  <c r="M76" i="13"/>
  <c r="S76"/>
  <c r="AB77" s="1"/>
  <c r="BP76"/>
  <c r="I76"/>
  <c r="BM76"/>
  <c r="BJ82"/>
  <c r="AZ77" i="17" l="1"/>
  <c r="BC77" s="1"/>
  <c r="AY77"/>
  <c r="BB77" s="1"/>
  <c r="AZ77" i="18"/>
  <c r="BC77" s="1"/>
  <c r="L287" i="19"/>
  <c r="G187" i="15" s="1"/>
  <c r="L287" i="20"/>
  <c r="G187" i="12" s="1"/>
  <c r="AY77" i="18"/>
  <c r="BB77" s="1"/>
  <c r="AX77" i="17"/>
  <c r="BA77" s="1"/>
  <c r="R77"/>
  <c r="AA78" s="1"/>
  <c r="L77"/>
  <c r="O77" s="1"/>
  <c r="L77" i="18"/>
  <c r="O77" s="1"/>
  <c r="R77"/>
  <c r="AA78" s="1"/>
  <c r="Q77"/>
  <c r="Z78" s="1"/>
  <c r="BR77"/>
  <c r="BS78" s="1"/>
  <c r="K77"/>
  <c r="N77" s="1"/>
  <c r="M77"/>
  <c r="P77" s="1"/>
  <c r="S77"/>
  <c r="AB78" s="1"/>
  <c r="M77" i="17"/>
  <c r="P77" s="1"/>
  <c r="S77"/>
  <c r="AB78" s="1"/>
  <c r="AX77" i="18"/>
  <c r="BA77" s="1"/>
  <c r="K77" i="17"/>
  <c r="N77" s="1"/>
  <c r="Q77"/>
  <c r="Z78" s="1"/>
  <c r="BR77"/>
  <c r="BS78" s="1"/>
  <c r="BW76" i="13"/>
  <c r="BB76"/>
  <c r="AU76"/>
  <c r="AX76" s="1"/>
  <c r="L287" i="7"/>
  <c r="BO76" i="13"/>
  <c r="H76"/>
  <c r="BL76"/>
  <c r="R76"/>
  <c r="AA77" s="1"/>
  <c r="L76"/>
  <c r="P76"/>
  <c r="F288" i="19" l="1"/>
  <c r="F288" i="7"/>
  <c r="BH78" i="17"/>
  <c r="BD77" i="18"/>
  <c r="BH78"/>
  <c r="H187" i="12"/>
  <c r="I187" s="1"/>
  <c r="G187" i="16"/>
  <c r="H187" s="1"/>
  <c r="I187" s="1"/>
  <c r="H187" i="15"/>
  <c r="I187" s="1"/>
  <c r="BV76" i="13"/>
  <c r="BA76"/>
  <c r="BD76" s="1"/>
  <c r="BD76" i="17" s="1"/>
  <c r="AK77" i="13"/>
  <c r="AT77" s="1"/>
  <c r="O76"/>
  <c r="Q76"/>
  <c r="Z77" s="1"/>
  <c r="F287" i="20" s="1"/>
  <c r="K76" i="13"/>
  <c r="BR76"/>
  <c r="BS77" s="1"/>
  <c r="BK83"/>
  <c r="BJ83"/>
  <c r="BI83"/>
  <c r="BW77" i="18" l="1"/>
  <c r="AT78" s="1"/>
  <c r="BV77"/>
  <c r="AS78" s="1"/>
  <c r="BU77"/>
  <c r="AR78" s="1"/>
  <c r="BU77" i="17"/>
  <c r="AR78" s="1"/>
  <c r="BV77"/>
  <c r="AS78" s="1"/>
  <c r="BW77"/>
  <c r="AT78" s="1"/>
  <c r="J188" i="16"/>
  <c r="J188" i="15"/>
  <c r="BU76" i="13"/>
  <c r="J188" i="12"/>
  <c r="AW77" i="13"/>
  <c r="AZ77" s="1"/>
  <c r="AJ77"/>
  <c r="AS77" s="1"/>
  <c r="BH77"/>
  <c r="N76"/>
  <c r="J77"/>
  <c r="BQ77"/>
  <c r="BN77"/>
  <c r="K288" i="20" l="1"/>
  <c r="H288"/>
  <c r="I288"/>
  <c r="G288"/>
  <c r="J288"/>
  <c r="H288" i="19"/>
  <c r="J288"/>
  <c r="G288"/>
  <c r="I288"/>
  <c r="K288"/>
  <c r="J78" i="17"/>
  <c r="BQ78"/>
  <c r="AW78"/>
  <c r="AK79" s="1"/>
  <c r="BN78"/>
  <c r="BL78"/>
  <c r="AU78"/>
  <c r="AI79" s="1"/>
  <c r="BO78"/>
  <c r="H78"/>
  <c r="J78" i="18"/>
  <c r="BN78"/>
  <c r="AW78"/>
  <c r="AK79" s="1"/>
  <c r="BQ78"/>
  <c r="H78"/>
  <c r="BL78"/>
  <c r="BO78"/>
  <c r="AU78"/>
  <c r="AI79" s="1"/>
  <c r="BP78" i="17"/>
  <c r="AV78"/>
  <c r="AJ79" s="1"/>
  <c r="BM78"/>
  <c r="I78"/>
  <c r="AV78" i="18"/>
  <c r="AJ79" s="1"/>
  <c r="BM78"/>
  <c r="I78"/>
  <c r="BP78"/>
  <c r="BC77" i="13"/>
  <c r="AV77"/>
  <c r="AY77" s="1"/>
  <c r="AI77"/>
  <c r="AR77" s="1"/>
  <c r="S77"/>
  <c r="AB78" s="1"/>
  <c r="M77"/>
  <c r="BP77"/>
  <c r="I77"/>
  <c r="BM77"/>
  <c r="J288" i="7"/>
  <c r="K288"/>
  <c r="G288"/>
  <c r="I288"/>
  <c r="H288"/>
  <c r="BK84" i="13"/>
  <c r="BJ84"/>
  <c r="L288" i="20" l="1"/>
  <c r="G188" i="12" s="1"/>
  <c r="AZ78" i="18"/>
  <c r="BC78" s="1"/>
  <c r="AX78" i="17"/>
  <c r="BA78" s="1"/>
  <c r="L288" i="19"/>
  <c r="G188" i="15" s="1"/>
  <c r="R78" i="18"/>
  <c r="AA79" s="1"/>
  <c r="L78"/>
  <c r="O78" s="1"/>
  <c r="AY78" i="17"/>
  <c r="BB78" s="1"/>
  <c r="AZ78"/>
  <c r="BC78" s="1"/>
  <c r="BR78"/>
  <c r="BS79" s="1"/>
  <c r="Q78"/>
  <c r="Z79" s="1"/>
  <c r="K78"/>
  <c r="N78" s="1"/>
  <c r="M78"/>
  <c r="P78" s="1"/>
  <c r="S78"/>
  <c r="AB79" s="1"/>
  <c r="S78" i="18"/>
  <c r="AB79" s="1"/>
  <c r="M78"/>
  <c r="P78" s="1"/>
  <c r="L78" i="17"/>
  <c r="O78" s="1"/>
  <c r="R78"/>
  <c r="AA79" s="1"/>
  <c r="BR78" i="18"/>
  <c r="BS79" s="1"/>
  <c r="Q78"/>
  <c r="Z79" s="1"/>
  <c r="K78"/>
  <c r="N78" s="1"/>
  <c r="AY78"/>
  <c r="BB78" s="1"/>
  <c r="AX78"/>
  <c r="BA78" s="1"/>
  <c r="BW77" i="13"/>
  <c r="BB77"/>
  <c r="AU77"/>
  <c r="AX77" s="1"/>
  <c r="L288" i="7"/>
  <c r="P77" i="13"/>
  <c r="BO77"/>
  <c r="H77"/>
  <c r="BL77"/>
  <c r="R77"/>
  <c r="AA78" s="1"/>
  <c r="L77"/>
  <c r="BI84"/>
  <c r="F289" i="19" l="1"/>
  <c r="F289" i="7"/>
  <c r="BD78" i="18"/>
  <c r="BH79" i="17"/>
  <c r="BH79" i="18"/>
  <c r="H188" i="12"/>
  <c r="I188" s="1"/>
  <c r="H188" i="15"/>
  <c r="I188" s="1"/>
  <c r="G188" i="16"/>
  <c r="H188" s="1"/>
  <c r="I188" s="1"/>
  <c r="BV77" i="13"/>
  <c r="BA77"/>
  <c r="BD77" s="1"/>
  <c r="BD77" i="17" s="1"/>
  <c r="AK78" i="13"/>
  <c r="AT78" s="1"/>
  <c r="O77"/>
  <c r="Q77"/>
  <c r="Z78" s="1"/>
  <c r="F288" i="20" s="1"/>
  <c r="K77" i="13"/>
  <c r="BR77"/>
  <c r="BS78" s="1"/>
  <c r="BK85"/>
  <c r="BU78" i="18" l="1"/>
  <c r="AR79" s="1"/>
  <c r="BV78"/>
  <c r="AS79" s="1"/>
  <c r="BW78"/>
  <c r="AT79" s="1"/>
  <c r="BU78" i="17"/>
  <c r="AR79" s="1"/>
  <c r="BV78"/>
  <c r="AS79" s="1"/>
  <c r="BW78"/>
  <c r="AT79" s="1"/>
  <c r="J189" i="15"/>
  <c r="J189" i="16"/>
  <c r="BU77" i="13"/>
  <c r="J189" i="12"/>
  <c r="AW78" i="13"/>
  <c r="AZ78" s="1"/>
  <c r="AJ78"/>
  <c r="AS78" s="1"/>
  <c r="BH78"/>
  <c r="J78"/>
  <c r="BQ78"/>
  <c r="BN78"/>
  <c r="N77"/>
  <c r="BI85"/>
  <c r="BJ85"/>
  <c r="H289" i="19" l="1"/>
  <c r="J289"/>
  <c r="I289"/>
  <c r="K289"/>
  <c r="G289"/>
  <c r="K289" i="20"/>
  <c r="H289"/>
  <c r="G289"/>
  <c r="I289"/>
  <c r="J289"/>
  <c r="BL79" i="17"/>
  <c r="H79"/>
  <c r="AU79"/>
  <c r="AI80" s="1"/>
  <c r="BO79"/>
  <c r="J79"/>
  <c r="AW79"/>
  <c r="AK80" s="1"/>
  <c r="BN79"/>
  <c r="BQ79"/>
  <c r="BP79"/>
  <c r="BM79"/>
  <c r="I79"/>
  <c r="AV79"/>
  <c r="AJ80" s="1"/>
  <c r="BN79" i="18"/>
  <c r="BQ79"/>
  <c r="J79"/>
  <c r="AW79"/>
  <c r="AK80" s="1"/>
  <c r="H79"/>
  <c r="AU79"/>
  <c r="AI80" s="1"/>
  <c r="BL79"/>
  <c r="BO79"/>
  <c r="BP79"/>
  <c r="AV79"/>
  <c r="AJ80" s="1"/>
  <c r="I79"/>
  <c r="BM79"/>
  <c r="BC78" i="13"/>
  <c r="AV78"/>
  <c r="AY78" s="1"/>
  <c r="AI78"/>
  <c r="AR78" s="1"/>
  <c r="K289" i="7"/>
  <c r="H289"/>
  <c r="I289"/>
  <c r="G289"/>
  <c r="J289"/>
  <c r="M78" i="13"/>
  <c r="S78"/>
  <c r="AB79" s="1"/>
  <c r="BP78"/>
  <c r="I78"/>
  <c r="BM78"/>
  <c r="AX79" i="18" l="1"/>
  <c r="BA79" s="1"/>
  <c r="AZ79" i="17"/>
  <c r="BC79" s="1"/>
  <c r="AX79"/>
  <c r="BA79" s="1"/>
  <c r="L289" i="20"/>
  <c r="G189" i="12" s="1"/>
  <c r="L289" i="19"/>
  <c r="G189" i="15" s="1"/>
  <c r="AY79" i="18"/>
  <c r="BB79" s="1"/>
  <c r="K79"/>
  <c r="N79" s="1"/>
  <c r="Q79"/>
  <c r="Z80" s="1"/>
  <c r="BR79"/>
  <c r="BS80" s="1"/>
  <c r="L79" i="17"/>
  <c r="O79" s="1"/>
  <c r="R79"/>
  <c r="AA80" s="1"/>
  <c r="S79" i="18"/>
  <c r="AB80" s="1"/>
  <c r="M79"/>
  <c r="P79" s="1"/>
  <c r="M79" i="17"/>
  <c r="P79" s="1"/>
  <c r="S79"/>
  <c r="AB80" s="1"/>
  <c r="AY79"/>
  <c r="BB79" s="1"/>
  <c r="BR79"/>
  <c r="BS80" s="1"/>
  <c r="K79"/>
  <c r="N79" s="1"/>
  <c r="Q79"/>
  <c r="Z80" s="1"/>
  <c r="F290" i="19" s="1"/>
  <c r="R79" i="18"/>
  <c r="AA80" s="1"/>
  <c r="L79"/>
  <c r="O79" s="1"/>
  <c r="AZ79"/>
  <c r="BC79" s="1"/>
  <c r="BW78" i="13"/>
  <c r="BB78"/>
  <c r="AU78"/>
  <c r="AX78" s="1"/>
  <c r="L289" i="7"/>
  <c r="H78" i="13"/>
  <c r="BO78"/>
  <c r="BL78"/>
  <c r="P78"/>
  <c r="R78"/>
  <c r="AA79" s="1"/>
  <c r="L78"/>
  <c r="BI86"/>
  <c r="BK86"/>
  <c r="F290" i="7" l="1"/>
  <c r="BD79" i="18"/>
  <c r="BH80"/>
  <c r="BH80" i="17"/>
  <c r="H189" i="12"/>
  <c r="I189" s="1"/>
  <c r="H189" i="15"/>
  <c r="I189" s="1"/>
  <c r="G189" i="16"/>
  <c r="H189" s="1"/>
  <c r="I189" s="1"/>
  <c r="BV78" i="13"/>
  <c r="BA78"/>
  <c r="BD78" s="1"/>
  <c r="BD78" i="17" s="1"/>
  <c r="AK79" i="13"/>
  <c r="AT79" s="1"/>
  <c r="O78"/>
  <c r="Q78"/>
  <c r="Z79" s="1"/>
  <c r="F289" i="20" s="1"/>
  <c r="K78" i="13"/>
  <c r="BR78"/>
  <c r="BS79" s="1"/>
  <c r="BJ86"/>
  <c r="BU79" i="18" l="1"/>
  <c r="AR80" s="1"/>
  <c r="BV79"/>
  <c r="AS80" s="1"/>
  <c r="BW79"/>
  <c r="AT80" s="1"/>
  <c r="BV79" i="17"/>
  <c r="AS80" s="1"/>
  <c r="BU79"/>
  <c r="AR80" s="1"/>
  <c r="BW79"/>
  <c r="AT80" s="1"/>
  <c r="J190" i="16"/>
  <c r="J190" i="15"/>
  <c r="BU78" i="13"/>
  <c r="J190" i="12"/>
  <c r="AW79" i="13"/>
  <c r="AZ79" s="1"/>
  <c r="AJ79"/>
  <c r="AS79" s="1"/>
  <c r="BH79"/>
  <c r="N78"/>
  <c r="J79"/>
  <c r="BQ79"/>
  <c r="BN79"/>
  <c r="BK87"/>
  <c r="K290" i="20" l="1"/>
  <c r="I290"/>
  <c r="G290"/>
  <c r="J290"/>
  <c r="H290"/>
  <c r="G290" i="19"/>
  <c r="K290"/>
  <c r="H290"/>
  <c r="J290"/>
  <c r="I290"/>
  <c r="H80" i="17"/>
  <c r="BO80"/>
  <c r="AU80"/>
  <c r="AI81" s="1"/>
  <c r="BL80"/>
  <c r="BL80" i="18"/>
  <c r="BO80"/>
  <c r="AU80"/>
  <c r="AI81" s="1"/>
  <c r="H80"/>
  <c r="J80" i="17"/>
  <c r="BN80"/>
  <c r="BQ80"/>
  <c r="AW80"/>
  <c r="AK81" s="1"/>
  <c r="BN80" i="18"/>
  <c r="BQ80"/>
  <c r="AW80"/>
  <c r="AK81" s="1"/>
  <c r="J80"/>
  <c r="BP80" i="17"/>
  <c r="AV80"/>
  <c r="AJ81" s="1"/>
  <c r="I80"/>
  <c r="BM80"/>
  <c r="BM80" i="18"/>
  <c r="I80"/>
  <c r="AV80"/>
  <c r="AJ81" s="1"/>
  <c r="BP80"/>
  <c r="BC79" i="13"/>
  <c r="AV79"/>
  <c r="AY79" s="1"/>
  <c r="AI79"/>
  <c r="AR79" s="1"/>
  <c r="BP79"/>
  <c r="I79"/>
  <c r="BM79"/>
  <c r="M79"/>
  <c r="S79"/>
  <c r="AB80" s="1"/>
  <c r="G290" i="7"/>
  <c r="I290"/>
  <c r="H290"/>
  <c r="J290"/>
  <c r="K290"/>
  <c r="BI87" i="13"/>
  <c r="AX80" i="18" l="1"/>
  <c r="BA80" s="1"/>
  <c r="AY80"/>
  <c r="BB80" s="1"/>
  <c r="L290" i="19"/>
  <c r="G190" i="15" s="1"/>
  <c r="L290" i="20"/>
  <c r="G190" i="12" s="1"/>
  <c r="R80" i="18"/>
  <c r="AA81" s="1"/>
  <c r="L80"/>
  <c r="O80" s="1"/>
  <c r="R80" i="17"/>
  <c r="AA81" s="1"/>
  <c r="L80"/>
  <c r="O80" s="1"/>
  <c r="M80"/>
  <c r="P80" s="1"/>
  <c r="S80"/>
  <c r="AB81" s="1"/>
  <c r="Q80" i="18"/>
  <c r="Z81" s="1"/>
  <c r="K80"/>
  <c r="N80" s="1"/>
  <c r="BR80"/>
  <c r="BS81" s="1"/>
  <c r="Q80" i="17"/>
  <c r="Z81" s="1"/>
  <c r="K80"/>
  <c r="N80" s="1"/>
  <c r="BR80"/>
  <c r="BS81" s="1"/>
  <c r="AY80"/>
  <c r="BB80" s="1"/>
  <c r="AX80"/>
  <c r="BA80" s="1"/>
  <c r="M80" i="18"/>
  <c r="P80" s="1"/>
  <c r="S80"/>
  <c r="AB81" s="1"/>
  <c r="AZ80" i="17"/>
  <c r="BC80" s="1"/>
  <c r="AZ80" i="18"/>
  <c r="BC80" s="1"/>
  <c r="BW79" i="13"/>
  <c r="BB79"/>
  <c r="AU79"/>
  <c r="AX79" s="1"/>
  <c r="BO79"/>
  <c r="H79"/>
  <c r="BL79"/>
  <c r="P79"/>
  <c r="R79"/>
  <c r="AA80" s="1"/>
  <c r="L79"/>
  <c r="L290" i="7"/>
  <c r="BJ87" i="13"/>
  <c r="F291" i="19" l="1"/>
  <c r="F291" i="7"/>
  <c r="BD80" i="18"/>
  <c r="BH81" i="17"/>
  <c r="BH81" i="18"/>
  <c r="H190" i="12"/>
  <c r="I190" s="1"/>
  <c r="G190" i="16"/>
  <c r="H190" s="1"/>
  <c r="I190" s="1"/>
  <c r="H190" i="15"/>
  <c r="I190" s="1"/>
  <c r="BV79" i="13"/>
  <c r="BA79"/>
  <c r="BD79" s="1"/>
  <c r="BD79" i="17" s="1"/>
  <c r="AK80" i="13"/>
  <c r="AT80" s="1"/>
  <c r="O79"/>
  <c r="K79"/>
  <c r="Q79"/>
  <c r="Z80" s="1"/>
  <c r="F290" i="20" s="1"/>
  <c r="BR79" i="13"/>
  <c r="BS80" s="1"/>
  <c r="BI88"/>
  <c r="BV80" i="18" l="1"/>
  <c r="AS81" s="1"/>
  <c r="BW80"/>
  <c r="AT81" s="1"/>
  <c r="BU80"/>
  <c r="AR81" s="1"/>
  <c r="BW80" i="17"/>
  <c r="AT81" s="1"/>
  <c r="BU80"/>
  <c r="AR81" s="1"/>
  <c r="BV80"/>
  <c r="AS81" s="1"/>
  <c r="J191" i="16"/>
  <c r="J191" i="15"/>
  <c r="BU79" i="13"/>
  <c r="J191" i="12"/>
  <c r="AW80" i="13"/>
  <c r="AZ80" s="1"/>
  <c r="AJ80"/>
  <c r="AS80" s="1"/>
  <c r="BH80"/>
  <c r="BQ80"/>
  <c r="J80"/>
  <c r="BN80"/>
  <c r="N79"/>
  <c r="BJ88"/>
  <c r="BK88"/>
  <c r="G291" i="20" l="1"/>
  <c r="I291"/>
  <c r="K291"/>
  <c r="H291"/>
  <c r="J291"/>
  <c r="J291" i="19"/>
  <c r="I291"/>
  <c r="G291"/>
  <c r="H291"/>
  <c r="K291"/>
  <c r="H81" i="17"/>
  <c r="BL81"/>
  <c r="BO81"/>
  <c r="AU81"/>
  <c r="AI82" s="1"/>
  <c r="I81" i="18"/>
  <c r="BM81"/>
  <c r="BP81"/>
  <c r="AV81"/>
  <c r="AJ82" s="1"/>
  <c r="AU81"/>
  <c r="AI82" s="1"/>
  <c r="BL81"/>
  <c r="BO81"/>
  <c r="H81"/>
  <c r="BQ81"/>
  <c r="AW81"/>
  <c r="AK82" s="1"/>
  <c r="J81"/>
  <c r="BN81"/>
  <c r="J81" i="17"/>
  <c r="AW81"/>
  <c r="AK82" s="1"/>
  <c r="BN81"/>
  <c r="BQ81"/>
  <c r="I81"/>
  <c r="BP81"/>
  <c r="AV81"/>
  <c r="AJ82" s="1"/>
  <c r="BM81"/>
  <c r="BC80" i="13"/>
  <c r="AV80"/>
  <c r="AY80" s="1"/>
  <c r="AI80"/>
  <c r="AR80" s="1"/>
  <c r="S80"/>
  <c r="AB81" s="1"/>
  <c r="M80"/>
  <c r="I80"/>
  <c r="BP80"/>
  <c r="BM80"/>
  <c r="I291" i="7"/>
  <c r="G291"/>
  <c r="K291"/>
  <c r="J291"/>
  <c r="H291"/>
  <c r="AY81" i="18" l="1"/>
  <c r="BB81" s="1"/>
  <c r="L291" i="19"/>
  <c r="G191" i="15" s="1"/>
  <c r="L291" i="20"/>
  <c r="G191" i="12" s="1"/>
  <c r="AX81" i="18"/>
  <c r="BA81" s="1"/>
  <c r="L81" i="17"/>
  <c r="O81" s="1"/>
  <c r="R81"/>
  <c r="AA82" s="1"/>
  <c r="R81" i="18"/>
  <c r="AA82" s="1"/>
  <c r="L81"/>
  <c r="O81" s="1"/>
  <c r="S81"/>
  <c r="AB82" s="1"/>
  <c r="M81"/>
  <c r="P81" s="1"/>
  <c r="S81" i="17"/>
  <c r="AB82" s="1"/>
  <c r="M81"/>
  <c r="P81" s="1"/>
  <c r="BR81"/>
  <c r="BS82" s="1"/>
  <c r="Q81"/>
  <c r="Z82" s="1"/>
  <c r="K81"/>
  <c r="N81" s="1"/>
  <c r="AY81"/>
  <c r="BB81" s="1"/>
  <c r="AZ81"/>
  <c r="BC81" s="1"/>
  <c r="AZ81" i="18"/>
  <c r="BC81" s="1"/>
  <c r="AX81" i="17"/>
  <c r="BA81" s="1"/>
  <c r="BR81" i="18"/>
  <c r="BS82" s="1"/>
  <c r="Q81"/>
  <c r="Z82" s="1"/>
  <c r="K81"/>
  <c r="N81" s="1"/>
  <c r="BW80" i="13"/>
  <c r="BB80"/>
  <c r="AU80"/>
  <c r="AX80" s="1"/>
  <c r="BO80"/>
  <c r="H80"/>
  <c r="BL80"/>
  <c r="L291" i="7"/>
  <c r="P80" i="13"/>
  <c r="R80"/>
  <c r="AA81" s="1"/>
  <c r="L80"/>
  <c r="BJ89"/>
  <c r="BK89"/>
  <c r="BI89"/>
  <c r="F292" i="19" l="1"/>
  <c r="F292" i="7"/>
  <c r="BD81" i="18"/>
  <c r="BH82" i="17"/>
  <c r="BH82" i="18"/>
  <c r="H191" i="12"/>
  <c r="I191" s="1"/>
  <c r="G191" i="16"/>
  <c r="H191" s="1"/>
  <c r="I191" s="1"/>
  <c r="H191" i="15"/>
  <c r="I191" s="1"/>
  <c r="BV80" i="13"/>
  <c r="BA80"/>
  <c r="BD80" s="1"/>
  <c r="BD80" i="17" s="1"/>
  <c r="AK81" i="13"/>
  <c r="AT81" s="1"/>
  <c r="O80"/>
  <c r="K80"/>
  <c r="Q80"/>
  <c r="Z81" s="1"/>
  <c r="F291" i="20" s="1"/>
  <c r="BR80" i="13"/>
  <c r="BS81" s="1"/>
  <c r="BW81" i="18" l="1"/>
  <c r="AT82" s="1"/>
  <c r="BU81"/>
  <c r="AR82" s="1"/>
  <c r="BV81"/>
  <c r="AS82" s="1"/>
  <c r="BW81" i="17"/>
  <c r="AT82" s="1"/>
  <c r="BU81"/>
  <c r="AR82" s="1"/>
  <c r="BV81"/>
  <c r="AS82" s="1"/>
  <c r="J192" i="16"/>
  <c r="J192" i="15"/>
  <c r="BU80" i="13"/>
  <c r="J192" i="12"/>
  <c r="AW81" i="13"/>
  <c r="AZ81" s="1"/>
  <c r="AJ81"/>
  <c r="AS81" s="1"/>
  <c r="N80"/>
  <c r="BQ81"/>
  <c r="J81"/>
  <c r="BN81"/>
  <c r="BH81"/>
  <c r="BJ90"/>
  <c r="BI90"/>
  <c r="J292" i="19" l="1"/>
  <c r="K292"/>
  <c r="I292"/>
  <c r="G292"/>
  <c r="H292"/>
  <c r="J292" i="20"/>
  <c r="K292"/>
  <c r="G292"/>
  <c r="H292"/>
  <c r="I292"/>
  <c r="AU82" i="17"/>
  <c r="AI83" s="1"/>
  <c r="H82"/>
  <c r="BL82"/>
  <c r="BO82"/>
  <c r="BQ82" i="18"/>
  <c r="BN82"/>
  <c r="AW82"/>
  <c r="AK83" s="1"/>
  <c r="J82"/>
  <c r="AV82"/>
  <c r="AJ83" s="1"/>
  <c r="BP82"/>
  <c r="I82"/>
  <c r="BM82"/>
  <c r="J82" i="17"/>
  <c r="BQ82"/>
  <c r="BN82"/>
  <c r="AW82"/>
  <c r="AK83" s="1"/>
  <c r="BO82" i="18"/>
  <c r="AU82"/>
  <c r="AI83" s="1"/>
  <c r="H82"/>
  <c r="BL82"/>
  <c r="BP82" i="17"/>
  <c r="I82"/>
  <c r="AV82"/>
  <c r="AJ83" s="1"/>
  <c r="BM82"/>
  <c r="BC81" i="13"/>
  <c r="AV81"/>
  <c r="AY81" s="1"/>
  <c r="AI81"/>
  <c r="AR81" s="1"/>
  <c r="I292" i="7"/>
  <c r="K292"/>
  <c r="H292"/>
  <c r="G292"/>
  <c r="J292"/>
  <c r="BP81" i="13"/>
  <c r="I81"/>
  <c r="BM81"/>
  <c r="M81"/>
  <c r="S81"/>
  <c r="AB82" s="1"/>
  <c r="BK90"/>
  <c r="AY82" i="18" l="1"/>
  <c r="BB82" s="1"/>
  <c r="AZ82"/>
  <c r="BC82" s="1"/>
  <c r="AX82" i="17"/>
  <c r="BA82" s="1"/>
  <c r="L292" i="19"/>
  <c r="G192" i="15" s="1"/>
  <c r="L292" i="20"/>
  <c r="G192" i="12" s="1"/>
  <c r="AY82" i="17"/>
  <c r="BB82" s="1"/>
  <c r="S82" i="18"/>
  <c r="AB83" s="1"/>
  <c r="M82"/>
  <c r="P82" s="1"/>
  <c r="L82"/>
  <c r="O82" s="1"/>
  <c r="R82"/>
  <c r="AA83" s="1"/>
  <c r="AX82"/>
  <c r="BA82" s="1"/>
  <c r="Q82" i="17"/>
  <c r="Z83" s="1"/>
  <c r="BR82"/>
  <c r="BS83" s="1"/>
  <c r="K82"/>
  <c r="N82" s="1"/>
  <c r="R82"/>
  <c r="AA83" s="1"/>
  <c r="L82"/>
  <c r="O82" s="1"/>
  <c r="K82" i="18"/>
  <c r="N82" s="1"/>
  <c r="Q82"/>
  <c r="Z83" s="1"/>
  <c r="BR82"/>
  <c r="BS83" s="1"/>
  <c r="S82" i="17"/>
  <c r="AB83" s="1"/>
  <c r="M82"/>
  <c r="P82" s="1"/>
  <c r="AZ82"/>
  <c r="BC82" s="1"/>
  <c r="BW81" i="13"/>
  <c r="BB81"/>
  <c r="AU81"/>
  <c r="AX81" s="1"/>
  <c r="L292" i="7"/>
  <c r="R81" i="13"/>
  <c r="AA82" s="1"/>
  <c r="L81"/>
  <c r="H81"/>
  <c r="BO81"/>
  <c r="BL81"/>
  <c r="P81"/>
  <c r="F293" i="7" l="1"/>
  <c r="F293" i="19"/>
  <c r="BD82" i="18"/>
  <c r="BH83"/>
  <c r="BH83" i="17"/>
  <c r="H192" i="15"/>
  <c r="I192" s="1"/>
  <c r="G192" i="16"/>
  <c r="H192" s="1"/>
  <c r="I192" s="1"/>
  <c r="BV81" i="13"/>
  <c r="H192" i="12"/>
  <c r="I192" s="1"/>
  <c r="BA81" i="13"/>
  <c r="BD81" s="1"/>
  <c r="BD81" i="17" s="1"/>
  <c r="AK82" i="13"/>
  <c r="AT82" s="1"/>
  <c r="O81"/>
  <c r="Q81"/>
  <c r="Z82" s="1"/>
  <c r="F292" i="20" s="1"/>
  <c r="K81" i="13"/>
  <c r="BR81"/>
  <c r="BS82" s="1"/>
  <c r="BU82" i="18" l="1"/>
  <c r="AR83" s="1"/>
  <c r="BW82"/>
  <c r="AT83" s="1"/>
  <c r="BV82"/>
  <c r="AS83" s="1"/>
  <c r="BU82" i="17"/>
  <c r="AR83" s="1"/>
  <c r="BV82"/>
  <c r="AS83" s="1"/>
  <c r="BW82"/>
  <c r="AT83" s="1"/>
  <c r="J193" i="15"/>
  <c r="J193" i="16"/>
  <c r="BU81" i="13"/>
  <c r="J193" i="12"/>
  <c r="AW82" i="13"/>
  <c r="AZ82" s="1"/>
  <c r="AJ82"/>
  <c r="AS82" s="1"/>
  <c r="N81"/>
  <c r="BQ82"/>
  <c r="J82"/>
  <c r="BN82"/>
  <c r="BH82"/>
  <c r="BK91"/>
  <c r="H293" i="19" l="1"/>
  <c r="J293"/>
  <c r="G293"/>
  <c r="K293"/>
  <c r="I293"/>
  <c r="K293" i="20"/>
  <c r="J293"/>
  <c r="I293"/>
  <c r="G293"/>
  <c r="H293"/>
  <c r="BQ83" i="17"/>
  <c r="J83"/>
  <c r="AW83"/>
  <c r="AK84" s="1"/>
  <c r="BN83"/>
  <c r="J83" i="18"/>
  <c r="AW83"/>
  <c r="AK84" s="1"/>
  <c r="BN83"/>
  <c r="BQ83"/>
  <c r="I83" i="17"/>
  <c r="BP83"/>
  <c r="AV83"/>
  <c r="AJ84" s="1"/>
  <c r="BM83"/>
  <c r="AU83" i="18"/>
  <c r="AI84" s="1"/>
  <c r="BO83"/>
  <c r="H83"/>
  <c r="BL83"/>
  <c r="H83" i="17"/>
  <c r="AU83"/>
  <c r="AI84" s="1"/>
  <c r="BL83"/>
  <c r="BO83"/>
  <c r="AV83" i="18"/>
  <c r="AJ84" s="1"/>
  <c r="BM83"/>
  <c r="I83"/>
  <c r="BP83"/>
  <c r="BC82" i="13"/>
  <c r="AV82"/>
  <c r="AY82" s="1"/>
  <c r="AI82"/>
  <c r="AR82" s="1"/>
  <c r="G293" i="7"/>
  <c r="H293"/>
  <c r="I293"/>
  <c r="J293"/>
  <c r="K293"/>
  <c r="M82" i="13"/>
  <c r="S82"/>
  <c r="AB83" s="1"/>
  <c r="I82"/>
  <c r="BP82"/>
  <c r="BM82"/>
  <c r="BJ91"/>
  <c r="BI91"/>
  <c r="AY83" i="18" l="1"/>
  <c r="BB83" s="1"/>
  <c r="AY83" i="17"/>
  <c r="BB83" s="1"/>
  <c r="L293" i="20"/>
  <c r="G193" i="12" s="1"/>
  <c r="AX83" i="18"/>
  <c r="BA83" s="1"/>
  <c r="AZ83"/>
  <c r="BC83" s="1"/>
  <c r="L293" i="19"/>
  <c r="G193" i="15" s="1"/>
  <c r="M83" i="18"/>
  <c r="P83" s="1"/>
  <c r="S83"/>
  <c r="AB84" s="1"/>
  <c r="K83"/>
  <c r="N83" s="1"/>
  <c r="Q83"/>
  <c r="Z84" s="1"/>
  <c r="BR83"/>
  <c r="BS84" s="1"/>
  <c r="BR83" i="17"/>
  <c r="BS84" s="1"/>
  <c r="Q83"/>
  <c r="Z84" s="1"/>
  <c r="K83"/>
  <c r="N83" s="1"/>
  <c r="AX83"/>
  <c r="BA83" s="1"/>
  <c r="AZ83"/>
  <c r="BC83" s="1"/>
  <c r="M83"/>
  <c r="P83" s="1"/>
  <c r="S83"/>
  <c r="AB84" s="1"/>
  <c r="R83"/>
  <c r="AA84" s="1"/>
  <c r="L83"/>
  <c r="O83" s="1"/>
  <c r="R83" i="18"/>
  <c r="AA84" s="1"/>
  <c r="L83"/>
  <c r="O83" s="1"/>
  <c r="BW82" i="13"/>
  <c r="BB82"/>
  <c r="AU82"/>
  <c r="AX82" s="1"/>
  <c r="L293" i="7"/>
  <c r="R82" i="13"/>
  <c r="AA83" s="1"/>
  <c r="L82"/>
  <c r="H82"/>
  <c r="BO82"/>
  <c r="BL82"/>
  <c r="P82"/>
  <c r="BK92"/>
  <c r="F294" i="19" l="1"/>
  <c r="F294" i="7"/>
  <c r="BD83" i="18"/>
  <c r="BH84" i="17"/>
  <c r="BH84" i="18"/>
  <c r="H193" i="12"/>
  <c r="I193" s="1"/>
  <c r="H193" i="15"/>
  <c r="I193" s="1"/>
  <c r="G193" i="16"/>
  <c r="H193" s="1"/>
  <c r="I193" s="1"/>
  <c r="BV82" i="13"/>
  <c r="BA82"/>
  <c r="BD82" s="1"/>
  <c r="BD82" i="17" s="1"/>
  <c r="AK83" i="13"/>
  <c r="AT83" s="1"/>
  <c r="K82"/>
  <c r="Q82"/>
  <c r="Z83" s="1"/>
  <c r="F293" i="20" s="1"/>
  <c r="BR82" i="13"/>
  <c r="BS83" s="1"/>
  <c r="O82"/>
  <c r="BI92"/>
  <c r="BU83" i="18" l="1"/>
  <c r="AR84" s="1"/>
  <c r="BV83"/>
  <c r="AS84" s="1"/>
  <c r="BW83"/>
  <c r="AT84" s="1"/>
  <c r="BV83" i="17"/>
  <c r="AS84" s="1"/>
  <c r="BW83"/>
  <c r="AT84" s="1"/>
  <c r="BU83"/>
  <c r="AR84" s="1"/>
  <c r="J194" i="15"/>
  <c r="J194" i="16"/>
  <c r="BU82" i="13"/>
  <c r="J194" i="12"/>
  <c r="AW83" i="13"/>
  <c r="AZ83" s="1"/>
  <c r="AJ83"/>
  <c r="AS83" s="1"/>
  <c r="BH83"/>
  <c r="BQ83"/>
  <c r="J83"/>
  <c r="BN83"/>
  <c r="N82"/>
  <c r="BJ92"/>
  <c r="H294" i="19" l="1"/>
  <c r="I294"/>
  <c r="J294"/>
  <c r="K294"/>
  <c r="G294"/>
  <c r="J294" i="20"/>
  <c r="K294"/>
  <c r="G294"/>
  <c r="H294"/>
  <c r="I294"/>
  <c r="BO84" i="18"/>
  <c r="BL84"/>
  <c r="AU84"/>
  <c r="AI85" s="1"/>
  <c r="H84"/>
  <c r="BM84"/>
  <c r="BP84"/>
  <c r="AV84"/>
  <c r="AJ85" s="1"/>
  <c r="I84"/>
  <c r="AU84" i="17"/>
  <c r="AI85" s="1"/>
  <c r="H84"/>
  <c r="BO84"/>
  <c r="BL84"/>
  <c r="J84"/>
  <c r="BQ84"/>
  <c r="AW84"/>
  <c r="AK85" s="1"/>
  <c r="BN84"/>
  <c r="BN84" i="18"/>
  <c r="BQ84"/>
  <c r="J84"/>
  <c r="AW84"/>
  <c r="AK85" s="1"/>
  <c r="BP84" i="17"/>
  <c r="AV84"/>
  <c r="AJ85" s="1"/>
  <c r="BM84"/>
  <c r="I84"/>
  <c r="BC83" i="13"/>
  <c r="AV83"/>
  <c r="AY83" s="1"/>
  <c r="AI83"/>
  <c r="AR83" s="1"/>
  <c r="S83"/>
  <c r="AB84" s="1"/>
  <c r="M83"/>
  <c r="I83"/>
  <c r="BP83"/>
  <c r="BM83"/>
  <c r="J294" i="7"/>
  <c r="G294"/>
  <c r="K294"/>
  <c r="I294"/>
  <c r="H294"/>
  <c r="BK93" i="13"/>
  <c r="BI93"/>
  <c r="L294" i="20" l="1"/>
  <c r="G194" i="12" s="1"/>
  <c r="AX84" i="17"/>
  <c r="BA84" s="1"/>
  <c r="AX84" i="18"/>
  <c r="BA84" s="1"/>
  <c r="L294" i="19"/>
  <c r="G194" i="15" s="1"/>
  <c r="AZ84" i="18"/>
  <c r="BC84" s="1"/>
  <c r="AZ84" i="17"/>
  <c r="BC84" s="1"/>
  <c r="R84"/>
  <c r="AA85" s="1"/>
  <c r="L84"/>
  <c r="O84" s="1"/>
  <c r="S84" i="18"/>
  <c r="AB85" s="1"/>
  <c r="M84"/>
  <c r="P84" s="1"/>
  <c r="AY84"/>
  <c r="BB84" s="1"/>
  <c r="AY84" i="17"/>
  <c r="BB84" s="1"/>
  <c r="L84" i="18"/>
  <c r="O84" s="1"/>
  <c r="R84"/>
  <c r="AA85" s="1"/>
  <c r="S84" i="17"/>
  <c r="AB85" s="1"/>
  <c r="M84"/>
  <c r="P84" s="1"/>
  <c r="BR84"/>
  <c r="BS85" s="1"/>
  <c r="K84"/>
  <c r="N84" s="1"/>
  <c r="Q84"/>
  <c r="Z85" s="1"/>
  <c r="F295" i="19" s="1"/>
  <c r="BR84" i="18"/>
  <c r="BS85" s="1"/>
  <c r="Q84"/>
  <c r="Z85" s="1"/>
  <c r="K84"/>
  <c r="N84" s="1"/>
  <c r="BW83" i="13"/>
  <c r="BB83"/>
  <c r="AU83"/>
  <c r="AX83" s="1"/>
  <c r="P83"/>
  <c r="BO83"/>
  <c r="H83"/>
  <c r="BL83"/>
  <c r="L294" i="7"/>
  <c r="R83" i="13"/>
  <c r="AA84" s="1"/>
  <c r="L83"/>
  <c r="F295" i="7" l="1"/>
  <c r="BD84" i="18"/>
  <c r="BH85"/>
  <c r="BH85" i="17"/>
  <c r="H194" i="12"/>
  <c r="I194" s="1"/>
  <c r="G194" i="16"/>
  <c r="H194" s="1"/>
  <c r="I194" s="1"/>
  <c r="H194" i="15"/>
  <c r="I194" s="1"/>
  <c r="BV83" i="13"/>
  <c r="BA83"/>
  <c r="BD83" s="1"/>
  <c r="BD83" i="17" s="1"/>
  <c r="AK84" i="13"/>
  <c r="AT84" s="1"/>
  <c r="Q83"/>
  <c r="Z84" s="1"/>
  <c r="F294" i="20" s="1"/>
  <c r="BR83" i="13"/>
  <c r="BS84" s="1"/>
  <c r="K83"/>
  <c r="O83"/>
  <c r="BJ93"/>
  <c r="BV84" i="18" l="1"/>
  <c r="AS85" s="1"/>
  <c r="BW84"/>
  <c r="AT85" s="1"/>
  <c r="BU84"/>
  <c r="AR85" s="1"/>
  <c r="BW84" i="17"/>
  <c r="AT85" s="1"/>
  <c r="BU84"/>
  <c r="AR85" s="1"/>
  <c r="BV84"/>
  <c r="AS85" s="1"/>
  <c r="J195" i="16"/>
  <c r="J195" i="15"/>
  <c r="BU83" i="13"/>
  <c r="J195" i="12"/>
  <c r="AW84" i="13"/>
  <c r="AZ84" s="1"/>
  <c r="AJ84"/>
  <c r="AS84" s="1"/>
  <c r="BH84"/>
  <c r="N83"/>
  <c r="BQ84"/>
  <c r="J84"/>
  <c r="BN84"/>
  <c r="BI94"/>
  <c r="H295" i="20" l="1"/>
  <c r="K295"/>
  <c r="I295"/>
  <c r="G295"/>
  <c r="J295"/>
  <c r="K295" i="19"/>
  <c r="J295"/>
  <c r="I295"/>
  <c r="H295"/>
  <c r="G295"/>
  <c r="BO85" i="17"/>
  <c r="AU85"/>
  <c r="AI86" s="1"/>
  <c r="BL85"/>
  <c r="H85"/>
  <c r="AW85"/>
  <c r="AK86" s="1"/>
  <c r="J85"/>
  <c r="BN85"/>
  <c r="BQ85"/>
  <c r="BP85"/>
  <c r="BM85"/>
  <c r="AV85"/>
  <c r="AJ86" s="1"/>
  <c r="I85"/>
  <c r="AW85" i="18"/>
  <c r="AK86" s="1"/>
  <c r="BN85"/>
  <c r="BQ85"/>
  <c r="J85"/>
  <c r="H85"/>
  <c r="AU85"/>
  <c r="AI86" s="1"/>
  <c r="BL85"/>
  <c r="BO85"/>
  <c r="BM85"/>
  <c r="BP85"/>
  <c r="AV85"/>
  <c r="AJ86" s="1"/>
  <c r="I85"/>
  <c r="BC84" i="13"/>
  <c r="AV84"/>
  <c r="AY84" s="1"/>
  <c r="AI84"/>
  <c r="AR84" s="1"/>
  <c r="M84"/>
  <c r="S84"/>
  <c r="AB85" s="1"/>
  <c r="G295" i="7"/>
  <c r="J295"/>
  <c r="I295"/>
  <c r="K295"/>
  <c r="H295"/>
  <c r="BP84" i="13"/>
  <c r="I84"/>
  <c r="BM84"/>
  <c r="BK94"/>
  <c r="AZ85" i="17" l="1"/>
  <c r="BC85" s="1"/>
  <c r="AX85" i="18"/>
  <c r="BA85" s="1"/>
  <c r="L295" i="20"/>
  <c r="G195" i="12" s="1"/>
  <c r="AZ85" i="18"/>
  <c r="BC85" s="1"/>
  <c r="AX85" i="17"/>
  <c r="BA85" s="1"/>
  <c r="L295" i="19"/>
  <c r="G195" i="15" s="1"/>
  <c r="Q85" i="18"/>
  <c r="Z86" s="1"/>
  <c r="BR85"/>
  <c r="BS86" s="1"/>
  <c r="K85"/>
  <c r="N85" s="1"/>
  <c r="L85"/>
  <c r="O85" s="1"/>
  <c r="R85"/>
  <c r="AA86" s="1"/>
  <c r="R85" i="17"/>
  <c r="AA86" s="1"/>
  <c r="L85"/>
  <c r="O85" s="1"/>
  <c r="S85"/>
  <c r="AB86" s="1"/>
  <c r="M85"/>
  <c r="P85" s="1"/>
  <c r="AY85"/>
  <c r="BB85" s="1"/>
  <c r="M85" i="18"/>
  <c r="P85" s="1"/>
  <c r="S85"/>
  <c r="AB86" s="1"/>
  <c r="Q85" i="17"/>
  <c r="Z86" s="1"/>
  <c r="K85"/>
  <c r="N85" s="1"/>
  <c r="BR85"/>
  <c r="BS86" s="1"/>
  <c r="AY85" i="18"/>
  <c r="BB85" s="1"/>
  <c r="BW84" i="13"/>
  <c r="BB84"/>
  <c r="AU84"/>
  <c r="AX84" s="1"/>
  <c r="P84"/>
  <c r="L295" i="7"/>
  <c r="R84" i="13"/>
  <c r="AA85" s="1"/>
  <c r="L84"/>
  <c r="BO84"/>
  <c r="H84"/>
  <c r="BL84"/>
  <c r="BJ94"/>
  <c r="F296" i="19" l="1"/>
  <c r="F296" i="7"/>
  <c r="BD85" i="18"/>
  <c r="BH86" i="17"/>
  <c r="BH86" i="18"/>
  <c r="H195" i="12"/>
  <c r="I195" s="1"/>
  <c r="H195" i="15"/>
  <c r="I195" s="1"/>
  <c r="G195" i="16"/>
  <c r="H195" s="1"/>
  <c r="I195" s="1"/>
  <c r="BV84" i="13"/>
  <c r="BA84"/>
  <c r="BD84" s="1"/>
  <c r="BD84" i="17" s="1"/>
  <c r="AK85" i="13"/>
  <c r="AT85" s="1"/>
  <c r="K84"/>
  <c r="Q84"/>
  <c r="Z85" s="1"/>
  <c r="F295" i="20" s="1"/>
  <c r="BR84" i="13"/>
  <c r="BS85" s="1"/>
  <c r="O84"/>
  <c r="BI95"/>
  <c r="BW85" i="18" l="1"/>
  <c r="AT86" s="1"/>
  <c r="BV85"/>
  <c r="AS86" s="1"/>
  <c r="BU85"/>
  <c r="AR86" s="1"/>
  <c r="BV85" i="17"/>
  <c r="AS86" s="1"/>
  <c r="BW85"/>
  <c r="AT86" s="1"/>
  <c r="BU85"/>
  <c r="AR86" s="1"/>
  <c r="J196" i="15"/>
  <c r="J196" i="16"/>
  <c r="BU84" i="13"/>
  <c r="J196" i="12"/>
  <c r="AW85" i="13"/>
  <c r="AZ85" s="1"/>
  <c r="AJ85"/>
  <c r="AS85" s="1"/>
  <c r="N84"/>
  <c r="BH85"/>
  <c r="BQ85"/>
  <c r="J85"/>
  <c r="BN85"/>
  <c r="BK95"/>
  <c r="H296" i="20" l="1"/>
  <c r="G296"/>
  <c r="K296"/>
  <c r="J296"/>
  <c r="I296"/>
  <c r="H296" i="19"/>
  <c r="J296"/>
  <c r="K296"/>
  <c r="I296"/>
  <c r="G296"/>
  <c r="BL86" i="17"/>
  <c r="BO86"/>
  <c r="H86"/>
  <c r="AU86"/>
  <c r="AI87" s="1"/>
  <c r="AW86"/>
  <c r="AK87" s="1"/>
  <c r="J86"/>
  <c r="BN86"/>
  <c r="BQ86"/>
  <c r="AV86"/>
  <c r="AJ87" s="1"/>
  <c r="BM86"/>
  <c r="BP86"/>
  <c r="I86"/>
  <c r="BQ86" i="18"/>
  <c r="AW86"/>
  <c r="AK87" s="1"/>
  <c r="BN86"/>
  <c r="J86"/>
  <c r="AU86"/>
  <c r="AI87" s="1"/>
  <c r="BL86"/>
  <c r="BO86"/>
  <c r="H86"/>
  <c r="AV86"/>
  <c r="AJ87" s="1"/>
  <c r="I86"/>
  <c r="BM86"/>
  <c r="BP86"/>
  <c r="BC85" i="13"/>
  <c r="AV85"/>
  <c r="AY85" s="1"/>
  <c r="AI85"/>
  <c r="AR85" s="1"/>
  <c r="I85"/>
  <c r="BP85"/>
  <c r="BM85"/>
  <c r="I296" i="7"/>
  <c r="J296"/>
  <c r="K296"/>
  <c r="G296"/>
  <c r="H296"/>
  <c r="S85" i="13"/>
  <c r="AB86" s="1"/>
  <c r="M85"/>
  <c r="BJ95"/>
  <c r="BI96"/>
  <c r="AZ86" i="17" l="1"/>
  <c r="BC86" s="1"/>
  <c r="AY86"/>
  <c r="BB86" s="1"/>
  <c r="AY86" i="18"/>
  <c r="BB86" s="1"/>
  <c r="AX86"/>
  <c r="BA86" s="1"/>
  <c r="AZ86"/>
  <c r="BC86" s="1"/>
  <c r="L296" i="20"/>
  <c r="G196" i="12" s="1"/>
  <c r="L296" i="19"/>
  <c r="G196" i="15" s="1"/>
  <c r="R86" i="17"/>
  <c r="AA87" s="1"/>
  <c r="L86"/>
  <c r="O86" s="1"/>
  <c r="R86" i="18"/>
  <c r="AA87" s="1"/>
  <c r="L86"/>
  <c r="O86" s="1"/>
  <c r="S86" i="17"/>
  <c r="AB87" s="1"/>
  <c r="M86"/>
  <c r="P86" s="1"/>
  <c r="Q86"/>
  <c r="Z87" s="1"/>
  <c r="K86"/>
  <c r="N86" s="1"/>
  <c r="BR86"/>
  <c r="BS87" s="1"/>
  <c r="S86" i="18"/>
  <c r="AB87" s="1"/>
  <c r="M86"/>
  <c r="P86" s="1"/>
  <c r="K86"/>
  <c r="N86" s="1"/>
  <c r="Q86"/>
  <c r="Z87" s="1"/>
  <c r="BR86"/>
  <c r="BS87" s="1"/>
  <c r="AX86" i="17"/>
  <c r="BA86" s="1"/>
  <c r="BW85" i="13"/>
  <c r="BB85"/>
  <c r="AU85"/>
  <c r="AX85" s="1"/>
  <c r="P85"/>
  <c r="L296" i="7"/>
  <c r="L85" i="13"/>
  <c r="R85"/>
  <c r="AA86" s="1"/>
  <c r="BO85"/>
  <c r="H85"/>
  <c r="BL85"/>
  <c r="F297" i="19" l="1"/>
  <c r="F297" i="7"/>
  <c r="BD86" i="18"/>
  <c r="BH87" i="17"/>
  <c r="BH87" i="18"/>
  <c r="H196" i="12"/>
  <c r="I196" s="1"/>
  <c r="H196" i="15"/>
  <c r="I196" s="1"/>
  <c r="G196" i="16"/>
  <c r="H196" s="1"/>
  <c r="I196" s="1"/>
  <c r="BV85" i="13"/>
  <c r="BA85"/>
  <c r="BD85" s="1"/>
  <c r="BD85" i="17" s="1"/>
  <c r="AK86" i="13"/>
  <c r="AT86" s="1"/>
  <c r="Q85"/>
  <c r="Z86" s="1"/>
  <c r="F296" i="20" s="1"/>
  <c r="BR85" i="13"/>
  <c r="BS86" s="1"/>
  <c r="K85"/>
  <c r="O85"/>
  <c r="BK96"/>
  <c r="BU86" i="18" l="1"/>
  <c r="AR87" s="1"/>
  <c r="BV86"/>
  <c r="AS87" s="1"/>
  <c r="BW86"/>
  <c r="AT87" s="1"/>
  <c r="BU86" i="17"/>
  <c r="AR87" s="1"/>
  <c r="BV86"/>
  <c r="AS87" s="1"/>
  <c r="BW86"/>
  <c r="AT87" s="1"/>
  <c r="J197" i="15"/>
  <c r="J197" i="16"/>
  <c r="BU85" i="13"/>
  <c r="J197" i="12"/>
  <c r="AW86" i="13"/>
  <c r="AZ86" s="1"/>
  <c r="AJ86"/>
  <c r="AS86" s="1"/>
  <c r="BQ86"/>
  <c r="J86"/>
  <c r="BN86"/>
  <c r="N85"/>
  <c r="BH86"/>
  <c r="BJ96"/>
  <c r="K297" i="20" l="1"/>
  <c r="I297"/>
  <c r="H297"/>
  <c r="G297"/>
  <c r="J297"/>
  <c r="I297" i="19"/>
  <c r="G297"/>
  <c r="H297"/>
  <c r="J297"/>
  <c r="K297"/>
  <c r="J87" i="18"/>
  <c r="AW87"/>
  <c r="AK88" s="1"/>
  <c r="BN87"/>
  <c r="BQ87"/>
  <c r="BN87" i="17"/>
  <c r="J87"/>
  <c r="BQ87"/>
  <c r="AW87"/>
  <c r="AK88" s="1"/>
  <c r="I87"/>
  <c r="BP87"/>
  <c r="AV87"/>
  <c r="AJ88" s="1"/>
  <c r="BM87"/>
  <c r="AU87" i="18"/>
  <c r="AI88" s="1"/>
  <c r="BL87"/>
  <c r="BO87"/>
  <c r="H87"/>
  <c r="BO87" i="17"/>
  <c r="BL87"/>
  <c r="H87"/>
  <c r="AU87"/>
  <c r="AI88" s="1"/>
  <c r="AV87" i="18"/>
  <c r="AJ88" s="1"/>
  <c r="BP87"/>
  <c r="I87"/>
  <c r="BM87"/>
  <c r="BC86" i="13"/>
  <c r="AV86"/>
  <c r="AY86" s="1"/>
  <c r="AI86"/>
  <c r="AR86" s="1"/>
  <c r="I86"/>
  <c r="BP86"/>
  <c r="BM86"/>
  <c r="S86"/>
  <c r="AB87" s="1"/>
  <c r="M86"/>
  <c r="I297" i="7"/>
  <c r="G297"/>
  <c r="J297"/>
  <c r="H297"/>
  <c r="K297"/>
  <c r="BI97" i="13"/>
  <c r="BJ97"/>
  <c r="AX87" i="18" l="1"/>
  <c r="BA87" s="1"/>
  <c r="AY87"/>
  <c r="BB87" s="1"/>
  <c r="L297" i="19"/>
  <c r="G197" i="15" s="1"/>
  <c r="L297" i="20"/>
  <c r="G197" i="12" s="1"/>
  <c r="AX87" i="17"/>
  <c r="BA87" s="1"/>
  <c r="AZ87" i="18"/>
  <c r="BC87" s="1"/>
  <c r="S87"/>
  <c r="AB88" s="1"/>
  <c r="M87"/>
  <c r="P87" s="1"/>
  <c r="Q87" i="17"/>
  <c r="Z88" s="1"/>
  <c r="BR87"/>
  <c r="BS88" s="1"/>
  <c r="K87"/>
  <c r="N87" s="1"/>
  <c r="K87" i="18"/>
  <c r="N87" s="1"/>
  <c r="Q87"/>
  <c r="Z88" s="1"/>
  <c r="BR87"/>
  <c r="BS88" s="1"/>
  <c r="L87" i="17"/>
  <c r="O87" s="1"/>
  <c r="R87"/>
  <c r="AA88" s="1"/>
  <c r="S87"/>
  <c r="AB88" s="1"/>
  <c r="M87"/>
  <c r="P87" s="1"/>
  <c r="AZ87"/>
  <c r="BC87" s="1"/>
  <c r="AY87"/>
  <c r="BB87" s="1"/>
  <c r="L87" i="18"/>
  <c r="O87" s="1"/>
  <c r="R87"/>
  <c r="AA88" s="1"/>
  <c r="BW86" i="13"/>
  <c r="BB86"/>
  <c r="AU86"/>
  <c r="AX86" s="1"/>
  <c r="BO86"/>
  <c r="H86"/>
  <c r="BL86"/>
  <c r="L297" i="7"/>
  <c r="R86" i="13"/>
  <c r="AA87" s="1"/>
  <c r="L86"/>
  <c r="P86"/>
  <c r="BK97"/>
  <c r="F298" i="7" l="1"/>
  <c r="F298" i="19"/>
  <c r="BD87" i="18"/>
  <c r="BH88"/>
  <c r="BH88" i="17"/>
  <c r="H197" i="12"/>
  <c r="I197" s="1"/>
  <c r="H197" i="15"/>
  <c r="I197" s="1"/>
  <c r="G197" i="16"/>
  <c r="H197" s="1"/>
  <c r="I197" s="1"/>
  <c r="BV86" i="13"/>
  <c r="BA86"/>
  <c r="BD86" s="1"/>
  <c r="BD86" i="17" s="1"/>
  <c r="AK87" i="13"/>
  <c r="AT87" s="1"/>
  <c r="O86"/>
  <c r="Q86"/>
  <c r="Z87" s="1"/>
  <c r="F297" i="20" s="1"/>
  <c r="K86" i="13"/>
  <c r="BR86"/>
  <c r="BS87" s="1"/>
  <c r="BJ98"/>
  <c r="BU87" i="18" l="1"/>
  <c r="AR88" s="1"/>
  <c r="BV87"/>
  <c r="AS88" s="1"/>
  <c r="BW87"/>
  <c r="AT88" s="1"/>
  <c r="BV87" i="17"/>
  <c r="AS88" s="1"/>
  <c r="BU87"/>
  <c r="AR88" s="1"/>
  <c r="BW87"/>
  <c r="AT88" s="1"/>
  <c r="J198" i="15"/>
  <c r="J198" i="16"/>
  <c r="BU86" i="13"/>
  <c r="J198" i="12"/>
  <c r="AW87" i="13"/>
  <c r="AZ87" s="1"/>
  <c r="AJ87"/>
  <c r="AS87" s="1"/>
  <c r="BQ87"/>
  <c r="J87"/>
  <c r="BN87"/>
  <c r="BH87"/>
  <c r="N86"/>
  <c r="BK98"/>
  <c r="BI98"/>
  <c r="G298" i="20" l="1"/>
  <c r="I298"/>
  <c r="J298"/>
  <c r="K298"/>
  <c r="H298"/>
  <c r="J298" i="19"/>
  <c r="K298"/>
  <c r="H298"/>
  <c r="I298"/>
  <c r="G298"/>
  <c r="AU88" i="17"/>
  <c r="AI89" s="1"/>
  <c r="H88"/>
  <c r="BL88"/>
  <c r="BO88"/>
  <c r="BO88" i="18"/>
  <c r="H88"/>
  <c r="BL88"/>
  <c r="AU88"/>
  <c r="AI89" s="1"/>
  <c r="BN88" i="17"/>
  <c r="J88"/>
  <c r="BQ88"/>
  <c r="AW88"/>
  <c r="AK89" s="1"/>
  <c r="I88" i="18"/>
  <c r="AV88"/>
  <c r="AJ89" s="1"/>
  <c r="BM88"/>
  <c r="BP88"/>
  <c r="BQ88"/>
  <c r="AW88"/>
  <c r="AK89" s="1"/>
  <c r="J88"/>
  <c r="BN88"/>
  <c r="BP88" i="17"/>
  <c r="I88"/>
  <c r="AV88"/>
  <c r="AJ89" s="1"/>
  <c r="BM88"/>
  <c r="BC87" i="13"/>
  <c r="AV87"/>
  <c r="AY87" s="1"/>
  <c r="AI87"/>
  <c r="AR87" s="1"/>
  <c r="BP87"/>
  <c r="I87"/>
  <c r="BM87"/>
  <c r="K298" i="7"/>
  <c r="G298"/>
  <c r="H298"/>
  <c r="I298"/>
  <c r="J298"/>
  <c r="S87" i="13"/>
  <c r="AB88" s="1"/>
  <c r="M87"/>
  <c r="AX88" i="17" l="1"/>
  <c r="BA88" s="1"/>
  <c r="AX88" i="18"/>
  <c r="BA88" s="1"/>
  <c r="L298" i="20"/>
  <c r="G198" i="12" s="1"/>
  <c r="L298" i="19"/>
  <c r="G198" i="15" s="1"/>
  <c r="AY88" i="17"/>
  <c r="BB88" s="1"/>
  <c r="AZ88" i="18"/>
  <c r="BC88" s="1"/>
  <c r="BR88" i="17"/>
  <c r="BS89" s="1"/>
  <c r="K88"/>
  <c r="N88" s="1"/>
  <c r="Q88"/>
  <c r="Z89" s="1"/>
  <c r="S88"/>
  <c r="AB89" s="1"/>
  <c r="M88"/>
  <c r="P88" s="1"/>
  <c r="AY88" i="18"/>
  <c r="BB88" s="1"/>
  <c r="K88"/>
  <c r="N88" s="1"/>
  <c r="Q88"/>
  <c r="Z89" s="1"/>
  <c r="BR88"/>
  <c r="BS89" s="1"/>
  <c r="R88" i="17"/>
  <c r="AA89" s="1"/>
  <c r="L88"/>
  <c r="O88" s="1"/>
  <c r="S88" i="18"/>
  <c r="AB89" s="1"/>
  <c r="M88"/>
  <c r="P88" s="1"/>
  <c r="R88"/>
  <c r="AA89" s="1"/>
  <c r="L88"/>
  <c r="O88" s="1"/>
  <c r="AZ88" i="17"/>
  <c r="BC88" s="1"/>
  <c r="BW87" i="13"/>
  <c r="BB87"/>
  <c r="AU87"/>
  <c r="AX87" s="1"/>
  <c r="L298" i="7"/>
  <c r="L87" i="13"/>
  <c r="R87"/>
  <c r="AA88" s="1"/>
  <c r="H87"/>
  <c r="BO87"/>
  <c r="BL87"/>
  <c r="P87"/>
  <c r="BK99"/>
  <c r="BI99"/>
  <c r="BJ99"/>
  <c r="F299" i="19" l="1"/>
  <c r="F299" i="7"/>
  <c r="BD88" i="18"/>
  <c r="BH89"/>
  <c r="BH89" i="17"/>
  <c r="H198" i="12"/>
  <c r="I198" s="1"/>
  <c r="G198" i="16"/>
  <c r="H198" s="1"/>
  <c r="I198" s="1"/>
  <c r="H198" i="15"/>
  <c r="I198" s="1"/>
  <c r="BV87" i="13"/>
  <c r="BA87"/>
  <c r="BD87" s="1"/>
  <c r="BD87" i="17" s="1"/>
  <c r="AK88" i="13"/>
  <c r="AT88" s="1"/>
  <c r="Q87"/>
  <c r="Z88" s="1"/>
  <c r="F298" i="20" s="1"/>
  <c r="K87" i="13"/>
  <c r="BR87"/>
  <c r="BS88" s="1"/>
  <c r="O87"/>
  <c r="BV88" i="18" l="1"/>
  <c r="AS89" s="1"/>
  <c r="BW88"/>
  <c r="AT89" s="1"/>
  <c r="BU88"/>
  <c r="AR89" s="1"/>
  <c r="BW88" i="17"/>
  <c r="AT89" s="1"/>
  <c r="BU88"/>
  <c r="AR89" s="1"/>
  <c r="BV88"/>
  <c r="AS89" s="1"/>
  <c r="J199" i="16"/>
  <c r="J199" i="15"/>
  <c r="BU87" i="13"/>
  <c r="J199" i="12"/>
  <c r="AW88" i="13"/>
  <c r="AZ88" s="1"/>
  <c r="AJ88"/>
  <c r="AS88" s="1"/>
  <c r="J88"/>
  <c r="BQ88"/>
  <c r="BN88"/>
  <c r="N87"/>
  <c r="BH88"/>
  <c r="H299" i="19" l="1"/>
  <c r="K299"/>
  <c r="J299"/>
  <c r="G299"/>
  <c r="I299"/>
  <c r="G299" i="20"/>
  <c r="I299"/>
  <c r="J299"/>
  <c r="K299"/>
  <c r="H299"/>
  <c r="J89" i="17"/>
  <c r="AW89"/>
  <c r="AK90" s="1"/>
  <c r="BQ89"/>
  <c r="BN89"/>
  <c r="BN89" i="18"/>
  <c r="BQ89"/>
  <c r="J89"/>
  <c r="AW89"/>
  <c r="AK90" s="1"/>
  <c r="BP89" i="17"/>
  <c r="AV89"/>
  <c r="AJ90" s="1"/>
  <c r="I89"/>
  <c r="BM89"/>
  <c r="BL89" i="18"/>
  <c r="BO89"/>
  <c r="AU89"/>
  <c r="AI90" s="1"/>
  <c r="H89"/>
  <c r="BL89" i="17"/>
  <c r="H89"/>
  <c r="BO89"/>
  <c r="AU89"/>
  <c r="AI90" s="1"/>
  <c r="BP89" i="18"/>
  <c r="AV89"/>
  <c r="AJ90" s="1"/>
  <c r="BM89"/>
  <c r="I89"/>
  <c r="BC88" i="13"/>
  <c r="AV88"/>
  <c r="AY88" s="1"/>
  <c r="AI88"/>
  <c r="AR88" s="1"/>
  <c r="I88"/>
  <c r="BP88"/>
  <c r="BM88"/>
  <c r="K299" i="7"/>
  <c r="H299"/>
  <c r="J299"/>
  <c r="G299"/>
  <c r="I299"/>
  <c r="S88" i="13"/>
  <c r="AB89" s="1"/>
  <c r="M88"/>
  <c r="BK100"/>
  <c r="BI100"/>
  <c r="BJ100"/>
  <c r="AZ89" i="17" l="1"/>
  <c r="BC89" s="1"/>
  <c r="AY89" i="18"/>
  <c r="BB89" s="1"/>
  <c r="L299" i="19"/>
  <c r="G199" i="15" s="1"/>
  <c r="L299" i="20"/>
  <c r="G199" i="12" s="1"/>
  <c r="AX89" i="17"/>
  <c r="BA89" s="1"/>
  <c r="Q89"/>
  <c r="Z90" s="1"/>
  <c r="BR89"/>
  <c r="BS90" s="1"/>
  <c r="K89"/>
  <c r="N89" s="1"/>
  <c r="BR89" i="18"/>
  <c r="BS90" s="1"/>
  <c r="K89"/>
  <c r="N89" s="1"/>
  <c r="Q89"/>
  <c r="Z90" s="1"/>
  <c r="AY89" i="17"/>
  <c r="BB89" s="1"/>
  <c r="R89" i="18"/>
  <c r="AA90" s="1"/>
  <c r="L89"/>
  <c r="O89" s="1"/>
  <c r="R89" i="17"/>
  <c r="AA90" s="1"/>
  <c r="L89"/>
  <c r="O89" s="1"/>
  <c r="M89"/>
  <c r="P89" s="1"/>
  <c r="S89"/>
  <c r="AB90" s="1"/>
  <c r="S89" i="18"/>
  <c r="AB90" s="1"/>
  <c r="M89"/>
  <c r="P89" s="1"/>
  <c r="AZ89"/>
  <c r="BC89" s="1"/>
  <c r="AX89"/>
  <c r="BA89" s="1"/>
  <c r="BW88" i="13"/>
  <c r="BB88"/>
  <c r="AU88"/>
  <c r="AX88" s="1"/>
  <c r="H88"/>
  <c r="BL88"/>
  <c r="BO88"/>
  <c r="P88"/>
  <c r="R88"/>
  <c r="AA89" s="1"/>
  <c r="L88"/>
  <c r="L299" i="7"/>
  <c r="F300" i="19" l="1"/>
  <c r="F300" i="7"/>
  <c r="BH90" i="17"/>
  <c r="BD89" i="18"/>
  <c r="BH90"/>
  <c r="H199" i="12"/>
  <c r="I199" s="1"/>
  <c r="H199" i="15"/>
  <c r="I199" s="1"/>
  <c r="G199" i="16"/>
  <c r="H199" s="1"/>
  <c r="I199" s="1"/>
  <c r="BV88" i="13"/>
  <c r="BA88"/>
  <c r="BD88" s="1"/>
  <c r="BD88" i="17" s="1"/>
  <c r="AK89" i="13"/>
  <c r="AT89" s="1"/>
  <c r="Q88"/>
  <c r="Z89" s="1"/>
  <c r="F299" i="20" s="1"/>
  <c r="K88" i="13"/>
  <c r="BR88"/>
  <c r="BS89" s="1"/>
  <c r="O88"/>
  <c r="BW89" i="18" l="1"/>
  <c r="AT90" s="1"/>
  <c r="BU89"/>
  <c r="AR90" s="1"/>
  <c r="BV89"/>
  <c r="AS90" s="1"/>
  <c r="BU89" i="17"/>
  <c r="AR90" s="1"/>
  <c r="BV89"/>
  <c r="AS90" s="1"/>
  <c r="BW89"/>
  <c r="AT90" s="1"/>
  <c r="J200" i="15"/>
  <c r="J200" i="16"/>
  <c r="BU88" i="13"/>
  <c r="J200" i="12"/>
  <c r="AJ89" i="13"/>
  <c r="AS89" s="1"/>
  <c r="N88"/>
  <c r="BH89"/>
  <c r="BI101"/>
  <c r="BJ101"/>
  <c r="BK101"/>
  <c r="K300" i="20" l="1"/>
  <c r="G300"/>
  <c r="H300"/>
  <c r="J300"/>
  <c r="I300"/>
  <c r="I300" i="19"/>
  <c r="K300"/>
  <c r="G300"/>
  <c r="H300"/>
  <c r="J300"/>
  <c r="BL90" i="17"/>
  <c r="BO90"/>
  <c r="H90"/>
  <c r="AU90"/>
  <c r="AI91" s="1"/>
  <c r="H90" i="18"/>
  <c r="AU90"/>
  <c r="AI91" s="1"/>
  <c r="BL90"/>
  <c r="BO90"/>
  <c r="I90"/>
  <c r="BP90"/>
  <c r="AV90"/>
  <c r="AJ91" s="1"/>
  <c r="BM90"/>
  <c r="BN90" i="17"/>
  <c r="AW90"/>
  <c r="AK91" s="1"/>
  <c r="J90"/>
  <c r="BQ90"/>
  <c r="BQ90" i="18"/>
  <c r="AW90"/>
  <c r="AK91" s="1"/>
  <c r="J90"/>
  <c r="BN90"/>
  <c r="BM90" i="17"/>
  <c r="BP90"/>
  <c r="AV90"/>
  <c r="AJ91" s="1"/>
  <c r="I90"/>
  <c r="AW89" i="13"/>
  <c r="AZ89" s="1"/>
  <c r="AV89"/>
  <c r="AY89" s="1"/>
  <c r="BN89"/>
  <c r="J89"/>
  <c r="M89" s="1"/>
  <c r="BQ89"/>
  <c r="AI89"/>
  <c r="AR89" s="1"/>
  <c r="I89"/>
  <c r="BP89"/>
  <c r="BM89"/>
  <c r="I300" i="7"/>
  <c r="G300"/>
  <c r="K300"/>
  <c r="H300"/>
  <c r="J300"/>
  <c r="AZ90" i="18" l="1"/>
  <c r="BC90" s="1"/>
  <c r="AZ90" i="17"/>
  <c r="BC90" s="1"/>
  <c r="L300" i="19"/>
  <c r="G200" i="15" s="1"/>
  <c r="AX90" i="18"/>
  <c r="BA90" s="1"/>
  <c r="L300" i="20"/>
  <c r="G200" i="12" s="1"/>
  <c r="K90" i="18"/>
  <c r="N90" s="1"/>
  <c r="Q90"/>
  <c r="Z91" s="1"/>
  <c r="BR90"/>
  <c r="BS91" s="1"/>
  <c r="S90"/>
  <c r="AB91" s="1"/>
  <c r="M90"/>
  <c r="P90" s="1"/>
  <c r="M90" i="17"/>
  <c r="P90" s="1"/>
  <c r="S90"/>
  <c r="AB91" s="1"/>
  <c r="R90" i="18"/>
  <c r="AA91" s="1"/>
  <c r="L90"/>
  <c r="O90" s="1"/>
  <c r="AX90" i="17"/>
  <c r="BA90" s="1"/>
  <c r="AY90"/>
  <c r="BB90" s="1"/>
  <c r="AY90" i="18"/>
  <c r="BB90" s="1"/>
  <c r="R90" i="17"/>
  <c r="AA91" s="1"/>
  <c r="L90"/>
  <c r="O90" s="1"/>
  <c r="BR90"/>
  <c r="BS91" s="1"/>
  <c r="K90"/>
  <c r="N90" s="1"/>
  <c r="Q90"/>
  <c r="Z91" s="1"/>
  <c r="S89" i="13"/>
  <c r="AB90" s="1"/>
  <c r="BW89"/>
  <c r="BB89"/>
  <c r="BC89"/>
  <c r="AU89"/>
  <c r="AX89" s="1"/>
  <c r="R89"/>
  <c r="AA90" s="1"/>
  <c r="L89"/>
  <c r="L300" i="7"/>
  <c r="P89" i="13"/>
  <c r="BO89"/>
  <c r="H89"/>
  <c r="BL89"/>
  <c r="BI102"/>
  <c r="BJ102"/>
  <c r="BK102"/>
  <c r="F301" i="19" l="1"/>
  <c r="F301" i="7"/>
  <c r="BD90" i="18"/>
  <c r="BH91"/>
  <c r="BH91" i="17"/>
  <c r="H200" i="12"/>
  <c r="I200" s="1"/>
  <c r="H200" i="15"/>
  <c r="I200" s="1"/>
  <c r="G200" i="16"/>
  <c r="H200" s="1"/>
  <c r="I200" s="1"/>
  <c r="BV89" i="13"/>
  <c r="BA89"/>
  <c r="BD89" s="1"/>
  <c r="BD89" i="17" s="1"/>
  <c r="AK90" i="13"/>
  <c r="AT90" s="1"/>
  <c r="K89"/>
  <c r="BR89"/>
  <c r="BS90" s="1"/>
  <c r="Q89"/>
  <c r="Z90" s="1"/>
  <c r="F300" i="20" s="1"/>
  <c r="O89" i="13"/>
  <c r="BU90" i="18" l="1"/>
  <c r="AR91" s="1"/>
  <c r="BW90"/>
  <c r="AT91" s="1"/>
  <c r="BV90"/>
  <c r="AS91" s="1"/>
  <c r="BU90" i="17"/>
  <c r="AR91" s="1"/>
  <c r="BW90"/>
  <c r="AT91" s="1"/>
  <c r="BV90"/>
  <c r="AS91" s="1"/>
  <c r="J201" i="16"/>
  <c r="J201" i="15"/>
  <c r="BU89" i="13"/>
  <c r="J201" i="12"/>
  <c r="AW90" i="13"/>
  <c r="AZ90" s="1"/>
  <c r="AJ90"/>
  <c r="AS90" s="1"/>
  <c r="J90"/>
  <c r="BQ90"/>
  <c r="BN90"/>
  <c r="BH90"/>
  <c r="N89"/>
  <c r="BI103"/>
  <c r="I301" i="19" l="1"/>
  <c r="K301"/>
  <c r="J301"/>
  <c r="G301"/>
  <c r="H301"/>
  <c r="G301" i="20"/>
  <c r="J301"/>
  <c r="I301"/>
  <c r="H301"/>
  <c r="K301"/>
  <c r="BQ91" i="18"/>
  <c r="J91"/>
  <c r="BN91"/>
  <c r="AW91"/>
  <c r="AK92" s="1"/>
  <c r="H91" i="17"/>
  <c r="BL91"/>
  <c r="BO91"/>
  <c r="AU91"/>
  <c r="AI92" s="1"/>
  <c r="BM91" i="18"/>
  <c r="I91"/>
  <c r="AV91"/>
  <c r="AJ92" s="1"/>
  <c r="BP91"/>
  <c r="BL91"/>
  <c r="H91"/>
  <c r="AU91"/>
  <c r="AI92" s="1"/>
  <c r="BO91"/>
  <c r="AW91" i="17"/>
  <c r="AK92" s="1"/>
  <c r="J91"/>
  <c r="BN91"/>
  <c r="BQ91"/>
  <c r="BM91"/>
  <c r="AV91"/>
  <c r="AJ92" s="1"/>
  <c r="BP91"/>
  <c r="I91"/>
  <c r="BC90" i="13"/>
  <c r="AV90"/>
  <c r="AY90" s="1"/>
  <c r="AI90"/>
  <c r="AR90" s="1"/>
  <c r="I90"/>
  <c r="BP90"/>
  <c r="BM90"/>
  <c r="S90"/>
  <c r="AB91" s="1"/>
  <c r="M90"/>
  <c r="J301" i="7"/>
  <c r="G301"/>
  <c r="K301"/>
  <c r="H301"/>
  <c r="I301"/>
  <c r="BK103" i="13"/>
  <c r="BJ103"/>
  <c r="AY91" i="17" l="1"/>
  <c r="BB91" s="1"/>
  <c r="L301" i="19"/>
  <c r="G201" i="15" s="1"/>
  <c r="AY91" i="18"/>
  <c r="BB91" s="1"/>
  <c r="L301" i="20"/>
  <c r="G201" i="12" s="1"/>
  <c r="R91" i="17"/>
  <c r="AA92" s="1"/>
  <c r="L91"/>
  <c r="O91" s="1"/>
  <c r="K91" i="18"/>
  <c r="N91" s="1"/>
  <c r="Q91"/>
  <c r="Z92" s="1"/>
  <c r="BR91"/>
  <c r="BS92" s="1"/>
  <c r="Q91" i="17"/>
  <c r="Z92" s="1"/>
  <c r="BR91"/>
  <c r="BS92" s="1"/>
  <c r="K91"/>
  <c r="N91" s="1"/>
  <c r="S91" i="18"/>
  <c r="AB92" s="1"/>
  <c r="M91"/>
  <c r="P91" s="1"/>
  <c r="AZ91" i="17"/>
  <c r="BC91" s="1"/>
  <c r="AX91"/>
  <c r="BA91" s="1"/>
  <c r="AZ91" i="18"/>
  <c r="BC91" s="1"/>
  <c r="S91" i="17"/>
  <c r="AB92" s="1"/>
  <c r="M91"/>
  <c r="P91" s="1"/>
  <c r="R91" i="18"/>
  <c r="AA92" s="1"/>
  <c r="L91"/>
  <c r="O91" s="1"/>
  <c r="AX91"/>
  <c r="BA91" s="1"/>
  <c r="BW90" i="13"/>
  <c r="BB90"/>
  <c r="AU90"/>
  <c r="AX90" s="1"/>
  <c r="L90"/>
  <c r="R90"/>
  <c r="AA91" s="1"/>
  <c r="H90"/>
  <c r="BO90"/>
  <c r="BL90"/>
  <c r="L301" i="7"/>
  <c r="P90" i="13"/>
  <c r="BI104"/>
  <c r="F302" i="19" l="1"/>
  <c r="F302" i="7"/>
  <c r="BD91" i="18"/>
  <c r="BH92" i="17"/>
  <c r="BH92" i="18"/>
  <c r="H201" i="12"/>
  <c r="I201" s="1"/>
  <c r="G201" i="16"/>
  <c r="H201" s="1"/>
  <c r="I201" s="1"/>
  <c r="H201" i="15"/>
  <c r="I201" s="1"/>
  <c r="BV90" i="13"/>
  <c r="BA90"/>
  <c r="BD90" s="1"/>
  <c r="BD90" i="17" s="1"/>
  <c r="AK91" i="13"/>
  <c r="AT91" s="1"/>
  <c r="K90"/>
  <c r="BR90"/>
  <c r="BS91" s="1"/>
  <c r="Q90"/>
  <c r="Z91" s="1"/>
  <c r="F301" i="20" s="1"/>
  <c r="O90" i="13"/>
  <c r="BU91" i="18" l="1"/>
  <c r="AR92" s="1"/>
  <c r="BV91"/>
  <c r="AS92" s="1"/>
  <c r="BW91"/>
  <c r="AT92" s="1"/>
  <c r="BV91" i="17"/>
  <c r="AS92" s="1"/>
  <c r="BU91"/>
  <c r="AR92" s="1"/>
  <c r="BW91"/>
  <c r="AT92" s="1"/>
  <c r="J202" i="16"/>
  <c r="J202" i="15"/>
  <c r="BU90" i="13"/>
  <c r="J202" i="12"/>
  <c r="AW91" i="13"/>
  <c r="AZ91" s="1"/>
  <c r="AJ91"/>
  <c r="AS91" s="1"/>
  <c r="BQ91"/>
  <c r="J91"/>
  <c r="BN91"/>
  <c r="BH91"/>
  <c r="N90"/>
  <c r="BK104"/>
  <c r="BJ104"/>
  <c r="J302" i="20" l="1"/>
  <c r="K302"/>
  <c r="G302"/>
  <c r="I302"/>
  <c r="H302"/>
  <c r="I302" i="19"/>
  <c r="G302"/>
  <c r="J302"/>
  <c r="H302"/>
  <c r="K302"/>
  <c r="J92" i="18"/>
  <c r="AW92"/>
  <c r="AK93" s="1"/>
  <c r="BN92"/>
  <c r="BQ92"/>
  <c r="AU92" i="17"/>
  <c r="AI93" s="1"/>
  <c r="H92"/>
  <c r="BL92"/>
  <c r="BO92"/>
  <c r="BQ92"/>
  <c r="BN92"/>
  <c r="J92"/>
  <c r="AW92"/>
  <c r="AK93" s="1"/>
  <c r="H92" i="18"/>
  <c r="BL92"/>
  <c r="AU92"/>
  <c r="AI93" s="1"/>
  <c r="BO92"/>
  <c r="BM92"/>
  <c r="AV92"/>
  <c r="AJ93" s="1"/>
  <c r="BP92"/>
  <c r="I92"/>
  <c r="BP92" i="17"/>
  <c r="I92"/>
  <c r="AV92"/>
  <c r="AJ93" s="1"/>
  <c r="BM92"/>
  <c r="BC91" i="13"/>
  <c r="AV91"/>
  <c r="AY91" s="1"/>
  <c r="AI91"/>
  <c r="AR91" s="1"/>
  <c r="I91"/>
  <c r="BP91"/>
  <c r="BM91"/>
  <c r="M91"/>
  <c r="S91"/>
  <c r="AB92" s="1"/>
  <c r="G302" i="7"/>
  <c r="I302"/>
  <c r="J302"/>
  <c r="H302"/>
  <c r="K302"/>
  <c r="BI105" i="13"/>
  <c r="AX92" i="17" l="1"/>
  <c r="BA92" s="1"/>
  <c r="AY92" i="18"/>
  <c r="BB92" s="1"/>
  <c r="AZ92"/>
  <c r="BC92" s="1"/>
  <c r="L302" i="19"/>
  <c r="G202" i="15" s="1"/>
  <c r="L302" i="20"/>
  <c r="G202" i="12" s="1"/>
  <c r="AY92" i="17"/>
  <c r="BB92" s="1"/>
  <c r="S92"/>
  <c r="AB93" s="1"/>
  <c r="M92"/>
  <c r="P92" s="1"/>
  <c r="M92" i="18"/>
  <c r="P92" s="1"/>
  <c r="S92"/>
  <c r="AB93" s="1"/>
  <c r="R92" i="17"/>
  <c r="AA93" s="1"/>
  <c r="L92"/>
  <c r="O92" s="1"/>
  <c r="BR92"/>
  <c r="BS93" s="1"/>
  <c r="K92"/>
  <c r="N92" s="1"/>
  <c r="Q92"/>
  <c r="Z93" s="1"/>
  <c r="F303" i="19" s="1"/>
  <c r="AX92" i="18"/>
  <c r="BA92" s="1"/>
  <c r="AZ92" i="17"/>
  <c r="BC92" s="1"/>
  <c r="L92" i="18"/>
  <c r="O92" s="1"/>
  <c r="R92"/>
  <c r="AA93" s="1"/>
  <c r="K92"/>
  <c r="N92" s="1"/>
  <c r="Q92"/>
  <c r="Z93" s="1"/>
  <c r="BR92"/>
  <c r="BS93" s="1"/>
  <c r="BW91" i="13"/>
  <c r="BB91"/>
  <c r="AU91"/>
  <c r="AX91" s="1"/>
  <c r="L302" i="7"/>
  <c r="BO91" i="13"/>
  <c r="H91"/>
  <c r="BL91"/>
  <c r="L91"/>
  <c r="R91"/>
  <c r="AA92" s="1"/>
  <c r="P91"/>
  <c r="F303" i="7" l="1"/>
  <c r="BH93" i="17"/>
  <c r="BD92" i="18"/>
  <c r="BH93"/>
  <c r="H202" i="12"/>
  <c r="I202" s="1"/>
  <c r="G202" i="16"/>
  <c r="H202" s="1"/>
  <c r="I202" s="1"/>
  <c r="H202" i="15"/>
  <c r="I202" s="1"/>
  <c r="BV91" i="13"/>
  <c r="BA91"/>
  <c r="BD91" s="1"/>
  <c r="BD91" i="17" s="1"/>
  <c r="AK92" i="13"/>
  <c r="AT92" s="1"/>
  <c r="O91"/>
  <c r="K91"/>
  <c r="Q91"/>
  <c r="Z92" s="1"/>
  <c r="F302" i="20" s="1"/>
  <c r="BR91" i="13"/>
  <c r="BS92" s="1"/>
  <c r="BK105"/>
  <c r="BJ105"/>
  <c r="BV92" i="18" l="1"/>
  <c r="AS93" s="1"/>
  <c r="BW92"/>
  <c r="AT93" s="1"/>
  <c r="BU92"/>
  <c r="AR93" s="1"/>
  <c r="BW92" i="17"/>
  <c r="AT93" s="1"/>
  <c r="BV92"/>
  <c r="AS93" s="1"/>
  <c r="BU92"/>
  <c r="AR93" s="1"/>
  <c r="J203" i="16"/>
  <c r="J203" i="15"/>
  <c r="BU91" i="13"/>
  <c r="J203" i="12"/>
  <c r="AW92" i="13"/>
  <c r="AZ92" s="1"/>
  <c r="AJ92"/>
  <c r="AS92" s="1"/>
  <c r="N91"/>
  <c r="BH92"/>
  <c r="BQ92"/>
  <c r="J92"/>
  <c r="BN92"/>
  <c r="K303" i="20" l="1"/>
  <c r="H303"/>
  <c r="J303"/>
  <c r="I303"/>
  <c r="G303"/>
  <c r="K303" i="19"/>
  <c r="G303"/>
  <c r="I303"/>
  <c r="H303"/>
  <c r="J303"/>
  <c r="BO93" i="18"/>
  <c r="AU93"/>
  <c r="AI94" s="1"/>
  <c r="BL93"/>
  <c r="H93"/>
  <c r="BO93" i="17"/>
  <c r="H93"/>
  <c r="BL93"/>
  <c r="AU93"/>
  <c r="AI94" s="1"/>
  <c r="BP93" i="18"/>
  <c r="I93"/>
  <c r="BM93"/>
  <c r="AV93"/>
  <c r="AJ94" s="1"/>
  <c r="BN93"/>
  <c r="AW93"/>
  <c r="AK94" s="1"/>
  <c r="BQ93"/>
  <c r="J93"/>
  <c r="AW93" i="17"/>
  <c r="AK94" s="1"/>
  <c r="BN93"/>
  <c r="J93"/>
  <c r="BQ93"/>
  <c r="BP93"/>
  <c r="AV93"/>
  <c r="AJ94" s="1"/>
  <c r="I93"/>
  <c r="BM93"/>
  <c r="BC92" i="13"/>
  <c r="AV92"/>
  <c r="AY92" s="1"/>
  <c r="AI92"/>
  <c r="AR92" s="1"/>
  <c r="M92"/>
  <c r="S92"/>
  <c r="AB93" s="1"/>
  <c r="BP92"/>
  <c r="I92"/>
  <c r="BM92"/>
  <c r="I303" i="7"/>
  <c r="H303"/>
  <c r="J303"/>
  <c r="G303"/>
  <c r="K303"/>
  <c r="BI106" i="13"/>
  <c r="BJ106"/>
  <c r="BK106"/>
  <c r="AY93" i="17" l="1"/>
  <c r="BB93" s="1"/>
  <c r="L303" i="20"/>
  <c r="G203" i="12" s="1"/>
  <c r="L303" i="19"/>
  <c r="G203" i="15" s="1"/>
  <c r="AX93" i="17"/>
  <c r="BA93" s="1"/>
  <c r="M93"/>
  <c r="P93" s="1"/>
  <c r="S93"/>
  <c r="AB94" s="1"/>
  <c r="S93" i="18"/>
  <c r="AB94" s="1"/>
  <c r="M93"/>
  <c r="P93" s="1"/>
  <c r="Q93" i="17"/>
  <c r="Z94" s="1"/>
  <c r="K93"/>
  <c r="N93" s="1"/>
  <c r="BR93"/>
  <c r="BS94" s="1"/>
  <c r="AY93" i="18"/>
  <c r="BB93" s="1"/>
  <c r="AX93"/>
  <c r="BA93" s="1"/>
  <c r="BR93"/>
  <c r="BS94" s="1"/>
  <c r="K93"/>
  <c r="N93" s="1"/>
  <c r="Q93"/>
  <c r="Z94" s="1"/>
  <c r="L93" i="17"/>
  <c r="O93" s="1"/>
  <c r="R93"/>
  <c r="AA94" s="1"/>
  <c r="R93" i="18"/>
  <c r="AA94" s="1"/>
  <c r="L93"/>
  <c r="O93" s="1"/>
  <c r="AZ93" i="17"/>
  <c r="BC93" s="1"/>
  <c r="AZ93" i="18"/>
  <c r="BC93" s="1"/>
  <c r="BW92" i="13"/>
  <c r="BB92"/>
  <c r="AU92"/>
  <c r="AX92" s="1"/>
  <c r="L303" i="7"/>
  <c r="L92" i="13"/>
  <c r="R92"/>
  <c r="AA93" s="1"/>
  <c r="P92"/>
  <c r="BO92"/>
  <c r="H92"/>
  <c r="BL92"/>
  <c r="F304" i="19" l="1"/>
  <c r="F304" i="7"/>
  <c r="BH94" i="17"/>
  <c r="BH94" i="18"/>
  <c r="BD93"/>
  <c r="H203" i="12"/>
  <c r="I203" s="1"/>
  <c r="H203" i="15"/>
  <c r="I203" s="1"/>
  <c r="G203" i="16"/>
  <c r="H203" s="1"/>
  <c r="I203" s="1"/>
  <c r="BV92" i="13"/>
  <c r="BA92"/>
  <c r="BD92" s="1"/>
  <c r="BD92" i="17" s="1"/>
  <c r="AK93" i="13"/>
  <c r="AT93" s="1"/>
  <c r="BR92"/>
  <c r="BS93" s="1"/>
  <c r="Q92"/>
  <c r="Z93" s="1"/>
  <c r="F303" i="20" s="1"/>
  <c r="K92" i="13"/>
  <c r="O92"/>
  <c r="BI107"/>
  <c r="BW93" i="18" l="1"/>
  <c r="AT94" s="1"/>
  <c r="BV93"/>
  <c r="AS94" s="1"/>
  <c r="BU93"/>
  <c r="AR94" s="1"/>
  <c r="BU93" i="17"/>
  <c r="AR94" s="1"/>
  <c r="BV93"/>
  <c r="AS94" s="1"/>
  <c r="BW93"/>
  <c r="AT94" s="1"/>
  <c r="J204" i="15"/>
  <c r="J204" i="16"/>
  <c r="BU92" i="13"/>
  <c r="J204" i="12"/>
  <c r="AW93" i="13"/>
  <c r="AZ93" s="1"/>
  <c r="AJ93"/>
  <c r="AS93" s="1"/>
  <c r="BH93"/>
  <c r="BQ93"/>
  <c r="J93"/>
  <c r="BN93"/>
  <c r="N92"/>
  <c r="BK107"/>
  <c r="BJ107"/>
  <c r="G304" i="20" l="1"/>
  <c r="K304"/>
  <c r="J304"/>
  <c r="I304"/>
  <c r="H304"/>
  <c r="I304" i="19"/>
  <c r="G304"/>
  <c r="K304"/>
  <c r="H304"/>
  <c r="J304"/>
  <c r="J94" i="18"/>
  <c r="BN94"/>
  <c r="BQ94"/>
  <c r="AW94"/>
  <c r="AK95" s="1"/>
  <c r="AU94"/>
  <c r="AI95" s="1"/>
  <c r="BL94"/>
  <c r="H94"/>
  <c r="BO94"/>
  <c r="BP94"/>
  <c r="I94"/>
  <c r="BM94"/>
  <c r="AV94"/>
  <c r="AJ95" s="1"/>
  <c r="AU94" i="17"/>
  <c r="AI95" s="1"/>
  <c r="H94"/>
  <c r="BL94"/>
  <c r="BO94"/>
  <c r="BN94"/>
  <c r="J94"/>
  <c r="BQ94"/>
  <c r="AW94"/>
  <c r="AK95" s="1"/>
  <c r="I94"/>
  <c r="BP94"/>
  <c r="AV94"/>
  <c r="AJ95" s="1"/>
  <c r="BM94"/>
  <c r="BC93" i="13"/>
  <c r="AV93"/>
  <c r="AY93" s="1"/>
  <c r="AI93"/>
  <c r="AR93" s="1"/>
  <c r="BP93"/>
  <c r="I93"/>
  <c r="BM93"/>
  <c r="G304" i="7"/>
  <c r="I304"/>
  <c r="J304"/>
  <c r="H304"/>
  <c r="K304"/>
  <c r="M93" i="13"/>
  <c r="S93"/>
  <c r="AB94" s="1"/>
  <c r="BI108"/>
  <c r="AY94" i="17" l="1"/>
  <c r="BB94" s="1"/>
  <c r="L304" i="19"/>
  <c r="G204" i="15" s="1"/>
  <c r="L304" i="20"/>
  <c r="G204" i="12" s="1"/>
  <c r="AX94" i="17"/>
  <c r="BA94" s="1"/>
  <c r="R94"/>
  <c r="AA95" s="1"/>
  <c r="L94"/>
  <c r="O94" s="1"/>
  <c r="BR94"/>
  <c r="BS95" s="1"/>
  <c r="Q94"/>
  <c r="Z95" s="1"/>
  <c r="K94"/>
  <c r="N94" s="1"/>
  <c r="S94" i="18"/>
  <c r="AB95" s="1"/>
  <c r="M94"/>
  <c r="P94" s="1"/>
  <c r="AZ94" i="17"/>
  <c r="BC94" s="1"/>
  <c r="AY94" i="18"/>
  <c r="BB94" s="1"/>
  <c r="AX94"/>
  <c r="BA94" s="1"/>
  <c r="AZ94"/>
  <c r="BC94" s="1"/>
  <c r="S94" i="17"/>
  <c r="AB95" s="1"/>
  <c r="M94"/>
  <c r="P94" s="1"/>
  <c r="R94" i="18"/>
  <c r="AA95" s="1"/>
  <c r="L94"/>
  <c r="O94" s="1"/>
  <c r="BR94"/>
  <c r="BS95" s="1"/>
  <c r="Q94"/>
  <c r="Z95" s="1"/>
  <c r="K94"/>
  <c r="N94" s="1"/>
  <c r="BW93" i="13"/>
  <c r="BB93"/>
  <c r="AU93"/>
  <c r="AX93" s="1"/>
  <c r="L304" i="7"/>
  <c r="L93" i="13"/>
  <c r="R93"/>
  <c r="AA94" s="1"/>
  <c r="BO93"/>
  <c r="H93"/>
  <c r="BL93"/>
  <c r="P93"/>
  <c r="BJ108"/>
  <c r="F305" i="7" l="1"/>
  <c r="F305" i="19"/>
  <c r="BH95" i="18"/>
  <c r="BD94"/>
  <c r="BH95" i="17"/>
  <c r="H204" i="12"/>
  <c r="I204" s="1"/>
  <c r="H204" i="15"/>
  <c r="I204" s="1"/>
  <c r="G204" i="16"/>
  <c r="H204" s="1"/>
  <c r="I204" s="1"/>
  <c r="BV93" i="13"/>
  <c r="BA93"/>
  <c r="BD93" s="1"/>
  <c r="BD93" i="17" s="1"/>
  <c r="AK94" i="13"/>
  <c r="AT94" s="1"/>
  <c r="Q93"/>
  <c r="Z94" s="1"/>
  <c r="F304" i="20" s="1"/>
  <c r="K93" i="13"/>
  <c r="BR93"/>
  <c r="BS94" s="1"/>
  <c r="O93"/>
  <c r="BK108"/>
  <c r="BI109"/>
  <c r="BU94" i="18" l="1"/>
  <c r="AR95" s="1"/>
  <c r="BV94"/>
  <c r="AS95" s="1"/>
  <c r="BW94"/>
  <c r="AT95" s="1"/>
  <c r="BU94" i="17"/>
  <c r="AR95" s="1"/>
  <c r="BV94"/>
  <c r="AS95" s="1"/>
  <c r="BW94"/>
  <c r="AT95" s="1"/>
  <c r="J205" i="15"/>
  <c r="J205" i="16"/>
  <c r="BU93" i="13"/>
  <c r="J205" i="12"/>
  <c r="AW94" i="13"/>
  <c r="AZ94" s="1"/>
  <c r="AJ94"/>
  <c r="AS94" s="1"/>
  <c r="BH94"/>
  <c r="J94"/>
  <c r="BQ94"/>
  <c r="BN94"/>
  <c r="N93"/>
  <c r="I305" i="19" l="1"/>
  <c r="G305"/>
  <c r="J305"/>
  <c r="H305"/>
  <c r="K305"/>
  <c r="H305" i="20"/>
  <c r="I305"/>
  <c r="J305"/>
  <c r="G305"/>
  <c r="K305"/>
  <c r="BL95" i="18"/>
  <c r="BO95"/>
  <c r="H95"/>
  <c r="AU95"/>
  <c r="AI96" s="1"/>
  <c r="BO95" i="17"/>
  <c r="AU95"/>
  <c r="AI96" s="1"/>
  <c r="BL95"/>
  <c r="H95"/>
  <c r="I95"/>
  <c r="AV95"/>
  <c r="AJ96" s="1"/>
  <c r="BM95"/>
  <c r="BP95"/>
  <c r="AW95" i="18"/>
  <c r="AK96" s="1"/>
  <c r="J95"/>
  <c r="BN95"/>
  <c r="BQ95"/>
  <c r="AW95" i="17"/>
  <c r="AK96" s="1"/>
  <c r="J95"/>
  <c r="BQ95"/>
  <c r="BN95"/>
  <c r="I95" i="18"/>
  <c r="BM95"/>
  <c r="BP95"/>
  <c r="AV95"/>
  <c r="AJ96" s="1"/>
  <c r="BC94" i="13"/>
  <c r="AV94"/>
  <c r="AY94" s="1"/>
  <c r="AI94"/>
  <c r="AR94" s="1"/>
  <c r="K305" i="7"/>
  <c r="J305"/>
  <c r="H305"/>
  <c r="I305"/>
  <c r="G305"/>
  <c r="M94" i="13"/>
  <c r="S94"/>
  <c r="AB95" s="1"/>
  <c r="BP94"/>
  <c r="I94"/>
  <c r="BM94"/>
  <c r="BJ109"/>
  <c r="AZ95" i="17" l="1"/>
  <c r="BC95" s="1"/>
  <c r="AY95"/>
  <c r="BB95" s="1"/>
  <c r="AX95"/>
  <c r="BA95" s="1"/>
  <c r="L305" i="20"/>
  <c r="G205" i="12" s="1"/>
  <c r="L305" i="19"/>
  <c r="G205" i="15" s="1"/>
  <c r="AY95" i="18"/>
  <c r="BB95" s="1"/>
  <c r="S95" i="17"/>
  <c r="AB96" s="1"/>
  <c r="M95"/>
  <c r="P95" s="1"/>
  <c r="Q95"/>
  <c r="Z96" s="1"/>
  <c r="K95"/>
  <c r="N95" s="1"/>
  <c r="BR95"/>
  <c r="BS96" s="1"/>
  <c r="L95"/>
  <c r="O95" s="1"/>
  <c r="R95"/>
  <c r="AA96" s="1"/>
  <c r="AZ95" i="18"/>
  <c r="BC95" s="1"/>
  <c r="AX95"/>
  <c r="BA95" s="1"/>
  <c r="R95"/>
  <c r="AA96" s="1"/>
  <c r="L95"/>
  <c r="O95" s="1"/>
  <c r="M95"/>
  <c r="P95" s="1"/>
  <c r="S95"/>
  <c r="AB96" s="1"/>
  <c r="BR95"/>
  <c r="BS96" s="1"/>
  <c r="K95"/>
  <c r="N95" s="1"/>
  <c r="Q95"/>
  <c r="Z96" s="1"/>
  <c r="BW94" i="13"/>
  <c r="BB94"/>
  <c r="AU94"/>
  <c r="AX94" s="1"/>
  <c r="P94"/>
  <c r="H94"/>
  <c r="BO94"/>
  <c r="BL94"/>
  <c r="R94"/>
  <c r="AA95" s="1"/>
  <c r="L94"/>
  <c r="L305" i="7"/>
  <c r="BK109" i="13"/>
  <c r="F306" i="7" l="1"/>
  <c r="F306" i="19"/>
  <c r="BD95" i="18"/>
  <c r="BH96" i="17"/>
  <c r="BH96" i="18"/>
  <c r="H205" i="12"/>
  <c r="I205" s="1"/>
  <c r="G205" i="16"/>
  <c r="H205" s="1"/>
  <c r="I205" s="1"/>
  <c r="H205" i="15"/>
  <c r="I205" s="1"/>
  <c r="BV94" i="13"/>
  <c r="BA94"/>
  <c r="BD94" s="1"/>
  <c r="BD94" i="17" s="1"/>
  <c r="AK95" i="13"/>
  <c r="AT95" s="1"/>
  <c r="O94"/>
  <c r="Q94"/>
  <c r="Z95" s="1"/>
  <c r="F305" i="20" s="1"/>
  <c r="K94" i="13"/>
  <c r="BR94"/>
  <c r="BS95" s="1"/>
  <c r="BU95" i="18" l="1"/>
  <c r="AR96" s="1"/>
  <c r="BV95"/>
  <c r="AS96" s="1"/>
  <c r="BW95"/>
  <c r="AT96" s="1"/>
  <c r="BV95" i="17"/>
  <c r="AS96" s="1"/>
  <c r="BU95"/>
  <c r="AR96" s="1"/>
  <c r="BW95"/>
  <c r="AT96" s="1"/>
  <c r="J206" i="16"/>
  <c r="J206" i="15"/>
  <c r="BU94" i="13"/>
  <c r="J206" i="12"/>
  <c r="AW95" i="13"/>
  <c r="AZ95" s="1"/>
  <c r="AJ95"/>
  <c r="AS95" s="1"/>
  <c r="BH95"/>
  <c r="N94"/>
  <c r="J95"/>
  <c r="BQ95"/>
  <c r="BN95"/>
  <c r="BI110"/>
  <c r="BJ110"/>
  <c r="BK110"/>
  <c r="H306" i="20" l="1"/>
  <c r="J306"/>
  <c r="I306"/>
  <c r="K306"/>
  <c r="G306"/>
  <c r="G306" i="19"/>
  <c r="H306"/>
  <c r="I306"/>
  <c r="J306"/>
  <c r="K306"/>
  <c r="AW96" i="17"/>
  <c r="AK97" s="1"/>
  <c r="J96"/>
  <c r="BN96"/>
  <c r="BQ96"/>
  <c r="BL96"/>
  <c r="BO96"/>
  <c r="H96"/>
  <c r="AU96"/>
  <c r="AI97" s="1"/>
  <c r="BP96"/>
  <c r="I96"/>
  <c r="BM96"/>
  <c r="AV96"/>
  <c r="AJ97" s="1"/>
  <c r="BL96" i="18"/>
  <c r="BO96"/>
  <c r="AU96"/>
  <c r="AI97" s="1"/>
  <c r="H96"/>
  <c r="BN96"/>
  <c r="AW96"/>
  <c r="AK97" s="1"/>
  <c r="BQ96"/>
  <c r="J96"/>
  <c r="BP96"/>
  <c r="AV96"/>
  <c r="AJ97" s="1"/>
  <c r="BM96"/>
  <c r="I96"/>
  <c r="BC95" i="13"/>
  <c r="AV95"/>
  <c r="AY95" s="1"/>
  <c r="AI95"/>
  <c r="AR95" s="1"/>
  <c r="S95"/>
  <c r="AB96" s="1"/>
  <c r="M95"/>
  <c r="G306" i="7"/>
  <c r="K306"/>
  <c r="H306"/>
  <c r="I306"/>
  <c r="J306"/>
  <c r="BP95" i="13"/>
  <c r="I95"/>
  <c r="BM95"/>
  <c r="AZ96" i="17" l="1"/>
  <c r="BC96" s="1"/>
  <c r="AZ96" i="18"/>
  <c r="BC96" s="1"/>
  <c r="AY96"/>
  <c r="BB96" s="1"/>
  <c r="L306" i="20"/>
  <c r="G206" i="12" s="1"/>
  <c r="L306" i="19"/>
  <c r="G206" i="15" s="1"/>
  <c r="R96" i="18"/>
  <c r="AA97" s="1"/>
  <c r="L96"/>
  <c r="O96" s="1"/>
  <c r="AY96" i="17"/>
  <c r="BB96" s="1"/>
  <c r="M96"/>
  <c r="P96" s="1"/>
  <c r="S96"/>
  <c r="AB97" s="1"/>
  <c r="M96" i="18"/>
  <c r="P96" s="1"/>
  <c r="S96"/>
  <c r="AB97" s="1"/>
  <c r="K96"/>
  <c r="N96" s="1"/>
  <c r="Q96"/>
  <c r="Z97" s="1"/>
  <c r="BR96"/>
  <c r="BS97" s="1"/>
  <c r="R96" i="17"/>
  <c r="AA97" s="1"/>
  <c r="L96"/>
  <c r="O96" s="1"/>
  <c r="BR96"/>
  <c r="BS97" s="1"/>
  <c r="K96"/>
  <c r="N96" s="1"/>
  <c r="Q96"/>
  <c r="Z97" s="1"/>
  <c r="AX96"/>
  <c r="BA96" s="1"/>
  <c r="AX96" i="18"/>
  <c r="BA96" s="1"/>
  <c r="BW95" i="13"/>
  <c r="BB95"/>
  <c r="AU95"/>
  <c r="AX95" s="1"/>
  <c r="L95"/>
  <c r="R95"/>
  <c r="AA96" s="1"/>
  <c r="P95"/>
  <c r="H95"/>
  <c r="BR95" s="1"/>
  <c r="BS96" s="1"/>
  <c r="BO95"/>
  <c r="BL95"/>
  <c r="L306" i="7"/>
  <c r="F307" l="1"/>
  <c r="F307" i="19"/>
  <c r="BD96" i="18"/>
  <c r="BH97" i="17"/>
  <c r="BH97" i="18"/>
  <c r="H206" i="12"/>
  <c r="I206" s="1"/>
  <c r="G206" i="16"/>
  <c r="H206" s="1"/>
  <c r="I206" s="1"/>
  <c r="H206" i="15"/>
  <c r="I206" s="1"/>
  <c r="BV95" i="13"/>
  <c r="BA95"/>
  <c r="BD95" s="1"/>
  <c r="BD95" i="17" s="1"/>
  <c r="AK96" i="13"/>
  <c r="AT96" s="1"/>
  <c r="O95"/>
  <c r="K95"/>
  <c r="Q95"/>
  <c r="Z96" s="1"/>
  <c r="F306" i="20" s="1"/>
  <c r="BI111" i="13"/>
  <c r="BJ111"/>
  <c r="BK111"/>
  <c r="BV96" i="18" l="1"/>
  <c r="AS97" s="1"/>
  <c r="BW96"/>
  <c r="AT97" s="1"/>
  <c r="BU96"/>
  <c r="AR97" s="1"/>
  <c r="BW96" i="17"/>
  <c r="AT97" s="1"/>
  <c r="BU96"/>
  <c r="AR97" s="1"/>
  <c r="BV96"/>
  <c r="AS97" s="1"/>
  <c r="J207" i="15"/>
  <c r="J207" i="16"/>
  <c r="BU95" i="13"/>
  <c r="J207" i="12"/>
  <c r="AW96" i="13"/>
  <c r="AZ96" s="1"/>
  <c r="AJ96"/>
  <c r="AS96" s="1"/>
  <c r="N95"/>
  <c r="BH96"/>
  <c r="BQ96"/>
  <c r="J96"/>
  <c r="BN96"/>
  <c r="I307" i="19" l="1"/>
  <c r="G307"/>
  <c r="H307"/>
  <c r="K307"/>
  <c r="J307"/>
  <c r="I307" i="20"/>
  <c r="J307"/>
  <c r="G307"/>
  <c r="K307"/>
  <c r="H307"/>
  <c r="BO97" i="18"/>
  <c r="H97"/>
  <c r="AU97"/>
  <c r="AI98" s="1"/>
  <c r="BL97"/>
  <c r="H97" i="17"/>
  <c r="BL97"/>
  <c r="AU97"/>
  <c r="AI98" s="1"/>
  <c r="BO97"/>
  <c r="I97" i="18"/>
  <c r="BP97"/>
  <c r="AV97"/>
  <c r="AJ98" s="1"/>
  <c r="BM97"/>
  <c r="BN97"/>
  <c r="BQ97"/>
  <c r="J97"/>
  <c r="AW97"/>
  <c r="AK98" s="1"/>
  <c r="J97" i="17"/>
  <c r="BQ97"/>
  <c r="AW97"/>
  <c r="AK98" s="1"/>
  <c r="BN97"/>
  <c r="BP97"/>
  <c r="BM97"/>
  <c r="AV97"/>
  <c r="AJ98" s="1"/>
  <c r="I97"/>
  <c r="BC96" i="13"/>
  <c r="AV96"/>
  <c r="AY96" s="1"/>
  <c r="AI96"/>
  <c r="AR96" s="1"/>
  <c r="K307" i="7"/>
  <c r="J307"/>
  <c r="I307"/>
  <c r="G307"/>
  <c r="H307"/>
  <c r="BP96" i="13"/>
  <c r="I96"/>
  <c r="BM96"/>
  <c r="M96"/>
  <c r="S96"/>
  <c r="AB97" s="1"/>
  <c r="BJ112"/>
  <c r="BK112"/>
  <c r="AX97" i="18" l="1"/>
  <c r="BA97" s="1"/>
  <c r="AY97" i="17"/>
  <c r="BB97" s="1"/>
  <c r="AX97"/>
  <c r="BA97" s="1"/>
  <c r="L307" i="20"/>
  <c r="G207" i="12" s="1"/>
  <c r="L307" i="19"/>
  <c r="G207" i="15" s="1"/>
  <c r="AZ97" i="18"/>
  <c r="BC97" s="1"/>
  <c r="AZ97" i="17"/>
  <c r="BC97" s="1"/>
  <c r="R97"/>
  <c r="AA98" s="1"/>
  <c r="L97"/>
  <c r="O97" s="1"/>
  <c r="S97"/>
  <c r="AB98" s="1"/>
  <c r="M97"/>
  <c r="P97" s="1"/>
  <c r="M97" i="18"/>
  <c r="P97" s="1"/>
  <c r="S97"/>
  <c r="AB98" s="1"/>
  <c r="K97"/>
  <c r="N97" s="1"/>
  <c r="Q97"/>
  <c r="Z98" s="1"/>
  <c r="BR97"/>
  <c r="BS98" s="1"/>
  <c r="R97"/>
  <c r="AA98" s="1"/>
  <c r="L97"/>
  <c r="O97" s="1"/>
  <c r="AY97"/>
  <c r="BB97" s="1"/>
  <c r="K97" i="17"/>
  <c r="N97" s="1"/>
  <c r="Q97"/>
  <c r="Z98" s="1"/>
  <c r="BR97"/>
  <c r="BS98" s="1"/>
  <c r="BW96" i="13"/>
  <c r="BB96"/>
  <c r="AU96"/>
  <c r="AX96" s="1"/>
  <c r="R96"/>
  <c r="AA97" s="1"/>
  <c r="L96"/>
  <c r="BO96"/>
  <c r="H96"/>
  <c r="BL96"/>
  <c r="L307" i="7"/>
  <c r="P96" i="13"/>
  <c r="BI112"/>
  <c r="F308" i="7" l="1"/>
  <c r="F308" i="19"/>
  <c r="BD97" i="18"/>
  <c r="BH98" i="17"/>
  <c r="BH98" i="18"/>
  <c r="H207" i="15"/>
  <c r="I207" s="1"/>
  <c r="G207" i="16"/>
  <c r="H207" s="1"/>
  <c r="I207" s="1"/>
  <c r="BV96" i="13"/>
  <c r="H207" i="12"/>
  <c r="I207" s="1"/>
  <c r="BA96" i="13"/>
  <c r="BD96" s="1"/>
  <c r="BD96" i="17" s="1"/>
  <c r="AK97" i="13"/>
  <c r="AT97" s="1"/>
  <c r="O96"/>
  <c r="K96"/>
  <c r="Q96"/>
  <c r="Z97" s="1"/>
  <c r="F307" i="20" s="1"/>
  <c r="BR96" i="13"/>
  <c r="BS97" s="1"/>
  <c r="BW97" i="18" l="1"/>
  <c r="AT98" s="1"/>
  <c r="BU97"/>
  <c r="AR98" s="1"/>
  <c r="BV97"/>
  <c r="AS98" s="1"/>
  <c r="BW97" i="17"/>
  <c r="AT98" s="1"/>
  <c r="BU97"/>
  <c r="AR98" s="1"/>
  <c r="BV97"/>
  <c r="AS98" s="1"/>
  <c r="J208" i="15"/>
  <c r="J208" i="16"/>
  <c r="BU96" i="13"/>
  <c r="J208" i="12"/>
  <c r="AW97" i="13"/>
  <c r="AZ97" s="1"/>
  <c r="AJ97"/>
  <c r="AS97" s="1"/>
  <c r="BH97"/>
  <c r="BQ97"/>
  <c r="J97"/>
  <c r="BN97"/>
  <c r="N96"/>
  <c r="BI113"/>
  <c r="BK113"/>
  <c r="BJ113"/>
  <c r="K308" i="20" l="1"/>
  <c r="H308"/>
  <c r="J308"/>
  <c r="I308"/>
  <c r="G308"/>
  <c r="G308" i="19"/>
  <c r="J308"/>
  <c r="K308"/>
  <c r="I308"/>
  <c r="H308"/>
  <c r="J98" i="17"/>
  <c r="BN98"/>
  <c r="AW98"/>
  <c r="AK99" s="1"/>
  <c r="BQ98"/>
  <c r="AU98" i="18"/>
  <c r="AI99" s="1"/>
  <c r="BO98"/>
  <c r="H98"/>
  <c r="BL98"/>
  <c r="AW98"/>
  <c r="AK99" s="1"/>
  <c r="BN98"/>
  <c r="BQ98"/>
  <c r="J98"/>
  <c r="BO98" i="17"/>
  <c r="BL98"/>
  <c r="H98"/>
  <c r="AU98"/>
  <c r="AI99" s="1"/>
  <c r="BP98" i="18"/>
  <c r="BM98"/>
  <c r="I98"/>
  <c r="AV98"/>
  <c r="AJ99" s="1"/>
  <c r="I98" i="17"/>
  <c r="AV98"/>
  <c r="AJ99" s="1"/>
  <c r="BM98"/>
  <c r="BP98"/>
  <c r="BC97" i="13"/>
  <c r="AV97"/>
  <c r="AY97" s="1"/>
  <c r="AI97"/>
  <c r="AR97" s="1"/>
  <c r="G308" i="7"/>
  <c r="K308"/>
  <c r="I308"/>
  <c r="J308"/>
  <c r="H308"/>
  <c r="M97" i="13"/>
  <c r="S97"/>
  <c r="AB98" s="1"/>
  <c r="BP97"/>
  <c r="BM97"/>
  <c r="I97"/>
  <c r="AX98" i="18" l="1"/>
  <c r="BA98" s="1"/>
  <c r="AY98" i="17"/>
  <c r="BB98" s="1"/>
  <c r="AZ98"/>
  <c r="BC98" s="1"/>
  <c r="L308" i="20"/>
  <c r="G208" i="12" s="1"/>
  <c r="L308" i="19"/>
  <c r="G208" i="15" s="1"/>
  <c r="AX98" i="17"/>
  <c r="BA98" s="1"/>
  <c r="S98"/>
  <c r="AB99" s="1"/>
  <c r="M98"/>
  <c r="P98" s="1"/>
  <c r="BR98"/>
  <c r="BS99" s="1"/>
  <c r="K98"/>
  <c r="N98" s="1"/>
  <c r="Q98"/>
  <c r="Z99" s="1"/>
  <c r="S98" i="18"/>
  <c r="AB99" s="1"/>
  <c r="M98"/>
  <c r="P98" s="1"/>
  <c r="R98" i="17"/>
  <c r="AA99" s="1"/>
  <c r="L98"/>
  <c r="O98" s="1"/>
  <c r="R98" i="18"/>
  <c r="AA99" s="1"/>
  <c r="L98"/>
  <c r="O98" s="1"/>
  <c r="K98"/>
  <c r="N98" s="1"/>
  <c r="Q98"/>
  <c r="Z99" s="1"/>
  <c r="BR98"/>
  <c r="BS99" s="1"/>
  <c r="AY98"/>
  <c r="BB98" s="1"/>
  <c r="AZ98"/>
  <c r="BC98" s="1"/>
  <c r="BW97" i="13"/>
  <c r="BB97"/>
  <c r="AU97"/>
  <c r="AX97" s="1"/>
  <c r="H97"/>
  <c r="BO97"/>
  <c r="BL97"/>
  <c r="P97"/>
  <c r="L308" i="7"/>
  <c r="L97" i="13"/>
  <c r="R97"/>
  <c r="AA98" s="1"/>
  <c r="BI114"/>
  <c r="BJ114"/>
  <c r="F309" i="7" l="1"/>
  <c r="F309" i="19"/>
  <c r="BH99" i="18"/>
  <c r="BD98"/>
  <c r="BH99" i="17"/>
  <c r="H208" i="15"/>
  <c r="I208" s="1"/>
  <c r="G208" i="16"/>
  <c r="H208" s="1"/>
  <c r="I208" s="1"/>
  <c r="BV97" i="13"/>
  <c r="H208" i="12"/>
  <c r="I208" s="1"/>
  <c r="BA97" i="13"/>
  <c r="BD97" s="1"/>
  <c r="BD97" i="17" s="1"/>
  <c r="AK98" i="13"/>
  <c r="AT98" s="1"/>
  <c r="O97"/>
  <c r="K97"/>
  <c r="Q97"/>
  <c r="Z98" s="1"/>
  <c r="F308" i="20" s="1"/>
  <c r="BR97" i="13"/>
  <c r="BS98" s="1"/>
  <c r="BK114"/>
  <c r="BU98" i="18" l="1"/>
  <c r="AR99" s="1"/>
  <c r="BW98"/>
  <c r="AT99" s="1"/>
  <c r="BV98"/>
  <c r="AS99" s="1"/>
  <c r="BU98" i="17"/>
  <c r="AR99" s="1"/>
  <c r="BV98"/>
  <c r="AS99" s="1"/>
  <c r="BW98"/>
  <c r="AT99" s="1"/>
  <c r="J209" i="15"/>
  <c r="J209" i="16"/>
  <c r="BU97" i="13"/>
  <c r="J209" i="12"/>
  <c r="AW98" i="13"/>
  <c r="AZ98" s="1"/>
  <c r="AJ98"/>
  <c r="AS98" s="1"/>
  <c r="N97"/>
  <c r="BH98"/>
  <c r="BQ98"/>
  <c r="J98"/>
  <c r="BN98"/>
  <c r="BI115"/>
  <c r="H309" i="20" l="1"/>
  <c r="K309"/>
  <c r="I309"/>
  <c r="J309"/>
  <c r="G309"/>
  <c r="J309" i="19"/>
  <c r="I309"/>
  <c r="G309"/>
  <c r="K309"/>
  <c r="H309"/>
  <c r="BO99" i="18"/>
  <c r="H99"/>
  <c r="AU99"/>
  <c r="AI100" s="1"/>
  <c r="BL99"/>
  <c r="J99" i="17"/>
  <c r="BN99"/>
  <c r="BQ99"/>
  <c r="AW99"/>
  <c r="AK100" s="1"/>
  <c r="AV99" i="18"/>
  <c r="AJ100" s="1"/>
  <c r="BM99"/>
  <c r="BP99"/>
  <c r="I99"/>
  <c r="BQ99"/>
  <c r="AW99"/>
  <c r="AK100" s="1"/>
  <c r="BN99"/>
  <c r="J99"/>
  <c r="BO99" i="17"/>
  <c r="H99"/>
  <c r="AU99"/>
  <c r="AI100" s="1"/>
  <c r="BL99"/>
  <c r="BM99"/>
  <c r="BP99"/>
  <c r="I99"/>
  <c r="AV99"/>
  <c r="AJ100" s="1"/>
  <c r="BC98" i="13"/>
  <c r="AV98"/>
  <c r="AY98" s="1"/>
  <c r="AI98"/>
  <c r="AR98" s="1"/>
  <c r="I98"/>
  <c r="BM98"/>
  <c r="BP98"/>
  <c r="K309" i="7"/>
  <c r="I309"/>
  <c r="H309"/>
  <c r="G309"/>
  <c r="J309"/>
  <c r="S98" i="13"/>
  <c r="AB99" s="1"/>
  <c r="M98"/>
  <c r="BJ115"/>
  <c r="AX99" i="17" l="1"/>
  <c r="BA99" s="1"/>
  <c r="AX99" i="18"/>
  <c r="BA99" s="1"/>
  <c r="L309" i="19"/>
  <c r="G209" i="15" s="1"/>
  <c r="L309" i="20"/>
  <c r="G209" i="12" s="1"/>
  <c r="R99" i="17"/>
  <c r="AA100" s="1"/>
  <c r="L99"/>
  <c r="O99" s="1"/>
  <c r="S99"/>
  <c r="AB100" s="1"/>
  <c r="M99"/>
  <c r="P99" s="1"/>
  <c r="R99" i="18"/>
  <c r="AA100" s="1"/>
  <c r="L99"/>
  <c r="O99" s="1"/>
  <c r="AY99" i="17"/>
  <c r="BB99" s="1"/>
  <c r="AZ99" i="18"/>
  <c r="BC99" s="1"/>
  <c r="Q99" i="17"/>
  <c r="Z100" s="1"/>
  <c r="BR99"/>
  <c r="BS100" s="1"/>
  <c r="K99"/>
  <c r="N99" s="1"/>
  <c r="Q99" i="18"/>
  <c r="Z100" s="1"/>
  <c r="BR99"/>
  <c r="BS100" s="1"/>
  <c r="K99"/>
  <c r="N99" s="1"/>
  <c r="S99"/>
  <c r="AB100" s="1"/>
  <c r="M99"/>
  <c r="P99" s="1"/>
  <c r="AZ99" i="17"/>
  <c r="BC99" s="1"/>
  <c r="AY99" i="18"/>
  <c r="BB99" s="1"/>
  <c r="BW98" i="13"/>
  <c r="BB98"/>
  <c r="AU98"/>
  <c r="AX98" s="1"/>
  <c r="L98"/>
  <c r="R98"/>
  <c r="AA99" s="1"/>
  <c r="P98"/>
  <c r="BO98"/>
  <c r="H98"/>
  <c r="BL98"/>
  <c r="L309" i="7"/>
  <c r="BK115" i="13"/>
  <c r="F310" i="19" l="1"/>
  <c r="F310" i="7"/>
  <c r="BH100" i="17"/>
  <c r="BH100" i="18"/>
  <c r="BD99"/>
  <c r="H209" i="12"/>
  <c r="I209" s="1"/>
  <c r="G209" i="16"/>
  <c r="H209" s="1"/>
  <c r="I209" s="1"/>
  <c r="H209" i="15"/>
  <c r="I209" s="1"/>
  <c r="BV98" i="13"/>
  <c r="BA98"/>
  <c r="BD98" s="1"/>
  <c r="BD98" i="17" s="1"/>
  <c r="AK99" i="13"/>
  <c r="AT99" s="1"/>
  <c r="K98"/>
  <c r="Q98"/>
  <c r="Z99" s="1"/>
  <c r="F309" i="20" s="1"/>
  <c r="BR98" i="13"/>
  <c r="BS99" s="1"/>
  <c r="O98"/>
  <c r="BI116"/>
  <c r="BJ116"/>
  <c r="BU99" i="18" l="1"/>
  <c r="AR100" s="1"/>
  <c r="BV99"/>
  <c r="AS100" s="1"/>
  <c r="BW99"/>
  <c r="AT100" s="1"/>
  <c r="BV99" i="17"/>
  <c r="AS100" s="1"/>
  <c r="BW99"/>
  <c r="AT100" s="1"/>
  <c r="BU99"/>
  <c r="AR100" s="1"/>
  <c r="J210" i="16"/>
  <c r="J210" i="15"/>
  <c r="BU98" i="13"/>
  <c r="J210" i="12"/>
  <c r="AW99" i="13"/>
  <c r="AZ99" s="1"/>
  <c r="AJ99"/>
  <c r="AS99" s="1"/>
  <c r="BH99"/>
  <c r="BQ99"/>
  <c r="J99"/>
  <c r="BN99"/>
  <c r="N98"/>
  <c r="G310" i="19" l="1"/>
  <c r="J310"/>
  <c r="K310"/>
  <c r="H310"/>
  <c r="I310"/>
  <c r="K310" i="20"/>
  <c r="J310"/>
  <c r="G310"/>
  <c r="H310"/>
  <c r="I310"/>
  <c r="BM100" i="18"/>
  <c r="BP100"/>
  <c r="I100"/>
  <c r="AV100"/>
  <c r="AJ101" s="1"/>
  <c r="AU100"/>
  <c r="AI101" s="1"/>
  <c r="H100"/>
  <c r="BL100"/>
  <c r="BO100"/>
  <c r="J100"/>
  <c r="AW100"/>
  <c r="AK101" s="1"/>
  <c r="BN100"/>
  <c r="BQ100"/>
  <c r="H100" i="17"/>
  <c r="BL100"/>
  <c r="BO100"/>
  <c r="AU100"/>
  <c r="AI101" s="1"/>
  <c r="BQ100"/>
  <c r="J100"/>
  <c r="AW100"/>
  <c r="AK101" s="1"/>
  <c r="BN100"/>
  <c r="I100"/>
  <c r="AV100"/>
  <c r="AJ101" s="1"/>
  <c r="BM100"/>
  <c r="BP100"/>
  <c r="BC99" i="13"/>
  <c r="AV99"/>
  <c r="AY99" s="1"/>
  <c r="AI99"/>
  <c r="AR99" s="1"/>
  <c r="G310" i="7"/>
  <c r="I310"/>
  <c r="H310"/>
  <c r="K310"/>
  <c r="J310"/>
  <c r="I99" i="13"/>
  <c r="BP99"/>
  <c r="BM99"/>
  <c r="S99"/>
  <c r="AB100" s="1"/>
  <c r="M99"/>
  <c r="BK116"/>
  <c r="AZ100" i="17" l="1"/>
  <c r="BC100" s="1"/>
  <c r="L310" i="19"/>
  <c r="G210" i="15" s="1"/>
  <c r="L310" i="20"/>
  <c r="G210" i="12" s="1"/>
  <c r="Q100" i="17"/>
  <c r="Z101" s="1"/>
  <c r="BR100"/>
  <c r="BS101" s="1"/>
  <c r="K100"/>
  <c r="N100" s="1"/>
  <c r="BR100" i="18"/>
  <c r="BS101" s="1"/>
  <c r="Q100"/>
  <c r="Z101" s="1"/>
  <c r="K100"/>
  <c r="N100" s="1"/>
  <c r="L100" i="17"/>
  <c r="O100" s="1"/>
  <c r="R100"/>
  <c r="AA101" s="1"/>
  <c r="S100"/>
  <c r="AB101" s="1"/>
  <c r="M100"/>
  <c r="P100" s="1"/>
  <c r="M100" i="18"/>
  <c r="P100" s="1"/>
  <c r="S100"/>
  <c r="AB101" s="1"/>
  <c r="R100"/>
  <c r="AA101" s="1"/>
  <c r="L100"/>
  <c r="O100" s="1"/>
  <c r="AZ100"/>
  <c r="BC100" s="1"/>
  <c r="AY100"/>
  <c r="BB100" s="1"/>
  <c r="AY100" i="17"/>
  <c r="BB100" s="1"/>
  <c r="AX100"/>
  <c r="BA100" s="1"/>
  <c r="AX100" i="18"/>
  <c r="BA100" s="1"/>
  <c r="BW99" i="13"/>
  <c r="BB99"/>
  <c r="AU99"/>
  <c r="AX99" s="1"/>
  <c r="L99"/>
  <c r="R99"/>
  <c r="AA100" s="1"/>
  <c r="BO99"/>
  <c r="H99"/>
  <c r="BL99"/>
  <c r="L310" i="7"/>
  <c r="P99" i="13"/>
  <c r="BI117"/>
  <c r="F311" i="19" l="1"/>
  <c r="F311" i="7"/>
  <c r="BH101" i="18"/>
  <c r="BH101" i="17"/>
  <c r="BD100" i="18"/>
  <c r="G210" i="16"/>
  <c r="H210" s="1"/>
  <c r="I210" s="1"/>
  <c r="H210" i="15"/>
  <c r="I210" s="1"/>
  <c r="BV99" i="13"/>
  <c r="H210" i="12"/>
  <c r="I210" s="1"/>
  <c r="BA99" i="13"/>
  <c r="BD99" s="1"/>
  <c r="BD99" i="17" s="1"/>
  <c r="AK100" i="13"/>
  <c r="AT100" s="1"/>
  <c r="BR99"/>
  <c r="BS100" s="1"/>
  <c r="K99"/>
  <c r="Q99"/>
  <c r="Z100" s="1"/>
  <c r="F310" i="20" s="1"/>
  <c r="O99" i="13"/>
  <c r="BK117"/>
  <c r="BJ117"/>
  <c r="BV100" i="18" l="1"/>
  <c r="AS101" s="1"/>
  <c r="BW100"/>
  <c r="AT101" s="1"/>
  <c r="BU100"/>
  <c r="AR101" s="1"/>
  <c r="BW100" i="17"/>
  <c r="AT101" s="1"/>
  <c r="BU100"/>
  <c r="AR101" s="1"/>
  <c r="BV100"/>
  <c r="AS101" s="1"/>
  <c r="J211" i="16"/>
  <c r="J211" i="15"/>
  <c r="BU99" i="13"/>
  <c r="J211" i="12"/>
  <c r="AW100" i="13"/>
  <c r="AZ100" s="1"/>
  <c r="AJ100"/>
  <c r="AS100" s="1"/>
  <c r="N99"/>
  <c r="BH100"/>
  <c r="J100"/>
  <c r="BQ100"/>
  <c r="BN100"/>
  <c r="H311" i="20" l="1"/>
  <c r="J311"/>
  <c r="G311"/>
  <c r="K311"/>
  <c r="I311"/>
  <c r="K311" i="19"/>
  <c r="G311"/>
  <c r="I311"/>
  <c r="H311"/>
  <c r="J311"/>
  <c r="I101" i="17"/>
  <c r="BM101"/>
  <c r="AV101"/>
  <c r="AJ102" s="1"/>
  <c r="BP101"/>
  <c r="AU101" i="18"/>
  <c r="AI102" s="1"/>
  <c r="BL101"/>
  <c r="BO101"/>
  <c r="H101"/>
  <c r="J101"/>
  <c r="AW101"/>
  <c r="AK102" s="1"/>
  <c r="BQ101"/>
  <c r="BN101"/>
  <c r="H101" i="17"/>
  <c r="BO101"/>
  <c r="AU101"/>
  <c r="AI102" s="1"/>
  <c r="BL101"/>
  <c r="BN101"/>
  <c r="BQ101"/>
  <c r="J101"/>
  <c r="AW101"/>
  <c r="AK102" s="1"/>
  <c r="I101" i="18"/>
  <c r="BM101"/>
  <c r="AV101"/>
  <c r="AJ102" s="1"/>
  <c r="BP101"/>
  <c r="BC100" i="13"/>
  <c r="AV100"/>
  <c r="AY100" s="1"/>
  <c r="AI100"/>
  <c r="AR100" s="1"/>
  <c r="I100"/>
  <c r="BP100"/>
  <c r="BM100"/>
  <c r="M100"/>
  <c r="S100"/>
  <c r="AB101" s="1"/>
  <c r="H311" i="7"/>
  <c r="J311"/>
  <c r="I311"/>
  <c r="K311"/>
  <c r="G311"/>
  <c r="BK118" i="13"/>
  <c r="AX101" i="18" l="1"/>
  <c r="BA101" s="1"/>
  <c r="AY101" i="17"/>
  <c r="BB101" s="1"/>
  <c r="L311" i="20"/>
  <c r="G211" i="12" s="1"/>
  <c r="L311" i="19"/>
  <c r="G211" i="15" s="1"/>
  <c r="AX101" i="17"/>
  <c r="BA101" s="1"/>
  <c r="S101"/>
  <c r="AB102" s="1"/>
  <c r="M101"/>
  <c r="P101" s="1"/>
  <c r="Q101"/>
  <c r="Z102" s="1"/>
  <c r="K101"/>
  <c r="N101" s="1"/>
  <c r="BR101"/>
  <c r="BS102" s="1"/>
  <c r="Q101" i="18"/>
  <c r="Z102" s="1"/>
  <c r="K101"/>
  <c r="N101" s="1"/>
  <c r="BR101"/>
  <c r="BS102" s="1"/>
  <c r="R101" i="17"/>
  <c r="AA102" s="1"/>
  <c r="L101"/>
  <c r="O101" s="1"/>
  <c r="L101" i="18"/>
  <c r="O101" s="1"/>
  <c r="R101"/>
  <c r="AA102" s="1"/>
  <c r="S101"/>
  <c r="AB102" s="1"/>
  <c r="M101"/>
  <c r="P101" s="1"/>
  <c r="AZ101" i="17"/>
  <c r="BC101" s="1"/>
  <c r="AY101" i="18"/>
  <c r="BB101" s="1"/>
  <c r="AZ101"/>
  <c r="BC101" s="1"/>
  <c r="BW100" i="13"/>
  <c r="BB100"/>
  <c r="AU100"/>
  <c r="AX100" s="1"/>
  <c r="R100"/>
  <c r="AA101" s="1"/>
  <c r="L100"/>
  <c r="P100"/>
  <c r="L311" i="7"/>
  <c r="H100" i="13"/>
  <c r="BO100"/>
  <c r="BL100"/>
  <c r="BI118"/>
  <c r="BJ118"/>
  <c r="F312" i="19" l="1"/>
  <c r="F312" i="7"/>
  <c r="BD101" i="18"/>
  <c r="BH102"/>
  <c r="BH102" i="17"/>
  <c r="H211" i="15"/>
  <c r="I211" s="1"/>
  <c r="G211" i="16"/>
  <c r="H211" s="1"/>
  <c r="I211" s="1"/>
  <c r="BV100" i="13"/>
  <c r="H211" i="12"/>
  <c r="I211" s="1"/>
  <c r="BA100" i="13"/>
  <c r="BD100" s="1"/>
  <c r="BD100" i="17" s="1"/>
  <c r="AK101" i="13"/>
  <c r="AT101" s="1"/>
  <c r="O100"/>
  <c r="K100"/>
  <c r="Q100"/>
  <c r="Z101" s="1"/>
  <c r="F311" i="20" s="1"/>
  <c r="BR100" i="13"/>
  <c r="BS101" s="1"/>
  <c r="BK119"/>
  <c r="BW101" i="18" l="1"/>
  <c r="AT102" s="1"/>
  <c r="BV101"/>
  <c r="AS102" s="1"/>
  <c r="BU101"/>
  <c r="AR102" s="1"/>
  <c r="BV101" i="17"/>
  <c r="AS102" s="1"/>
  <c r="BW101"/>
  <c r="AT102" s="1"/>
  <c r="BU101"/>
  <c r="AR102" s="1"/>
  <c r="J212" i="15"/>
  <c r="J212" i="16"/>
  <c r="BU100" i="13"/>
  <c r="J212" i="12"/>
  <c r="AW101" i="13"/>
  <c r="AZ101" s="1"/>
  <c r="AJ101"/>
  <c r="AS101" s="1"/>
  <c r="BQ101"/>
  <c r="J101"/>
  <c r="BN101"/>
  <c r="BH101"/>
  <c r="N100"/>
  <c r="BJ119"/>
  <c r="G312" i="19" l="1"/>
  <c r="I312"/>
  <c r="H312"/>
  <c r="K312"/>
  <c r="J312"/>
  <c r="H312" i="20"/>
  <c r="G312"/>
  <c r="I312"/>
  <c r="K312"/>
  <c r="J312"/>
  <c r="I102" i="18"/>
  <c r="BP102"/>
  <c r="AV102"/>
  <c r="AJ103" s="1"/>
  <c r="BM102"/>
  <c r="BL102" i="17"/>
  <c r="H102"/>
  <c r="AU102"/>
  <c r="AI103" s="1"/>
  <c r="BO102"/>
  <c r="BN102" i="18"/>
  <c r="BQ102"/>
  <c r="AW102"/>
  <c r="AK103" s="1"/>
  <c r="J102"/>
  <c r="BL102"/>
  <c r="AU102"/>
  <c r="AI103" s="1"/>
  <c r="BO102"/>
  <c r="H102"/>
  <c r="J102" i="17"/>
  <c r="BN102"/>
  <c r="AW102"/>
  <c r="AK103" s="1"/>
  <c r="BQ102"/>
  <c r="BP102"/>
  <c r="AV102"/>
  <c r="AJ103" s="1"/>
  <c r="I102"/>
  <c r="BM102"/>
  <c r="BC101" i="13"/>
  <c r="AV101"/>
  <c r="AY101" s="1"/>
  <c r="AI101"/>
  <c r="AR101" s="1"/>
  <c r="BP101"/>
  <c r="I101"/>
  <c r="BM101"/>
  <c r="I312" i="7"/>
  <c r="K312"/>
  <c r="J312"/>
  <c r="G312"/>
  <c r="H312"/>
  <c r="S101" i="13"/>
  <c r="AB102" s="1"/>
  <c r="M101"/>
  <c r="BI119"/>
  <c r="BK120"/>
  <c r="AX102" i="18" l="1"/>
  <c r="BA102" s="1"/>
  <c r="L312" i="19"/>
  <c r="G212" i="15" s="1"/>
  <c r="L312" i="20"/>
  <c r="G212" i="12" s="1"/>
  <c r="AY102" i="18"/>
  <c r="BB102" s="1"/>
  <c r="BR102"/>
  <c r="BS103" s="1"/>
  <c r="Q102"/>
  <c r="Z103" s="1"/>
  <c r="K102"/>
  <c r="N102" s="1"/>
  <c r="L102" i="17"/>
  <c r="O102" s="1"/>
  <c r="R102"/>
  <c r="AA103" s="1"/>
  <c r="M102"/>
  <c r="P102" s="1"/>
  <c r="S102"/>
  <c r="AB103" s="1"/>
  <c r="L102" i="18"/>
  <c r="O102" s="1"/>
  <c r="R102"/>
  <c r="AA103" s="1"/>
  <c r="S102"/>
  <c r="AB103" s="1"/>
  <c r="M102"/>
  <c r="P102" s="1"/>
  <c r="BR102" i="17"/>
  <c r="BS103" s="1"/>
  <c r="Q102"/>
  <c r="Z103" s="1"/>
  <c r="K102"/>
  <c r="N102" s="1"/>
  <c r="AY102"/>
  <c r="BB102" s="1"/>
  <c r="AX102"/>
  <c r="BA102" s="1"/>
  <c r="AZ102"/>
  <c r="BC102" s="1"/>
  <c r="AZ102" i="18"/>
  <c r="BC102" s="1"/>
  <c r="BW101" i="13"/>
  <c r="BB101"/>
  <c r="AU101"/>
  <c r="AX101" s="1"/>
  <c r="H101"/>
  <c r="BO101"/>
  <c r="BL101"/>
  <c r="R101"/>
  <c r="AA102" s="1"/>
  <c r="L101"/>
  <c r="P101"/>
  <c r="L312" i="7"/>
  <c r="BJ120" i="13"/>
  <c r="F313" i="19" l="1"/>
  <c r="F313" i="7"/>
  <c r="BH103" i="17"/>
  <c r="BD102" i="18"/>
  <c r="BH103"/>
  <c r="H212" i="12"/>
  <c r="I212" s="1"/>
  <c r="H212" i="15"/>
  <c r="I212" s="1"/>
  <c r="G212" i="16"/>
  <c r="H212" s="1"/>
  <c r="I212" s="1"/>
  <c r="BV101" i="13"/>
  <c r="BA101"/>
  <c r="BD101" s="1"/>
  <c r="BD101" i="17" s="1"/>
  <c r="AK102" i="13"/>
  <c r="AT102" s="1"/>
  <c r="O101"/>
  <c r="K101"/>
  <c r="Q101"/>
  <c r="Z102" s="1"/>
  <c r="F312" i="20" s="1"/>
  <c r="BR101" i="13"/>
  <c r="BS102" s="1"/>
  <c r="BU102" i="18" l="1"/>
  <c r="AR103" s="1"/>
  <c r="BV102"/>
  <c r="AS103" s="1"/>
  <c r="BW102"/>
  <c r="AT103" s="1"/>
  <c r="BU102" i="17"/>
  <c r="AR103" s="1"/>
  <c r="BV102"/>
  <c r="AS103" s="1"/>
  <c r="BW102"/>
  <c r="AT103" s="1"/>
  <c r="J213" i="15"/>
  <c r="J213" i="16"/>
  <c r="BU101" i="13"/>
  <c r="J213" i="12"/>
  <c r="AW102" i="13"/>
  <c r="AZ102" s="1"/>
  <c r="AJ102"/>
  <c r="AS102" s="1"/>
  <c r="BQ102"/>
  <c r="J102"/>
  <c r="BN102"/>
  <c r="BH102"/>
  <c r="N101"/>
  <c r="BI120"/>
  <c r="J313" i="19" l="1"/>
  <c r="K313"/>
  <c r="H313"/>
  <c r="G313"/>
  <c r="I313"/>
  <c r="H313" i="20"/>
  <c r="J313"/>
  <c r="I313"/>
  <c r="K313"/>
  <c r="G313"/>
  <c r="I103" i="17"/>
  <c r="BP103"/>
  <c r="AV103"/>
  <c r="AJ104" s="1"/>
  <c r="BM103"/>
  <c r="BL103"/>
  <c r="H103"/>
  <c r="AU103"/>
  <c r="AI104" s="1"/>
  <c r="BO103"/>
  <c r="J103" i="18"/>
  <c r="BN103"/>
  <c r="BQ103"/>
  <c r="AW103"/>
  <c r="AK104" s="1"/>
  <c r="BL103"/>
  <c r="H103"/>
  <c r="AU103"/>
  <c r="AI104" s="1"/>
  <c r="BO103"/>
  <c r="AW103" i="17"/>
  <c r="AK104" s="1"/>
  <c r="J103"/>
  <c r="BN103"/>
  <c r="BQ103"/>
  <c r="BM103" i="18"/>
  <c r="AV103"/>
  <c r="AJ104" s="1"/>
  <c r="BP103"/>
  <c r="I103"/>
  <c r="BC102" i="13"/>
  <c r="AV102"/>
  <c r="AY102" s="1"/>
  <c r="AI102"/>
  <c r="AR102" s="1"/>
  <c r="K313" i="7"/>
  <c r="I313"/>
  <c r="H313"/>
  <c r="G313"/>
  <c r="J313"/>
  <c r="S102" i="13"/>
  <c r="AB103" s="1"/>
  <c r="M102"/>
  <c r="BP102"/>
  <c r="I102"/>
  <c r="BM102"/>
  <c r="BI121"/>
  <c r="BJ121"/>
  <c r="AX103" i="18" l="1"/>
  <c r="BA103" s="1"/>
  <c r="L313" i="19"/>
  <c r="G213" i="15" s="1"/>
  <c r="L313" i="20"/>
  <c r="G213" i="12" s="1"/>
  <c r="AZ103" i="17"/>
  <c r="BC103" s="1"/>
  <c r="K103" i="18"/>
  <c r="N103" s="1"/>
  <c r="BR103"/>
  <c r="BS104" s="1"/>
  <c r="Q103"/>
  <c r="Z104" s="1"/>
  <c r="R103" i="17"/>
  <c r="AA104" s="1"/>
  <c r="L103"/>
  <c r="O103" s="1"/>
  <c r="R103" i="18"/>
  <c r="AA104" s="1"/>
  <c r="L103"/>
  <c r="O103" s="1"/>
  <c r="M103" i="17"/>
  <c r="P103" s="1"/>
  <c r="S103"/>
  <c r="AB104" s="1"/>
  <c r="M103" i="18"/>
  <c r="P103" s="1"/>
  <c r="S103"/>
  <c r="AB104" s="1"/>
  <c r="BR103" i="17"/>
  <c r="BS104" s="1"/>
  <c r="K103"/>
  <c r="N103" s="1"/>
  <c r="Q103"/>
  <c r="Z104" s="1"/>
  <c r="AY103" i="18"/>
  <c r="BB103" s="1"/>
  <c r="AX103" i="17"/>
  <c r="BA103" s="1"/>
  <c r="AY103"/>
  <c r="BB103" s="1"/>
  <c r="AZ103" i="18"/>
  <c r="BC103" s="1"/>
  <c r="BW102" i="13"/>
  <c r="BB102"/>
  <c r="AU102"/>
  <c r="AX102" s="1"/>
  <c r="R102"/>
  <c r="AA103" s="1"/>
  <c r="L102"/>
  <c r="P102"/>
  <c r="BO102"/>
  <c r="H102"/>
  <c r="BL102"/>
  <c r="L313" i="7"/>
  <c r="BK121" i="13"/>
  <c r="F314" i="19" l="1"/>
  <c r="F314" i="7"/>
  <c r="BD103" i="18"/>
  <c r="BH104" i="17"/>
  <c r="BH104" i="18"/>
  <c r="H213" i="12"/>
  <c r="I213" s="1"/>
  <c r="G213" i="16"/>
  <c r="H213" s="1"/>
  <c r="I213" s="1"/>
  <c r="H213" i="15"/>
  <c r="I213" s="1"/>
  <c r="BV102" i="13"/>
  <c r="BA102"/>
  <c r="BD102" s="1"/>
  <c r="BD102" i="17" s="1"/>
  <c r="AK103" i="13"/>
  <c r="AT103" s="1"/>
  <c r="O102"/>
  <c r="Q102"/>
  <c r="Z103" s="1"/>
  <c r="F313" i="20" s="1"/>
  <c r="BR102" i="13"/>
  <c r="BS103" s="1"/>
  <c r="K102"/>
  <c r="BI122"/>
  <c r="BU103" i="18" l="1"/>
  <c r="AR104" s="1"/>
  <c r="BV103"/>
  <c r="AS104" s="1"/>
  <c r="BW103"/>
  <c r="AT104" s="1"/>
  <c r="BV103" i="17"/>
  <c r="AS104" s="1"/>
  <c r="BU103"/>
  <c r="AR104" s="1"/>
  <c r="BW103"/>
  <c r="AT104" s="1"/>
  <c r="J214" i="15"/>
  <c r="J214" i="16"/>
  <c r="BU102" i="13"/>
  <c r="J214" i="12"/>
  <c r="AW103" i="13"/>
  <c r="AZ103" s="1"/>
  <c r="AJ103"/>
  <c r="AS103" s="1"/>
  <c r="J103"/>
  <c r="BQ103"/>
  <c r="BN103"/>
  <c r="N102"/>
  <c r="BH103"/>
  <c r="BJ122"/>
  <c r="K314" i="20" l="1"/>
  <c r="G314"/>
  <c r="H314"/>
  <c r="J314"/>
  <c r="I314"/>
  <c r="I314" i="19"/>
  <c r="G314"/>
  <c r="J314"/>
  <c r="K314"/>
  <c r="H314"/>
  <c r="BP104" i="18"/>
  <c r="I104"/>
  <c r="AV104"/>
  <c r="AJ105" s="1"/>
  <c r="BM104"/>
  <c r="BO104" i="17"/>
  <c r="H104"/>
  <c r="AU104"/>
  <c r="AI105" s="1"/>
  <c r="BL104"/>
  <c r="J104" i="18"/>
  <c r="BN104"/>
  <c r="BQ104"/>
  <c r="AW104"/>
  <c r="AK105" s="1"/>
  <c r="BO104"/>
  <c r="H104"/>
  <c r="BL104"/>
  <c r="AU104"/>
  <c r="AI105" s="1"/>
  <c r="J104" i="17"/>
  <c r="AW104"/>
  <c r="AK105" s="1"/>
  <c r="BN104"/>
  <c r="BQ104"/>
  <c r="BM104"/>
  <c r="I104"/>
  <c r="AV104"/>
  <c r="AJ105" s="1"/>
  <c r="BP104"/>
  <c r="BC103" i="13"/>
  <c r="AV103"/>
  <c r="AY103" s="1"/>
  <c r="AI103"/>
  <c r="AR103" s="1"/>
  <c r="M103"/>
  <c r="S103"/>
  <c r="AB104" s="1"/>
  <c r="H314" i="7"/>
  <c r="K314"/>
  <c r="J314"/>
  <c r="G314"/>
  <c r="I314"/>
  <c r="I103" i="13"/>
  <c r="BP103"/>
  <c r="BM103"/>
  <c r="BK122"/>
  <c r="AZ104" i="17" l="1"/>
  <c r="BC104" s="1"/>
  <c r="AX104" i="18"/>
  <c r="BA104" s="1"/>
  <c r="L314" i="19"/>
  <c r="G214" i="15" s="1"/>
  <c r="L314" i="20"/>
  <c r="G214" i="12" s="1"/>
  <c r="S104" i="17"/>
  <c r="AB105" s="1"/>
  <c r="M104"/>
  <c r="P104" s="1"/>
  <c r="BR104" i="18"/>
  <c r="BS105" s="1"/>
  <c r="K104"/>
  <c r="N104" s="1"/>
  <c r="Q104"/>
  <c r="Z105" s="1"/>
  <c r="L104" i="17"/>
  <c r="O104" s="1"/>
  <c r="R104"/>
  <c r="AA105" s="1"/>
  <c r="S104" i="18"/>
  <c r="AB105" s="1"/>
  <c r="M104"/>
  <c r="P104" s="1"/>
  <c r="K104" i="17"/>
  <c r="N104" s="1"/>
  <c r="Q104"/>
  <c r="Z105" s="1"/>
  <c r="BR104"/>
  <c r="BS105" s="1"/>
  <c r="L104" i="18"/>
  <c r="O104" s="1"/>
  <c r="R104"/>
  <c r="AA105" s="1"/>
  <c r="AY104" i="17"/>
  <c r="BB104" s="1"/>
  <c r="AX104"/>
  <c r="BA104" s="1"/>
  <c r="AY104" i="18"/>
  <c r="BB104" s="1"/>
  <c r="AZ104"/>
  <c r="BC104" s="1"/>
  <c r="BW103" i="13"/>
  <c r="BB103"/>
  <c r="AU103"/>
  <c r="AX103" s="1"/>
  <c r="R103"/>
  <c r="AA104" s="1"/>
  <c r="L103"/>
  <c r="BO103"/>
  <c r="H103"/>
  <c r="BL103"/>
  <c r="P103"/>
  <c r="L314" i="7"/>
  <c r="BK123" i="13"/>
  <c r="BI123"/>
  <c r="F315" i="19" l="1"/>
  <c r="F315" i="7"/>
  <c r="BD104" i="18"/>
  <c r="BH105"/>
  <c r="BH105" i="17"/>
  <c r="G214" i="16"/>
  <c r="H214" s="1"/>
  <c r="I214" s="1"/>
  <c r="H214" i="15"/>
  <c r="I214" s="1"/>
  <c r="BV103" i="13"/>
  <c r="H214" i="12"/>
  <c r="I214" s="1"/>
  <c r="BA103" i="13"/>
  <c r="BD103" s="1"/>
  <c r="BD103" i="17" s="1"/>
  <c r="AK104" i="13"/>
  <c r="AT104" s="1"/>
  <c r="O103"/>
  <c r="Q103"/>
  <c r="Z104" s="1"/>
  <c r="F314" i="20" s="1"/>
  <c r="BR103" i="13"/>
  <c r="BS104" s="1"/>
  <c r="K103"/>
  <c r="BJ123"/>
  <c r="BV104" i="18" l="1"/>
  <c r="AS105" s="1"/>
  <c r="BW104"/>
  <c r="AT105" s="1"/>
  <c r="BU104"/>
  <c r="AR105" s="1"/>
  <c r="BW104" i="17"/>
  <c r="AT105" s="1"/>
  <c r="BU104"/>
  <c r="AR105" s="1"/>
  <c r="BV104"/>
  <c r="AS105" s="1"/>
  <c r="J215" i="15"/>
  <c r="J215" i="16"/>
  <c r="BU103" i="13"/>
  <c r="J215" i="12"/>
  <c r="AW104" i="13"/>
  <c r="AZ104" s="1"/>
  <c r="AJ104"/>
  <c r="AS104" s="1"/>
  <c r="BH104"/>
  <c r="N103"/>
  <c r="BQ104"/>
  <c r="J104"/>
  <c r="BN104"/>
  <c r="K315" i="20" l="1"/>
  <c r="I315"/>
  <c r="H315"/>
  <c r="J315"/>
  <c r="G315"/>
  <c r="K315" i="19"/>
  <c r="J315"/>
  <c r="I315"/>
  <c r="G315"/>
  <c r="H315"/>
  <c r="AW105" i="17"/>
  <c r="AK106" s="1"/>
  <c r="J105"/>
  <c r="BN105"/>
  <c r="BQ105"/>
  <c r="BL105" i="18"/>
  <c r="H105"/>
  <c r="BO105"/>
  <c r="AU105"/>
  <c r="AI106" s="1"/>
  <c r="AW105"/>
  <c r="AK106" s="1"/>
  <c r="J105"/>
  <c r="BN105"/>
  <c r="BQ105"/>
  <c r="BL105" i="17"/>
  <c r="BO105"/>
  <c r="AU105"/>
  <c r="AI106" s="1"/>
  <c r="H105"/>
  <c r="I105" i="18"/>
  <c r="BP105"/>
  <c r="AV105"/>
  <c r="AJ106" s="1"/>
  <c r="BM105"/>
  <c r="AV105" i="17"/>
  <c r="AJ106" s="1"/>
  <c r="BM105"/>
  <c r="BP105"/>
  <c r="I105"/>
  <c r="BC104" i="13"/>
  <c r="AV104"/>
  <c r="AY104" s="1"/>
  <c r="AI104"/>
  <c r="AR104" s="1"/>
  <c r="BP104"/>
  <c r="I104"/>
  <c r="BM104"/>
  <c r="S104"/>
  <c r="AB105" s="1"/>
  <c r="M104"/>
  <c r="G315" i="7"/>
  <c r="I315"/>
  <c r="J315"/>
  <c r="H315"/>
  <c r="K315"/>
  <c r="BJ124" i="13"/>
  <c r="BK124"/>
  <c r="BI124"/>
  <c r="AY105" i="17" l="1"/>
  <c r="BB105" s="1"/>
  <c r="AZ105"/>
  <c r="BC105" s="1"/>
  <c r="L315" i="19"/>
  <c r="G215" i="15" s="1"/>
  <c r="AX105" i="17"/>
  <c r="BA105" s="1"/>
  <c r="AY105" i="18"/>
  <c r="BB105" s="1"/>
  <c r="L315" i="20"/>
  <c r="G215" i="12" s="1"/>
  <c r="M105" i="17"/>
  <c r="P105" s="1"/>
  <c r="S105"/>
  <c r="AB106" s="1"/>
  <c r="AZ105" i="18"/>
  <c r="BC105" s="1"/>
  <c r="L105" i="17"/>
  <c r="O105" s="1"/>
  <c r="R105"/>
  <c r="AA106" s="1"/>
  <c r="L105" i="18"/>
  <c r="O105" s="1"/>
  <c r="R105"/>
  <c r="AA106" s="1"/>
  <c r="S105"/>
  <c r="AB106" s="1"/>
  <c r="M105"/>
  <c r="P105" s="1"/>
  <c r="K105" i="17"/>
  <c r="N105" s="1"/>
  <c r="Q105"/>
  <c r="Z106" s="1"/>
  <c r="BR105"/>
  <c r="BS106" s="1"/>
  <c r="BR105" i="18"/>
  <c r="BS106" s="1"/>
  <c r="K105"/>
  <c r="N105" s="1"/>
  <c r="Q105"/>
  <c r="Z106" s="1"/>
  <c r="AX105"/>
  <c r="BA105" s="1"/>
  <c r="BW104" i="13"/>
  <c r="BB104"/>
  <c r="AU104"/>
  <c r="AX104" s="1"/>
  <c r="P104"/>
  <c r="L104"/>
  <c r="R104"/>
  <c r="AA105" s="1"/>
  <c r="H104"/>
  <c r="BO104"/>
  <c r="BL104"/>
  <c r="L315" i="7"/>
  <c r="F316" l="1"/>
  <c r="F316" i="19"/>
  <c r="BH106" i="18"/>
  <c r="BD105"/>
  <c r="BH106" i="17"/>
  <c r="H215" i="12"/>
  <c r="I215" s="1"/>
  <c r="H215" i="15"/>
  <c r="I215" s="1"/>
  <c r="G215" i="16"/>
  <c r="H215" s="1"/>
  <c r="I215" s="1"/>
  <c r="BV104" i="13"/>
  <c r="BA104"/>
  <c r="BD104" s="1"/>
  <c r="BD104" i="17" s="1"/>
  <c r="AK105" i="13"/>
  <c r="AT105" s="1"/>
  <c r="K104"/>
  <c r="Q104"/>
  <c r="Z105" s="1"/>
  <c r="F315" i="20" s="1"/>
  <c r="BR104" i="13"/>
  <c r="BS105" s="1"/>
  <c r="O104"/>
  <c r="BJ125"/>
  <c r="BI125"/>
  <c r="BW105" i="18" l="1"/>
  <c r="AT106" s="1"/>
  <c r="BU105"/>
  <c r="AR106" s="1"/>
  <c r="BV105"/>
  <c r="AS106" s="1"/>
  <c r="BU105" i="17"/>
  <c r="AR106" s="1"/>
  <c r="BV105"/>
  <c r="AS106" s="1"/>
  <c r="BW105"/>
  <c r="AT106" s="1"/>
  <c r="J216" i="15"/>
  <c r="J216" i="16"/>
  <c r="BU104" i="13"/>
  <c r="J216" i="12"/>
  <c r="AW105" i="13"/>
  <c r="AZ105" s="1"/>
  <c r="AJ105"/>
  <c r="AS105" s="1"/>
  <c r="N104"/>
  <c r="BH105"/>
  <c r="BQ105"/>
  <c r="J105"/>
  <c r="BN105"/>
  <c r="BK125"/>
  <c r="G316" i="20" l="1"/>
  <c r="I316"/>
  <c r="J316"/>
  <c r="H316"/>
  <c r="K316"/>
  <c r="H316" i="19"/>
  <c r="J316"/>
  <c r="I316"/>
  <c r="G316"/>
  <c r="K316"/>
  <c r="AU106" i="18"/>
  <c r="AI107" s="1"/>
  <c r="BO106"/>
  <c r="BL106"/>
  <c r="H106"/>
  <c r="BO106" i="17"/>
  <c r="AU106"/>
  <c r="AI107" s="1"/>
  <c r="H106"/>
  <c r="BL106"/>
  <c r="BP106" i="18"/>
  <c r="AV106"/>
  <c r="AJ107" s="1"/>
  <c r="BM106"/>
  <c r="I106"/>
  <c r="BN106"/>
  <c r="AW106"/>
  <c r="AK107" s="1"/>
  <c r="J106"/>
  <c r="BQ106"/>
  <c r="AW106" i="17"/>
  <c r="AK107" s="1"/>
  <c r="J106"/>
  <c r="BN106"/>
  <c r="BQ106"/>
  <c r="I106"/>
  <c r="AV106"/>
  <c r="AJ107" s="1"/>
  <c r="BM106"/>
  <c r="BP106"/>
  <c r="BC105" i="13"/>
  <c r="AV105"/>
  <c r="AY105" s="1"/>
  <c r="AI105"/>
  <c r="AR105" s="1"/>
  <c r="I316" i="7"/>
  <c r="K316"/>
  <c r="G316"/>
  <c r="H316"/>
  <c r="J316"/>
  <c r="S105" i="13"/>
  <c r="AB106" s="1"/>
  <c r="M105"/>
  <c r="BP105"/>
  <c r="I105"/>
  <c r="BM105"/>
  <c r="AX106" i="18" l="1"/>
  <c r="BA106" s="1"/>
  <c r="AY106"/>
  <c r="BB106" s="1"/>
  <c r="L316" i="20"/>
  <c r="G216" i="12" s="1"/>
  <c r="L316" i="19"/>
  <c r="G216" i="15" s="1"/>
  <c r="AY106" i="17"/>
  <c r="BB106" s="1"/>
  <c r="K106"/>
  <c r="N106" s="1"/>
  <c r="BR106"/>
  <c r="BS107" s="1"/>
  <c r="Q106"/>
  <c r="Z107" s="1"/>
  <c r="S106" i="18"/>
  <c r="AB107" s="1"/>
  <c r="M106"/>
  <c r="P106" s="1"/>
  <c r="L106" i="17"/>
  <c r="O106" s="1"/>
  <c r="R106"/>
  <c r="AA107" s="1"/>
  <c r="S106"/>
  <c r="AB107" s="1"/>
  <c r="M106"/>
  <c r="P106" s="1"/>
  <c r="AZ106"/>
  <c r="BC106" s="1"/>
  <c r="L106" i="18"/>
  <c r="O106" s="1"/>
  <c r="R106"/>
  <c r="AA107" s="1"/>
  <c r="Q106"/>
  <c r="Z107" s="1"/>
  <c r="BR106"/>
  <c r="BS107" s="1"/>
  <c r="K106"/>
  <c r="N106" s="1"/>
  <c r="AZ106"/>
  <c r="BC106" s="1"/>
  <c r="AX106" i="17"/>
  <c r="BA106" s="1"/>
  <c r="BW105" i="13"/>
  <c r="BB105"/>
  <c r="AU105"/>
  <c r="AX105" s="1"/>
  <c r="L105"/>
  <c r="R105"/>
  <c r="AA106" s="1"/>
  <c r="H105"/>
  <c r="BO105"/>
  <c r="BL105"/>
  <c r="P105"/>
  <c r="L316" i="7"/>
  <c r="BK126" i="13"/>
  <c r="BJ126"/>
  <c r="BI126"/>
  <c r="F317" i="19" l="1"/>
  <c r="F317" i="7"/>
  <c r="BD106" i="18"/>
  <c r="BH107"/>
  <c r="BH107" i="17"/>
  <c r="H216" i="12"/>
  <c r="I216" s="1"/>
  <c r="H216" i="15"/>
  <c r="I216" s="1"/>
  <c r="G216" i="16"/>
  <c r="H216" s="1"/>
  <c r="I216" s="1"/>
  <c r="BV105" i="13"/>
  <c r="BA105"/>
  <c r="BD105" s="1"/>
  <c r="BD105" i="17" s="1"/>
  <c r="AK106" i="13"/>
  <c r="AT106" s="1"/>
  <c r="O105"/>
  <c r="Q105"/>
  <c r="Z106" s="1"/>
  <c r="F316" i="20" s="1"/>
  <c r="K105" i="13"/>
  <c r="BR105"/>
  <c r="BS106" s="1"/>
  <c r="BU106" i="18" l="1"/>
  <c r="AR107" s="1"/>
  <c r="BW106"/>
  <c r="AT107" s="1"/>
  <c r="BV106"/>
  <c r="AS107" s="1"/>
  <c r="BU106" i="17"/>
  <c r="AR107" s="1"/>
  <c r="BW106"/>
  <c r="AT107" s="1"/>
  <c r="BV106"/>
  <c r="AS107" s="1"/>
  <c r="J217" i="15"/>
  <c r="J217" i="16"/>
  <c r="BU105" i="13"/>
  <c r="J217" i="12"/>
  <c r="AW106" i="13"/>
  <c r="AZ106" s="1"/>
  <c r="AJ106"/>
  <c r="AS106" s="1"/>
  <c r="BQ106"/>
  <c r="J106"/>
  <c r="BN106"/>
  <c r="BH106"/>
  <c r="N105"/>
  <c r="BK127"/>
  <c r="G317" i="19" l="1"/>
  <c r="H317"/>
  <c r="I317"/>
  <c r="K317"/>
  <c r="J317"/>
  <c r="I317" i="20"/>
  <c r="J317"/>
  <c r="G317"/>
  <c r="K317"/>
  <c r="H317"/>
  <c r="BQ107" i="17"/>
  <c r="J107"/>
  <c r="BN107"/>
  <c r="AW107"/>
  <c r="AK108" s="1"/>
  <c r="BO107"/>
  <c r="H107"/>
  <c r="AU107"/>
  <c r="AI108" s="1"/>
  <c r="BL107"/>
  <c r="I107" i="18"/>
  <c r="BP107"/>
  <c r="AV107"/>
  <c r="AJ108" s="1"/>
  <c r="BM107"/>
  <c r="BL107"/>
  <c r="BO107"/>
  <c r="H107"/>
  <c r="AU107"/>
  <c r="AI108" s="1"/>
  <c r="J107"/>
  <c r="AW107"/>
  <c r="AK108" s="1"/>
  <c r="BN107"/>
  <c r="BQ107"/>
  <c r="I107" i="17"/>
  <c r="BP107"/>
  <c r="AV107"/>
  <c r="AJ108" s="1"/>
  <c r="BM107"/>
  <c r="BC106" i="13"/>
  <c r="AV106"/>
  <c r="AY106" s="1"/>
  <c r="AI106"/>
  <c r="AR106" s="1"/>
  <c r="I106"/>
  <c r="BP106"/>
  <c r="BM106"/>
  <c r="S106"/>
  <c r="AB107" s="1"/>
  <c r="M106"/>
  <c r="I317" i="7"/>
  <c r="G317"/>
  <c r="H317"/>
  <c r="K317"/>
  <c r="J317"/>
  <c r="BJ127" i="13"/>
  <c r="BI127"/>
  <c r="AX107" i="17" l="1"/>
  <c r="BA107" s="1"/>
  <c r="AX107" i="18"/>
  <c r="BA107" s="1"/>
  <c r="L317" i="20"/>
  <c r="G217" i="12" s="1"/>
  <c r="L317" i="19"/>
  <c r="G217" i="15" s="1"/>
  <c r="R107" i="18"/>
  <c r="AA108" s="1"/>
  <c r="L107"/>
  <c r="O107" s="1"/>
  <c r="K107" i="17"/>
  <c r="N107" s="1"/>
  <c r="Q107"/>
  <c r="Z108" s="1"/>
  <c r="BR107"/>
  <c r="BS108" s="1"/>
  <c r="S107"/>
  <c r="AB108" s="1"/>
  <c r="M107"/>
  <c r="P107" s="1"/>
  <c r="AZ107"/>
  <c r="BC107" s="1"/>
  <c r="AY107"/>
  <c r="BB107" s="1"/>
  <c r="AZ107" i="18"/>
  <c r="BC107" s="1"/>
  <c r="AY107"/>
  <c r="BB107" s="1"/>
  <c r="S107"/>
  <c r="AB108" s="1"/>
  <c r="M107"/>
  <c r="P107" s="1"/>
  <c r="L107" i="17"/>
  <c r="O107" s="1"/>
  <c r="R107"/>
  <c r="AA108" s="1"/>
  <c r="BR107" i="18"/>
  <c r="BS108" s="1"/>
  <c r="K107"/>
  <c r="N107" s="1"/>
  <c r="Q107"/>
  <c r="Z108" s="1"/>
  <c r="BW106" i="13"/>
  <c r="BB106"/>
  <c r="AU106"/>
  <c r="AX106" s="1"/>
  <c r="R106"/>
  <c r="AA107" s="1"/>
  <c r="L106"/>
  <c r="P106"/>
  <c r="L317" i="7"/>
  <c r="BO106" i="13"/>
  <c r="H106"/>
  <c r="BL106"/>
  <c r="F318" i="7" l="1"/>
  <c r="F318" i="19"/>
  <c r="BD107" i="18"/>
  <c r="BH108"/>
  <c r="BH108" i="17"/>
  <c r="H217" i="12"/>
  <c r="I217" s="1"/>
  <c r="G217" i="16"/>
  <c r="H217" s="1"/>
  <c r="I217" s="1"/>
  <c r="H217" i="15"/>
  <c r="I217" s="1"/>
  <c r="BV106" i="13"/>
  <c r="BA106"/>
  <c r="BD106" s="1"/>
  <c r="BD106" i="17" s="1"/>
  <c r="AK107" i="13"/>
  <c r="AT107" s="1"/>
  <c r="O106"/>
  <c r="K106"/>
  <c r="Q106"/>
  <c r="Z107" s="1"/>
  <c r="F317" i="20" s="1"/>
  <c r="BR106" i="13"/>
  <c r="BS107" s="1"/>
  <c r="BI128"/>
  <c r="BJ128"/>
  <c r="BK128"/>
  <c r="BU107" i="18" l="1"/>
  <c r="AR108" s="1"/>
  <c r="BV107"/>
  <c r="AS108" s="1"/>
  <c r="BW107"/>
  <c r="AT108" s="1"/>
  <c r="BV107" i="17"/>
  <c r="AS108" s="1"/>
  <c r="BU107"/>
  <c r="AR108" s="1"/>
  <c r="BW107"/>
  <c r="AT108" s="1"/>
  <c r="J218" i="16"/>
  <c r="J218" i="15"/>
  <c r="BU106" i="13"/>
  <c r="J218" i="12"/>
  <c r="AW107" i="13"/>
  <c r="AZ107" s="1"/>
  <c r="AJ107"/>
  <c r="AS107" s="1"/>
  <c r="BH107"/>
  <c r="BQ107"/>
  <c r="J107"/>
  <c r="BN107"/>
  <c r="N106"/>
  <c r="I318" i="19" l="1"/>
  <c r="J318"/>
  <c r="K318"/>
  <c r="G318"/>
  <c r="H318"/>
  <c r="J318" i="20"/>
  <c r="K318"/>
  <c r="G318"/>
  <c r="H318"/>
  <c r="I318"/>
  <c r="J108" i="18"/>
  <c r="AW108"/>
  <c r="AK109" s="1"/>
  <c r="BQ108"/>
  <c r="BN108"/>
  <c r="AU108"/>
  <c r="AI109" s="1"/>
  <c r="BL108"/>
  <c r="BO108"/>
  <c r="H108"/>
  <c r="I108" i="17"/>
  <c r="AV108"/>
  <c r="AJ109" s="1"/>
  <c r="BP108"/>
  <c r="BM108"/>
  <c r="H108"/>
  <c r="BO108"/>
  <c r="AU108"/>
  <c r="AI109" s="1"/>
  <c r="BL108"/>
  <c r="AW108"/>
  <c r="AK109" s="1"/>
  <c r="J108"/>
  <c r="BN108"/>
  <c r="BQ108"/>
  <c r="I108" i="18"/>
  <c r="AV108"/>
  <c r="AJ109" s="1"/>
  <c r="BM108"/>
  <c r="BP108"/>
  <c r="BC107" i="13"/>
  <c r="AV107"/>
  <c r="AY107" s="1"/>
  <c r="AI107"/>
  <c r="AR107" s="1"/>
  <c r="I318" i="7"/>
  <c r="K318"/>
  <c r="G318"/>
  <c r="H318"/>
  <c r="J318"/>
  <c r="BP107" i="13"/>
  <c r="I107"/>
  <c r="BM107"/>
  <c r="M107"/>
  <c r="S107"/>
  <c r="AB108" s="1"/>
  <c r="AX108" i="18" l="1"/>
  <c r="BA108" s="1"/>
  <c r="AZ108"/>
  <c r="BC108" s="1"/>
  <c r="L318" i="20"/>
  <c r="G218" i="12" s="1"/>
  <c r="AX108" i="17"/>
  <c r="BA108" s="1"/>
  <c r="L318" i="19"/>
  <c r="G218" i="15" s="1"/>
  <c r="Q108" i="18"/>
  <c r="Z109" s="1"/>
  <c r="K108"/>
  <c r="N108" s="1"/>
  <c r="BR108"/>
  <c r="BS109" s="1"/>
  <c r="L108"/>
  <c r="O108" s="1"/>
  <c r="R108"/>
  <c r="AA109" s="1"/>
  <c r="M108" i="17"/>
  <c r="P108" s="1"/>
  <c r="S108"/>
  <c r="AB109" s="1"/>
  <c r="R108"/>
  <c r="AA109" s="1"/>
  <c r="L108"/>
  <c r="O108" s="1"/>
  <c r="AY108" i="18"/>
  <c r="BB108" s="1"/>
  <c r="AZ108" i="17"/>
  <c r="BC108" s="1"/>
  <c r="AY108"/>
  <c r="BB108" s="1"/>
  <c r="BR108"/>
  <c r="BS109" s="1"/>
  <c r="K108"/>
  <c r="N108" s="1"/>
  <c r="Q108"/>
  <c r="Z109" s="1"/>
  <c r="S108" i="18"/>
  <c r="AB109" s="1"/>
  <c r="M108"/>
  <c r="P108" s="1"/>
  <c r="BW107" i="13"/>
  <c r="BB107"/>
  <c r="AU107"/>
  <c r="AX107" s="1"/>
  <c r="BO107"/>
  <c r="H107"/>
  <c r="BL107"/>
  <c r="L107"/>
  <c r="R107"/>
  <c r="AA108" s="1"/>
  <c r="P107"/>
  <c r="L318" i="7"/>
  <c r="BI129" i="13"/>
  <c r="BJ129"/>
  <c r="BK129"/>
  <c r="F319" i="19" l="1"/>
  <c r="F319" i="7"/>
  <c r="BD108" i="18"/>
  <c r="BH109" i="17"/>
  <c r="BH109" i="18"/>
  <c r="H218" i="12"/>
  <c r="I218" s="1"/>
  <c r="G218" i="16"/>
  <c r="H218" s="1"/>
  <c r="I218" s="1"/>
  <c r="H218" i="15"/>
  <c r="I218" s="1"/>
  <c r="BV107" i="13"/>
  <c r="BA107"/>
  <c r="BD107" s="1"/>
  <c r="BD107" i="17" s="1"/>
  <c r="AK108" i="13"/>
  <c r="AT108" s="1"/>
  <c r="O107"/>
  <c r="BR107"/>
  <c r="BS108" s="1"/>
  <c r="K107"/>
  <c r="Q107"/>
  <c r="Z108" s="1"/>
  <c r="F318" i="20" s="1"/>
  <c r="BV108" i="18" l="1"/>
  <c r="AS109" s="1"/>
  <c r="BW108"/>
  <c r="AT109" s="1"/>
  <c r="BU108"/>
  <c r="AR109" s="1"/>
  <c r="BW108" i="17"/>
  <c r="AT109" s="1"/>
  <c r="BV108"/>
  <c r="AS109" s="1"/>
  <c r="BU108"/>
  <c r="AR109" s="1"/>
  <c r="J219" i="15"/>
  <c r="J219" i="16"/>
  <c r="BU107" i="13"/>
  <c r="J219" i="12"/>
  <c r="AW108" i="13"/>
  <c r="AZ108" s="1"/>
  <c r="AJ108"/>
  <c r="AS108" s="1"/>
  <c r="BQ108"/>
  <c r="J108"/>
  <c r="BN108"/>
  <c r="BH108"/>
  <c r="N107"/>
  <c r="BI130"/>
  <c r="BJ130"/>
  <c r="J319" i="20" l="1"/>
  <c r="K319"/>
  <c r="I319"/>
  <c r="G319"/>
  <c r="H319"/>
  <c r="I319" i="19"/>
  <c r="K319"/>
  <c r="J319"/>
  <c r="H319"/>
  <c r="G319"/>
  <c r="BO109" i="17"/>
  <c r="H109"/>
  <c r="BL109"/>
  <c r="AU109"/>
  <c r="AI110" s="1"/>
  <c r="BN109" i="18"/>
  <c r="BQ109"/>
  <c r="AW109"/>
  <c r="AK110" s="1"/>
  <c r="J109"/>
  <c r="BP109"/>
  <c r="I109"/>
  <c r="BM109"/>
  <c r="AV109"/>
  <c r="AJ110" s="1"/>
  <c r="BN109" i="17"/>
  <c r="BQ109"/>
  <c r="AW109"/>
  <c r="AK110" s="1"/>
  <c r="J109"/>
  <c r="BL109" i="18"/>
  <c r="BO109"/>
  <c r="AU109"/>
  <c r="AI110" s="1"/>
  <c r="H109"/>
  <c r="I109" i="17"/>
  <c r="BP109"/>
  <c r="AV109"/>
  <c r="AJ110" s="1"/>
  <c r="BM109"/>
  <c r="BC108" i="13"/>
  <c r="AV108"/>
  <c r="AY108" s="1"/>
  <c r="AI108"/>
  <c r="AR108" s="1"/>
  <c r="S108"/>
  <c r="AB109" s="1"/>
  <c r="M108"/>
  <c r="BP108"/>
  <c r="I108"/>
  <c r="BM108"/>
  <c r="K319" i="7"/>
  <c r="I319"/>
  <c r="G319"/>
  <c r="H319"/>
  <c r="J319"/>
  <c r="BK130" i="13"/>
  <c r="AY109" i="17" l="1"/>
  <c r="BB109" s="1"/>
  <c r="AX109"/>
  <c r="BA109" s="1"/>
  <c r="AZ109" i="18"/>
  <c r="BC109" s="1"/>
  <c r="L319" i="20"/>
  <c r="G219" i="12" s="1"/>
  <c r="L319" i="19"/>
  <c r="G219" i="15" s="1"/>
  <c r="AX109" i="18"/>
  <c r="BA109" s="1"/>
  <c r="AY109"/>
  <c r="BB109" s="1"/>
  <c r="K109"/>
  <c r="N109" s="1"/>
  <c r="Q109"/>
  <c r="Z110" s="1"/>
  <c r="BR109"/>
  <c r="BS110" s="1"/>
  <c r="M109"/>
  <c r="P109" s="1"/>
  <c r="S109"/>
  <c r="AB110" s="1"/>
  <c r="L109" i="17"/>
  <c r="O109" s="1"/>
  <c r="R109"/>
  <c r="AA110" s="1"/>
  <c r="M109"/>
  <c r="P109" s="1"/>
  <c r="S109"/>
  <c r="AB110" s="1"/>
  <c r="L109" i="18"/>
  <c r="O109" s="1"/>
  <c r="R109"/>
  <c r="AA110" s="1"/>
  <c r="K109" i="17"/>
  <c r="N109" s="1"/>
  <c r="BR109"/>
  <c r="BS110" s="1"/>
  <c r="Q109"/>
  <c r="Z110" s="1"/>
  <c r="AZ109"/>
  <c r="BC109" s="1"/>
  <c r="BW108" i="13"/>
  <c r="BB108"/>
  <c r="AU108"/>
  <c r="AX108" s="1"/>
  <c r="H108"/>
  <c r="BO108"/>
  <c r="BL108"/>
  <c r="L319" i="7"/>
  <c r="R108" i="13"/>
  <c r="AA109" s="1"/>
  <c r="L108"/>
  <c r="P108"/>
  <c r="F320" i="19" l="1"/>
  <c r="F320" i="7"/>
  <c r="BD109" i="18"/>
  <c r="BH110" i="17"/>
  <c r="BH110" i="18"/>
  <c r="H219" i="12"/>
  <c r="I219" s="1"/>
  <c r="H219" i="15"/>
  <c r="I219" s="1"/>
  <c r="G219" i="16"/>
  <c r="H219" s="1"/>
  <c r="I219" s="1"/>
  <c r="BV108" i="13"/>
  <c r="BA108"/>
  <c r="BD108" s="1"/>
  <c r="BD108" i="17" s="1"/>
  <c r="AK109" i="13"/>
  <c r="AT109" s="1"/>
  <c r="Q108"/>
  <c r="Z109" s="1"/>
  <c r="F319" i="20" s="1"/>
  <c r="K108" i="13"/>
  <c r="BR108"/>
  <c r="BS109" s="1"/>
  <c r="O108"/>
  <c r="BK131"/>
  <c r="BI131"/>
  <c r="BJ131"/>
  <c r="BW109" i="18" l="1"/>
  <c r="AT110" s="1"/>
  <c r="BV109"/>
  <c r="AS110" s="1"/>
  <c r="BU109"/>
  <c r="AR110" s="1"/>
  <c r="BU109" i="17"/>
  <c r="AR110" s="1"/>
  <c r="BV109"/>
  <c r="AS110" s="1"/>
  <c r="BW109"/>
  <c r="AT110" s="1"/>
  <c r="J220" i="15"/>
  <c r="J220" i="16"/>
  <c r="BU108" i="13"/>
  <c r="J220" i="12"/>
  <c r="AW109" i="13"/>
  <c r="AZ109" s="1"/>
  <c r="AJ109"/>
  <c r="AS109" s="1"/>
  <c r="BH109"/>
  <c r="BQ109"/>
  <c r="J109"/>
  <c r="BN109"/>
  <c r="N108"/>
  <c r="J320" i="20" l="1"/>
  <c r="K320"/>
  <c r="H320"/>
  <c r="G320"/>
  <c r="I320"/>
  <c r="G320" i="19"/>
  <c r="K320"/>
  <c r="I320"/>
  <c r="J320"/>
  <c r="H320"/>
  <c r="AU110" i="18"/>
  <c r="AI111" s="1"/>
  <c r="BL110"/>
  <c r="H110"/>
  <c r="BO110"/>
  <c r="H110" i="17"/>
  <c r="BL110"/>
  <c r="AU110"/>
  <c r="AI111" s="1"/>
  <c r="BO110"/>
  <c r="BQ110" i="18"/>
  <c r="AW110"/>
  <c r="AK111" s="1"/>
  <c r="J110"/>
  <c r="BN110"/>
  <c r="J110" i="17"/>
  <c r="AW110"/>
  <c r="AK111" s="1"/>
  <c r="BN110"/>
  <c r="BQ110"/>
  <c r="I110" i="18"/>
  <c r="BP110"/>
  <c r="AV110"/>
  <c r="AJ111" s="1"/>
  <c r="BM110"/>
  <c r="AV110" i="17"/>
  <c r="AJ111" s="1"/>
  <c r="BP110"/>
  <c r="I110"/>
  <c r="BM110"/>
  <c r="BC109" i="13"/>
  <c r="AV109"/>
  <c r="AY109" s="1"/>
  <c r="AI109"/>
  <c r="AR109" s="1"/>
  <c r="S109"/>
  <c r="AB110" s="1"/>
  <c r="M109"/>
  <c r="J320" i="7"/>
  <c r="K320"/>
  <c r="G320"/>
  <c r="I320"/>
  <c r="H320"/>
  <c r="BP109" i="13"/>
  <c r="I109"/>
  <c r="BM109"/>
  <c r="AY110" i="17" l="1"/>
  <c r="BB110" s="1"/>
  <c r="AZ110" i="18"/>
  <c r="BC110" s="1"/>
  <c r="AZ110" i="17"/>
  <c r="BC110" s="1"/>
  <c r="AX110"/>
  <c r="BA110" s="1"/>
  <c r="L320" i="20"/>
  <c r="G220" i="12" s="1"/>
  <c r="L320" i="19"/>
  <c r="G220" i="15" s="1"/>
  <c r="AX110" i="18"/>
  <c r="BA110" s="1"/>
  <c r="R110"/>
  <c r="AA111" s="1"/>
  <c r="L110"/>
  <c r="O110" s="1"/>
  <c r="S110"/>
  <c r="AB111" s="1"/>
  <c r="M110"/>
  <c r="P110" s="1"/>
  <c r="AY110"/>
  <c r="BB110" s="1"/>
  <c r="BR110" i="17"/>
  <c r="BS111" s="1"/>
  <c r="Q110"/>
  <c r="Z111" s="1"/>
  <c r="K110"/>
  <c r="N110" s="1"/>
  <c r="L110"/>
  <c r="O110" s="1"/>
  <c r="R110"/>
  <c r="AA111" s="1"/>
  <c r="S110"/>
  <c r="AB111" s="1"/>
  <c r="M110"/>
  <c r="P110" s="1"/>
  <c r="K110" i="18"/>
  <c r="N110" s="1"/>
  <c r="Q110"/>
  <c r="Z111" s="1"/>
  <c r="BR110"/>
  <c r="BS111" s="1"/>
  <c r="BW109" i="13"/>
  <c r="BB109"/>
  <c r="AU109"/>
  <c r="AX109" s="1"/>
  <c r="BO109"/>
  <c r="H109"/>
  <c r="BL109"/>
  <c r="L109"/>
  <c r="R109"/>
  <c r="AA110" s="1"/>
  <c r="L320" i="7"/>
  <c r="P109" i="13"/>
  <c r="BI132"/>
  <c r="BK132"/>
  <c r="BJ132"/>
  <c r="F321" i="7" l="1"/>
  <c r="F321" i="19"/>
  <c r="BD110" i="18"/>
  <c r="BH111"/>
  <c r="BH111" i="17"/>
  <c r="H220" i="12"/>
  <c r="I220" s="1"/>
  <c r="H220" i="15"/>
  <c r="I220" s="1"/>
  <c r="G220" i="16"/>
  <c r="H220" s="1"/>
  <c r="I220" s="1"/>
  <c r="BV109" i="13"/>
  <c r="BA109"/>
  <c r="BD109" s="1"/>
  <c r="BD109" i="17" s="1"/>
  <c r="AK110" i="13"/>
  <c r="AT110" s="1"/>
  <c r="O109"/>
  <c r="K109"/>
  <c r="Q109"/>
  <c r="Z110" s="1"/>
  <c r="F320" i="20" s="1"/>
  <c r="BR109" i="13"/>
  <c r="BS110" s="1"/>
  <c r="BU110" i="18" l="1"/>
  <c r="AR111" s="1"/>
  <c r="BV110"/>
  <c r="AS111" s="1"/>
  <c r="BW110"/>
  <c r="AT111" s="1"/>
  <c r="BU110" i="17"/>
  <c r="AR111" s="1"/>
  <c r="BV110"/>
  <c r="AS111" s="1"/>
  <c r="BW110"/>
  <c r="AT111" s="1"/>
  <c r="J221" i="16"/>
  <c r="J221" i="15"/>
  <c r="BU109" i="13"/>
  <c r="J221" i="12"/>
  <c r="AW110" i="13"/>
  <c r="AZ110" s="1"/>
  <c r="AJ110"/>
  <c r="AS110" s="1"/>
  <c r="BH110"/>
  <c r="BQ110"/>
  <c r="J110"/>
  <c r="BN110"/>
  <c r="N109"/>
  <c r="BJ133"/>
  <c r="J321" i="20" l="1"/>
  <c r="K321"/>
  <c r="I321"/>
  <c r="H321"/>
  <c r="G321"/>
  <c r="G321" i="19"/>
  <c r="H321"/>
  <c r="J321"/>
  <c r="I321"/>
  <c r="K321"/>
  <c r="H111" i="17"/>
  <c r="AU111"/>
  <c r="AI112" s="1"/>
  <c r="BL111"/>
  <c r="BO111"/>
  <c r="BO111" i="18"/>
  <c r="AU111"/>
  <c r="AI112" s="1"/>
  <c r="BL111"/>
  <c r="H111"/>
  <c r="BN111"/>
  <c r="J111"/>
  <c r="BQ111"/>
  <c r="AW111"/>
  <c r="AK112" s="1"/>
  <c r="J111" i="17"/>
  <c r="BN111"/>
  <c r="BQ111"/>
  <c r="AW111"/>
  <c r="AK112" s="1"/>
  <c r="I111" i="18"/>
  <c r="BP111"/>
  <c r="AV111"/>
  <c r="AJ112" s="1"/>
  <c r="BM111"/>
  <c r="I111" i="17"/>
  <c r="AV111"/>
  <c r="AJ112" s="1"/>
  <c r="BM111"/>
  <c r="BP111"/>
  <c r="BC110" i="13"/>
  <c r="AV110"/>
  <c r="AY110" s="1"/>
  <c r="AI110"/>
  <c r="AR110" s="1"/>
  <c r="BP110"/>
  <c r="I110"/>
  <c r="BM110"/>
  <c r="S110"/>
  <c r="AB111" s="1"/>
  <c r="M110"/>
  <c r="K321" i="7"/>
  <c r="J321"/>
  <c r="G321"/>
  <c r="H321"/>
  <c r="I321"/>
  <c r="BK133" i="13"/>
  <c r="BI133"/>
  <c r="AY111" i="17" l="1"/>
  <c r="BB111" s="1"/>
  <c r="L321" i="20"/>
  <c r="G221" i="12" s="1"/>
  <c r="L321" i="19"/>
  <c r="G221" i="15" s="1"/>
  <c r="R111" i="18"/>
  <c r="AA112" s="1"/>
  <c r="L111"/>
  <c r="O111" s="1"/>
  <c r="S111"/>
  <c r="AB112" s="1"/>
  <c r="M111"/>
  <c r="P111" s="1"/>
  <c r="Q111" i="17"/>
  <c r="Z112" s="1"/>
  <c r="K111"/>
  <c r="N111" s="1"/>
  <c r="BR111"/>
  <c r="BS112" s="1"/>
  <c r="AZ111" i="18"/>
  <c r="BC111" s="1"/>
  <c r="AY111"/>
  <c r="BB111" s="1"/>
  <c r="AX111"/>
  <c r="BA111" s="1"/>
  <c r="AX111" i="17"/>
  <c r="BA111" s="1"/>
  <c r="L111"/>
  <c r="O111" s="1"/>
  <c r="R111"/>
  <c r="AA112" s="1"/>
  <c r="BR111" i="18"/>
  <c r="BS112" s="1"/>
  <c r="Q111"/>
  <c r="Z112" s="1"/>
  <c r="K111"/>
  <c r="N111" s="1"/>
  <c r="S111" i="17"/>
  <c r="AB112" s="1"/>
  <c r="M111"/>
  <c r="P111" s="1"/>
  <c r="AZ111"/>
  <c r="BC111" s="1"/>
  <c r="BW110" i="13"/>
  <c r="BB110"/>
  <c r="AU110"/>
  <c r="AX110" s="1"/>
  <c r="H110"/>
  <c r="BO110"/>
  <c r="BL110"/>
  <c r="P110"/>
  <c r="L321" i="7"/>
  <c r="R110" i="13"/>
  <c r="AA111" s="1"/>
  <c r="L110"/>
  <c r="F322" i="7" l="1"/>
  <c r="F322" i="19"/>
  <c r="BH112" i="18"/>
  <c r="BD111"/>
  <c r="BH112" i="17"/>
  <c r="H221" i="12"/>
  <c r="I221" s="1"/>
  <c r="G221" i="16"/>
  <c r="H221" s="1"/>
  <c r="I221" s="1"/>
  <c r="H221" i="15"/>
  <c r="I221" s="1"/>
  <c r="BV110" i="13"/>
  <c r="BA110"/>
  <c r="BD110" s="1"/>
  <c r="BD110" i="17" s="1"/>
  <c r="AK111" i="13"/>
  <c r="AT111" s="1"/>
  <c r="Q110"/>
  <c r="Z111" s="1"/>
  <c r="F321" i="20" s="1"/>
  <c r="K110" i="13"/>
  <c r="BR110"/>
  <c r="BS111" s="1"/>
  <c r="O110"/>
  <c r="BK134"/>
  <c r="BJ134"/>
  <c r="BU111" i="18" l="1"/>
  <c r="AR112" s="1"/>
  <c r="BV111"/>
  <c r="AS112" s="1"/>
  <c r="BW111"/>
  <c r="AT112" s="1"/>
  <c r="BV111" i="17"/>
  <c r="AS112" s="1"/>
  <c r="BU111"/>
  <c r="AR112" s="1"/>
  <c r="BW111"/>
  <c r="AT112" s="1"/>
  <c r="J222" i="16"/>
  <c r="J222" i="15"/>
  <c r="BU110" i="13"/>
  <c r="J222" i="12"/>
  <c r="AW111" i="13"/>
  <c r="AZ111" s="1"/>
  <c r="AJ111"/>
  <c r="AS111" s="1"/>
  <c r="BH111"/>
  <c r="J111"/>
  <c r="BQ111"/>
  <c r="BN111"/>
  <c r="N110"/>
  <c r="BI134"/>
  <c r="I322" i="20" l="1"/>
  <c r="K322"/>
  <c r="J322"/>
  <c r="G322"/>
  <c r="H322"/>
  <c r="I322" i="19"/>
  <c r="J322"/>
  <c r="H322"/>
  <c r="K322"/>
  <c r="G322"/>
  <c r="BN112" i="18"/>
  <c r="BQ112"/>
  <c r="J112"/>
  <c r="AW112"/>
  <c r="AK113" s="1"/>
  <c r="AU112" i="17"/>
  <c r="AI113" s="1"/>
  <c r="BO112"/>
  <c r="H112"/>
  <c r="BL112"/>
  <c r="J112"/>
  <c r="BQ112"/>
  <c r="AW112"/>
  <c r="AK113" s="1"/>
  <c r="BN112"/>
  <c r="H112" i="18"/>
  <c r="BL112"/>
  <c r="BO112"/>
  <c r="AU112"/>
  <c r="AI113" s="1"/>
  <c r="AV112"/>
  <c r="AJ113" s="1"/>
  <c r="BM112"/>
  <c r="BP112"/>
  <c r="I112"/>
  <c r="BP112" i="17"/>
  <c r="I112"/>
  <c r="AV112"/>
  <c r="AJ113" s="1"/>
  <c r="BM112"/>
  <c r="BC111" i="13"/>
  <c r="AV111"/>
  <c r="AY111" s="1"/>
  <c r="AI111"/>
  <c r="AR111" s="1"/>
  <c r="K322" i="7"/>
  <c r="I322"/>
  <c r="J322"/>
  <c r="H322"/>
  <c r="G322"/>
  <c r="S111" i="13"/>
  <c r="AB112" s="1"/>
  <c r="M111"/>
  <c r="BP111"/>
  <c r="I111"/>
  <c r="BM111"/>
  <c r="AY112" i="18" l="1"/>
  <c r="BB112" s="1"/>
  <c r="AX112" i="17"/>
  <c r="BA112" s="1"/>
  <c r="L322" i="20"/>
  <c r="G222" i="12" s="1"/>
  <c r="L322" i="19"/>
  <c r="G222" i="15" s="1"/>
  <c r="K112" i="18"/>
  <c r="N112" s="1"/>
  <c r="BR112"/>
  <c r="BS113" s="1"/>
  <c r="Q112"/>
  <c r="Z113" s="1"/>
  <c r="L112" i="17"/>
  <c r="O112" s="1"/>
  <c r="R112"/>
  <c r="AA113" s="1"/>
  <c r="S112"/>
  <c r="AB113" s="1"/>
  <c r="M112"/>
  <c r="P112" s="1"/>
  <c r="L112" i="18"/>
  <c r="O112" s="1"/>
  <c r="R112"/>
  <c r="AA113" s="1"/>
  <c r="Q112" i="17"/>
  <c r="Z113" s="1"/>
  <c r="BR112"/>
  <c r="BS113" s="1"/>
  <c r="K112"/>
  <c r="N112" s="1"/>
  <c r="M112" i="18"/>
  <c r="P112" s="1"/>
  <c r="S112"/>
  <c r="AB113" s="1"/>
  <c r="AZ112"/>
  <c r="BC112" s="1"/>
  <c r="AY112" i="17"/>
  <c r="BB112" s="1"/>
  <c r="AX112" i="18"/>
  <c r="BA112" s="1"/>
  <c r="AZ112" i="17"/>
  <c r="BC112" s="1"/>
  <c r="BW111" i="13"/>
  <c r="BB111"/>
  <c r="AU111"/>
  <c r="AX111" s="1"/>
  <c r="P111"/>
  <c r="L111"/>
  <c r="R111"/>
  <c r="AA112" s="1"/>
  <c r="L322" i="7"/>
  <c r="BO111" i="13"/>
  <c r="H111"/>
  <c r="BL111"/>
  <c r="BI135"/>
  <c r="BJ135"/>
  <c r="BK135"/>
  <c r="F323" i="19" l="1"/>
  <c r="F323" i="7"/>
  <c r="BD112" i="18"/>
  <c r="BH113" i="17"/>
  <c r="BH113" i="18"/>
  <c r="H222" i="12"/>
  <c r="I222" s="1"/>
  <c r="G222" i="16"/>
  <c r="H222" s="1"/>
  <c r="I222" s="1"/>
  <c r="H222" i="15"/>
  <c r="I222" s="1"/>
  <c r="BV111" i="13"/>
  <c r="BA111"/>
  <c r="BD111" s="1"/>
  <c r="BD111" i="17" s="1"/>
  <c r="AK112" i="13"/>
  <c r="AT112" s="1"/>
  <c r="O111"/>
  <c r="BR111"/>
  <c r="BS112" s="1"/>
  <c r="Q111"/>
  <c r="Z112" s="1"/>
  <c r="F322" i="20" s="1"/>
  <c r="K111" i="13"/>
  <c r="BV112" i="18" l="1"/>
  <c r="AS113" s="1"/>
  <c r="BW112"/>
  <c r="AT113" s="1"/>
  <c r="BU112"/>
  <c r="AR113" s="1"/>
  <c r="BW112" i="17"/>
  <c r="AT113" s="1"/>
  <c r="BU112"/>
  <c r="AR113" s="1"/>
  <c r="BV112"/>
  <c r="AS113" s="1"/>
  <c r="J223" i="15"/>
  <c r="J223" i="16"/>
  <c r="BU111" i="13"/>
  <c r="J223" i="12"/>
  <c r="AW112" i="13"/>
  <c r="AZ112" s="1"/>
  <c r="AJ112"/>
  <c r="AS112" s="1"/>
  <c r="N111"/>
  <c r="BH112"/>
  <c r="BQ112"/>
  <c r="J112"/>
  <c r="BN112"/>
  <c r="K323" i="20" l="1"/>
  <c r="J323"/>
  <c r="H323"/>
  <c r="I323"/>
  <c r="G323"/>
  <c r="G323" i="19"/>
  <c r="J323"/>
  <c r="H323"/>
  <c r="K323"/>
  <c r="I323"/>
  <c r="BL113" i="17"/>
  <c r="BO113"/>
  <c r="AU113"/>
  <c r="AI114" s="1"/>
  <c r="H113"/>
  <c r="H113" i="18"/>
  <c r="BL113"/>
  <c r="BO113"/>
  <c r="AU113"/>
  <c r="AI114" s="1"/>
  <c r="AW113" i="17"/>
  <c r="AK114" s="1"/>
  <c r="BN113"/>
  <c r="J113"/>
  <c r="BQ113"/>
  <c r="BN113" i="18"/>
  <c r="AW113"/>
  <c r="AK114" s="1"/>
  <c r="BQ113"/>
  <c r="J113"/>
  <c r="I113"/>
  <c r="BM113"/>
  <c r="BP113"/>
  <c r="AV113"/>
  <c r="AJ114" s="1"/>
  <c r="I113" i="17"/>
  <c r="AV113"/>
  <c r="AJ114" s="1"/>
  <c r="BM113"/>
  <c r="BP113"/>
  <c r="BC112" i="13"/>
  <c r="AV112"/>
  <c r="AY112" s="1"/>
  <c r="AI112"/>
  <c r="AR112" s="1"/>
  <c r="S112"/>
  <c r="AB113" s="1"/>
  <c r="M112"/>
  <c r="H323" i="7"/>
  <c r="J323"/>
  <c r="I323"/>
  <c r="K323"/>
  <c r="G323"/>
  <c r="BP112" i="13"/>
  <c r="I112"/>
  <c r="BM112"/>
  <c r="BK136"/>
  <c r="BI136"/>
  <c r="BJ136"/>
  <c r="AZ113" i="17" l="1"/>
  <c r="BC113" s="1"/>
  <c r="AX113"/>
  <c r="BA113" s="1"/>
  <c r="L323" i="20"/>
  <c r="G223" i="12" s="1"/>
  <c r="AY113" i="18"/>
  <c r="BB113" s="1"/>
  <c r="L323" i="19"/>
  <c r="G223" i="15" s="1"/>
  <c r="AY113" i="17"/>
  <c r="BB113" s="1"/>
  <c r="R113"/>
  <c r="AA114" s="1"/>
  <c r="L113"/>
  <c r="O113" s="1"/>
  <c r="BR113" i="18"/>
  <c r="BS114" s="1"/>
  <c r="Q113"/>
  <c r="Z114" s="1"/>
  <c r="K113"/>
  <c r="N113" s="1"/>
  <c r="S113"/>
  <c r="AB114" s="1"/>
  <c r="M113"/>
  <c r="P113" s="1"/>
  <c r="AX113"/>
  <c r="BA113" s="1"/>
  <c r="R113"/>
  <c r="AA114" s="1"/>
  <c r="L113"/>
  <c r="O113" s="1"/>
  <c r="M113" i="17"/>
  <c r="P113" s="1"/>
  <c r="S113"/>
  <c r="AB114" s="1"/>
  <c r="BR113"/>
  <c r="BS114" s="1"/>
  <c r="Q113"/>
  <c r="Z114" s="1"/>
  <c r="K113"/>
  <c r="N113" s="1"/>
  <c r="AZ113" i="18"/>
  <c r="BC113" s="1"/>
  <c r="BW112" i="13"/>
  <c r="BB112"/>
  <c r="AU112"/>
  <c r="AX112" s="1"/>
  <c r="P112"/>
  <c r="BO112"/>
  <c r="H112"/>
  <c r="BL112"/>
  <c r="L112"/>
  <c r="R112"/>
  <c r="AA113" s="1"/>
  <c r="L323" i="7"/>
  <c r="F324" l="1"/>
  <c r="F324" i="19"/>
  <c r="BH114" i="17"/>
  <c r="BD113" i="18"/>
  <c r="BH114"/>
  <c r="H223" i="12"/>
  <c r="I223" s="1"/>
  <c r="H223" i="15"/>
  <c r="I223" s="1"/>
  <c r="G223" i="16"/>
  <c r="H223" s="1"/>
  <c r="I223" s="1"/>
  <c r="BV112" i="13"/>
  <c r="BA112"/>
  <c r="BD112" s="1"/>
  <c r="BD112" i="17" s="1"/>
  <c r="AK113" i="13"/>
  <c r="AT113" s="1"/>
  <c r="O112"/>
  <c r="BR112"/>
  <c r="BS113" s="1"/>
  <c r="Q112"/>
  <c r="Z113" s="1"/>
  <c r="F323" i="20" s="1"/>
  <c r="K112" i="13"/>
  <c r="BK137"/>
  <c r="BJ137"/>
  <c r="BW113" i="18" l="1"/>
  <c r="AT114" s="1"/>
  <c r="BU113"/>
  <c r="AR114" s="1"/>
  <c r="BV113"/>
  <c r="AS114" s="1"/>
  <c r="BW113" i="17"/>
  <c r="AT114" s="1"/>
  <c r="BU113"/>
  <c r="AR114" s="1"/>
  <c r="BV113"/>
  <c r="AS114" s="1"/>
  <c r="J224" i="16"/>
  <c r="J224" i="15"/>
  <c r="BU112" i="13"/>
  <c r="J224" i="12"/>
  <c r="AW113" i="13"/>
  <c r="AZ113" s="1"/>
  <c r="AJ113"/>
  <c r="AS113" s="1"/>
  <c r="N112"/>
  <c r="BH113"/>
  <c r="BQ113"/>
  <c r="J113"/>
  <c r="BN113"/>
  <c r="BI137"/>
  <c r="J324" i="19" l="1"/>
  <c r="K324"/>
  <c r="G324"/>
  <c r="H324"/>
  <c r="I324"/>
  <c r="K324" i="20"/>
  <c r="J324"/>
  <c r="H324"/>
  <c r="G324"/>
  <c r="I324"/>
  <c r="BQ114" i="18"/>
  <c r="J114"/>
  <c r="AW114"/>
  <c r="AK115" s="1"/>
  <c r="BN114"/>
  <c r="H114" i="17"/>
  <c r="BO114"/>
  <c r="AU114"/>
  <c r="AI115" s="1"/>
  <c r="BL114"/>
  <c r="J114"/>
  <c r="BQ114"/>
  <c r="AW114"/>
  <c r="AK115" s="1"/>
  <c r="BN114"/>
  <c r="BP114" i="18"/>
  <c r="AV114"/>
  <c r="AJ115" s="1"/>
  <c r="I114"/>
  <c r="BM114"/>
  <c r="BO114"/>
  <c r="BL114"/>
  <c r="H114"/>
  <c r="AU114"/>
  <c r="AI115" s="1"/>
  <c r="BP114" i="17"/>
  <c r="AV114"/>
  <c r="AJ115" s="1"/>
  <c r="I114"/>
  <c r="BM114"/>
  <c r="BC113" i="13"/>
  <c r="AV113"/>
  <c r="AY113" s="1"/>
  <c r="AI113"/>
  <c r="AR113" s="1"/>
  <c r="G324" i="7"/>
  <c r="H324"/>
  <c r="K324"/>
  <c r="J324"/>
  <c r="I324"/>
  <c r="M113" i="13"/>
  <c r="S113"/>
  <c r="AB114" s="1"/>
  <c r="I113"/>
  <c r="BP113"/>
  <c r="BM113"/>
  <c r="AY114" i="18" l="1"/>
  <c r="BB114" s="1"/>
  <c r="AX114" i="17"/>
  <c r="BA114" s="1"/>
  <c r="L324" i="20"/>
  <c r="G224" i="12" s="1"/>
  <c r="AY114" i="17"/>
  <c r="BB114" s="1"/>
  <c r="L324" i="19"/>
  <c r="G224" i="15" s="1"/>
  <c r="K114" i="17"/>
  <c r="N114" s="1"/>
  <c r="Q114"/>
  <c r="Z115" s="1"/>
  <c r="BR114"/>
  <c r="BS115" s="1"/>
  <c r="AX114" i="18"/>
  <c r="BA114" s="1"/>
  <c r="AZ114"/>
  <c r="BC114" s="1"/>
  <c r="S114"/>
  <c r="AB115" s="1"/>
  <c r="M114"/>
  <c r="P114" s="1"/>
  <c r="K114"/>
  <c r="N114" s="1"/>
  <c r="BR114"/>
  <c r="BS115" s="1"/>
  <c r="Q114"/>
  <c r="Z115" s="1"/>
  <c r="R114"/>
  <c r="AA115" s="1"/>
  <c r="L114"/>
  <c r="O114" s="1"/>
  <c r="L114" i="17"/>
  <c r="O114" s="1"/>
  <c r="R114"/>
  <c r="AA115" s="1"/>
  <c r="M114"/>
  <c r="P114" s="1"/>
  <c r="S114"/>
  <c r="AB115" s="1"/>
  <c r="AZ114"/>
  <c r="BC114" s="1"/>
  <c r="BW113" i="13"/>
  <c r="BB113"/>
  <c r="AU113"/>
  <c r="AX113" s="1"/>
  <c r="R113"/>
  <c r="AA114" s="1"/>
  <c r="L113"/>
  <c r="P113"/>
  <c r="L324" i="7"/>
  <c r="H113" i="13"/>
  <c r="BO113"/>
  <c r="BL113"/>
  <c r="BI138"/>
  <c r="BJ138"/>
  <c r="BK138"/>
  <c r="F325" i="7" l="1"/>
  <c r="F325" i="19"/>
  <c r="BH115" i="18"/>
  <c r="BH115" i="17"/>
  <c r="BD114" i="18"/>
  <c r="H224" i="12"/>
  <c r="I224" s="1"/>
  <c r="H224" i="15"/>
  <c r="I224" s="1"/>
  <c r="G224" i="16"/>
  <c r="H224" s="1"/>
  <c r="I224" s="1"/>
  <c r="BV113" i="13"/>
  <c r="BA113"/>
  <c r="BD113" s="1"/>
  <c r="BD113" i="17" s="1"/>
  <c r="AK114" i="13"/>
  <c r="AT114" s="1"/>
  <c r="BR113"/>
  <c r="BS114" s="1"/>
  <c r="Q113"/>
  <c r="Z114" s="1"/>
  <c r="F324" i="20" s="1"/>
  <c r="K113" i="13"/>
  <c r="O113"/>
  <c r="BU114" i="18" l="1"/>
  <c r="AR115" s="1"/>
  <c r="BW114"/>
  <c r="AT115" s="1"/>
  <c r="BV114"/>
  <c r="AS115" s="1"/>
  <c r="BU114" i="17"/>
  <c r="AR115" s="1"/>
  <c r="BV114"/>
  <c r="AS115" s="1"/>
  <c r="BW114"/>
  <c r="AT115" s="1"/>
  <c r="J225" i="16"/>
  <c r="J225" i="15"/>
  <c r="BU113" i="13"/>
  <c r="J225" i="12"/>
  <c r="AW114" i="13"/>
  <c r="AZ114" s="1"/>
  <c r="AJ114"/>
  <c r="AS114" s="1"/>
  <c r="BH114"/>
  <c r="N113"/>
  <c r="BQ114"/>
  <c r="J114"/>
  <c r="BN114"/>
  <c r="BJ139"/>
  <c r="BK139"/>
  <c r="J325" i="19" l="1"/>
  <c r="G325"/>
  <c r="H325"/>
  <c r="I325"/>
  <c r="K325"/>
  <c r="I325" i="20"/>
  <c r="G325"/>
  <c r="H325"/>
  <c r="J325"/>
  <c r="K325"/>
  <c r="H115" i="17"/>
  <c r="AU115"/>
  <c r="AI116" s="1"/>
  <c r="BO115"/>
  <c r="BL115"/>
  <c r="I115"/>
  <c r="AV115"/>
  <c r="AJ116" s="1"/>
  <c r="BM115"/>
  <c r="BP115"/>
  <c r="AU115" i="18"/>
  <c r="AI116" s="1"/>
  <c r="BO115"/>
  <c r="H115"/>
  <c r="BL115"/>
  <c r="J115"/>
  <c r="BQ115"/>
  <c r="AW115"/>
  <c r="AK116" s="1"/>
  <c r="BN115"/>
  <c r="BQ115" i="17"/>
  <c r="BN115"/>
  <c r="AW115"/>
  <c r="AK116" s="1"/>
  <c r="J115"/>
  <c r="I115" i="18"/>
  <c r="AV115"/>
  <c r="AJ116" s="1"/>
  <c r="BM115"/>
  <c r="BP115"/>
  <c r="BC114" i="13"/>
  <c r="AV114"/>
  <c r="AY114" s="1"/>
  <c r="AI114"/>
  <c r="AR114" s="1"/>
  <c r="BP114"/>
  <c r="I114"/>
  <c r="BM114"/>
  <c r="M114"/>
  <c r="S114"/>
  <c r="AB115" s="1"/>
  <c r="I325" i="7"/>
  <c r="K325"/>
  <c r="H325"/>
  <c r="J325"/>
  <c r="G325"/>
  <c r="BI139" i="13"/>
  <c r="AY115" i="17" l="1"/>
  <c r="BB115" s="1"/>
  <c r="L325" i="19"/>
  <c r="G225" i="15" s="1"/>
  <c r="AY115" i="18"/>
  <c r="BB115" s="1"/>
  <c r="L325" i="20"/>
  <c r="G225" i="12" s="1"/>
  <c r="AX115" i="18"/>
  <c r="BA115" s="1"/>
  <c r="R115"/>
  <c r="AA116" s="1"/>
  <c r="L115"/>
  <c r="O115" s="1"/>
  <c r="M115" i="17"/>
  <c r="P115" s="1"/>
  <c r="S115"/>
  <c r="AB116" s="1"/>
  <c r="K115" i="18"/>
  <c r="N115" s="1"/>
  <c r="Q115"/>
  <c r="Z116" s="1"/>
  <c r="BR115"/>
  <c r="BS116" s="1"/>
  <c r="Q115" i="17"/>
  <c r="Z116" s="1"/>
  <c r="K115"/>
  <c r="N115" s="1"/>
  <c r="BR115"/>
  <c r="BS116" s="1"/>
  <c r="AZ115" i="18"/>
  <c r="BC115" s="1"/>
  <c r="AX115" i="17"/>
  <c r="BA115" s="1"/>
  <c r="R115"/>
  <c r="AA116" s="1"/>
  <c r="L115"/>
  <c r="O115" s="1"/>
  <c r="S115" i="18"/>
  <c r="AB116" s="1"/>
  <c r="M115"/>
  <c r="P115" s="1"/>
  <c r="AZ115" i="17"/>
  <c r="BC115" s="1"/>
  <c r="BW114" i="13"/>
  <c r="BB114"/>
  <c r="AU114"/>
  <c r="AX114" s="1"/>
  <c r="L325" i="7"/>
  <c r="H114" i="13"/>
  <c r="BO114"/>
  <c r="BL114"/>
  <c r="P114"/>
  <c r="L114"/>
  <c r="R114"/>
  <c r="AA115" s="1"/>
  <c r="BI140"/>
  <c r="F326" i="19" l="1"/>
  <c r="F326" i="7"/>
  <c r="BH116" i="17"/>
  <c r="BD115" i="18"/>
  <c r="BH116"/>
  <c r="H225" i="12"/>
  <c r="I225" s="1"/>
  <c r="G225" i="16"/>
  <c r="H225" s="1"/>
  <c r="I225" s="1"/>
  <c r="H225" i="15"/>
  <c r="I225" s="1"/>
  <c r="BV114" i="13"/>
  <c r="BA114"/>
  <c r="BD114" s="1"/>
  <c r="BD114" i="17" s="1"/>
  <c r="AK115" i="13"/>
  <c r="AT115" s="1"/>
  <c r="O114"/>
  <c r="K114"/>
  <c r="BR114"/>
  <c r="BS115" s="1"/>
  <c r="Q114"/>
  <c r="Z115" s="1"/>
  <c r="F325" i="20" s="1"/>
  <c r="BK140" i="13"/>
  <c r="BJ140"/>
  <c r="BU115" i="18" l="1"/>
  <c r="AR116" s="1"/>
  <c r="BV115"/>
  <c r="AS116" s="1"/>
  <c r="BW115"/>
  <c r="AT116" s="1"/>
  <c r="BV115" i="17"/>
  <c r="AS116" s="1"/>
  <c r="BW115"/>
  <c r="AT116" s="1"/>
  <c r="BU115"/>
  <c r="AR116" s="1"/>
  <c r="J226" i="16"/>
  <c r="J226" i="15"/>
  <c r="BU114" i="13"/>
  <c r="J226" i="12"/>
  <c r="AW115" i="13"/>
  <c r="AZ115" s="1"/>
  <c r="AJ115"/>
  <c r="AS115" s="1"/>
  <c r="BQ115"/>
  <c r="J115"/>
  <c r="BN115"/>
  <c r="BH115"/>
  <c r="N114"/>
  <c r="H326" i="20" l="1"/>
  <c r="K326"/>
  <c r="I326"/>
  <c r="J326"/>
  <c r="G326"/>
  <c r="I326" i="19"/>
  <c r="K326"/>
  <c r="G326"/>
  <c r="H326"/>
  <c r="J326"/>
  <c r="BQ116" i="18"/>
  <c r="J116"/>
  <c r="BN116"/>
  <c r="AW116"/>
  <c r="AK117" s="1"/>
  <c r="BO116" i="17"/>
  <c r="AU116"/>
  <c r="AI117" s="1"/>
  <c r="BL116"/>
  <c r="H116"/>
  <c r="BN116"/>
  <c r="J116"/>
  <c r="AW116"/>
  <c r="AK117" s="1"/>
  <c r="BQ116"/>
  <c r="BO116" i="18"/>
  <c r="H116"/>
  <c r="BL116"/>
  <c r="AU116"/>
  <c r="AI117" s="1"/>
  <c r="BM116" i="17"/>
  <c r="I116"/>
  <c r="AV116"/>
  <c r="AJ117" s="1"/>
  <c r="BP116"/>
  <c r="I116" i="18"/>
  <c r="BM116"/>
  <c r="BP116"/>
  <c r="AV116"/>
  <c r="AJ117" s="1"/>
  <c r="BC115" i="13"/>
  <c r="AV115"/>
  <c r="AY115" s="1"/>
  <c r="AI115"/>
  <c r="AR115" s="1"/>
  <c r="I326" i="7"/>
  <c r="H326"/>
  <c r="J326"/>
  <c r="G326"/>
  <c r="K326"/>
  <c r="M115" i="13"/>
  <c r="S115"/>
  <c r="AB116" s="1"/>
  <c r="BP115"/>
  <c r="I115"/>
  <c r="BM115"/>
  <c r="BJ141"/>
  <c r="AX116" i="17" l="1"/>
  <c r="BA116" s="1"/>
  <c r="L326" i="19"/>
  <c r="G226" i="15" s="1"/>
  <c r="L326" i="20"/>
  <c r="G226" i="12" s="1"/>
  <c r="AY116" i="17"/>
  <c r="BB116" s="1"/>
  <c r="AX116" i="18"/>
  <c r="BA116" s="1"/>
  <c r="K116"/>
  <c r="N116" s="1"/>
  <c r="BR116"/>
  <c r="BS117" s="1"/>
  <c r="Q116"/>
  <c r="Z117" s="1"/>
  <c r="M116"/>
  <c r="P116" s="1"/>
  <c r="S116"/>
  <c r="AB117" s="1"/>
  <c r="R116"/>
  <c r="AA117" s="1"/>
  <c r="L116"/>
  <c r="O116" s="1"/>
  <c r="L116" i="17"/>
  <c r="O116" s="1"/>
  <c r="R116"/>
  <c r="AA117" s="1"/>
  <c r="AY116" i="18"/>
  <c r="BB116" s="1"/>
  <c r="AZ116" i="17"/>
  <c r="BC116" s="1"/>
  <c r="AZ116" i="18"/>
  <c r="BC116" s="1"/>
  <c r="K116" i="17"/>
  <c r="N116" s="1"/>
  <c r="Q116"/>
  <c r="Z117" s="1"/>
  <c r="BR116"/>
  <c r="BS117" s="1"/>
  <c r="M116"/>
  <c r="P116" s="1"/>
  <c r="S116"/>
  <c r="AB117" s="1"/>
  <c r="BW115" i="13"/>
  <c r="BB115"/>
  <c r="AU115"/>
  <c r="AX115" s="1"/>
  <c r="P115"/>
  <c r="BO115"/>
  <c r="H115"/>
  <c r="BL115"/>
  <c r="L115"/>
  <c r="R115"/>
  <c r="AA116" s="1"/>
  <c r="L326" i="7"/>
  <c r="BI141" i="13"/>
  <c r="BK141"/>
  <c r="F327" i="19" l="1"/>
  <c r="F327" i="7"/>
  <c r="BD116" i="18"/>
  <c r="BH117" i="17"/>
  <c r="BH117" i="18"/>
  <c r="H226" i="12"/>
  <c r="I226" s="1"/>
  <c r="G226" i="16"/>
  <c r="H226" s="1"/>
  <c r="I226" s="1"/>
  <c r="H226" i="15"/>
  <c r="I226" s="1"/>
  <c r="BV115" i="13"/>
  <c r="BA115"/>
  <c r="BD115" s="1"/>
  <c r="BD115" i="17" s="1"/>
  <c r="AK116" i="13"/>
  <c r="AT116" s="1"/>
  <c r="O115"/>
  <c r="Q115"/>
  <c r="Z116" s="1"/>
  <c r="F326" i="20" s="1"/>
  <c r="K115" i="13"/>
  <c r="BR115"/>
  <c r="BS116" s="1"/>
  <c r="BV116" i="18" l="1"/>
  <c r="AS117" s="1"/>
  <c r="BW116"/>
  <c r="AT117" s="1"/>
  <c r="BU116"/>
  <c r="AR117" s="1"/>
  <c r="BW116" i="17"/>
  <c r="AT117" s="1"/>
  <c r="BU116"/>
  <c r="AR117" s="1"/>
  <c r="BV116"/>
  <c r="AS117" s="1"/>
  <c r="J227" i="16"/>
  <c r="J227" i="15"/>
  <c r="BU115" i="13"/>
  <c r="J227" i="12"/>
  <c r="AW116" i="13"/>
  <c r="AZ116" s="1"/>
  <c r="AJ116"/>
  <c r="AS116" s="1"/>
  <c r="BQ116"/>
  <c r="J116"/>
  <c r="BN116"/>
  <c r="BH116"/>
  <c r="N115"/>
  <c r="BI142"/>
  <c r="BJ142"/>
  <c r="BK142"/>
  <c r="H327" i="19" l="1"/>
  <c r="J327"/>
  <c r="G327"/>
  <c r="K327"/>
  <c r="I327"/>
  <c r="J327" i="20"/>
  <c r="G327"/>
  <c r="H327"/>
  <c r="I327"/>
  <c r="K327"/>
  <c r="AU117" i="17"/>
  <c r="AI118" s="1"/>
  <c r="BL117"/>
  <c r="BO117"/>
  <c r="H117"/>
  <c r="BL117" i="18"/>
  <c r="AU117"/>
  <c r="AI118" s="1"/>
  <c r="BO117"/>
  <c r="H117"/>
  <c r="J117"/>
  <c r="BN117"/>
  <c r="BQ117"/>
  <c r="AW117"/>
  <c r="AK118" s="1"/>
  <c r="AW117" i="17"/>
  <c r="AK118" s="1"/>
  <c r="BQ117"/>
  <c r="J117"/>
  <c r="BN117"/>
  <c r="BM117"/>
  <c r="AV117"/>
  <c r="AJ118" s="1"/>
  <c r="BP117"/>
  <c r="I117"/>
  <c r="BP117" i="18"/>
  <c r="I117"/>
  <c r="AV117"/>
  <c r="AJ118" s="1"/>
  <c r="BM117"/>
  <c r="BC116" i="13"/>
  <c r="AV116"/>
  <c r="AY116" s="1"/>
  <c r="AI116"/>
  <c r="AR116" s="1"/>
  <c r="S116"/>
  <c r="AB117" s="1"/>
  <c r="M116"/>
  <c r="BP116"/>
  <c r="I116"/>
  <c r="BM116"/>
  <c r="J327" i="7"/>
  <c r="G327"/>
  <c r="H327"/>
  <c r="I327"/>
  <c r="K327"/>
  <c r="AZ117" i="17" l="1"/>
  <c r="BC117" s="1"/>
  <c r="AX117"/>
  <c r="BA117" s="1"/>
  <c r="AX117" i="18"/>
  <c r="BA117" s="1"/>
  <c r="L327" i="20"/>
  <c r="G227" i="12" s="1"/>
  <c r="L327" i="19"/>
  <c r="G227" i="15" s="1"/>
  <c r="S117" i="17"/>
  <c r="AB118" s="1"/>
  <c r="M117"/>
  <c r="P117" s="1"/>
  <c r="R117" i="18"/>
  <c r="AA118" s="1"/>
  <c r="L117"/>
  <c r="O117" s="1"/>
  <c r="AY117" i="17"/>
  <c r="BB117" s="1"/>
  <c r="K117" i="18"/>
  <c r="N117" s="1"/>
  <c r="Q117"/>
  <c r="Z118" s="1"/>
  <c r="BR117"/>
  <c r="BS118" s="1"/>
  <c r="M117"/>
  <c r="P117" s="1"/>
  <c r="S117"/>
  <c r="AB118" s="1"/>
  <c r="R117" i="17"/>
  <c r="AA118" s="1"/>
  <c r="L117"/>
  <c r="O117" s="1"/>
  <c r="BR117"/>
  <c r="BS118" s="1"/>
  <c r="Q117"/>
  <c r="Z118" s="1"/>
  <c r="K117"/>
  <c r="N117" s="1"/>
  <c r="AZ117" i="18"/>
  <c r="BC117" s="1"/>
  <c r="AY117"/>
  <c r="BB117" s="1"/>
  <c r="BW116" i="13"/>
  <c r="BB116"/>
  <c r="AU116"/>
  <c r="AX116" s="1"/>
  <c r="P116"/>
  <c r="L327" i="7"/>
  <c r="R116" i="13"/>
  <c r="AA117" s="1"/>
  <c r="L116"/>
  <c r="BO116"/>
  <c r="H116"/>
  <c r="BL116"/>
  <c r="BK143"/>
  <c r="F328" i="7" l="1"/>
  <c r="F328" i="19"/>
  <c r="BH118" i="18"/>
  <c r="BD117"/>
  <c r="BH118" i="17"/>
  <c r="H227" i="12"/>
  <c r="I227" s="1"/>
  <c r="H227" i="15"/>
  <c r="I227" s="1"/>
  <c r="G227" i="16"/>
  <c r="H227" s="1"/>
  <c r="I227" s="1"/>
  <c r="BV116" i="13"/>
  <c r="BA116"/>
  <c r="BD116" s="1"/>
  <c r="BD116" i="17" s="1"/>
  <c r="AK117" i="13"/>
  <c r="AT117" s="1"/>
  <c r="Q116"/>
  <c r="Z117" s="1"/>
  <c r="F327" i="20" s="1"/>
  <c r="K116" i="13"/>
  <c r="BR116"/>
  <c r="BS117" s="1"/>
  <c r="O116"/>
  <c r="BJ143"/>
  <c r="BI143"/>
  <c r="BW117" i="18" l="1"/>
  <c r="AT118" s="1"/>
  <c r="BV117"/>
  <c r="AS118" s="1"/>
  <c r="BU117"/>
  <c r="AR118" s="1"/>
  <c r="BV117" i="17"/>
  <c r="AS118" s="1"/>
  <c r="BW117"/>
  <c r="AT118" s="1"/>
  <c r="BU117"/>
  <c r="AR118" s="1"/>
  <c r="J228" i="16"/>
  <c r="J228" i="15"/>
  <c r="BU116" i="13"/>
  <c r="J228" i="12"/>
  <c r="AW117" i="13"/>
  <c r="AZ117" s="1"/>
  <c r="AJ117"/>
  <c r="AS117" s="1"/>
  <c r="BQ117"/>
  <c r="J117"/>
  <c r="BN117"/>
  <c r="N116"/>
  <c r="BH117"/>
  <c r="J328" i="20" l="1"/>
  <c r="I328"/>
  <c r="H328"/>
  <c r="K328"/>
  <c r="G328"/>
  <c r="H328" i="19"/>
  <c r="G328"/>
  <c r="I328"/>
  <c r="J328"/>
  <c r="K328"/>
  <c r="BO118" i="17"/>
  <c r="BL118"/>
  <c r="H118"/>
  <c r="AU118"/>
  <c r="AI119" s="1"/>
  <c r="BM118" i="18"/>
  <c r="BP118"/>
  <c r="I118"/>
  <c r="AV118"/>
  <c r="AJ119" s="1"/>
  <c r="H118"/>
  <c r="AU118"/>
  <c r="AI119" s="1"/>
  <c r="BL118"/>
  <c r="BO118"/>
  <c r="BQ118"/>
  <c r="BN118"/>
  <c r="AW118"/>
  <c r="AK119" s="1"/>
  <c r="J118"/>
  <c r="J118" i="17"/>
  <c r="BQ118"/>
  <c r="BN118"/>
  <c r="AW118"/>
  <c r="AK119" s="1"/>
  <c r="BP118"/>
  <c r="AV118"/>
  <c r="AJ119" s="1"/>
  <c r="BM118"/>
  <c r="I118"/>
  <c r="BC117" i="13"/>
  <c r="AV117"/>
  <c r="AY117" s="1"/>
  <c r="AI117"/>
  <c r="AR117" s="1"/>
  <c r="I117"/>
  <c r="BP117"/>
  <c r="BM117"/>
  <c r="S117"/>
  <c r="AB118" s="1"/>
  <c r="M117"/>
  <c r="H328" i="7"/>
  <c r="J328"/>
  <c r="G328"/>
  <c r="I328"/>
  <c r="K328"/>
  <c r="BK144" i="13"/>
  <c r="AX118" i="17" l="1"/>
  <c r="BA118" s="1"/>
  <c r="L328" i="19"/>
  <c r="G228" i="15" s="1"/>
  <c r="L328" i="20"/>
  <c r="G228" i="12" s="1"/>
  <c r="AY118" i="18"/>
  <c r="BB118" s="1"/>
  <c r="AZ118" i="17"/>
  <c r="BC118" s="1"/>
  <c r="AY118"/>
  <c r="BB118" s="1"/>
  <c r="M118"/>
  <c r="P118" s="1"/>
  <c r="S118"/>
  <c r="AB119" s="1"/>
  <c r="L118" i="18"/>
  <c r="O118" s="1"/>
  <c r="R118"/>
  <c r="AA119" s="1"/>
  <c r="Q118"/>
  <c r="Z119" s="1"/>
  <c r="BR118"/>
  <c r="BS119" s="1"/>
  <c r="K118"/>
  <c r="N118" s="1"/>
  <c r="BR118" i="17"/>
  <c r="BS119" s="1"/>
  <c r="Q118"/>
  <c r="Z119" s="1"/>
  <c r="K118"/>
  <c r="N118" s="1"/>
  <c r="AZ118" i="18"/>
  <c r="BC118" s="1"/>
  <c r="AX118"/>
  <c r="BA118" s="1"/>
  <c r="L118" i="17"/>
  <c r="O118" s="1"/>
  <c r="R118"/>
  <c r="AA119" s="1"/>
  <c r="M118" i="18"/>
  <c r="P118" s="1"/>
  <c r="S118"/>
  <c r="AB119" s="1"/>
  <c r="BW117" i="13"/>
  <c r="BB117"/>
  <c r="AU117"/>
  <c r="AX117" s="1"/>
  <c r="P117"/>
  <c r="L117"/>
  <c r="R117"/>
  <c r="AA118" s="1"/>
  <c r="L328" i="7"/>
  <c r="BO117" i="13"/>
  <c r="H117"/>
  <c r="BL117"/>
  <c r="BI144"/>
  <c r="BJ144"/>
  <c r="F329" i="19" l="1"/>
  <c r="F329" i="7"/>
  <c r="BH119" i="17"/>
  <c r="BH119" i="18"/>
  <c r="BD118"/>
  <c r="H228" i="12"/>
  <c r="I228" s="1"/>
  <c r="H228" i="15"/>
  <c r="I228" s="1"/>
  <c r="G228" i="16"/>
  <c r="H228" s="1"/>
  <c r="I228" s="1"/>
  <c r="BV117" i="13"/>
  <c r="BA117"/>
  <c r="BD117" s="1"/>
  <c r="BD117" i="17" s="1"/>
  <c r="AK118" i="13"/>
  <c r="AT118" s="1"/>
  <c r="O117"/>
  <c r="K117"/>
  <c r="Q117"/>
  <c r="Z118" s="1"/>
  <c r="F328" i="20" s="1"/>
  <c r="BR117" i="13"/>
  <c r="BS118" s="1"/>
  <c r="BU118" i="18" l="1"/>
  <c r="AR119" s="1"/>
  <c r="BV118"/>
  <c r="AS119" s="1"/>
  <c r="BW118"/>
  <c r="AT119" s="1"/>
  <c r="BU118" i="17"/>
  <c r="AR119" s="1"/>
  <c r="BV118"/>
  <c r="AS119" s="1"/>
  <c r="BW118"/>
  <c r="AT119" s="1"/>
  <c r="J229" i="15"/>
  <c r="J229" i="16"/>
  <c r="BU117" i="13"/>
  <c r="J229" i="12"/>
  <c r="AW118" i="13"/>
  <c r="AZ118" s="1"/>
  <c r="AJ118"/>
  <c r="AS118" s="1"/>
  <c r="N117"/>
  <c r="BH118"/>
  <c r="J118"/>
  <c r="BQ118"/>
  <c r="BN118"/>
  <c r="BI145"/>
  <c r="BK145"/>
  <c r="I329" i="20" l="1"/>
  <c r="G329"/>
  <c r="J329"/>
  <c r="H329"/>
  <c r="K329"/>
  <c r="G329" i="19"/>
  <c r="I329"/>
  <c r="H329"/>
  <c r="K329"/>
  <c r="J329"/>
  <c r="H119" i="18"/>
  <c r="BL119"/>
  <c r="AU119"/>
  <c r="AI120" s="1"/>
  <c r="BO119"/>
  <c r="BL119" i="17"/>
  <c r="BO119"/>
  <c r="H119"/>
  <c r="AU119"/>
  <c r="AI120" s="1"/>
  <c r="BP119" i="18"/>
  <c r="BM119"/>
  <c r="I119"/>
  <c r="AV119"/>
  <c r="AJ120" s="1"/>
  <c r="AW119" i="17"/>
  <c r="AK120" s="1"/>
  <c r="J119"/>
  <c r="BN119"/>
  <c r="BQ119"/>
  <c r="BQ119" i="18"/>
  <c r="AW119"/>
  <c r="AK120" s="1"/>
  <c r="BN119"/>
  <c r="J119"/>
  <c r="I119" i="17"/>
  <c r="AV119"/>
  <c r="AJ120" s="1"/>
  <c r="BP119"/>
  <c r="BM119"/>
  <c r="BC118" i="13"/>
  <c r="AV118"/>
  <c r="AY118" s="1"/>
  <c r="AI118"/>
  <c r="AR118" s="1"/>
  <c r="BP118"/>
  <c r="I118"/>
  <c r="BM118"/>
  <c r="J329" i="7"/>
  <c r="G329"/>
  <c r="K329"/>
  <c r="H329"/>
  <c r="I329"/>
  <c r="S118" i="13"/>
  <c r="AB119" s="1"/>
  <c r="M118"/>
  <c r="BJ145"/>
  <c r="AY119" i="17" l="1"/>
  <c r="BB119" s="1"/>
  <c r="L329" i="20"/>
  <c r="G229" i="12" s="1"/>
  <c r="AZ119" i="17"/>
  <c r="BC119" s="1"/>
  <c r="L329" i="19"/>
  <c r="G229" i="15" s="1"/>
  <c r="R119" i="18"/>
  <c r="AA120" s="1"/>
  <c r="L119"/>
  <c r="O119" s="1"/>
  <c r="AX119" i="17"/>
  <c r="BA119" s="1"/>
  <c r="AZ119" i="18"/>
  <c r="BC119" s="1"/>
  <c r="AX119"/>
  <c r="BA119" s="1"/>
  <c r="M119"/>
  <c r="P119" s="1"/>
  <c r="S119"/>
  <c r="AB120" s="1"/>
  <c r="M119" i="17"/>
  <c r="P119" s="1"/>
  <c r="S119"/>
  <c r="AB120" s="1"/>
  <c r="K119" i="18"/>
  <c r="N119" s="1"/>
  <c r="Q119"/>
  <c r="Z120" s="1"/>
  <c r="BR119"/>
  <c r="BS120" s="1"/>
  <c r="L119" i="17"/>
  <c r="O119" s="1"/>
  <c r="R119"/>
  <c r="AA120" s="1"/>
  <c r="Q119"/>
  <c r="Z120" s="1"/>
  <c r="BR119"/>
  <c r="BS120" s="1"/>
  <c r="K119"/>
  <c r="N119" s="1"/>
  <c r="AY119" i="18"/>
  <c r="BB119" s="1"/>
  <c r="BW118" i="13"/>
  <c r="BB118"/>
  <c r="AU118"/>
  <c r="AX118" s="1"/>
  <c r="L329" i="7"/>
  <c r="H118" i="13"/>
  <c r="BR118" s="1"/>
  <c r="BS119" s="1"/>
  <c r="BO118"/>
  <c r="BL118"/>
  <c r="P118"/>
  <c r="R118"/>
  <c r="AA119" s="1"/>
  <c r="L118"/>
  <c r="BI146"/>
  <c r="F330" i="19" l="1"/>
  <c r="F330" i="7"/>
  <c r="BD119" i="18"/>
  <c r="BH120" i="17"/>
  <c r="BH120" i="18"/>
  <c r="H229" i="12"/>
  <c r="I229" s="1"/>
  <c r="G229" i="16"/>
  <c r="H229" s="1"/>
  <c r="I229" s="1"/>
  <c r="H229" i="15"/>
  <c r="I229" s="1"/>
  <c r="BV118" i="13"/>
  <c r="BA118"/>
  <c r="BD118" s="1"/>
  <c r="BD118" i="17" s="1"/>
  <c r="AK119" i="13"/>
  <c r="AT119" s="1"/>
  <c r="O118"/>
  <c r="K118"/>
  <c r="Q118"/>
  <c r="Z119" s="1"/>
  <c r="F329" i="20" s="1"/>
  <c r="BK146" i="13"/>
  <c r="BJ146"/>
  <c r="BU119" i="18" l="1"/>
  <c r="AR120" s="1"/>
  <c r="BV119"/>
  <c r="AS120" s="1"/>
  <c r="BW119"/>
  <c r="AT120" s="1"/>
  <c r="BV119" i="17"/>
  <c r="AS120" s="1"/>
  <c r="BU119"/>
  <c r="AR120" s="1"/>
  <c r="BW119"/>
  <c r="AT120" s="1"/>
  <c r="J230" i="16"/>
  <c r="J230" i="15"/>
  <c r="BU118" i="13"/>
  <c r="J230" i="12"/>
  <c r="AW119" i="13"/>
  <c r="AZ119" s="1"/>
  <c r="AJ119"/>
  <c r="AS119" s="1"/>
  <c r="BQ119"/>
  <c r="J119"/>
  <c r="BN119"/>
  <c r="BH119"/>
  <c r="N118"/>
  <c r="G330" i="19" l="1"/>
  <c r="J330"/>
  <c r="I330"/>
  <c r="K330"/>
  <c r="H330"/>
  <c r="I330" i="20"/>
  <c r="G330"/>
  <c r="H330"/>
  <c r="K330"/>
  <c r="J330"/>
  <c r="J120" i="17"/>
  <c r="AW120"/>
  <c r="AK121" s="1"/>
  <c r="BN120"/>
  <c r="BQ120"/>
  <c r="BN120" i="18"/>
  <c r="J120"/>
  <c r="AW120"/>
  <c r="AK121" s="1"/>
  <c r="BQ120"/>
  <c r="I120"/>
  <c r="BP120"/>
  <c r="AV120"/>
  <c r="AJ121" s="1"/>
  <c r="BM120"/>
  <c r="BL120"/>
  <c r="AU120"/>
  <c r="AI121" s="1"/>
  <c r="H120"/>
  <c r="BO120"/>
  <c r="BO120" i="17"/>
  <c r="AU120"/>
  <c r="AI121" s="1"/>
  <c r="H120"/>
  <c r="BL120"/>
  <c r="I120"/>
  <c r="BM120"/>
  <c r="BP120"/>
  <c r="AV120"/>
  <c r="AJ121" s="1"/>
  <c r="BC119" i="13"/>
  <c r="AV119"/>
  <c r="AY119" s="1"/>
  <c r="AI119"/>
  <c r="AR119" s="1"/>
  <c r="BP119"/>
  <c r="I119"/>
  <c r="BM119"/>
  <c r="G330" i="7"/>
  <c r="H330"/>
  <c r="J330"/>
  <c r="I330"/>
  <c r="K330"/>
  <c r="M119" i="13"/>
  <c r="S119"/>
  <c r="AB120" s="1"/>
  <c r="BI147"/>
  <c r="AX120" i="17" l="1"/>
  <c r="BA120" s="1"/>
  <c r="AY120"/>
  <c r="BB120" s="1"/>
  <c r="AZ120"/>
  <c r="BC120" s="1"/>
  <c r="L330" i="20"/>
  <c r="G230" i="12" s="1"/>
  <c r="L330" i="19"/>
  <c r="G230" i="15" s="1"/>
  <c r="R120" i="17"/>
  <c r="AA121" s="1"/>
  <c r="L120"/>
  <c r="O120" s="1"/>
  <c r="Q120" i="18"/>
  <c r="Z121" s="1"/>
  <c r="K120"/>
  <c r="N120" s="1"/>
  <c r="BR120"/>
  <c r="BS121" s="1"/>
  <c r="R120"/>
  <c r="AA121" s="1"/>
  <c r="L120"/>
  <c r="O120" s="1"/>
  <c r="AY120"/>
  <c r="BB120" s="1"/>
  <c r="S120" i="17"/>
  <c r="AB121" s="1"/>
  <c r="M120"/>
  <c r="P120" s="1"/>
  <c r="K120"/>
  <c r="N120" s="1"/>
  <c r="Q120"/>
  <c r="Z121" s="1"/>
  <c r="BR120"/>
  <c r="BS121" s="1"/>
  <c r="S120" i="18"/>
  <c r="AB121" s="1"/>
  <c r="M120"/>
  <c r="P120" s="1"/>
  <c r="AZ120"/>
  <c r="BC120" s="1"/>
  <c r="AX120"/>
  <c r="BA120" s="1"/>
  <c r="BW119" i="13"/>
  <c r="BB119"/>
  <c r="AU119"/>
  <c r="AX119" s="1"/>
  <c r="L330" i="7"/>
  <c r="R119" i="13"/>
  <c r="AA120" s="1"/>
  <c r="L119"/>
  <c r="P119"/>
  <c r="BO119"/>
  <c r="H119"/>
  <c r="BL119"/>
  <c r="BJ147"/>
  <c r="BK147"/>
  <c r="F331" i="19" l="1"/>
  <c r="F331" i="7"/>
  <c r="BH121" i="18"/>
  <c r="BD120"/>
  <c r="BH121" i="17"/>
  <c r="H230" i="12"/>
  <c r="I230" s="1"/>
  <c r="G230" i="16"/>
  <c r="H230" s="1"/>
  <c r="I230" s="1"/>
  <c r="H230" i="15"/>
  <c r="I230" s="1"/>
  <c r="BV119" i="13"/>
  <c r="BA119"/>
  <c r="BD119" s="1"/>
  <c r="BD119" i="17" s="1"/>
  <c r="AK120" i="13"/>
  <c r="AT120" s="1"/>
  <c r="K119"/>
  <c r="BR119"/>
  <c r="BS120" s="1"/>
  <c r="Q119"/>
  <c r="Z120" s="1"/>
  <c r="F330" i="20" s="1"/>
  <c r="O119" i="13"/>
  <c r="BV120" i="18" l="1"/>
  <c r="AS121" s="1"/>
  <c r="BW120"/>
  <c r="AT121" s="1"/>
  <c r="BU120"/>
  <c r="AR121" s="1"/>
  <c r="BW120" i="17"/>
  <c r="AT121" s="1"/>
  <c r="BU120"/>
  <c r="AR121" s="1"/>
  <c r="BV120"/>
  <c r="AS121" s="1"/>
  <c r="J231" i="16"/>
  <c r="J231" i="15"/>
  <c r="BU119" i="13"/>
  <c r="J231" i="12"/>
  <c r="AW120" i="13"/>
  <c r="AZ120" s="1"/>
  <c r="AJ120"/>
  <c r="AS120" s="1"/>
  <c r="BH120"/>
  <c r="N119"/>
  <c r="J120"/>
  <c r="BQ120"/>
  <c r="BN120"/>
  <c r="BJ148"/>
  <c r="BK148"/>
  <c r="BI148"/>
  <c r="K331" i="20" l="1"/>
  <c r="J331"/>
  <c r="G331"/>
  <c r="H331"/>
  <c r="I331"/>
  <c r="K331" i="19"/>
  <c r="I331"/>
  <c r="H331"/>
  <c r="G331"/>
  <c r="J331"/>
  <c r="H121" i="17"/>
  <c r="BL121"/>
  <c r="BO121"/>
  <c r="AU121"/>
  <c r="AI122" s="1"/>
  <c r="BQ121" i="18"/>
  <c r="AW121"/>
  <c r="AK122" s="1"/>
  <c r="BN121"/>
  <c r="J121"/>
  <c r="I121" i="17"/>
  <c r="BP121"/>
  <c r="BM121"/>
  <c r="AV121"/>
  <c r="AJ122" s="1"/>
  <c r="BQ121"/>
  <c r="AW121"/>
  <c r="AK122" s="1"/>
  <c r="BN121"/>
  <c r="J121"/>
  <c r="H121" i="18"/>
  <c r="BL121"/>
  <c r="BO121"/>
  <c r="AU121"/>
  <c r="AI122" s="1"/>
  <c r="BM121"/>
  <c r="BP121"/>
  <c r="AV121"/>
  <c r="AJ122" s="1"/>
  <c r="I121"/>
  <c r="BC120" i="13"/>
  <c r="AV120"/>
  <c r="AY120" s="1"/>
  <c r="AI120"/>
  <c r="AR120" s="1"/>
  <c r="J331" i="7"/>
  <c r="K331"/>
  <c r="I331"/>
  <c r="H331"/>
  <c r="G331"/>
  <c r="BP120" i="13"/>
  <c r="I120"/>
  <c r="BM120"/>
  <c r="M120"/>
  <c r="S120"/>
  <c r="AB121" s="1"/>
  <c r="AZ121" i="18" l="1"/>
  <c r="BC121" s="1"/>
  <c r="L331" i="19"/>
  <c r="G231" i="15" s="1"/>
  <c r="AX121" i="18"/>
  <c r="BA121" s="1"/>
  <c r="AY121"/>
  <c r="BB121" s="1"/>
  <c r="L331" i="20"/>
  <c r="G231" i="12" s="1"/>
  <c r="L121" i="18"/>
  <c r="O121" s="1"/>
  <c r="R121"/>
  <c r="AA122" s="1"/>
  <c r="K121"/>
  <c r="N121" s="1"/>
  <c r="BR121"/>
  <c r="BS122" s="1"/>
  <c r="Q121"/>
  <c r="Z122" s="1"/>
  <c r="M121"/>
  <c r="P121" s="1"/>
  <c r="S121"/>
  <c r="AB122" s="1"/>
  <c r="Q121" i="17"/>
  <c r="Z122" s="1"/>
  <c r="BR121"/>
  <c r="BS122" s="1"/>
  <c r="K121"/>
  <c r="N121" s="1"/>
  <c r="S121"/>
  <c r="AB122" s="1"/>
  <c r="M121"/>
  <c r="P121" s="1"/>
  <c r="R121"/>
  <c r="AA122" s="1"/>
  <c r="L121"/>
  <c r="O121" s="1"/>
  <c r="AY121"/>
  <c r="BB121" s="1"/>
  <c r="AX121"/>
  <c r="BA121" s="1"/>
  <c r="AZ121"/>
  <c r="BC121" s="1"/>
  <c r="BW120" i="13"/>
  <c r="BB120"/>
  <c r="AU120"/>
  <c r="AX120" s="1"/>
  <c r="L120"/>
  <c r="R120"/>
  <c r="AA121" s="1"/>
  <c r="BO120"/>
  <c r="H120"/>
  <c r="BL120"/>
  <c r="L331" i="7"/>
  <c r="P120" i="13"/>
  <c r="F332" i="7" l="1"/>
  <c r="F332" i="19"/>
  <c r="BD121" i="18"/>
  <c r="BH122"/>
  <c r="BH122" i="17"/>
  <c r="H231" i="12"/>
  <c r="I231" s="1"/>
  <c r="H231" i="15"/>
  <c r="I231" s="1"/>
  <c r="G231" i="16"/>
  <c r="H231" s="1"/>
  <c r="I231" s="1"/>
  <c r="BV120" i="13"/>
  <c r="BA120"/>
  <c r="BD120" s="1"/>
  <c r="BD120" i="17" s="1"/>
  <c r="AK121" i="13"/>
  <c r="AT121" s="1"/>
  <c r="BR120"/>
  <c r="BS121" s="1"/>
  <c r="K120"/>
  <c r="Q120"/>
  <c r="Z121" s="1"/>
  <c r="F331" i="20" s="1"/>
  <c r="O120" i="13"/>
  <c r="BK149"/>
  <c r="BI149"/>
  <c r="BJ149"/>
  <c r="BW121" i="18" l="1"/>
  <c r="AT122" s="1"/>
  <c r="BU121"/>
  <c r="AR122" s="1"/>
  <c r="BV121"/>
  <c r="AS122" s="1"/>
  <c r="BU121" i="17"/>
  <c r="AR122" s="1"/>
  <c r="BV121"/>
  <c r="AS122" s="1"/>
  <c r="BW121"/>
  <c r="AT122" s="1"/>
  <c r="J232" i="15"/>
  <c r="J232" i="16"/>
  <c r="BU120" i="13"/>
  <c r="J232" i="12"/>
  <c r="AW121" i="13"/>
  <c r="AZ121" s="1"/>
  <c r="AJ121"/>
  <c r="AS121" s="1"/>
  <c r="J121"/>
  <c r="BQ121"/>
  <c r="BN121"/>
  <c r="N120"/>
  <c r="BH121"/>
  <c r="I332" i="19" l="1"/>
  <c r="G332"/>
  <c r="K332"/>
  <c r="H332"/>
  <c r="J332"/>
  <c r="J332" i="20"/>
  <c r="I332"/>
  <c r="K332"/>
  <c r="G332"/>
  <c r="H332"/>
  <c r="BL122" i="17"/>
  <c r="H122"/>
  <c r="AU122"/>
  <c r="AI123" s="1"/>
  <c r="BO122"/>
  <c r="BQ122"/>
  <c r="AW122"/>
  <c r="AK123" s="1"/>
  <c r="J122"/>
  <c r="BN122"/>
  <c r="BO122" i="18"/>
  <c r="AU122"/>
  <c r="AI123" s="1"/>
  <c r="BL122"/>
  <c r="H122"/>
  <c r="BN122"/>
  <c r="BQ122"/>
  <c r="J122"/>
  <c r="AW122"/>
  <c r="AK123" s="1"/>
  <c r="I122" i="17"/>
  <c r="BM122"/>
  <c r="BP122"/>
  <c r="AV122"/>
  <c r="AJ123" s="1"/>
  <c r="AV122" i="18"/>
  <c r="AJ123" s="1"/>
  <c r="BM122"/>
  <c r="BP122"/>
  <c r="I122"/>
  <c r="BC121" i="13"/>
  <c r="AV121"/>
  <c r="AY121" s="1"/>
  <c r="AI121"/>
  <c r="AR121" s="1"/>
  <c r="S121"/>
  <c r="AB122" s="1"/>
  <c r="M121"/>
  <c r="H332" i="7"/>
  <c r="K332"/>
  <c r="J332"/>
  <c r="G332"/>
  <c r="I332"/>
  <c r="BP121" i="13"/>
  <c r="I121"/>
  <c r="BM121"/>
  <c r="BK150"/>
  <c r="AX122" i="18" l="1"/>
  <c r="BA122" s="1"/>
  <c r="AX122" i="17"/>
  <c r="BA122" s="1"/>
  <c r="AZ122"/>
  <c r="BC122" s="1"/>
  <c r="L332" i="20"/>
  <c r="G232" i="12" s="1"/>
  <c r="L332" i="19"/>
  <c r="G232" i="15" s="1"/>
  <c r="R122" i="17"/>
  <c r="AA123" s="1"/>
  <c r="L122"/>
  <c r="O122" s="1"/>
  <c r="R122" i="18"/>
  <c r="AA123" s="1"/>
  <c r="L122"/>
  <c r="O122" s="1"/>
  <c r="S122"/>
  <c r="AB123" s="1"/>
  <c r="M122"/>
  <c r="P122" s="1"/>
  <c r="BR122"/>
  <c r="BS123" s="1"/>
  <c r="Q122"/>
  <c r="Z123" s="1"/>
  <c r="K122"/>
  <c r="N122" s="1"/>
  <c r="BR122" i="17"/>
  <c r="BS123" s="1"/>
  <c r="Q122"/>
  <c r="Z123" s="1"/>
  <c r="K122"/>
  <c r="N122" s="1"/>
  <c r="M122"/>
  <c r="P122" s="1"/>
  <c r="S122"/>
  <c r="AB123" s="1"/>
  <c r="AY122" i="18"/>
  <c r="BB122" s="1"/>
  <c r="AY122" i="17"/>
  <c r="BB122" s="1"/>
  <c r="AZ122" i="18"/>
  <c r="BC122" s="1"/>
  <c r="BW121" i="13"/>
  <c r="BB121"/>
  <c r="AU121"/>
  <c r="AX121" s="1"/>
  <c r="L121"/>
  <c r="R121"/>
  <c r="AA122" s="1"/>
  <c r="P121"/>
  <c r="L332" i="7"/>
  <c r="BL121" i="13"/>
  <c r="H121"/>
  <c r="BO121"/>
  <c r="BJ150"/>
  <c r="BI150"/>
  <c r="F333" i="19" l="1"/>
  <c r="F333" i="7"/>
  <c r="BD122" i="18"/>
  <c r="BH123" i="17"/>
  <c r="BH123" i="18"/>
  <c r="H232" i="15"/>
  <c r="I232" s="1"/>
  <c r="G232" i="16"/>
  <c r="H232" s="1"/>
  <c r="I232" s="1"/>
  <c r="BV121" i="13"/>
  <c r="H232" i="12"/>
  <c r="I232" s="1"/>
  <c r="BA121" i="13"/>
  <c r="BD121" s="1"/>
  <c r="BD121" i="17" s="1"/>
  <c r="AK122" i="13"/>
  <c r="AT122" s="1"/>
  <c r="K121"/>
  <c r="Q121"/>
  <c r="Z122" s="1"/>
  <c r="F332" i="20" s="1"/>
  <c r="BR121" i="13"/>
  <c r="BS122" s="1"/>
  <c r="O121"/>
  <c r="BU122" i="18" l="1"/>
  <c r="AR123" s="1"/>
  <c r="BW122"/>
  <c r="AT123" s="1"/>
  <c r="BV122"/>
  <c r="AS123" s="1"/>
  <c r="BU122" i="17"/>
  <c r="AR123" s="1"/>
  <c r="BW122"/>
  <c r="AT123" s="1"/>
  <c r="BV122"/>
  <c r="AS123" s="1"/>
  <c r="J233" i="15"/>
  <c r="J233" i="16"/>
  <c r="BU121" i="13"/>
  <c r="J233" i="12"/>
  <c r="AW122" i="13"/>
  <c r="AZ122" s="1"/>
  <c r="AJ122"/>
  <c r="AS122" s="1"/>
  <c r="N121"/>
  <c r="BH122"/>
  <c r="BQ122"/>
  <c r="J122"/>
  <c r="BN122"/>
  <c r="BJ151"/>
  <c r="BK151"/>
  <c r="BI151"/>
  <c r="K333" i="20" l="1"/>
  <c r="I333"/>
  <c r="J333"/>
  <c r="G333"/>
  <c r="H333"/>
  <c r="G333" i="19"/>
  <c r="K333"/>
  <c r="J333"/>
  <c r="H333"/>
  <c r="I333"/>
  <c r="BL123" i="17"/>
  <c r="BO123"/>
  <c r="H123"/>
  <c r="AU123"/>
  <c r="AI124" s="1"/>
  <c r="AV123" i="18"/>
  <c r="AJ124" s="1"/>
  <c r="BP123"/>
  <c r="I123"/>
  <c r="BM123"/>
  <c r="AU123"/>
  <c r="AI124" s="1"/>
  <c r="BO123"/>
  <c r="BL123"/>
  <c r="H123"/>
  <c r="J123" i="17"/>
  <c r="AW123"/>
  <c r="AK124" s="1"/>
  <c r="BN123"/>
  <c r="BQ123"/>
  <c r="AW123" i="18"/>
  <c r="AK124" s="1"/>
  <c r="J123"/>
  <c r="BN123"/>
  <c r="BQ123"/>
  <c r="BP123" i="17"/>
  <c r="I123"/>
  <c r="AV123"/>
  <c r="AJ124" s="1"/>
  <c r="BM123"/>
  <c r="BC122" i="13"/>
  <c r="AV122"/>
  <c r="AY122" s="1"/>
  <c r="AI122"/>
  <c r="AR122" s="1"/>
  <c r="J333" i="7"/>
  <c r="I333"/>
  <c r="G333"/>
  <c r="H333"/>
  <c r="K333"/>
  <c r="BP122" i="13"/>
  <c r="I122"/>
  <c r="BM122"/>
  <c r="M122"/>
  <c r="S122"/>
  <c r="AB123" s="1"/>
  <c r="AZ123" i="17" l="1"/>
  <c r="BC123" s="1"/>
  <c r="L333" i="20"/>
  <c r="G233" i="12" s="1"/>
  <c r="L333" i="19"/>
  <c r="G233" i="15" s="1"/>
  <c r="AZ123" i="18"/>
  <c r="BC123" s="1"/>
  <c r="M123"/>
  <c r="P123" s="1"/>
  <c r="S123"/>
  <c r="AB124" s="1"/>
  <c r="BR123"/>
  <c r="BS124" s="1"/>
  <c r="Q123"/>
  <c r="Z124" s="1"/>
  <c r="K123"/>
  <c r="N123" s="1"/>
  <c r="BR123" i="17"/>
  <c r="BS124" s="1"/>
  <c r="Q123"/>
  <c r="Z124" s="1"/>
  <c r="K123"/>
  <c r="N123" s="1"/>
  <c r="AX123" i="18"/>
  <c r="BA123" s="1"/>
  <c r="AY123" i="17"/>
  <c r="BB123" s="1"/>
  <c r="AY123" i="18"/>
  <c r="BB123" s="1"/>
  <c r="AX123" i="17"/>
  <c r="BA123" s="1"/>
  <c r="R123"/>
  <c r="AA124" s="1"/>
  <c r="L123"/>
  <c r="O123" s="1"/>
  <c r="S123"/>
  <c r="AB124" s="1"/>
  <c r="M123"/>
  <c r="P123" s="1"/>
  <c r="R123" i="18"/>
  <c r="AA124" s="1"/>
  <c r="L123"/>
  <c r="O123" s="1"/>
  <c r="BW122" i="13"/>
  <c r="BB122"/>
  <c r="AU122"/>
  <c r="AX122" s="1"/>
  <c r="H122"/>
  <c r="BO122"/>
  <c r="BL122"/>
  <c r="L333" i="7"/>
  <c r="P122" i="13"/>
  <c r="L122"/>
  <c r="R122"/>
  <c r="AA123" s="1"/>
  <c r="BI152"/>
  <c r="F334" i="19" l="1"/>
  <c r="F334" i="7"/>
  <c r="BH124" i="17"/>
  <c r="BD123" i="18"/>
  <c r="BH124"/>
  <c r="H233" i="12"/>
  <c r="I233" s="1"/>
  <c r="G233" i="16"/>
  <c r="H233" s="1"/>
  <c r="I233" s="1"/>
  <c r="H233" i="15"/>
  <c r="I233" s="1"/>
  <c r="BV122" i="13"/>
  <c r="BA122"/>
  <c r="BD122" s="1"/>
  <c r="BD122" i="17" s="1"/>
  <c r="AK123" i="13"/>
  <c r="AT123" s="1"/>
  <c r="K122"/>
  <c r="Q122"/>
  <c r="Z123" s="1"/>
  <c r="F333" i="20" s="1"/>
  <c r="BR122" i="13"/>
  <c r="BS123" s="1"/>
  <c r="O122"/>
  <c r="BJ152"/>
  <c r="BK152"/>
  <c r="BU123" i="18" l="1"/>
  <c r="AR124" s="1"/>
  <c r="BV123"/>
  <c r="AS124" s="1"/>
  <c r="BW123"/>
  <c r="AT124" s="1"/>
  <c r="BV123" i="17"/>
  <c r="AS124" s="1"/>
  <c r="BU123"/>
  <c r="AR124" s="1"/>
  <c r="BW123"/>
  <c r="AT124" s="1"/>
  <c r="J234" i="16"/>
  <c r="J234" i="15"/>
  <c r="BU122" i="13"/>
  <c r="J234" i="12"/>
  <c r="AW123" i="13"/>
  <c r="AZ123" s="1"/>
  <c r="AJ123"/>
  <c r="AS123" s="1"/>
  <c r="N122"/>
  <c r="BH123"/>
  <c r="J123"/>
  <c r="BN123"/>
  <c r="BQ123"/>
  <c r="H334" i="20" l="1"/>
  <c r="I334"/>
  <c r="K334"/>
  <c r="G334"/>
  <c r="J334"/>
  <c r="G334" i="19"/>
  <c r="I334"/>
  <c r="J334"/>
  <c r="K334"/>
  <c r="H334"/>
  <c r="BN124" i="17"/>
  <c r="J124"/>
  <c r="BQ124"/>
  <c r="AW124"/>
  <c r="AK125" s="1"/>
  <c r="AU124"/>
  <c r="AI125" s="1"/>
  <c r="H124"/>
  <c r="BL124"/>
  <c r="BO124"/>
  <c r="J124" i="18"/>
  <c r="BN124"/>
  <c r="AW124"/>
  <c r="AK125" s="1"/>
  <c r="BQ124"/>
  <c r="H124"/>
  <c r="AU124"/>
  <c r="AI125" s="1"/>
  <c r="BL124"/>
  <c r="BO124"/>
  <c r="I124"/>
  <c r="AV124"/>
  <c r="AJ125" s="1"/>
  <c r="BM124"/>
  <c r="BP124"/>
  <c r="AV124" i="17"/>
  <c r="AJ125" s="1"/>
  <c r="BM124"/>
  <c r="BP124"/>
  <c r="I124"/>
  <c r="BC123" i="13"/>
  <c r="AV123"/>
  <c r="AY123" s="1"/>
  <c r="AI123"/>
  <c r="AR123" s="1"/>
  <c r="S123"/>
  <c r="AB124" s="1"/>
  <c r="M123"/>
  <c r="G334" i="7"/>
  <c r="H334"/>
  <c r="J334"/>
  <c r="I334"/>
  <c r="K334"/>
  <c r="I123" i="13"/>
  <c r="BP123"/>
  <c r="BM123"/>
  <c r="BI153"/>
  <c r="BJ153"/>
  <c r="AX124" i="17" l="1"/>
  <c r="BA124" s="1"/>
  <c r="AY124"/>
  <c r="BB124" s="1"/>
  <c r="AY124" i="18"/>
  <c r="BB124" s="1"/>
  <c r="L334" i="20"/>
  <c r="G234" i="12" s="1"/>
  <c r="L334" i="19"/>
  <c r="G234" i="15" s="1"/>
  <c r="L124" i="17"/>
  <c r="O124" s="1"/>
  <c r="R124"/>
  <c r="AA125" s="1"/>
  <c r="R124" i="18"/>
  <c r="AA125" s="1"/>
  <c r="L124"/>
  <c r="O124" s="1"/>
  <c r="S124"/>
  <c r="AB125" s="1"/>
  <c r="M124"/>
  <c r="P124" s="1"/>
  <c r="K124" i="17"/>
  <c r="N124" s="1"/>
  <c r="Q124"/>
  <c r="Z125" s="1"/>
  <c r="BR124"/>
  <c r="BS125" s="1"/>
  <c r="S124"/>
  <c r="AB125" s="1"/>
  <c r="M124"/>
  <c r="P124" s="1"/>
  <c r="Q124" i="18"/>
  <c r="Z125" s="1"/>
  <c r="BR124"/>
  <c r="BS125" s="1"/>
  <c r="K124"/>
  <c r="N124" s="1"/>
  <c r="AZ124" i="17"/>
  <c r="BC124" s="1"/>
  <c r="AX124" i="18"/>
  <c r="BA124" s="1"/>
  <c r="AZ124"/>
  <c r="BC124" s="1"/>
  <c r="BW123" i="13"/>
  <c r="BB123"/>
  <c r="AU123"/>
  <c r="AX123" s="1"/>
  <c r="L334" i="7"/>
  <c r="P123" i="13"/>
  <c r="H123"/>
  <c r="BO123"/>
  <c r="BL123"/>
  <c r="R123"/>
  <c r="AA124" s="1"/>
  <c r="L123"/>
  <c r="BK153"/>
  <c r="F335" i="7" l="1"/>
  <c r="F335" i="19"/>
  <c r="BD124" i="18"/>
  <c r="BH125"/>
  <c r="BH125" i="17"/>
  <c r="H234" i="12"/>
  <c r="I234" s="1"/>
  <c r="G234" i="16"/>
  <c r="H234" s="1"/>
  <c r="I234" s="1"/>
  <c r="H234" i="15"/>
  <c r="I234" s="1"/>
  <c r="BV123" i="13"/>
  <c r="BA123"/>
  <c r="BD123" s="1"/>
  <c r="BD123" i="17" s="1"/>
  <c r="AK124" i="13"/>
  <c r="AT124" s="1"/>
  <c r="K123"/>
  <c r="Q123"/>
  <c r="Z124" s="1"/>
  <c r="F334" i="20" s="1"/>
  <c r="BR123" i="13"/>
  <c r="BS124" s="1"/>
  <c r="O123"/>
  <c r="BI154"/>
  <c r="BV124" i="18" l="1"/>
  <c r="AS125" s="1"/>
  <c r="BW124"/>
  <c r="AT125" s="1"/>
  <c r="BU124"/>
  <c r="AR125" s="1"/>
  <c r="BW124" i="17"/>
  <c r="AT125" s="1"/>
  <c r="BV124"/>
  <c r="AS125" s="1"/>
  <c r="BU124"/>
  <c r="AR125" s="1"/>
  <c r="J235" i="16"/>
  <c r="J235" i="15"/>
  <c r="BU123" i="13"/>
  <c r="J235" i="12"/>
  <c r="AW124" i="13"/>
  <c r="AZ124" s="1"/>
  <c r="AJ124"/>
  <c r="AS124" s="1"/>
  <c r="N123"/>
  <c r="J124"/>
  <c r="BQ124"/>
  <c r="BN124"/>
  <c r="BH124"/>
  <c r="BJ154"/>
  <c r="J335" i="19" l="1"/>
  <c r="G335"/>
  <c r="I335"/>
  <c r="H335"/>
  <c r="K335"/>
  <c r="K335" i="20"/>
  <c r="I335"/>
  <c r="H335"/>
  <c r="G335"/>
  <c r="J335"/>
  <c r="J125" i="17"/>
  <c r="AW125"/>
  <c r="AK126" s="1"/>
  <c r="BN125"/>
  <c r="BQ125"/>
  <c r="BO125" i="18"/>
  <c r="H125"/>
  <c r="AU125"/>
  <c r="AI126" s="1"/>
  <c r="BL125"/>
  <c r="BQ125"/>
  <c r="BN125"/>
  <c r="J125"/>
  <c r="AW125"/>
  <c r="AK126" s="1"/>
  <c r="BP125"/>
  <c r="AV125"/>
  <c r="AJ126" s="1"/>
  <c r="I125"/>
  <c r="BM125"/>
  <c r="H125" i="17"/>
  <c r="AU125"/>
  <c r="AI126" s="1"/>
  <c r="BL125"/>
  <c r="BO125"/>
  <c r="BP125"/>
  <c r="I125"/>
  <c r="AV125"/>
  <c r="AJ126" s="1"/>
  <c r="BM125"/>
  <c r="BC124" i="13"/>
  <c r="AV124"/>
  <c r="AY124" s="1"/>
  <c r="AI124"/>
  <c r="AR124" s="1"/>
  <c r="H335" i="7"/>
  <c r="G335"/>
  <c r="I335"/>
  <c r="K335"/>
  <c r="J335"/>
  <c r="BP124" i="13"/>
  <c r="I124"/>
  <c r="BM124"/>
  <c r="M124"/>
  <c r="S124"/>
  <c r="AB125" s="1"/>
  <c r="BK154"/>
  <c r="AX125" i="18" l="1"/>
  <c r="BA125" s="1"/>
  <c r="L335" i="20"/>
  <c r="G235" i="12" s="1"/>
  <c r="L335" i="19"/>
  <c r="G235" i="15" s="1"/>
  <c r="M125" i="18"/>
  <c r="P125" s="1"/>
  <c r="S125"/>
  <c r="AB126" s="1"/>
  <c r="L125" i="17"/>
  <c r="O125" s="1"/>
  <c r="R125"/>
  <c r="AA126" s="1"/>
  <c r="Q125"/>
  <c r="Z126" s="1"/>
  <c r="BR125"/>
  <c r="BS126" s="1"/>
  <c r="K125"/>
  <c r="N125" s="1"/>
  <c r="S125"/>
  <c r="AB126" s="1"/>
  <c r="M125"/>
  <c r="P125" s="1"/>
  <c r="AX125"/>
  <c r="BA125" s="1"/>
  <c r="AZ125" i="18"/>
  <c r="BC125" s="1"/>
  <c r="AZ125" i="17"/>
  <c r="BC125" s="1"/>
  <c r="L125" i="18"/>
  <c r="O125" s="1"/>
  <c r="R125"/>
  <c r="AA126" s="1"/>
  <c r="BR125"/>
  <c r="BS126" s="1"/>
  <c r="Q125"/>
  <c r="Z126" s="1"/>
  <c r="K125"/>
  <c r="N125" s="1"/>
  <c r="AY125" i="17"/>
  <c r="BB125" s="1"/>
  <c r="AY125" i="18"/>
  <c r="BB125" s="1"/>
  <c r="BW124" i="13"/>
  <c r="BB124"/>
  <c r="AU124"/>
  <c r="AX124" s="1"/>
  <c r="H124"/>
  <c r="BO124"/>
  <c r="BL124"/>
  <c r="R124"/>
  <c r="AA125" s="1"/>
  <c r="L124"/>
  <c r="P124"/>
  <c r="L335" i="7"/>
  <c r="BJ155" i="13"/>
  <c r="BI155"/>
  <c r="F336" i="19" l="1"/>
  <c r="F336" i="7"/>
  <c r="BD125" i="18"/>
  <c r="BH126" i="17"/>
  <c r="BH126" i="18"/>
  <c r="H235" i="12"/>
  <c r="I235" s="1"/>
  <c r="H235" i="15"/>
  <c r="I235" s="1"/>
  <c r="G235" i="16"/>
  <c r="H235" s="1"/>
  <c r="I235" s="1"/>
  <c r="BV124" i="13"/>
  <c r="BA124"/>
  <c r="BD124" s="1"/>
  <c r="BD124" i="17" s="1"/>
  <c r="AK125" i="13"/>
  <c r="AT125" s="1"/>
  <c r="Q124"/>
  <c r="Z125" s="1"/>
  <c r="F335" i="20" s="1"/>
  <c r="K124" i="13"/>
  <c r="BR124"/>
  <c r="BS125" s="1"/>
  <c r="O124"/>
  <c r="BK155"/>
  <c r="BW125" i="18" l="1"/>
  <c r="AT126" s="1"/>
  <c r="BV125"/>
  <c r="AS126" s="1"/>
  <c r="BU125"/>
  <c r="AR126" s="1"/>
  <c r="BU125" i="17"/>
  <c r="AR126" s="1"/>
  <c r="BV125"/>
  <c r="AS126" s="1"/>
  <c r="BW125"/>
  <c r="AT126" s="1"/>
  <c r="J236" i="16"/>
  <c r="J236" i="15"/>
  <c r="BU124" i="13"/>
  <c r="J236" i="12"/>
  <c r="AW125" i="13"/>
  <c r="AZ125" s="1"/>
  <c r="AJ125"/>
  <c r="AS125" s="1"/>
  <c r="N124"/>
  <c r="BH125"/>
  <c r="BQ125"/>
  <c r="J125"/>
  <c r="BN125"/>
  <c r="G336" i="19" l="1"/>
  <c r="I336"/>
  <c r="H336"/>
  <c r="J336"/>
  <c r="K336"/>
  <c r="I336" i="20"/>
  <c r="H336"/>
  <c r="J336"/>
  <c r="G336"/>
  <c r="K336"/>
  <c r="J126" i="18"/>
  <c r="BN126"/>
  <c r="BQ126"/>
  <c r="AW126"/>
  <c r="AK127" s="1"/>
  <c r="BQ126" i="17"/>
  <c r="BN126"/>
  <c r="AW126"/>
  <c r="AK127" s="1"/>
  <c r="J126"/>
  <c r="BM126" i="18"/>
  <c r="BP126"/>
  <c r="AV126"/>
  <c r="AJ127" s="1"/>
  <c r="I126"/>
  <c r="H126" i="17"/>
  <c r="BL126"/>
  <c r="BO126"/>
  <c r="AU126"/>
  <c r="AI127" s="1"/>
  <c r="BL126" i="18"/>
  <c r="BO126"/>
  <c r="H126"/>
  <c r="AU126"/>
  <c r="AI127" s="1"/>
  <c r="I126" i="17"/>
  <c r="BM126"/>
  <c r="AV126"/>
  <c r="AJ127" s="1"/>
  <c r="BP126"/>
  <c r="BC125" i="13"/>
  <c r="AV125"/>
  <c r="AY125" s="1"/>
  <c r="AI125"/>
  <c r="AR125" s="1"/>
  <c r="I125"/>
  <c r="BP125"/>
  <c r="BM125"/>
  <c r="M125"/>
  <c r="S125"/>
  <c r="AB126" s="1"/>
  <c r="I336" i="7"/>
  <c r="J336"/>
  <c r="G336"/>
  <c r="K336"/>
  <c r="H336"/>
  <c r="BI156" i="13"/>
  <c r="AX126" i="17" l="1"/>
  <c r="BA126" s="1"/>
  <c r="AZ126" i="18"/>
  <c r="BC126" s="1"/>
  <c r="AZ126" i="17"/>
  <c r="BC126" s="1"/>
  <c r="L336" i="19"/>
  <c r="G236" i="15" s="1"/>
  <c r="L336" i="20"/>
  <c r="G236" i="12" s="1"/>
  <c r="AY126" i="17"/>
  <c r="BB126" s="1"/>
  <c r="S126"/>
  <c r="AB127" s="1"/>
  <c r="M126"/>
  <c r="P126" s="1"/>
  <c r="S126" i="18"/>
  <c r="AB127" s="1"/>
  <c r="M126"/>
  <c r="P126" s="1"/>
  <c r="R126" i="17"/>
  <c r="AA127" s="1"/>
  <c r="L126"/>
  <c r="O126" s="1"/>
  <c r="R126" i="18"/>
  <c r="AA127" s="1"/>
  <c r="L126"/>
  <c r="O126" s="1"/>
  <c r="AX126"/>
  <c r="BA126" s="1"/>
  <c r="AY126"/>
  <c r="BB126" s="1"/>
  <c r="BR126"/>
  <c r="BS127" s="1"/>
  <c r="K126"/>
  <c r="N126" s="1"/>
  <c r="Q126"/>
  <c r="Z127" s="1"/>
  <c r="BR126" i="17"/>
  <c r="BS127" s="1"/>
  <c r="Q126"/>
  <c r="Z127" s="1"/>
  <c r="K126"/>
  <c r="N126" s="1"/>
  <c r="BW125" i="13"/>
  <c r="BB125"/>
  <c r="AU125"/>
  <c r="AX125" s="1"/>
  <c r="R125"/>
  <c r="AA126" s="1"/>
  <c r="L125"/>
  <c r="BO125"/>
  <c r="H125"/>
  <c r="BL125"/>
  <c r="L336" i="7"/>
  <c r="P125" i="13"/>
  <c r="BK156"/>
  <c r="BJ156"/>
  <c r="BI157"/>
  <c r="F337" i="19" l="1"/>
  <c r="F337" i="7"/>
  <c r="BH127" i="18"/>
  <c r="BD126"/>
  <c r="BH127" i="17"/>
  <c r="H236" i="12"/>
  <c r="I236" s="1"/>
  <c r="H236" i="15"/>
  <c r="I236" s="1"/>
  <c r="G236" i="16"/>
  <c r="H236" s="1"/>
  <c r="I236" s="1"/>
  <c r="BV125" i="13"/>
  <c r="BA125"/>
  <c r="BD125" s="1"/>
  <c r="BD125" i="17" s="1"/>
  <c r="AK126" i="13"/>
  <c r="AT126" s="1"/>
  <c r="K125"/>
  <c r="Q125"/>
  <c r="Z126" s="1"/>
  <c r="F336" i="20" s="1"/>
  <c r="BR125" i="13"/>
  <c r="BS126" s="1"/>
  <c r="O125"/>
  <c r="BU126" i="18" l="1"/>
  <c r="AR127" s="1"/>
  <c r="BV126"/>
  <c r="AS127" s="1"/>
  <c r="BW126"/>
  <c r="AT127" s="1"/>
  <c r="BU126" i="17"/>
  <c r="AR127" s="1"/>
  <c r="BV126"/>
  <c r="AS127" s="1"/>
  <c r="BW126"/>
  <c r="AT127" s="1"/>
  <c r="J237" i="15"/>
  <c r="J237" i="16"/>
  <c r="BU125" i="13"/>
  <c r="J237" i="12"/>
  <c r="AW126" i="13"/>
  <c r="AZ126" s="1"/>
  <c r="AJ126"/>
  <c r="AS126" s="1"/>
  <c r="BH126"/>
  <c r="BQ126"/>
  <c r="J126"/>
  <c r="BN126"/>
  <c r="N125"/>
  <c r="BK157"/>
  <c r="BJ157"/>
  <c r="I337" i="20" l="1"/>
  <c r="G337"/>
  <c r="K337"/>
  <c r="J337"/>
  <c r="H337"/>
  <c r="I337" i="19"/>
  <c r="G337"/>
  <c r="K337"/>
  <c r="J337"/>
  <c r="H337"/>
  <c r="BN127" i="18"/>
  <c r="AW127"/>
  <c r="AK128" s="1"/>
  <c r="BQ127"/>
  <c r="J127"/>
  <c r="AW127" i="17"/>
  <c r="AK128" s="1"/>
  <c r="BQ127"/>
  <c r="J127"/>
  <c r="BN127"/>
  <c r="BM127" i="18"/>
  <c r="BP127"/>
  <c r="I127"/>
  <c r="AV127"/>
  <c r="AJ128" s="1"/>
  <c r="BO127" i="17"/>
  <c r="BL127"/>
  <c r="H127"/>
  <c r="AU127"/>
  <c r="AI128" s="1"/>
  <c r="H127" i="18"/>
  <c r="AU127"/>
  <c r="AI128" s="1"/>
  <c r="BL127"/>
  <c r="BO127"/>
  <c r="BM127" i="17"/>
  <c r="AV127"/>
  <c r="AJ128" s="1"/>
  <c r="BP127"/>
  <c r="I127"/>
  <c r="BC126" i="13"/>
  <c r="AV126"/>
  <c r="AY126" s="1"/>
  <c r="AI126"/>
  <c r="AR126" s="1"/>
  <c r="I337" i="7"/>
  <c r="K337"/>
  <c r="J337"/>
  <c r="G337"/>
  <c r="H337"/>
  <c r="I126" i="13"/>
  <c r="BP126"/>
  <c r="BM126"/>
  <c r="S126"/>
  <c r="AB127" s="1"/>
  <c r="M126"/>
  <c r="AZ127" i="17" l="1"/>
  <c r="BC127" s="1"/>
  <c r="L337" i="19"/>
  <c r="G237" i="15" s="1"/>
  <c r="L337" i="20"/>
  <c r="G237" i="12" s="1"/>
  <c r="BR127" i="18"/>
  <c r="BS128" s="1"/>
  <c r="Q127"/>
  <c r="Z128" s="1"/>
  <c r="K127"/>
  <c r="N127" s="1"/>
  <c r="AY127"/>
  <c r="BB127" s="1"/>
  <c r="AX127"/>
  <c r="BA127" s="1"/>
  <c r="AZ127"/>
  <c r="BC127" s="1"/>
  <c r="R127" i="17"/>
  <c r="AA128" s="1"/>
  <c r="L127"/>
  <c r="O127" s="1"/>
  <c r="BR127"/>
  <c r="BS128" s="1"/>
  <c r="K127"/>
  <c r="N127" s="1"/>
  <c r="Q127"/>
  <c r="Z128" s="1"/>
  <c r="L127" i="18"/>
  <c r="O127" s="1"/>
  <c r="R127"/>
  <c r="AA128" s="1"/>
  <c r="S127" i="17"/>
  <c r="AB128" s="1"/>
  <c r="M127"/>
  <c r="P127" s="1"/>
  <c r="S127" i="18"/>
  <c r="AB128" s="1"/>
  <c r="M127"/>
  <c r="P127" s="1"/>
  <c r="AY127" i="17"/>
  <c r="BB127" s="1"/>
  <c r="AX127"/>
  <c r="BA127" s="1"/>
  <c r="BW126" i="13"/>
  <c r="BB126"/>
  <c r="AU126"/>
  <c r="AX126" s="1"/>
  <c r="R126"/>
  <c r="AA127" s="1"/>
  <c r="L126"/>
  <c r="H126"/>
  <c r="BO126"/>
  <c r="BL126"/>
  <c r="P126"/>
  <c r="L337" i="7"/>
  <c r="BI158" i="13"/>
  <c r="BK158"/>
  <c r="BJ158"/>
  <c r="F338" i="19" l="1"/>
  <c r="F338" i="7"/>
  <c r="BH128" i="18"/>
  <c r="BH128" i="17"/>
  <c r="BD127" i="18"/>
  <c r="G237" i="16"/>
  <c r="H237" s="1"/>
  <c r="I237" s="1"/>
  <c r="H237" i="15"/>
  <c r="I237" s="1"/>
  <c r="BV126" i="13"/>
  <c r="H237" i="12"/>
  <c r="I237" s="1"/>
  <c r="BA126" i="13"/>
  <c r="BD126" s="1"/>
  <c r="BD126" i="17" s="1"/>
  <c r="AK127" i="13"/>
  <c r="AT127" s="1"/>
  <c r="Q126"/>
  <c r="Z127" s="1"/>
  <c r="F337" i="20" s="1"/>
  <c r="K126" i="13"/>
  <c r="BR126"/>
  <c r="BS127" s="1"/>
  <c r="O126"/>
  <c r="BU127" i="18" l="1"/>
  <c r="AR128" s="1"/>
  <c r="BV127"/>
  <c r="AS128" s="1"/>
  <c r="BW127"/>
  <c r="AT128" s="1"/>
  <c r="BV127" i="17"/>
  <c r="AS128" s="1"/>
  <c r="BU127"/>
  <c r="AR128" s="1"/>
  <c r="BW127"/>
  <c r="AT128" s="1"/>
  <c r="J238" i="15"/>
  <c r="J238" i="16"/>
  <c r="BU126" i="13"/>
  <c r="J238" i="12"/>
  <c r="AW127" i="13"/>
  <c r="AZ127" s="1"/>
  <c r="AJ127"/>
  <c r="AS127" s="1"/>
  <c r="N126"/>
  <c r="BQ127"/>
  <c r="J127"/>
  <c r="BN127"/>
  <c r="BH127"/>
  <c r="BI159"/>
  <c r="BJ159"/>
  <c r="J338" i="19" l="1"/>
  <c r="I338"/>
  <c r="G338"/>
  <c r="H338"/>
  <c r="K338"/>
  <c r="J338" i="20"/>
  <c r="K338"/>
  <c r="G338"/>
  <c r="I338"/>
  <c r="H338"/>
  <c r="BN128" i="17"/>
  <c r="J128"/>
  <c r="BQ128"/>
  <c r="AW128"/>
  <c r="AK129" s="1"/>
  <c r="J128" i="18"/>
  <c r="BN128"/>
  <c r="AW128"/>
  <c r="AK129" s="1"/>
  <c r="BQ128"/>
  <c r="I128"/>
  <c r="AV128"/>
  <c r="AJ129" s="1"/>
  <c r="BM128"/>
  <c r="BP128"/>
  <c r="AU128" i="17"/>
  <c r="AI129" s="1"/>
  <c r="H128"/>
  <c r="BL128"/>
  <c r="BO128"/>
  <c r="BO128" i="18"/>
  <c r="H128"/>
  <c r="AU128"/>
  <c r="AI129" s="1"/>
  <c r="BL128"/>
  <c r="BM128" i="17"/>
  <c r="I128"/>
  <c r="AV128"/>
  <c r="AJ129" s="1"/>
  <c r="BP128"/>
  <c r="BC127" i="13"/>
  <c r="AV127"/>
  <c r="AY127" s="1"/>
  <c r="AI127"/>
  <c r="AR127" s="1"/>
  <c r="S127"/>
  <c r="AB128" s="1"/>
  <c r="M127"/>
  <c r="I338" i="7"/>
  <c r="J338"/>
  <c r="K338"/>
  <c r="G338"/>
  <c r="H338"/>
  <c r="I127" i="13"/>
  <c r="BP127"/>
  <c r="BM127"/>
  <c r="BK159"/>
  <c r="AZ128" i="18" l="1"/>
  <c r="BC128" s="1"/>
  <c r="AX128"/>
  <c r="BA128" s="1"/>
  <c r="AX128" i="17"/>
  <c r="BA128" s="1"/>
  <c r="L338" i="20"/>
  <c r="G238" i="12" s="1"/>
  <c r="L338" i="19"/>
  <c r="G238" i="15" s="1"/>
  <c r="AY128" i="17"/>
  <c r="BB128" s="1"/>
  <c r="Q128" i="18"/>
  <c r="Z129" s="1"/>
  <c r="K128"/>
  <c r="N128" s="1"/>
  <c r="BR128"/>
  <c r="BS129" s="1"/>
  <c r="L128" i="17"/>
  <c r="O128" s="1"/>
  <c r="R128"/>
  <c r="AA129" s="1"/>
  <c r="R128" i="18"/>
  <c r="AA129" s="1"/>
  <c r="L128"/>
  <c r="O128" s="1"/>
  <c r="S128" i="17"/>
  <c r="AB129" s="1"/>
  <c r="M128"/>
  <c r="P128" s="1"/>
  <c r="AZ128"/>
  <c r="BC128" s="1"/>
  <c r="K128"/>
  <c r="N128" s="1"/>
  <c r="Q128"/>
  <c r="Z129" s="1"/>
  <c r="BR128"/>
  <c r="BS129" s="1"/>
  <c r="S128" i="18"/>
  <c r="AB129" s="1"/>
  <c r="M128"/>
  <c r="P128" s="1"/>
  <c r="AY128"/>
  <c r="BB128" s="1"/>
  <c r="BW127" i="13"/>
  <c r="BB127"/>
  <c r="AU127"/>
  <c r="AX127" s="1"/>
  <c r="P127"/>
  <c r="BO127"/>
  <c r="H127"/>
  <c r="BL127"/>
  <c r="L127"/>
  <c r="R127"/>
  <c r="AA128" s="1"/>
  <c r="L338" i="7"/>
  <c r="F339" i="19" l="1"/>
  <c r="F339" i="7"/>
  <c r="BD128" i="18"/>
  <c r="BH129" i="17"/>
  <c r="BH129" i="18"/>
  <c r="H238" i="12"/>
  <c r="I238" s="1"/>
  <c r="G238" i="16"/>
  <c r="H238" s="1"/>
  <c r="I238" s="1"/>
  <c r="H238" i="15"/>
  <c r="I238" s="1"/>
  <c r="BV127" i="13"/>
  <c r="BA127"/>
  <c r="BD127" s="1"/>
  <c r="BD127" i="17" s="1"/>
  <c r="AK128" i="13"/>
  <c r="AT128" s="1"/>
  <c r="O127"/>
  <c r="K127"/>
  <c r="BR127"/>
  <c r="BS128" s="1"/>
  <c r="Q127"/>
  <c r="Z128" s="1"/>
  <c r="F338" i="20" s="1"/>
  <c r="BI160" i="13"/>
  <c r="BJ160"/>
  <c r="BK160"/>
  <c r="BV128" i="18" l="1"/>
  <c r="AS129" s="1"/>
  <c r="BW128"/>
  <c r="AT129" s="1"/>
  <c r="BU128"/>
  <c r="AR129" s="1"/>
  <c r="BW128" i="17"/>
  <c r="AT129" s="1"/>
  <c r="BU128"/>
  <c r="AR129" s="1"/>
  <c r="BV128"/>
  <c r="AS129" s="1"/>
  <c r="J239" i="16"/>
  <c r="J239" i="15"/>
  <c r="BU127" i="13"/>
  <c r="J239" i="12"/>
  <c r="AW128" i="13"/>
  <c r="AZ128" s="1"/>
  <c r="AJ128"/>
  <c r="AS128" s="1"/>
  <c r="BQ128"/>
  <c r="J128"/>
  <c r="BN128"/>
  <c r="N127"/>
  <c r="BH128"/>
  <c r="J339" i="19" l="1"/>
  <c r="K339"/>
  <c r="I339"/>
  <c r="H339"/>
  <c r="G339"/>
  <c r="I339" i="20"/>
  <c r="G339"/>
  <c r="K339"/>
  <c r="J339"/>
  <c r="H339"/>
  <c r="BQ129" i="18"/>
  <c r="AW129"/>
  <c r="AK130" s="1"/>
  <c r="BN129"/>
  <c r="J129"/>
  <c r="H129" i="17"/>
  <c r="BL129"/>
  <c r="AU129"/>
  <c r="AI130" s="1"/>
  <c r="BO129"/>
  <c r="J129"/>
  <c r="AW129"/>
  <c r="AK130" s="1"/>
  <c r="BN129"/>
  <c r="BQ129"/>
  <c r="BO129" i="18"/>
  <c r="BL129"/>
  <c r="H129"/>
  <c r="AU129"/>
  <c r="AI130" s="1"/>
  <c r="I129"/>
  <c r="BM129"/>
  <c r="AV129"/>
  <c r="AJ130" s="1"/>
  <c r="BP129"/>
  <c r="I129" i="17"/>
  <c r="BM129"/>
  <c r="BP129"/>
  <c r="AV129"/>
  <c r="AJ130" s="1"/>
  <c r="BC128" i="13"/>
  <c r="AV128"/>
  <c r="AY128" s="1"/>
  <c r="AI128"/>
  <c r="AR128" s="1"/>
  <c r="S128"/>
  <c r="AB129" s="1"/>
  <c r="M128"/>
  <c r="H339" i="7"/>
  <c r="G339"/>
  <c r="I339"/>
  <c r="J339"/>
  <c r="K339"/>
  <c r="BP128" i="13"/>
  <c r="I128"/>
  <c r="BM128"/>
  <c r="AX129" i="17" l="1"/>
  <c r="BA129" s="1"/>
  <c r="L339" i="20"/>
  <c r="G239" i="12" s="1"/>
  <c r="AZ129" i="17"/>
  <c r="BC129" s="1"/>
  <c r="L339" i="19"/>
  <c r="G239" i="15" s="1"/>
  <c r="R129" i="17"/>
  <c r="AA130" s="1"/>
  <c r="L129"/>
  <c r="O129" s="1"/>
  <c r="K129" i="18"/>
  <c r="N129" s="1"/>
  <c r="Q129"/>
  <c r="Z130" s="1"/>
  <c r="BR129"/>
  <c r="BS130" s="1"/>
  <c r="K129" i="17"/>
  <c r="N129" s="1"/>
  <c r="Q129"/>
  <c r="Z130" s="1"/>
  <c r="BR129"/>
  <c r="BS130" s="1"/>
  <c r="S129"/>
  <c r="AB130" s="1"/>
  <c r="M129"/>
  <c r="P129" s="1"/>
  <c r="L129" i="18"/>
  <c r="O129" s="1"/>
  <c r="R129"/>
  <c r="AA130" s="1"/>
  <c r="M129"/>
  <c r="P129" s="1"/>
  <c r="S129"/>
  <c r="AB130" s="1"/>
  <c r="AY129" i="17"/>
  <c r="BB129" s="1"/>
  <c r="AY129" i="18"/>
  <c r="BB129" s="1"/>
  <c r="AX129"/>
  <c r="BA129" s="1"/>
  <c r="AZ129"/>
  <c r="BC129" s="1"/>
  <c r="BW128" i="13"/>
  <c r="BB128"/>
  <c r="AU128"/>
  <c r="AX128" s="1"/>
  <c r="BO128"/>
  <c r="H128"/>
  <c r="BL128"/>
  <c r="L339" i="7"/>
  <c r="P128" i="13"/>
  <c r="L128"/>
  <c r="R128"/>
  <c r="AA129" s="1"/>
  <c r="BK161"/>
  <c r="BJ161"/>
  <c r="BI161"/>
  <c r="F340" i="19" l="1"/>
  <c r="F340" i="7"/>
  <c r="BD129" i="18"/>
  <c r="BH130" i="17"/>
  <c r="BH130" i="18"/>
  <c r="H239" i="15"/>
  <c r="I239" s="1"/>
  <c r="G239" i="16"/>
  <c r="H239" s="1"/>
  <c r="I239" s="1"/>
  <c r="BV128" i="13"/>
  <c r="H239" i="12"/>
  <c r="I239" s="1"/>
  <c r="BA128" i="13"/>
  <c r="BD128" s="1"/>
  <c r="BD128" i="17" s="1"/>
  <c r="AK129" i="13"/>
  <c r="AT129" s="1"/>
  <c r="O128"/>
  <c r="Q128"/>
  <c r="Z129" s="1"/>
  <c r="F339" i="20" s="1"/>
  <c r="BR128" i="13"/>
  <c r="BS129" s="1"/>
  <c r="K128"/>
  <c r="BW129" i="18" l="1"/>
  <c r="AT130" s="1"/>
  <c r="BU129"/>
  <c r="AR130" s="1"/>
  <c r="BV129"/>
  <c r="AS130" s="1"/>
  <c r="BW129" i="17"/>
  <c r="AT130" s="1"/>
  <c r="BU129"/>
  <c r="AR130" s="1"/>
  <c r="BV129"/>
  <c r="AS130" s="1"/>
  <c r="J240" i="16"/>
  <c r="J240" i="15"/>
  <c r="BU128" i="13"/>
  <c r="J240" i="12"/>
  <c r="AW129" i="13"/>
  <c r="AZ129" s="1"/>
  <c r="AJ129"/>
  <c r="AS129" s="1"/>
  <c r="BH129"/>
  <c r="J129"/>
  <c r="BQ129"/>
  <c r="BN129"/>
  <c r="N128"/>
  <c r="BI162"/>
  <c r="K340" i="19" l="1"/>
  <c r="H340"/>
  <c r="G340"/>
  <c r="J340"/>
  <c r="I340"/>
  <c r="K340" i="20"/>
  <c r="I340"/>
  <c r="J340"/>
  <c r="H340"/>
  <c r="G340"/>
  <c r="J130" i="18"/>
  <c r="BQ130"/>
  <c r="AW130"/>
  <c r="AK131" s="1"/>
  <c r="BN130"/>
  <c r="BO130"/>
  <c r="BL130"/>
  <c r="H130"/>
  <c r="AU130"/>
  <c r="AI131" s="1"/>
  <c r="J130" i="17"/>
  <c r="BQ130"/>
  <c r="AW130"/>
  <c r="AK131" s="1"/>
  <c r="BN130"/>
  <c r="H130"/>
  <c r="BL130"/>
  <c r="BO130"/>
  <c r="AU130"/>
  <c r="AI131" s="1"/>
  <c r="AV130" i="18"/>
  <c r="AJ131" s="1"/>
  <c r="BM130"/>
  <c r="I130"/>
  <c r="BP130"/>
  <c r="BP130" i="17"/>
  <c r="AV130"/>
  <c r="AJ131" s="1"/>
  <c r="I130"/>
  <c r="BM130"/>
  <c r="BC129" i="13"/>
  <c r="AV129"/>
  <c r="AY129" s="1"/>
  <c r="AI129"/>
  <c r="AR129" s="1"/>
  <c r="G340" i="7"/>
  <c r="J340"/>
  <c r="I340"/>
  <c r="H340"/>
  <c r="K340"/>
  <c r="S129" i="13"/>
  <c r="AB130" s="1"/>
  <c r="M129"/>
  <c r="I129"/>
  <c r="BP129"/>
  <c r="BM129"/>
  <c r="BK162"/>
  <c r="BJ162"/>
  <c r="AY130" i="17" l="1"/>
  <c r="BB130" s="1"/>
  <c r="L340" i="20"/>
  <c r="G240" i="12" s="1"/>
  <c r="L340" i="19"/>
  <c r="G240" i="15" s="1"/>
  <c r="AY130" i="18"/>
  <c r="BB130" s="1"/>
  <c r="R130"/>
  <c r="AA131" s="1"/>
  <c r="L130"/>
  <c r="O130" s="1"/>
  <c r="BR130"/>
  <c r="BS131" s="1"/>
  <c r="Q130"/>
  <c r="Z131" s="1"/>
  <c r="K130"/>
  <c r="N130" s="1"/>
  <c r="M130"/>
  <c r="P130" s="1"/>
  <c r="S130"/>
  <c r="AB131" s="1"/>
  <c r="AZ130"/>
  <c r="BC130" s="1"/>
  <c r="R130" i="17"/>
  <c r="AA131" s="1"/>
  <c r="L130"/>
  <c r="O130" s="1"/>
  <c r="Q130"/>
  <c r="Z131" s="1"/>
  <c r="BR130"/>
  <c r="BS131" s="1"/>
  <c r="K130"/>
  <c r="N130" s="1"/>
  <c r="M130"/>
  <c r="P130" s="1"/>
  <c r="S130"/>
  <c r="AB131" s="1"/>
  <c r="AZ130"/>
  <c r="BC130" s="1"/>
  <c r="AX130" i="18"/>
  <c r="BA130" s="1"/>
  <c r="AX130" i="17"/>
  <c r="BA130" s="1"/>
  <c r="BW129" i="13"/>
  <c r="BB129"/>
  <c r="AU129"/>
  <c r="AX129" s="1"/>
  <c r="H129"/>
  <c r="BO129"/>
  <c r="BL129"/>
  <c r="L129"/>
  <c r="R129"/>
  <c r="AA130" s="1"/>
  <c r="P129"/>
  <c r="L340" i="7"/>
  <c r="BI163" i="13"/>
  <c r="F341" i="19" l="1"/>
  <c r="F341" i="7"/>
  <c r="BD130" i="18"/>
  <c r="BH131" i="17"/>
  <c r="BH131" i="18"/>
  <c r="H240" i="15"/>
  <c r="I240" s="1"/>
  <c r="G240" i="16"/>
  <c r="H240" s="1"/>
  <c r="I240" s="1"/>
  <c r="BV129" i="13"/>
  <c r="H240" i="12"/>
  <c r="I240" s="1"/>
  <c r="BA129" i="13"/>
  <c r="BD129" s="1"/>
  <c r="BD129" i="17" s="1"/>
  <c r="AK130" i="13"/>
  <c r="AT130" s="1"/>
  <c r="O129"/>
  <c r="BR129"/>
  <c r="BS130" s="1"/>
  <c r="K129"/>
  <c r="Q129"/>
  <c r="Z130" s="1"/>
  <c r="F340" i="20" s="1"/>
  <c r="BJ163" i="13"/>
  <c r="BK163"/>
  <c r="BU130" i="18" l="1"/>
  <c r="AR131" s="1"/>
  <c r="BW130"/>
  <c r="AT131" s="1"/>
  <c r="BV130"/>
  <c r="AS131" s="1"/>
  <c r="BU130" i="17"/>
  <c r="AR131" s="1"/>
  <c r="BV130"/>
  <c r="AS131" s="1"/>
  <c r="BW130"/>
  <c r="AT131" s="1"/>
  <c r="J241" i="15"/>
  <c r="J241" i="16"/>
  <c r="BU129" i="13"/>
  <c r="J241" i="12"/>
  <c r="AW130" i="13"/>
  <c r="AZ130" s="1"/>
  <c r="AJ130"/>
  <c r="AS130" s="1"/>
  <c r="BQ130"/>
  <c r="J130"/>
  <c r="BN130"/>
  <c r="N129"/>
  <c r="BH130"/>
  <c r="I341" i="19" l="1"/>
  <c r="K341"/>
  <c r="J341"/>
  <c r="H341"/>
  <c r="G341"/>
  <c r="H341" i="20"/>
  <c r="J341"/>
  <c r="G341"/>
  <c r="I341"/>
  <c r="K341"/>
  <c r="BL131" i="18"/>
  <c r="H131"/>
  <c r="BO131"/>
  <c r="AU131"/>
  <c r="AI132" s="1"/>
  <c r="AW131" i="17"/>
  <c r="AK132" s="1"/>
  <c r="BN131"/>
  <c r="BQ131"/>
  <c r="J131"/>
  <c r="BM131"/>
  <c r="AV131"/>
  <c r="AJ132" s="1"/>
  <c r="BP131"/>
  <c r="I131"/>
  <c r="BQ131" i="18"/>
  <c r="J131"/>
  <c r="AW131"/>
  <c r="AK132" s="1"/>
  <c r="BN131"/>
  <c r="H131" i="17"/>
  <c r="BL131"/>
  <c r="AU131"/>
  <c r="AI132" s="1"/>
  <c r="BO131"/>
  <c r="I131" i="18"/>
  <c r="BP131"/>
  <c r="AV131"/>
  <c r="AJ132" s="1"/>
  <c r="BM131"/>
  <c r="BC130" i="13"/>
  <c r="AV130"/>
  <c r="AY130" s="1"/>
  <c r="AI130"/>
  <c r="AR130" s="1"/>
  <c r="H341" i="7"/>
  <c r="G341"/>
  <c r="J341"/>
  <c r="K341"/>
  <c r="I341"/>
  <c r="BP130" i="13"/>
  <c r="I130"/>
  <c r="BM130"/>
  <c r="M130"/>
  <c r="S130"/>
  <c r="AB131" s="1"/>
  <c r="BJ164"/>
  <c r="BI164"/>
  <c r="AZ131" i="18" l="1"/>
  <c r="BC131" s="1"/>
  <c r="AZ131" i="17"/>
  <c r="BC131" s="1"/>
  <c r="AY131" i="18"/>
  <c r="BB131" s="1"/>
  <c r="AX131"/>
  <c r="BA131" s="1"/>
  <c r="L341" i="20"/>
  <c r="G241" i="12" s="1"/>
  <c r="L341" i="19"/>
  <c r="G241" i="15" s="1"/>
  <c r="AX131" i="17"/>
  <c r="BA131" s="1"/>
  <c r="M131" i="18"/>
  <c r="P131" s="1"/>
  <c r="S131"/>
  <c r="AB132" s="1"/>
  <c r="L131"/>
  <c r="O131" s="1"/>
  <c r="R131"/>
  <c r="AA132" s="1"/>
  <c r="M131" i="17"/>
  <c r="P131" s="1"/>
  <c r="S131"/>
  <c r="AB132" s="1"/>
  <c r="BR131" i="18"/>
  <c r="BS132" s="1"/>
  <c r="K131"/>
  <c r="N131" s="1"/>
  <c r="Q131"/>
  <c r="Z132" s="1"/>
  <c r="L131" i="17"/>
  <c r="O131" s="1"/>
  <c r="R131"/>
  <c r="AA132" s="1"/>
  <c r="AY131"/>
  <c r="BB131" s="1"/>
  <c r="BR131"/>
  <c r="BS132" s="1"/>
  <c r="Q131"/>
  <c r="Z132" s="1"/>
  <c r="K131"/>
  <c r="N131" s="1"/>
  <c r="BW130" i="13"/>
  <c r="BB130"/>
  <c r="AU130"/>
  <c r="AX130" s="1"/>
  <c r="P130"/>
  <c r="BO130"/>
  <c r="H130"/>
  <c r="BL130"/>
  <c r="R130"/>
  <c r="AA131" s="1"/>
  <c r="L130"/>
  <c r="L341" i="7"/>
  <c r="BK164" i="13"/>
  <c r="F342" i="19" l="1"/>
  <c r="F342" i="7"/>
  <c r="BD131" i="18"/>
  <c r="BH132"/>
  <c r="BH132" i="17"/>
  <c r="H241" i="12"/>
  <c r="I241" s="1"/>
  <c r="G241" i="16"/>
  <c r="H241" s="1"/>
  <c r="I241" s="1"/>
  <c r="H241" i="15"/>
  <c r="I241" s="1"/>
  <c r="BV130" i="13"/>
  <c r="BA130"/>
  <c r="BD130" s="1"/>
  <c r="BD130" i="17" s="1"/>
  <c r="AK131" i="13"/>
  <c r="AT131" s="1"/>
  <c r="O130"/>
  <c r="BR130"/>
  <c r="BS131" s="1"/>
  <c r="Q130"/>
  <c r="Z131" s="1"/>
  <c r="F341" i="20" s="1"/>
  <c r="K130" i="13"/>
  <c r="BI165"/>
  <c r="BU131" i="18" l="1"/>
  <c r="AR132" s="1"/>
  <c r="BV131"/>
  <c r="AS132" s="1"/>
  <c r="BW131"/>
  <c r="AT132" s="1"/>
  <c r="BV131" i="17"/>
  <c r="AS132" s="1"/>
  <c r="BW131"/>
  <c r="AT132" s="1"/>
  <c r="BU131"/>
  <c r="AR132" s="1"/>
  <c r="J242" i="16"/>
  <c r="J242" i="15"/>
  <c r="BU130" i="13"/>
  <c r="J242" i="12"/>
  <c r="AW131" i="13"/>
  <c r="AZ131" s="1"/>
  <c r="AJ131"/>
  <c r="AS131" s="1"/>
  <c r="N130"/>
  <c r="BQ131"/>
  <c r="J131"/>
  <c r="BN131"/>
  <c r="BH131"/>
  <c r="BK165"/>
  <c r="BJ165"/>
  <c r="H342" i="19" l="1"/>
  <c r="J342"/>
  <c r="G342"/>
  <c r="K342"/>
  <c r="I342"/>
  <c r="K342" i="20"/>
  <c r="J342"/>
  <c r="G342"/>
  <c r="I342"/>
  <c r="H342"/>
  <c r="J132" i="17"/>
  <c r="AW132"/>
  <c r="AK133" s="1"/>
  <c r="BN132"/>
  <c r="BQ132"/>
  <c r="J132" i="18"/>
  <c r="BQ132"/>
  <c r="AW132"/>
  <c r="AK133" s="1"/>
  <c r="BN132"/>
  <c r="BP132" i="17"/>
  <c r="I132"/>
  <c r="AV132"/>
  <c r="AJ133" s="1"/>
  <c r="BM132"/>
  <c r="BO132" i="18"/>
  <c r="AU132"/>
  <c r="AI133" s="1"/>
  <c r="H132"/>
  <c r="BL132"/>
  <c r="H132" i="17"/>
  <c r="BL132"/>
  <c r="AU132"/>
  <c r="AI133" s="1"/>
  <c r="BO132"/>
  <c r="BP132" i="18"/>
  <c r="AV132"/>
  <c r="AJ133" s="1"/>
  <c r="I132"/>
  <c r="BM132"/>
  <c r="BC131" i="13"/>
  <c r="AV131"/>
  <c r="AY131" s="1"/>
  <c r="AI131"/>
  <c r="AR131" s="1"/>
  <c r="BP131"/>
  <c r="I131"/>
  <c r="BM131"/>
  <c r="I342" i="7"/>
  <c r="K342"/>
  <c r="H342"/>
  <c r="G342"/>
  <c r="J342"/>
  <c r="M131" i="13"/>
  <c r="S131"/>
  <c r="AB132" s="1"/>
  <c r="AZ132" i="18" l="1"/>
  <c r="BC132" s="1"/>
  <c r="AZ132" i="17"/>
  <c r="BC132" s="1"/>
  <c r="AY132" i="18"/>
  <c r="BB132" s="1"/>
  <c r="AX132" i="17"/>
  <c r="BA132" s="1"/>
  <c r="L342" i="20"/>
  <c r="G242" i="12" s="1"/>
  <c r="L342" i="19"/>
  <c r="G242" i="15" s="1"/>
  <c r="L132" i="18"/>
  <c r="O132" s="1"/>
  <c r="R132"/>
  <c r="AA133" s="1"/>
  <c r="Q132" i="17"/>
  <c r="Z133" s="1"/>
  <c r="BR132"/>
  <c r="BS133" s="1"/>
  <c r="K132"/>
  <c r="N132" s="1"/>
  <c r="K132" i="18"/>
  <c r="N132" s="1"/>
  <c r="Q132"/>
  <c r="Z133" s="1"/>
  <c r="BR132"/>
  <c r="BS133" s="1"/>
  <c r="AY132" i="17"/>
  <c r="BB132" s="1"/>
  <c r="M132"/>
  <c r="P132" s="1"/>
  <c r="S132"/>
  <c r="AB133" s="1"/>
  <c r="S132" i="18"/>
  <c r="AB133" s="1"/>
  <c r="M132"/>
  <c r="P132" s="1"/>
  <c r="L132" i="17"/>
  <c r="O132" s="1"/>
  <c r="R132"/>
  <c r="AA133" s="1"/>
  <c r="AX132" i="18"/>
  <c r="BA132" s="1"/>
  <c r="BW131" i="13"/>
  <c r="BB131"/>
  <c r="AU131"/>
  <c r="AX131" s="1"/>
  <c r="R131"/>
  <c r="AA132" s="1"/>
  <c r="L131"/>
  <c r="P131"/>
  <c r="L342" i="7"/>
  <c r="H131" i="13"/>
  <c r="BO131"/>
  <c r="BL131"/>
  <c r="BK166"/>
  <c r="BI166"/>
  <c r="F343" i="19" l="1"/>
  <c r="F343" i="7"/>
  <c r="BD132" i="18"/>
  <c r="BH133"/>
  <c r="BH133" i="17"/>
  <c r="H242" i="12"/>
  <c r="I242" s="1"/>
  <c r="G242" i="16"/>
  <c r="H242" s="1"/>
  <c r="I242" s="1"/>
  <c r="H242" i="15"/>
  <c r="I242" s="1"/>
  <c r="BV131" i="13"/>
  <c r="BA131"/>
  <c r="BD131" s="1"/>
  <c r="BD131" i="17" s="1"/>
  <c r="AK132" i="13"/>
  <c r="AT132" s="1"/>
  <c r="Q131"/>
  <c r="Z132" s="1"/>
  <c r="F342" i="20" s="1"/>
  <c r="K131" i="13"/>
  <c r="BR131"/>
  <c r="BS132" s="1"/>
  <c r="O131"/>
  <c r="BJ166"/>
  <c r="BV132" i="18" l="1"/>
  <c r="AS133" s="1"/>
  <c r="BW132"/>
  <c r="AT133" s="1"/>
  <c r="BU132"/>
  <c r="AR133" s="1"/>
  <c r="BW132" i="17"/>
  <c r="AT133" s="1"/>
  <c r="BU132"/>
  <c r="AR133" s="1"/>
  <c r="BV132"/>
  <c r="AS133" s="1"/>
  <c r="J243" i="16"/>
  <c r="J243" i="15"/>
  <c r="BU131" i="13"/>
  <c r="J243" i="12"/>
  <c r="AW132" i="13"/>
  <c r="AZ132" s="1"/>
  <c r="AJ132"/>
  <c r="AS132" s="1"/>
  <c r="N131"/>
  <c r="J132"/>
  <c r="BQ132"/>
  <c r="BN132"/>
  <c r="BH132"/>
  <c r="K343" i="19" l="1"/>
  <c r="G343"/>
  <c r="H343"/>
  <c r="I343"/>
  <c r="J343"/>
  <c r="I343" i="20"/>
  <c r="H343"/>
  <c r="G343"/>
  <c r="J343"/>
  <c r="K343"/>
  <c r="BL133" i="18"/>
  <c r="AU133"/>
  <c r="AI134" s="1"/>
  <c r="BO133"/>
  <c r="H133"/>
  <c r="AU133" i="17"/>
  <c r="AI134" s="1"/>
  <c r="H133"/>
  <c r="BL133"/>
  <c r="BO133"/>
  <c r="J133" i="18"/>
  <c r="AW133"/>
  <c r="AK134" s="1"/>
  <c r="BN133"/>
  <c r="BQ133"/>
  <c r="BN133" i="17"/>
  <c r="BQ133"/>
  <c r="J133"/>
  <c r="AW133"/>
  <c r="AK134" s="1"/>
  <c r="BP133" i="18"/>
  <c r="I133"/>
  <c r="BM133"/>
  <c r="AV133"/>
  <c r="AJ134" s="1"/>
  <c r="I133" i="17"/>
  <c r="BM133"/>
  <c r="AV133"/>
  <c r="AJ134" s="1"/>
  <c r="BP133"/>
  <c r="BC132" i="13"/>
  <c r="AV132"/>
  <c r="AY132" s="1"/>
  <c r="AI132"/>
  <c r="AR132" s="1"/>
  <c r="J343" i="7"/>
  <c r="G343"/>
  <c r="H343"/>
  <c r="K343"/>
  <c r="I343"/>
  <c r="M132" i="13"/>
  <c r="S132"/>
  <c r="AB133" s="1"/>
  <c r="BP132"/>
  <c r="I132"/>
  <c r="BM132"/>
  <c r="BK167"/>
  <c r="BI167"/>
  <c r="AZ133" i="18" l="1"/>
  <c r="BC133" s="1"/>
  <c r="L343" i="20"/>
  <c r="G243" i="12" s="1"/>
  <c r="L343" i="19"/>
  <c r="G243" i="15" s="1"/>
  <c r="AY133" i="17"/>
  <c r="BB133" s="1"/>
  <c r="L133"/>
  <c r="O133" s="1"/>
  <c r="R133"/>
  <c r="AA134" s="1"/>
  <c r="M133"/>
  <c r="P133" s="1"/>
  <c r="S133"/>
  <c r="AB134" s="1"/>
  <c r="BR133" i="18"/>
  <c r="BS134" s="1"/>
  <c r="K133"/>
  <c r="N133" s="1"/>
  <c r="Q133"/>
  <c r="Z134" s="1"/>
  <c r="AY133"/>
  <c r="BB133" s="1"/>
  <c r="AX133" i="17"/>
  <c r="BA133" s="1"/>
  <c r="AX133" i="18"/>
  <c r="BA133" s="1"/>
  <c r="L133"/>
  <c r="O133" s="1"/>
  <c r="R133"/>
  <c r="AA134" s="1"/>
  <c r="S133"/>
  <c r="AB134" s="1"/>
  <c r="M133"/>
  <c r="P133" s="1"/>
  <c r="K133" i="17"/>
  <c r="N133" s="1"/>
  <c r="Q133"/>
  <c r="Z134" s="1"/>
  <c r="BR133"/>
  <c r="BS134" s="1"/>
  <c r="AZ133"/>
  <c r="BC133" s="1"/>
  <c r="BW132" i="13"/>
  <c r="BB132"/>
  <c r="AU132"/>
  <c r="AX132" s="1"/>
  <c r="P132"/>
  <c r="L343" i="7"/>
  <c r="L132" i="13"/>
  <c r="R132"/>
  <c r="AA133" s="1"/>
  <c r="BO132"/>
  <c r="H132"/>
  <c r="BL132"/>
  <c r="BJ167"/>
  <c r="F344" i="19" l="1"/>
  <c r="F344" i="7"/>
  <c r="BD133" i="18"/>
  <c r="BH134"/>
  <c r="BH134" i="17"/>
  <c r="H243" i="12"/>
  <c r="I243" s="1"/>
  <c r="H243" i="15"/>
  <c r="I243" s="1"/>
  <c r="G243" i="16"/>
  <c r="H243" s="1"/>
  <c r="I243" s="1"/>
  <c r="BV132" i="13"/>
  <c r="BA132"/>
  <c r="BD132" s="1"/>
  <c r="BD132" i="17" s="1"/>
  <c r="AK133" i="13"/>
  <c r="AT133" s="1"/>
  <c r="BR132"/>
  <c r="BS133" s="1"/>
  <c r="K132"/>
  <c r="Q132"/>
  <c r="Z133" s="1"/>
  <c r="F343" i="20" s="1"/>
  <c r="O132" i="13"/>
  <c r="BI168"/>
  <c r="BW133" i="18" l="1"/>
  <c r="AT134" s="1"/>
  <c r="BV133"/>
  <c r="AS134" s="1"/>
  <c r="BU133"/>
  <c r="AR134" s="1"/>
  <c r="BV133" i="17"/>
  <c r="AS134" s="1"/>
  <c r="BW133"/>
  <c r="AT134" s="1"/>
  <c r="BU133"/>
  <c r="AR134" s="1"/>
  <c r="J244" i="15"/>
  <c r="J244" i="16"/>
  <c r="BU132" i="13"/>
  <c r="J244" i="12"/>
  <c r="AJ133" i="13"/>
  <c r="AS133" s="1"/>
  <c r="BH133"/>
  <c r="N132"/>
  <c r="BK168"/>
  <c r="G344" i="19" l="1"/>
  <c r="I344"/>
  <c r="J344"/>
  <c r="K344"/>
  <c r="H344"/>
  <c r="I344" i="20"/>
  <c r="G344"/>
  <c r="H344"/>
  <c r="J344"/>
  <c r="K344"/>
  <c r="AW134" i="17"/>
  <c r="AK135" s="1"/>
  <c r="J134"/>
  <c r="BN134"/>
  <c r="BQ134"/>
  <c r="BO134" i="18"/>
  <c r="H134"/>
  <c r="AU134"/>
  <c r="AI135" s="1"/>
  <c r="BL134"/>
  <c r="AW134"/>
  <c r="AK135" s="1"/>
  <c r="BQ134"/>
  <c r="J134"/>
  <c r="BN134"/>
  <c r="AU134" i="17"/>
  <c r="AI135" s="1"/>
  <c r="BO134"/>
  <c r="H134"/>
  <c r="BL134"/>
  <c r="BP134" i="18"/>
  <c r="I134"/>
  <c r="AV134"/>
  <c r="AJ135" s="1"/>
  <c r="BM134"/>
  <c r="I134" i="17"/>
  <c r="BM134"/>
  <c r="BP134"/>
  <c r="AV134"/>
  <c r="AJ135" s="1"/>
  <c r="AW133" i="13"/>
  <c r="AZ133" s="1"/>
  <c r="AV133"/>
  <c r="AY133" s="1"/>
  <c r="BQ133"/>
  <c r="BN133"/>
  <c r="J133"/>
  <c r="M133" s="1"/>
  <c r="AI133"/>
  <c r="AR133" s="1"/>
  <c r="BP133"/>
  <c r="I133"/>
  <c r="BM133"/>
  <c r="G344" i="7"/>
  <c r="K344"/>
  <c r="J344"/>
  <c r="I344"/>
  <c r="H344"/>
  <c r="BJ168" i="13"/>
  <c r="BI169"/>
  <c r="AX134" i="17" l="1"/>
  <c r="BA134" s="1"/>
  <c r="AY134" i="18"/>
  <c r="BB134" s="1"/>
  <c r="AZ134" i="17"/>
  <c r="BC134" s="1"/>
  <c r="AY134"/>
  <c r="BB134" s="1"/>
  <c r="L344" i="20"/>
  <c r="G244" i="12" s="1"/>
  <c r="L344" i="19"/>
  <c r="G244" i="15" s="1"/>
  <c r="AX134" i="18"/>
  <c r="BA134" s="1"/>
  <c r="R134" i="17"/>
  <c r="AA135" s="1"/>
  <c r="L134"/>
  <c r="O134" s="1"/>
  <c r="Q134"/>
  <c r="Z135" s="1"/>
  <c r="K134"/>
  <c r="N134" s="1"/>
  <c r="BR134"/>
  <c r="BS135" s="1"/>
  <c r="L134" i="18"/>
  <c r="O134" s="1"/>
  <c r="R134"/>
  <c r="AA135" s="1"/>
  <c r="AZ134"/>
  <c r="BC134" s="1"/>
  <c r="M134"/>
  <c r="P134" s="1"/>
  <c r="S134"/>
  <c r="AB135" s="1"/>
  <c r="M134" i="17"/>
  <c r="P134" s="1"/>
  <c r="S134"/>
  <c r="AB135" s="1"/>
  <c r="BR134" i="18"/>
  <c r="BS135" s="1"/>
  <c r="K134"/>
  <c r="N134" s="1"/>
  <c r="Q134"/>
  <c r="Z135" s="1"/>
  <c r="BW133" i="13"/>
  <c r="BC133"/>
  <c r="BB133"/>
  <c r="S133"/>
  <c r="AB134" s="1"/>
  <c r="AU133"/>
  <c r="AX133" s="1"/>
  <c r="L133"/>
  <c r="R133"/>
  <c r="AA134" s="1"/>
  <c r="P133"/>
  <c r="BO133"/>
  <c r="H133"/>
  <c r="BL133"/>
  <c r="L344" i="7"/>
  <c r="F345" i="19" l="1"/>
  <c r="F345" i="7"/>
  <c r="BD134" i="18"/>
  <c r="BH135" i="17"/>
  <c r="BH135" i="18"/>
  <c r="H244" i="15"/>
  <c r="I244" s="1"/>
  <c r="G244" i="16"/>
  <c r="H244" s="1"/>
  <c r="I244" s="1"/>
  <c r="BV133" i="13"/>
  <c r="H244" i="12"/>
  <c r="I244" s="1"/>
  <c r="BA133" i="13"/>
  <c r="BD133" s="1"/>
  <c r="BD133" i="17" s="1"/>
  <c r="AK134" i="13"/>
  <c r="AT134" s="1"/>
  <c r="K133"/>
  <c r="BR133"/>
  <c r="BS134" s="1"/>
  <c r="Q133"/>
  <c r="Z134" s="1"/>
  <c r="F344" i="20" s="1"/>
  <c r="O133" i="13"/>
  <c r="BK169"/>
  <c r="BU134" i="18" l="1"/>
  <c r="AR135" s="1"/>
  <c r="BV134"/>
  <c r="AS135" s="1"/>
  <c r="BW134"/>
  <c r="AT135" s="1"/>
  <c r="BU134" i="17"/>
  <c r="AR135" s="1"/>
  <c r="BV134"/>
  <c r="AS135" s="1"/>
  <c r="BW134"/>
  <c r="AT135" s="1"/>
  <c r="J245" i="15"/>
  <c r="J245" i="16"/>
  <c r="BU133" i="13"/>
  <c r="J245" i="12"/>
  <c r="AW134" i="13"/>
  <c r="AZ134" s="1"/>
  <c r="AJ134"/>
  <c r="AS134" s="1"/>
  <c r="BH134"/>
  <c r="BQ134"/>
  <c r="J134"/>
  <c r="BN134"/>
  <c r="N133"/>
  <c r="BJ169"/>
  <c r="I345" i="19" l="1"/>
  <c r="J345"/>
  <c r="G345"/>
  <c r="H345"/>
  <c r="K345"/>
  <c r="I345" i="20"/>
  <c r="J345"/>
  <c r="K345"/>
  <c r="G345"/>
  <c r="H345"/>
  <c r="BO135" i="17"/>
  <c r="AU135"/>
  <c r="AI136" s="1"/>
  <c r="H135"/>
  <c r="BL135"/>
  <c r="I135" i="18"/>
  <c r="BM135"/>
  <c r="AV135"/>
  <c r="AJ136" s="1"/>
  <c r="BP135"/>
  <c r="AU135"/>
  <c r="AI136" s="1"/>
  <c r="BL135"/>
  <c r="H135"/>
  <c r="BO135"/>
  <c r="BQ135"/>
  <c r="J135"/>
  <c r="AW135"/>
  <c r="AK136" s="1"/>
  <c r="BN135"/>
  <c r="BQ135" i="17"/>
  <c r="AW135"/>
  <c r="AK136" s="1"/>
  <c r="J135"/>
  <c r="BN135"/>
  <c r="BP135"/>
  <c r="AV135"/>
  <c r="AJ136" s="1"/>
  <c r="BM135"/>
  <c r="I135"/>
  <c r="BC134" i="13"/>
  <c r="AV134"/>
  <c r="AY134" s="1"/>
  <c r="AI134"/>
  <c r="AR134" s="1"/>
  <c r="M134"/>
  <c r="S134"/>
  <c r="AB135" s="1"/>
  <c r="J345" i="7"/>
  <c r="I345"/>
  <c r="H345"/>
  <c r="G345"/>
  <c r="K345"/>
  <c r="BP134" i="13"/>
  <c r="I134"/>
  <c r="BM134"/>
  <c r="BK170"/>
  <c r="BI170"/>
  <c r="AX135" i="18" l="1"/>
  <c r="BA135" s="1"/>
  <c r="AY135"/>
  <c r="BB135" s="1"/>
  <c r="L345" i="20"/>
  <c r="G245" i="12" s="1"/>
  <c r="AY135" i="17"/>
  <c r="BB135" s="1"/>
  <c r="L345" i="19"/>
  <c r="G245" i="15" s="1"/>
  <c r="K135" i="17"/>
  <c r="N135" s="1"/>
  <c r="Q135"/>
  <c r="Z136" s="1"/>
  <c r="BR135"/>
  <c r="BS136" s="1"/>
  <c r="L135"/>
  <c r="O135" s="1"/>
  <c r="R135"/>
  <c r="AA136" s="1"/>
  <c r="BR135" i="18"/>
  <c r="BS136" s="1"/>
  <c r="Q135"/>
  <c r="Z136" s="1"/>
  <c r="K135"/>
  <c r="N135" s="1"/>
  <c r="AZ135" i="17"/>
  <c r="BC135" s="1"/>
  <c r="AZ135" i="18"/>
  <c r="BC135" s="1"/>
  <c r="AX135" i="17"/>
  <c r="BA135" s="1"/>
  <c r="S135" i="18"/>
  <c r="AB136" s="1"/>
  <c r="M135"/>
  <c r="P135" s="1"/>
  <c r="R135"/>
  <c r="AA136" s="1"/>
  <c r="L135"/>
  <c r="O135" s="1"/>
  <c r="M135" i="17"/>
  <c r="P135" s="1"/>
  <c r="S135"/>
  <c r="AB136" s="1"/>
  <c r="BW134" i="13"/>
  <c r="BB134"/>
  <c r="AU134"/>
  <c r="AX134" s="1"/>
  <c r="BO134"/>
  <c r="H134"/>
  <c r="BL134"/>
  <c r="P134"/>
  <c r="L134"/>
  <c r="R134"/>
  <c r="AA135" s="1"/>
  <c r="L345" i="7"/>
  <c r="F346" i="19" l="1"/>
  <c r="F346" i="7"/>
  <c r="BD135" i="18"/>
  <c r="BH136"/>
  <c r="BH136" i="17"/>
  <c r="G245" i="16"/>
  <c r="H245" s="1"/>
  <c r="I245" s="1"/>
  <c r="H245" i="15"/>
  <c r="I245" s="1"/>
  <c r="BV134" i="13"/>
  <c r="H245" i="12"/>
  <c r="I245" s="1"/>
  <c r="BA134" i="13"/>
  <c r="BD134" s="1"/>
  <c r="BD134" i="17" s="1"/>
  <c r="AK135" i="13"/>
  <c r="AT135" s="1"/>
  <c r="Q134"/>
  <c r="Z135" s="1"/>
  <c r="F345" i="20" s="1"/>
  <c r="K134" i="13"/>
  <c r="BR134"/>
  <c r="BS135" s="1"/>
  <c r="O134"/>
  <c r="BJ170"/>
  <c r="BU135" i="18" l="1"/>
  <c r="AR136" s="1"/>
  <c r="BV135"/>
  <c r="AS136" s="1"/>
  <c r="BW135"/>
  <c r="AT136" s="1"/>
  <c r="BV135" i="17"/>
  <c r="AS136" s="1"/>
  <c r="BU135"/>
  <c r="AR136" s="1"/>
  <c r="BW135"/>
  <c r="AT136" s="1"/>
  <c r="J246" i="16"/>
  <c r="J246" i="15"/>
  <c r="BU134" i="13"/>
  <c r="J246" i="12"/>
  <c r="AW135" i="13"/>
  <c r="AZ135" s="1"/>
  <c r="AJ135"/>
  <c r="AS135" s="1"/>
  <c r="BH135"/>
  <c r="N134"/>
  <c r="BQ135"/>
  <c r="J135"/>
  <c r="BN135"/>
  <c r="BI171"/>
  <c r="BK171"/>
  <c r="I346" i="19" l="1"/>
  <c r="H346"/>
  <c r="J346"/>
  <c r="K346"/>
  <c r="G346"/>
  <c r="K346" i="20"/>
  <c r="H346"/>
  <c r="J346"/>
  <c r="G346"/>
  <c r="I346"/>
  <c r="H136" i="18"/>
  <c r="BL136"/>
  <c r="BO136"/>
  <c r="AU136"/>
  <c r="AI137" s="1"/>
  <c r="BN136" i="17"/>
  <c r="AW136"/>
  <c r="AK137" s="1"/>
  <c r="J136"/>
  <c r="BQ136"/>
  <c r="AU136"/>
  <c r="AI137" s="1"/>
  <c r="BO136"/>
  <c r="H136"/>
  <c r="BL136"/>
  <c r="AW136" i="18"/>
  <c r="AK137" s="1"/>
  <c r="J136"/>
  <c r="BN136"/>
  <c r="BQ136"/>
  <c r="I136" i="17"/>
  <c r="AV136"/>
  <c r="AJ137" s="1"/>
  <c r="BM136"/>
  <c r="BP136"/>
  <c r="BM136" i="18"/>
  <c r="BP136"/>
  <c r="I136"/>
  <c r="AV136"/>
  <c r="AJ137" s="1"/>
  <c r="BC135" i="13"/>
  <c r="AV135"/>
  <c r="AY135" s="1"/>
  <c r="AI135"/>
  <c r="AR135" s="1"/>
  <c r="BP135"/>
  <c r="I135"/>
  <c r="BM135"/>
  <c r="K346" i="7"/>
  <c r="J346"/>
  <c r="H346"/>
  <c r="I346"/>
  <c r="G346"/>
  <c r="S135" i="13"/>
  <c r="AB136" s="1"/>
  <c r="M135"/>
  <c r="AX136" i="17" l="1"/>
  <c r="BA136" s="1"/>
  <c r="AY136"/>
  <c r="BB136" s="1"/>
  <c r="AX136" i="18"/>
  <c r="BA136" s="1"/>
  <c r="AZ136"/>
  <c r="BC136" s="1"/>
  <c r="AZ136" i="17"/>
  <c r="BC136" s="1"/>
  <c r="L346" i="19"/>
  <c r="G246" i="15" s="1"/>
  <c r="L346" i="20"/>
  <c r="G246" i="12" s="1"/>
  <c r="M136" i="18"/>
  <c r="P136" s="1"/>
  <c r="S136"/>
  <c r="AB137" s="1"/>
  <c r="BR136" i="17"/>
  <c r="BS137" s="1"/>
  <c r="K136"/>
  <c r="N136" s="1"/>
  <c r="Q136"/>
  <c r="Z137" s="1"/>
  <c r="Q136" i="18"/>
  <c r="Z137" s="1"/>
  <c r="K136"/>
  <c r="N136" s="1"/>
  <c r="BR136"/>
  <c r="BS137" s="1"/>
  <c r="L136" i="17"/>
  <c r="O136" s="1"/>
  <c r="R136"/>
  <c r="AA137" s="1"/>
  <c r="AY136" i="18"/>
  <c r="BB136" s="1"/>
  <c r="S136" i="17"/>
  <c r="AB137" s="1"/>
  <c r="M136"/>
  <c r="P136" s="1"/>
  <c r="R136" i="18"/>
  <c r="AA137" s="1"/>
  <c r="L136"/>
  <c r="O136" s="1"/>
  <c r="BW135" i="13"/>
  <c r="BB135"/>
  <c r="AU135"/>
  <c r="AX135" s="1"/>
  <c r="L346" i="7"/>
  <c r="P135" i="13"/>
  <c r="BO135"/>
  <c r="H135"/>
  <c r="BL135"/>
  <c r="R135"/>
  <c r="AA136" s="1"/>
  <c r="L135"/>
  <c r="BI172"/>
  <c r="BJ171"/>
  <c r="F347" i="19" l="1"/>
  <c r="F347" i="7"/>
  <c r="BD136" i="18"/>
  <c r="BH137"/>
  <c r="BH137" i="17"/>
  <c r="H246" i="12"/>
  <c r="I246" s="1"/>
  <c r="G246" i="16"/>
  <c r="H246" s="1"/>
  <c r="I246" s="1"/>
  <c r="H246" i="15"/>
  <c r="I246" s="1"/>
  <c r="BV135" i="13"/>
  <c r="BA135"/>
  <c r="BD135" s="1"/>
  <c r="BD135" i="17" s="1"/>
  <c r="AK136" i="13"/>
  <c r="AT136" s="1"/>
  <c r="K135"/>
  <c r="Q135"/>
  <c r="Z136" s="1"/>
  <c r="F346" i="20" s="1"/>
  <c r="BR135" i="13"/>
  <c r="BS136" s="1"/>
  <c r="O135"/>
  <c r="BK172"/>
  <c r="BV136" i="18" l="1"/>
  <c r="AS137" s="1"/>
  <c r="BW136"/>
  <c r="AT137" s="1"/>
  <c r="BU136"/>
  <c r="AR137" s="1"/>
  <c r="BW136" i="17"/>
  <c r="AT137" s="1"/>
  <c r="BU136"/>
  <c r="AR137" s="1"/>
  <c r="BV136"/>
  <c r="AS137" s="1"/>
  <c r="J247" i="16"/>
  <c r="J247" i="15"/>
  <c r="BU135" i="13"/>
  <c r="J247" i="12"/>
  <c r="AW136" i="13"/>
  <c r="AZ136" s="1"/>
  <c r="AJ136"/>
  <c r="AS136" s="1"/>
  <c r="BH136"/>
  <c r="BQ136"/>
  <c r="J136"/>
  <c r="BN136"/>
  <c r="N135"/>
  <c r="BJ172"/>
  <c r="H347" i="20" l="1"/>
  <c r="G347"/>
  <c r="K347"/>
  <c r="J347"/>
  <c r="I347"/>
  <c r="H347" i="19"/>
  <c r="J347"/>
  <c r="G347"/>
  <c r="I347"/>
  <c r="K347"/>
  <c r="J137" i="18"/>
  <c r="AW137"/>
  <c r="AK138" s="1"/>
  <c r="BN137"/>
  <c r="BQ137"/>
  <c r="BO137" i="17"/>
  <c r="AU137"/>
  <c r="AI138" s="1"/>
  <c r="BL137"/>
  <c r="H137"/>
  <c r="BP137" i="18"/>
  <c r="I137"/>
  <c r="BM137"/>
  <c r="AV137"/>
  <c r="AJ138" s="1"/>
  <c r="AU137"/>
  <c r="AI138" s="1"/>
  <c r="BO137"/>
  <c r="H137"/>
  <c r="BL137"/>
  <c r="BN137" i="17"/>
  <c r="BQ137"/>
  <c r="J137"/>
  <c r="AW137"/>
  <c r="AK138" s="1"/>
  <c r="AV137"/>
  <c r="AJ138" s="1"/>
  <c r="BP137"/>
  <c r="I137"/>
  <c r="BM137"/>
  <c r="BC136" i="13"/>
  <c r="AV136"/>
  <c r="AY136" s="1"/>
  <c r="AI136"/>
  <c r="AR136" s="1"/>
  <c r="BP136"/>
  <c r="I136"/>
  <c r="BM136"/>
  <c r="M136"/>
  <c r="S136"/>
  <c r="AB137" s="1"/>
  <c r="J347" i="7"/>
  <c r="H347"/>
  <c r="I347"/>
  <c r="G347"/>
  <c r="K347"/>
  <c r="AZ137" i="18" l="1"/>
  <c r="BC137" s="1"/>
  <c r="AX137" i="17"/>
  <c r="BA137" s="1"/>
  <c r="L347" i="19"/>
  <c r="G247" i="15" s="1"/>
  <c r="L347" i="20"/>
  <c r="G247" i="12" s="1"/>
  <c r="AZ137" i="17"/>
  <c r="BC137" s="1"/>
  <c r="AX137" i="18"/>
  <c r="BA137" s="1"/>
  <c r="L137"/>
  <c r="O137" s="1"/>
  <c r="R137"/>
  <c r="AA138" s="1"/>
  <c r="K137" i="17"/>
  <c r="N137" s="1"/>
  <c r="BR137"/>
  <c r="BS138" s="1"/>
  <c r="Q137"/>
  <c r="Z138" s="1"/>
  <c r="S137" i="18"/>
  <c r="AB138" s="1"/>
  <c r="M137"/>
  <c r="P137" s="1"/>
  <c r="S137" i="17"/>
  <c r="AB138" s="1"/>
  <c r="M137"/>
  <c r="P137" s="1"/>
  <c r="K137" i="18"/>
  <c r="N137" s="1"/>
  <c r="Q137"/>
  <c r="Z138" s="1"/>
  <c r="BR137"/>
  <c r="BS138" s="1"/>
  <c r="AY137" i="17"/>
  <c r="BB137" s="1"/>
  <c r="R137"/>
  <c r="AA138" s="1"/>
  <c r="L137"/>
  <c r="O137" s="1"/>
  <c r="AY137" i="18"/>
  <c r="BB137" s="1"/>
  <c r="BW136" i="13"/>
  <c r="BB136"/>
  <c r="AU136"/>
  <c r="AX136" s="1"/>
  <c r="L347" i="7"/>
  <c r="P136" i="13"/>
  <c r="L136"/>
  <c r="R136"/>
  <c r="AA137" s="1"/>
  <c r="BO136"/>
  <c r="H136"/>
  <c r="BL136"/>
  <c r="BI173"/>
  <c r="BK173"/>
  <c r="BJ173"/>
  <c r="F348" i="7" l="1"/>
  <c r="F348" i="19"/>
  <c r="BD137" i="18"/>
  <c r="BH138" i="17"/>
  <c r="BH138" i="18"/>
  <c r="H247" i="12"/>
  <c r="I247" s="1"/>
  <c r="H247" i="15"/>
  <c r="I247" s="1"/>
  <c r="G247" i="16"/>
  <c r="H247" s="1"/>
  <c r="I247" s="1"/>
  <c r="BV136" i="13"/>
  <c r="BA136"/>
  <c r="BD136" s="1"/>
  <c r="BD136" i="17" s="1"/>
  <c r="AK137" i="13"/>
  <c r="AT137" s="1"/>
  <c r="K136"/>
  <c r="Q136"/>
  <c r="Z137" s="1"/>
  <c r="F347" i="20" s="1"/>
  <c r="BR136" i="13"/>
  <c r="BS137" s="1"/>
  <c r="O136"/>
  <c r="BW137" i="18" l="1"/>
  <c r="AT138" s="1"/>
  <c r="BU137"/>
  <c r="AR138" s="1"/>
  <c r="BV137"/>
  <c r="AS138" s="1"/>
  <c r="BU137" i="17"/>
  <c r="AR138" s="1"/>
  <c r="BV137"/>
  <c r="AS138" s="1"/>
  <c r="BW137"/>
  <c r="AT138" s="1"/>
  <c r="J248" i="15"/>
  <c r="J248" i="16"/>
  <c r="BU136" i="13"/>
  <c r="J248" i="12"/>
  <c r="AW137" i="13"/>
  <c r="AZ137" s="1"/>
  <c r="AJ137"/>
  <c r="AS137" s="1"/>
  <c r="J137"/>
  <c r="BQ137"/>
  <c r="BN137"/>
  <c r="N136"/>
  <c r="BH137"/>
  <c r="I348" i="19" l="1"/>
  <c r="K348"/>
  <c r="J348"/>
  <c r="H348"/>
  <c r="G348"/>
  <c r="J348" i="20"/>
  <c r="K348"/>
  <c r="G348"/>
  <c r="H348"/>
  <c r="I348"/>
  <c r="BO138" i="18"/>
  <c r="H138"/>
  <c r="AU138"/>
  <c r="AI139" s="1"/>
  <c r="BL138"/>
  <c r="BO138" i="17"/>
  <c r="H138"/>
  <c r="AU138"/>
  <c r="AI139" s="1"/>
  <c r="BL138"/>
  <c r="I138" i="18"/>
  <c r="AV138"/>
  <c r="AJ139" s="1"/>
  <c r="BM138"/>
  <c r="BP138"/>
  <c r="AW138"/>
  <c r="AK139" s="1"/>
  <c r="J138"/>
  <c r="BQ138"/>
  <c r="BN138"/>
  <c r="AW138" i="17"/>
  <c r="AK139" s="1"/>
  <c r="J138"/>
  <c r="BQ138"/>
  <c r="BN138"/>
  <c r="BM138"/>
  <c r="I138"/>
  <c r="BP138"/>
  <c r="AV138"/>
  <c r="AJ139" s="1"/>
  <c r="BC137" i="13"/>
  <c r="AV137"/>
  <c r="AY137" s="1"/>
  <c r="AI137"/>
  <c r="AR137" s="1"/>
  <c r="K348" i="7"/>
  <c r="I348"/>
  <c r="H348"/>
  <c r="G348"/>
  <c r="J348"/>
  <c r="M137" i="13"/>
  <c r="S137"/>
  <c r="AB138" s="1"/>
  <c r="BP137"/>
  <c r="I137"/>
  <c r="BM137"/>
  <c r="BI174"/>
  <c r="BK174"/>
  <c r="BJ174"/>
  <c r="AZ138" i="17" l="1"/>
  <c r="BC138" s="1"/>
  <c r="AZ138" i="18"/>
  <c r="BC138" s="1"/>
  <c r="AX138"/>
  <c r="BA138" s="1"/>
  <c r="AX138" i="17"/>
  <c r="BA138" s="1"/>
  <c r="L348" i="20"/>
  <c r="G248" i="12" s="1"/>
  <c r="L348" i="19"/>
  <c r="G248" i="15" s="1"/>
  <c r="M138" i="18"/>
  <c r="P138" s="1"/>
  <c r="S138"/>
  <c r="AB139" s="1"/>
  <c r="S138" i="17"/>
  <c r="AB139" s="1"/>
  <c r="M138"/>
  <c r="P138" s="1"/>
  <c r="BR138" i="18"/>
  <c r="BS139" s="1"/>
  <c r="K138"/>
  <c r="N138" s="1"/>
  <c r="Q138"/>
  <c r="Z139" s="1"/>
  <c r="L138" i="17"/>
  <c r="O138" s="1"/>
  <c r="R138"/>
  <c r="AA139" s="1"/>
  <c r="L138" i="18"/>
  <c r="O138" s="1"/>
  <c r="R138"/>
  <c r="AA139" s="1"/>
  <c r="BR138" i="17"/>
  <c r="BS139" s="1"/>
  <c r="K138"/>
  <c r="N138" s="1"/>
  <c r="Q138"/>
  <c r="Z139" s="1"/>
  <c r="AY138"/>
  <c r="BB138" s="1"/>
  <c r="AY138" i="18"/>
  <c r="BB138" s="1"/>
  <c r="BW137" i="13"/>
  <c r="BB137"/>
  <c r="AU137"/>
  <c r="AX137" s="1"/>
  <c r="BO137"/>
  <c r="H137"/>
  <c r="BL137"/>
  <c r="R137"/>
  <c r="AA138" s="1"/>
  <c r="L137"/>
  <c r="P137"/>
  <c r="L348" i="7"/>
  <c r="F349" i="19" l="1"/>
  <c r="F349" i="7"/>
  <c r="BD138" i="18"/>
  <c r="BH139" i="17"/>
  <c r="BH139" i="18"/>
  <c r="H248" i="12"/>
  <c r="I248" s="1"/>
  <c r="H248" i="15"/>
  <c r="I248" s="1"/>
  <c r="G248" i="16"/>
  <c r="H248" s="1"/>
  <c r="I248" s="1"/>
  <c r="BV137" i="13"/>
  <c r="BA137"/>
  <c r="BD137" s="1"/>
  <c r="BD137" i="17" s="1"/>
  <c r="AK138" i="13"/>
  <c r="AT138" s="1"/>
  <c r="O137"/>
  <c r="K137"/>
  <c r="BR137"/>
  <c r="BS138" s="1"/>
  <c r="Q137"/>
  <c r="Z138" s="1"/>
  <c r="F348" i="20" s="1"/>
  <c r="BI175" i="13"/>
  <c r="BU138" i="18" l="1"/>
  <c r="AR139" s="1"/>
  <c r="BW138"/>
  <c r="AT139" s="1"/>
  <c r="BV138"/>
  <c r="AS139" s="1"/>
  <c r="BU138" i="17"/>
  <c r="AR139" s="1"/>
  <c r="BW138"/>
  <c r="AT139" s="1"/>
  <c r="BV138"/>
  <c r="AS139" s="1"/>
  <c r="J249" i="16"/>
  <c r="J249" i="15"/>
  <c r="BU137" i="13"/>
  <c r="J249" i="12"/>
  <c r="AW138" i="13"/>
  <c r="AZ138" s="1"/>
  <c r="AJ138"/>
  <c r="AS138" s="1"/>
  <c r="N137"/>
  <c r="BH138"/>
  <c r="BQ138"/>
  <c r="J138"/>
  <c r="BN138"/>
  <c r="BK175"/>
  <c r="K349" i="19" l="1"/>
  <c r="J349"/>
  <c r="I349"/>
  <c r="G349"/>
  <c r="H349"/>
  <c r="I349" i="20"/>
  <c r="G349"/>
  <c r="K349"/>
  <c r="H349"/>
  <c r="J349"/>
  <c r="H139" i="17"/>
  <c r="AU139"/>
  <c r="AI140" s="1"/>
  <c r="BL139"/>
  <c r="BO139"/>
  <c r="BO139" i="18"/>
  <c r="H139"/>
  <c r="AU139"/>
  <c r="AI140" s="1"/>
  <c r="BL139"/>
  <c r="BM139" i="17"/>
  <c r="AV139"/>
  <c r="AJ140" s="1"/>
  <c r="I139"/>
  <c r="BP139"/>
  <c r="AW139" i="18"/>
  <c r="AK140" s="1"/>
  <c r="BN139"/>
  <c r="BQ139"/>
  <c r="J139"/>
  <c r="BQ139" i="17"/>
  <c r="J139"/>
  <c r="BN139"/>
  <c r="AW139"/>
  <c r="AK140" s="1"/>
  <c r="BM139" i="18"/>
  <c r="I139"/>
  <c r="AV139"/>
  <c r="AJ140" s="1"/>
  <c r="BP139"/>
  <c r="BC138" i="13"/>
  <c r="AV138"/>
  <c r="AY138" s="1"/>
  <c r="AI138"/>
  <c r="AR138" s="1"/>
  <c r="M138"/>
  <c r="S138"/>
  <c r="AB139" s="1"/>
  <c r="BP138"/>
  <c r="I138"/>
  <c r="BM138"/>
  <c r="J349" i="7"/>
  <c r="H349"/>
  <c r="G349"/>
  <c r="I349"/>
  <c r="K349"/>
  <c r="BJ175" i="13"/>
  <c r="BI176"/>
  <c r="AZ139" i="18" l="1"/>
  <c r="BC139" s="1"/>
  <c r="AY139"/>
  <c r="BB139" s="1"/>
  <c r="AZ139" i="17"/>
  <c r="BC139" s="1"/>
  <c r="AY139"/>
  <c r="BB139" s="1"/>
  <c r="AX139" i="18"/>
  <c r="BA139" s="1"/>
  <c r="L349" i="20"/>
  <c r="G249" i="12" s="1"/>
  <c r="L349" i="19"/>
  <c r="G249" i="15" s="1"/>
  <c r="S139" i="17"/>
  <c r="AB140" s="1"/>
  <c r="M139"/>
  <c r="P139" s="1"/>
  <c r="R139"/>
  <c r="AA140" s="1"/>
  <c r="L139"/>
  <c r="O139" s="1"/>
  <c r="K139"/>
  <c r="N139" s="1"/>
  <c r="BR139"/>
  <c r="BS140" s="1"/>
  <c r="Q139"/>
  <c r="Z140" s="1"/>
  <c r="AX139"/>
  <c r="BA139" s="1"/>
  <c r="R139" i="18"/>
  <c r="AA140" s="1"/>
  <c r="L139"/>
  <c r="O139" s="1"/>
  <c r="S139"/>
  <c r="AB140" s="1"/>
  <c r="M139"/>
  <c r="P139" s="1"/>
  <c r="K139"/>
  <c r="N139" s="1"/>
  <c r="Q139"/>
  <c r="Z140" s="1"/>
  <c r="BR139"/>
  <c r="BS140" s="1"/>
  <c r="BW138" i="13"/>
  <c r="BB138"/>
  <c r="AU138"/>
  <c r="AX138" s="1"/>
  <c r="BO138"/>
  <c r="H138"/>
  <c r="BL138"/>
  <c r="L138"/>
  <c r="R138"/>
  <c r="AA139" s="1"/>
  <c r="L349" i="7"/>
  <c r="P138" i="13"/>
  <c r="BK176"/>
  <c r="F350" i="19" l="1"/>
  <c r="F350" i="7"/>
  <c r="BD139" i="18"/>
  <c r="BH140"/>
  <c r="BH140" i="17"/>
  <c r="H249" i="12"/>
  <c r="I249" s="1"/>
  <c r="G249" i="16"/>
  <c r="H249" s="1"/>
  <c r="I249" s="1"/>
  <c r="H249" i="15"/>
  <c r="I249" s="1"/>
  <c r="BV138" i="13"/>
  <c r="BA138"/>
  <c r="BD138" s="1"/>
  <c r="BD138" i="17" s="1"/>
  <c r="AK139" i="13"/>
  <c r="AT139" s="1"/>
  <c r="O138"/>
  <c r="BR138"/>
  <c r="BS139" s="1"/>
  <c r="K138"/>
  <c r="Q138"/>
  <c r="Z139" s="1"/>
  <c r="F349" i="20" s="1"/>
  <c r="BU139" i="18" l="1"/>
  <c r="AR140" s="1"/>
  <c r="BV139"/>
  <c r="AS140" s="1"/>
  <c r="BW139"/>
  <c r="AT140" s="1"/>
  <c r="BV139" i="17"/>
  <c r="AS140" s="1"/>
  <c r="BU139"/>
  <c r="AR140" s="1"/>
  <c r="BW139"/>
  <c r="AT140" s="1"/>
  <c r="J250" i="16"/>
  <c r="J250" i="15"/>
  <c r="BU138" i="13"/>
  <c r="J250" i="12"/>
  <c r="AW139" i="13"/>
  <c r="AZ139" s="1"/>
  <c r="AJ139"/>
  <c r="AS139" s="1"/>
  <c r="BH139"/>
  <c r="N138"/>
  <c r="BQ139"/>
  <c r="J139"/>
  <c r="BN139"/>
  <c r="BJ176"/>
  <c r="I350" i="19" l="1"/>
  <c r="K350"/>
  <c r="H350"/>
  <c r="G350"/>
  <c r="J350"/>
  <c r="H350" i="20"/>
  <c r="K350"/>
  <c r="J350"/>
  <c r="G350"/>
  <c r="I350"/>
  <c r="AU140" i="17"/>
  <c r="AI141" s="1"/>
  <c r="BO140"/>
  <c r="H140"/>
  <c r="BL140"/>
  <c r="BN140"/>
  <c r="AW140"/>
  <c r="AK141" s="1"/>
  <c r="BQ140"/>
  <c r="J140"/>
  <c r="AV140" i="18"/>
  <c r="AJ141" s="1"/>
  <c r="BM140"/>
  <c r="BP140"/>
  <c r="I140"/>
  <c r="BQ140"/>
  <c r="AW140"/>
  <c r="AK141" s="1"/>
  <c r="BN140"/>
  <c r="J140"/>
  <c r="AU140"/>
  <c r="AI141" s="1"/>
  <c r="BL140"/>
  <c r="BO140"/>
  <c r="H140"/>
  <c r="BP140" i="17"/>
  <c r="BM140"/>
  <c r="I140"/>
  <c r="AV140"/>
  <c r="AJ141" s="1"/>
  <c r="BC139" i="13"/>
  <c r="AV139"/>
  <c r="AY139" s="1"/>
  <c r="AI139"/>
  <c r="AR139" s="1"/>
  <c r="K350" i="7"/>
  <c r="G350"/>
  <c r="J350"/>
  <c r="H350"/>
  <c r="I350"/>
  <c r="BP139" i="13"/>
  <c r="I139"/>
  <c r="BM139"/>
  <c r="M139"/>
  <c r="S139"/>
  <c r="AB140" s="1"/>
  <c r="AX140" i="17" l="1"/>
  <c r="BA140" s="1"/>
  <c r="AY140" i="18"/>
  <c r="BB140" s="1"/>
  <c r="AZ140" i="17"/>
  <c r="BC140" s="1"/>
  <c r="L350" i="20"/>
  <c r="G250" i="12" s="1"/>
  <c r="AY140" i="17"/>
  <c r="BB140" s="1"/>
  <c r="L350" i="19"/>
  <c r="G250" i="15" s="1"/>
  <c r="M140" i="17"/>
  <c r="P140" s="1"/>
  <c r="S140"/>
  <c r="AB141" s="1"/>
  <c r="L140" i="18"/>
  <c r="O140" s="1"/>
  <c r="R140"/>
  <c r="AA141" s="1"/>
  <c r="Q140" i="17"/>
  <c r="Z141" s="1"/>
  <c r="BR140"/>
  <c r="BS141" s="1"/>
  <c r="K140"/>
  <c r="N140" s="1"/>
  <c r="AZ140" i="18"/>
  <c r="BC140" s="1"/>
  <c r="Q140"/>
  <c r="Z141" s="1"/>
  <c r="BR140"/>
  <c r="BS141" s="1"/>
  <c r="K140"/>
  <c r="N140" s="1"/>
  <c r="R140" i="17"/>
  <c r="AA141" s="1"/>
  <c r="L140"/>
  <c r="O140" s="1"/>
  <c r="S140" i="18"/>
  <c r="AB141" s="1"/>
  <c r="M140"/>
  <c r="P140" s="1"/>
  <c r="AX140"/>
  <c r="BA140" s="1"/>
  <c r="BW139" i="13"/>
  <c r="BB139"/>
  <c r="AU139"/>
  <c r="AX139" s="1"/>
  <c r="P139"/>
  <c r="H139"/>
  <c r="BO139"/>
  <c r="BL139"/>
  <c r="L139"/>
  <c r="R139"/>
  <c r="AA140" s="1"/>
  <c r="L350" i="7"/>
  <c r="BK177" i="13"/>
  <c r="BI177"/>
  <c r="F351" i="19" l="1"/>
  <c r="F351" i="7"/>
  <c r="BD140" i="18"/>
  <c r="BH141" i="17"/>
  <c r="BH141" i="18"/>
  <c r="H250" i="12"/>
  <c r="I250" s="1"/>
  <c r="G250" i="16"/>
  <c r="H250" s="1"/>
  <c r="I250" s="1"/>
  <c r="H250" i="15"/>
  <c r="I250" s="1"/>
  <c r="BV139" i="13"/>
  <c r="BA139"/>
  <c r="BD139" s="1"/>
  <c r="BD139" i="17" s="1"/>
  <c r="AK140" i="13"/>
  <c r="AT140" s="1"/>
  <c r="O139"/>
  <c r="Q139"/>
  <c r="Z140" s="1"/>
  <c r="F350" i="20" s="1"/>
  <c r="BR139" i="13"/>
  <c r="BS140" s="1"/>
  <c r="K139"/>
  <c r="BJ177"/>
  <c r="BV140" i="18" l="1"/>
  <c r="AS141" s="1"/>
  <c r="BW140"/>
  <c r="AT141" s="1"/>
  <c r="BU140"/>
  <c r="AR141" s="1"/>
  <c r="BW140" i="17"/>
  <c r="AT141" s="1"/>
  <c r="BV140"/>
  <c r="AS141" s="1"/>
  <c r="BU140"/>
  <c r="AR141" s="1"/>
  <c r="J251" i="15"/>
  <c r="J251" i="16"/>
  <c r="BU139" i="13"/>
  <c r="J251" i="12"/>
  <c r="AW140" i="13"/>
  <c r="AZ140" s="1"/>
  <c r="AJ140"/>
  <c r="AS140" s="1"/>
  <c r="N139"/>
  <c r="J140"/>
  <c r="BQ140"/>
  <c r="BN140"/>
  <c r="BH140"/>
  <c r="BI178"/>
  <c r="J351" i="19" l="1"/>
  <c r="K351"/>
  <c r="H351"/>
  <c r="G351"/>
  <c r="I351"/>
  <c r="H351" i="20"/>
  <c r="K351"/>
  <c r="I351"/>
  <c r="G351"/>
  <c r="J351"/>
  <c r="H141" i="18"/>
  <c r="AU141"/>
  <c r="AI142" s="1"/>
  <c r="BL141"/>
  <c r="BO141"/>
  <c r="BQ141"/>
  <c r="AW141"/>
  <c r="AK142" s="1"/>
  <c r="BN141"/>
  <c r="J141"/>
  <c r="AU141" i="17"/>
  <c r="AI142" s="1"/>
  <c r="BO141"/>
  <c r="H141"/>
  <c r="BL141"/>
  <c r="BQ141"/>
  <c r="BN141"/>
  <c r="J141"/>
  <c r="AW141"/>
  <c r="AK142" s="1"/>
  <c r="I141" i="18"/>
  <c r="BP141"/>
  <c r="AV141"/>
  <c r="AJ142" s="1"/>
  <c r="BM141"/>
  <c r="BM141" i="17"/>
  <c r="I141"/>
  <c r="BP141"/>
  <c r="AV141"/>
  <c r="AJ142" s="1"/>
  <c r="BC140" i="13"/>
  <c r="AV140"/>
  <c r="AY140" s="1"/>
  <c r="AI140"/>
  <c r="AR140" s="1"/>
  <c r="BP140"/>
  <c r="I140"/>
  <c r="BM140"/>
  <c r="M140"/>
  <c r="S140"/>
  <c r="AB141" s="1"/>
  <c r="G351" i="7"/>
  <c r="I351"/>
  <c r="K351"/>
  <c r="J351"/>
  <c r="H351"/>
  <c r="BK178" i="13"/>
  <c r="AZ141" i="17" l="1"/>
  <c r="BC141" s="1"/>
  <c r="AX141"/>
  <c r="BA141" s="1"/>
  <c r="L351" i="20"/>
  <c r="G251" i="12" s="1"/>
  <c r="L351" i="19"/>
  <c r="G251" i="15" s="1"/>
  <c r="AY141" i="18"/>
  <c r="BB141" s="1"/>
  <c r="AZ141"/>
  <c r="BC141" s="1"/>
  <c r="BR141" i="17"/>
  <c r="BS142" s="1"/>
  <c r="K141"/>
  <c r="N141" s="1"/>
  <c r="Q141"/>
  <c r="Z142" s="1"/>
  <c r="Q141" i="18"/>
  <c r="Z142" s="1"/>
  <c r="BR141"/>
  <c r="BS142" s="1"/>
  <c r="K141"/>
  <c r="N141" s="1"/>
  <c r="R141"/>
  <c r="AA142" s="1"/>
  <c r="L141"/>
  <c r="O141" s="1"/>
  <c r="S141" i="17"/>
  <c r="AB142" s="1"/>
  <c r="M141"/>
  <c r="P141" s="1"/>
  <c r="S141" i="18"/>
  <c r="AB142" s="1"/>
  <c r="M141"/>
  <c r="P141" s="1"/>
  <c r="AY141" i="17"/>
  <c r="BB141" s="1"/>
  <c r="AX141" i="18"/>
  <c r="BA141" s="1"/>
  <c r="L141" i="17"/>
  <c r="O141" s="1"/>
  <c r="R141"/>
  <c r="AA142" s="1"/>
  <c r="BW140" i="13"/>
  <c r="BB140"/>
  <c r="AU140"/>
  <c r="AX140" s="1"/>
  <c r="L140"/>
  <c r="R140"/>
  <c r="AA141" s="1"/>
  <c r="L351" i="7"/>
  <c r="P140" i="13"/>
  <c r="BO140"/>
  <c r="BL140"/>
  <c r="H140"/>
  <c r="BJ178"/>
  <c r="BI179"/>
  <c r="F352" i="19" l="1"/>
  <c r="F352" i="7"/>
  <c r="BD141" i="18"/>
  <c r="BH142" i="17"/>
  <c r="BH142" i="18"/>
  <c r="H251" i="12"/>
  <c r="I251" s="1"/>
  <c r="H251" i="15"/>
  <c r="I251" s="1"/>
  <c r="G251" i="16"/>
  <c r="H251" s="1"/>
  <c r="I251" s="1"/>
  <c r="BV140" i="13"/>
  <c r="BA140"/>
  <c r="BD140" s="1"/>
  <c r="BD140" i="17" s="1"/>
  <c r="AK141" i="13"/>
  <c r="AT141" s="1"/>
  <c r="K140"/>
  <c r="Q140"/>
  <c r="Z141" s="1"/>
  <c r="F351" i="20" s="1"/>
  <c r="BR140" i="13"/>
  <c r="BS141" s="1"/>
  <c r="O140"/>
  <c r="BJ179"/>
  <c r="BW141" i="18" l="1"/>
  <c r="AT142" s="1"/>
  <c r="BV141"/>
  <c r="AS142" s="1"/>
  <c r="BU141"/>
  <c r="AR142" s="1"/>
  <c r="BU141" i="17"/>
  <c r="AR142" s="1"/>
  <c r="BV141"/>
  <c r="AS142" s="1"/>
  <c r="BW141"/>
  <c r="AT142" s="1"/>
  <c r="J252" i="15"/>
  <c r="J252" i="16"/>
  <c r="BU140" i="13"/>
  <c r="J252" i="12"/>
  <c r="AW141" i="13"/>
  <c r="AZ141" s="1"/>
  <c r="AJ141"/>
  <c r="AS141" s="1"/>
  <c r="BQ141"/>
  <c r="J141"/>
  <c r="BN141"/>
  <c r="N140"/>
  <c r="BH141"/>
  <c r="BK179"/>
  <c r="G352" i="19" l="1"/>
  <c r="J352"/>
  <c r="H352"/>
  <c r="I352"/>
  <c r="K352"/>
  <c r="K352" i="20"/>
  <c r="J352"/>
  <c r="G352"/>
  <c r="I352"/>
  <c r="H352"/>
  <c r="BO142" i="18"/>
  <c r="H142"/>
  <c r="AU142"/>
  <c r="AI143" s="1"/>
  <c r="BL142"/>
  <c r="BQ142"/>
  <c r="J142"/>
  <c r="AW142"/>
  <c r="AK143" s="1"/>
  <c r="BN142"/>
  <c r="H142" i="17"/>
  <c r="AU142"/>
  <c r="AI143" s="1"/>
  <c r="BO142"/>
  <c r="BL142"/>
  <c r="AW142"/>
  <c r="AK143" s="1"/>
  <c r="BQ142"/>
  <c r="BN142"/>
  <c r="J142"/>
  <c r="I142"/>
  <c r="AV142"/>
  <c r="AJ143" s="1"/>
  <c r="BP142"/>
  <c r="BM142"/>
  <c r="AV142" i="18"/>
  <c r="AJ143" s="1"/>
  <c r="BM142"/>
  <c r="BP142"/>
  <c r="I142"/>
  <c r="BC141" i="13"/>
  <c r="AV141"/>
  <c r="AY141" s="1"/>
  <c r="AI141"/>
  <c r="AR141" s="1"/>
  <c r="S141"/>
  <c r="AB142" s="1"/>
  <c r="M141"/>
  <c r="BP141"/>
  <c r="I141"/>
  <c r="BM141"/>
  <c r="H352" i="7"/>
  <c r="K352"/>
  <c r="J352"/>
  <c r="G352"/>
  <c r="I352"/>
  <c r="AY142" i="18" l="1"/>
  <c r="BB142" s="1"/>
  <c r="AY142" i="17"/>
  <c r="BB142" s="1"/>
  <c r="AX142"/>
  <c r="BA142" s="1"/>
  <c r="L352" i="20"/>
  <c r="G252" i="12" s="1"/>
  <c r="L352" i="19"/>
  <c r="G252" i="15" s="1"/>
  <c r="AZ142" i="17"/>
  <c r="BC142" s="1"/>
  <c r="R142" i="18"/>
  <c r="AA143" s="1"/>
  <c r="L142"/>
  <c r="O142" s="1"/>
  <c r="R142" i="17"/>
  <c r="AA143" s="1"/>
  <c r="L142"/>
  <c r="O142" s="1"/>
  <c r="Q142" i="18"/>
  <c r="Z143" s="1"/>
  <c r="BR142"/>
  <c r="BS143" s="1"/>
  <c r="K142"/>
  <c r="N142" s="1"/>
  <c r="K142" i="17"/>
  <c r="N142" s="1"/>
  <c r="Q142"/>
  <c r="Z143" s="1"/>
  <c r="BR142"/>
  <c r="BS143" s="1"/>
  <c r="M142"/>
  <c r="P142" s="1"/>
  <c r="S142"/>
  <c r="AB143" s="1"/>
  <c r="S142" i="18"/>
  <c r="AB143" s="1"/>
  <c r="M142"/>
  <c r="P142" s="1"/>
  <c r="AZ142"/>
  <c r="BC142" s="1"/>
  <c r="AX142"/>
  <c r="BA142" s="1"/>
  <c r="BW141" i="13"/>
  <c r="BB141"/>
  <c r="AU141"/>
  <c r="AX141" s="1"/>
  <c r="L352" i="7"/>
  <c r="R141" i="13"/>
  <c r="AA142" s="1"/>
  <c r="L141"/>
  <c r="BO141"/>
  <c r="H141"/>
  <c r="BL141"/>
  <c r="P141"/>
  <c r="BI180"/>
  <c r="BK180"/>
  <c r="BJ180"/>
  <c r="F353" i="19" l="1"/>
  <c r="F353" i="7"/>
  <c r="BH143" i="18"/>
  <c r="BD142"/>
  <c r="BH143" i="17"/>
  <c r="H252" i="12"/>
  <c r="I252" s="1"/>
  <c r="H252" i="15"/>
  <c r="I252" s="1"/>
  <c r="G252" i="16"/>
  <c r="H252" s="1"/>
  <c r="I252" s="1"/>
  <c r="BV141" i="13"/>
  <c r="BA141"/>
  <c r="BD141" s="1"/>
  <c r="BD141" i="17" s="1"/>
  <c r="AK142" i="13"/>
  <c r="AT142" s="1"/>
  <c r="O141"/>
  <c r="Q141"/>
  <c r="Z142" s="1"/>
  <c r="F352" i="20" s="1"/>
  <c r="K141" i="13"/>
  <c r="BR141"/>
  <c r="BS142" s="1"/>
  <c r="BU142" i="18" l="1"/>
  <c r="AR143" s="1"/>
  <c r="BV142"/>
  <c r="AS143" s="1"/>
  <c r="BW142"/>
  <c r="AT143" s="1"/>
  <c r="BU142" i="17"/>
  <c r="AR143" s="1"/>
  <c r="BV142"/>
  <c r="AS143" s="1"/>
  <c r="BW142"/>
  <c r="AT143" s="1"/>
  <c r="J253" i="15"/>
  <c r="J253" i="16"/>
  <c r="BU141" i="13"/>
  <c r="J253" i="12"/>
  <c r="AW142" i="13"/>
  <c r="AZ142" s="1"/>
  <c r="AJ142"/>
  <c r="AS142" s="1"/>
  <c r="BQ142"/>
  <c r="J142"/>
  <c r="BN142"/>
  <c r="BH142"/>
  <c r="N141"/>
  <c r="H353" i="19" l="1"/>
  <c r="K353"/>
  <c r="G353"/>
  <c r="I353"/>
  <c r="J353"/>
  <c r="G353" i="20"/>
  <c r="J353"/>
  <c r="I353"/>
  <c r="H353"/>
  <c r="K353"/>
  <c r="BL143" i="18"/>
  <c r="H143"/>
  <c r="AU143"/>
  <c r="AI144" s="1"/>
  <c r="BO143"/>
  <c r="AW143"/>
  <c r="AK144" s="1"/>
  <c r="BN143"/>
  <c r="BQ143"/>
  <c r="J143"/>
  <c r="H143" i="17"/>
  <c r="BL143"/>
  <c r="BO143"/>
  <c r="AU143"/>
  <c r="AI144" s="1"/>
  <c r="AW143"/>
  <c r="AK144" s="1"/>
  <c r="BN143"/>
  <c r="J143"/>
  <c r="BQ143"/>
  <c r="AV143" i="18"/>
  <c r="AJ144" s="1"/>
  <c r="BP143"/>
  <c r="I143"/>
  <c r="BM143"/>
  <c r="AV143" i="17"/>
  <c r="AJ144" s="1"/>
  <c r="BM143"/>
  <c r="BP143"/>
  <c r="I143"/>
  <c r="BC142" i="13"/>
  <c r="AV142"/>
  <c r="AY142" s="1"/>
  <c r="AI142"/>
  <c r="AR142" s="1"/>
  <c r="H353" i="7"/>
  <c r="J353"/>
  <c r="G353"/>
  <c r="K353"/>
  <c r="I353"/>
  <c r="M142" i="13"/>
  <c r="S142"/>
  <c r="AB143" s="1"/>
  <c r="I142"/>
  <c r="BP142"/>
  <c r="BM142"/>
  <c r="BJ181"/>
  <c r="BK181"/>
  <c r="BI181"/>
  <c r="AY143" i="18" l="1"/>
  <c r="BB143" s="1"/>
  <c r="AZ143"/>
  <c r="BC143" s="1"/>
  <c r="AZ143" i="17"/>
  <c r="BC143" s="1"/>
  <c r="AY143"/>
  <c r="BB143" s="1"/>
  <c r="L353" i="20"/>
  <c r="G253" i="12" s="1"/>
  <c r="L353" i="19"/>
  <c r="G253" i="15" s="1"/>
  <c r="AX143" i="17"/>
  <c r="BA143" s="1"/>
  <c r="L143"/>
  <c r="O143" s="1"/>
  <c r="R143"/>
  <c r="AA144" s="1"/>
  <c r="M143" i="18"/>
  <c r="P143" s="1"/>
  <c r="S143"/>
  <c r="AB144" s="1"/>
  <c r="M143" i="17"/>
  <c r="P143" s="1"/>
  <c r="S143"/>
  <c r="AB144" s="1"/>
  <c r="K143" i="18"/>
  <c r="N143" s="1"/>
  <c r="Q143"/>
  <c r="Z144" s="1"/>
  <c r="BR143"/>
  <c r="BS144" s="1"/>
  <c r="AX143"/>
  <c r="BA143" s="1"/>
  <c r="R143"/>
  <c r="AA144" s="1"/>
  <c r="L143"/>
  <c r="O143" s="1"/>
  <c r="Q143" i="17"/>
  <c r="Z144" s="1"/>
  <c r="BR143"/>
  <c r="BS144" s="1"/>
  <c r="K143"/>
  <c r="N143" s="1"/>
  <c r="BW142" i="13"/>
  <c r="BB142"/>
  <c r="AU142"/>
  <c r="AX142" s="1"/>
  <c r="BO142"/>
  <c r="H142"/>
  <c r="BL142"/>
  <c r="P142"/>
  <c r="L142"/>
  <c r="R142"/>
  <c r="AA143" s="1"/>
  <c r="L353" i="7"/>
  <c r="BI182" i="13"/>
  <c r="F354" i="19" l="1"/>
  <c r="F354" i="7"/>
  <c r="BD143" i="18"/>
  <c r="BH144" i="17"/>
  <c r="BH144" i="18"/>
  <c r="H253" i="12"/>
  <c r="I253" s="1"/>
  <c r="G253" i="16"/>
  <c r="H253" s="1"/>
  <c r="I253" s="1"/>
  <c r="H253" i="15"/>
  <c r="I253" s="1"/>
  <c r="BV142" i="13"/>
  <c r="BA142"/>
  <c r="BD142" s="1"/>
  <c r="BD142" i="17" s="1"/>
  <c r="AK143" i="13"/>
  <c r="AT143" s="1"/>
  <c r="O142"/>
  <c r="K142"/>
  <c r="Q142"/>
  <c r="Z143" s="1"/>
  <c r="F353" i="20" s="1"/>
  <c r="BR142" i="13"/>
  <c r="BS143" s="1"/>
  <c r="BJ182"/>
  <c r="BK182"/>
  <c r="BU143" i="18" l="1"/>
  <c r="AR144" s="1"/>
  <c r="BV143"/>
  <c r="AS144" s="1"/>
  <c r="BW143"/>
  <c r="AT144" s="1"/>
  <c r="BV143" i="17"/>
  <c r="AS144" s="1"/>
  <c r="BU143"/>
  <c r="AR144" s="1"/>
  <c r="BW143"/>
  <c r="AT144" s="1"/>
  <c r="J254" i="16"/>
  <c r="J254" i="15"/>
  <c r="BU142" i="13"/>
  <c r="J254" i="12"/>
  <c r="AW143" i="13"/>
  <c r="AZ143" s="1"/>
  <c r="AJ143"/>
  <c r="AS143" s="1"/>
  <c r="BH143"/>
  <c r="BQ143"/>
  <c r="J143"/>
  <c r="BN143"/>
  <c r="N142"/>
  <c r="BI183"/>
  <c r="BJ183"/>
  <c r="K354" i="19" l="1"/>
  <c r="G354"/>
  <c r="H354"/>
  <c r="I354"/>
  <c r="J354"/>
  <c r="H354" i="20"/>
  <c r="I354"/>
  <c r="J354"/>
  <c r="K354"/>
  <c r="G354"/>
  <c r="H144" i="17"/>
  <c r="BO144"/>
  <c r="AU144"/>
  <c r="AI145" s="1"/>
  <c r="BL144"/>
  <c r="AW144"/>
  <c r="AK145" s="1"/>
  <c r="J144"/>
  <c r="BN144"/>
  <c r="BQ144"/>
  <c r="BL144" i="18"/>
  <c r="AU144"/>
  <c r="AI145" s="1"/>
  <c r="H144"/>
  <c r="BO144"/>
  <c r="AW144"/>
  <c r="AK145" s="1"/>
  <c r="BQ144"/>
  <c r="BN144"/>
  <c r="J144"/>
  <c r="BP144"/>
  <c r="BM144"/>
  <c r="I144"/>
  <c r="AV144"/>
  <c r="AJ145" s="1"/>
  <c r="AV144" i="17"/>
  <c r="AJ145" s="1"/>
  <c r="BP144"/>
  <c r="I144"/>
  <c r="BM144"/>
  <c r="BC143" i="13"/>
  <c r="AV143"/>
  <c r="AY143" s="1"/>
  <c r="AI143"/>
  <c r="AR143" s="1"/>
  <c r="BP143"/>
  <c r="I143"/>
  <c r="BM143"/>
  <c r="S143"/>
  <c r="AB144" s="1"/>
  <c r="M143"/>
  <c r="K354" i="7"/>
  <c r="H354"/>
  <c r="G354"/>
  <c r="J354"/>
  <c r="I354"/>
  <c r="AZ144" i="18" l="1"/>
  <c r="BC144" s="1"/>
  <c r="AX144"/>
  <c r="BA144" s="1"/>
  <c r="AZ144" i="17"/>
  <c r="BC144" s="1"/>
  <c r="AY144"/>
  <c r="BB144" s="1"/>
  <c r="AY144" i="18"/>
  <c r="BB144" s="1"/>
  <c r="AX144" i="17"/>
  <c r="BA144" s="1"/>
  <c r="L354" i="19"/>
  <c r="G254" i="15" s="1"/>
  <c r="L354" i="20"/>
  <c r="G254" i="12" s="1"/>
  <c r="BR144" i="18"/>
  <c r="BS145" s="1"/>
  <c r="Q144"/>
  <c r="Z145" s="1"/>
  <c r="K144"/>
  <c r="N144" s="1"/>
  <c r="Q144" i="17"/>
  <c r="Z145" s="1"/>
  <c r="K144"/>
  <c r="N144" s="1"/>
  <c r="BR144"/>
  <c r="BS145" s="1"/>
  <c r="R144" i="18"/>
  <c r="AA145" s="1"/>
  <c r="L144"/>
  <c r="O144" s="1"/>
  <c r="S144" i="17"/>
  <c r="AB145" s="1"/>
  <c r="M144"/>
  <c r="P144" s="1"/>
  <c r="R144"/>
  <c r="AA145" s="1"/>
  <c r="L144"/>
  <c r="O144" s="1"/>
  <c r="M144" i="18"/>
  <c r="P144" s="1"/>
  <c r="S144"/>
  <c r="AB145" s="1"/>
  <c r="BW143" i="13"/>
  <c r="BB143"/>
  <c r="AU143"/>
  <c r="AX143" s="1"/>
  <c r="H143"/>
  <c r="BO143"/>
  <c r="BL143"/>
  <c r="R143"/>
  <c r="AA144" s="1"/>
  <c r="L143"/>
  <c r="L354" i="7"/>
  <c r="P143" i="13"/>
  <c r="BK183"/>
  <c r="F355" i="7" l="1"/>
  <c r="F355" i="19"/>
  <c r="BD144" i="18"/>
  <c r="BH145"/>
  <c r="BH145" i="17"/>
  <c r="H254" i="12"/>
  <c r="I254" s="1"/>
  <c r="G254" i="16"/>
  <c r="H254" s="1"/>
  <c r="I254" s="1"/>
  <c r="H254" i="15"/>
  <c r="I254" s="1"/>
  <c r="BV143" i="13"/>
  <c r="BA143"/>
  <c r="BD143" s="1"/>
  <c r="BD143" i="17" s="1"/>
  <c r="AK144" i="13"/>
  <c r="AT144" s="1"/>
  <c r="K143"/>
  <c r="BR143"/>
  <c r="BS144" s="1"/>
  <c r="Q143"/>
  <c r="Z144" s="1"/>
  <c r="F354" i="20" s="1"/>
  <c r="O143" i="13"/>
  <c r="BJ184"/>
  <c r="BV144" i="18" l="1"/>
  <c r="AS145" s="1"/>
  <c r="BW144"/>
  <c r="AT145" s="1"/>
  <c r="BU144"/>
  <c r="AR145" s="1"/>
  <c r="BW144" i="17"/>
  <c r="AT145" s="1"/>
  <c r="BU144"/>
  <c r="AR145" s="1"/>
  <c r="BV144"/>
  <c r="AS145" s="1"/>
  <c r="J255" i="16"/>
  <c r="J255" i="15"/>
  <c r="BU143" i="13"/>
  <c r="J255" i="12"/>
  <c r="AW144" i="13"/>
  <c r="AZ144" s="1"/>
  <c r="AJ144"/>
  <c r="AS144" s="1"/>
  <c r="BH144"/>
  <c r="BQ144"/>
  <c r="J144"/>
  <c r="BN144"/>
  <c r="N143"/>
  <c r="BI184"/>
  <c r="G355" i="20" l="1"/>
  <c r="K355"/>
  <c r="J355"/>
  <c r="I355"/>
  <c r="H355"/>
  <c r="G355" i="19"/>
  <c r="J355"/>
  <c r="I355"/>
  <c r="K355"/>
  <c r="H355"/>
  <c r="H145" i="17"/>
  <c r="AU145"/>
  <c r="AI146" s="1"/>
  <c r="BL145"/>
  <c r="BO145"/>
  <c r="J145" i="18"/>
  <c r="AW145"/>
  <c r="AK146" s="1"/>
  <c r="BN145"/>
  <c r="BQ145"/>
  <c r="BO145"/>
  <c r="H145"/>
  <c r="AU145"/>
  <c r="AI146" s="1"/>
  <c r="BL145"/>
  <c r="BN145" i="17"/>
  <c r="J145"/>
  <c r="BQ145"/>
  <c r="AW145"/>
  <c r="AK146" s="1"/>
  <c r="I145"/>
  <c r="BP145"/>
  <c r="AV145"/>
  <c r="AJ146" s="1"/>
  <c r="BM145"/>
  <c r="BM145" i="18"/>
  <c r="I145"/>
  <c r="BP145"/>
  <c r="AV145"/>
  <c r="AJ146" s="1"/>
  <c r="BC144" i="13"/>
  <c r="AV144"/>
  <c r="AY144" s="1"/>
  <c r="AI144"/>
  <c r="AR144" s="1"/>
  <c r="BP144"/>
  <c r="I144"/>
  <c r="BM144"/>
  <c r="M144"/>
  <c r="S144"/>
  <c r="AB145" s="1"/>
  <c r="I355" i="7"/>
  <c r="J355"/>
  <c r="K355"/>
  <c r="G355"/>
  <c r="H355"/>
  <c r="BK184" i="13"/>
  <c r="AZ145" i="18" l="1"/>
  <c r="BC145" s="1"/>
  <c r="L355" i="20"/>
  <c r="G255" i="12" s="1"/>
  <c r="AX145" i="17"/>
  <c r="BA145" s="1"/>
  <c r="L355" i="19"/>
  <c r="G255" i="15" s="1"/>
  <c r="L145" i="17"/>
  <c r="O145" s="1"/>
  <c r="R145"/>
  <c r="AA146" s="1"/>
  <c r="S145"/>
  <c r="AB146" s="1"/>
  <c r="M145"/>
  <c r="P145" s="1"/>
  <c r="K145"/>
  <c r="N145" s="1"/>
  <c r="BR145"/>
  <c r="BS146" s="1"/>
  <c r="Q145"/>
  <c r="Z146" s="1"/>
  <c r="M145" i="18"/>
  <c r="P145" s="1"/>
  <c r="S145"/>
  <c r="AB146" s="1"/>
  <c r="AY145" i="17"/>
  <c r="BB145" s="1"/>
  <c r="AY145" i="18"/>
  <c r="BB145" s="1"/>
  <c r="AX145"/>
  <c r="BA145" s="1"/>
  <c r="R145"/>
  <c r="AA146" s="1"/>
  <c r="L145"/>
  <c r="O145" s="1"/>
  <c r="K145"/>
  <c r="N145" s="1"/>
  <c r="BR145"/>
  <c r="BS146" s="1"/>
  <c r="Q145"/>
  <c r="Z146" s="1"/>
  <c r="F356" i="7" s="1"/>
  <c r="AZ145" i="17"/>
  <c r="BC145" s="1"/>
  <c r="BW144" i="13"/>
  <c r="BB144"/>
  <c r="AU144"/>
  <c r="AX144" s="1"/>
  <c r="P144"/>
  <c r="L355" i="7"/>
  <c r="BO144" i="13"/>
  <c r="H144"/>
  <c r="BL144"/>
  <c r="R144"/>
  <c r="AA145" s="1"/>
  <c r="L144"/>
  <c r="BK185"/>
  <c r="F356" i="19" l="1"/>
  <c r="BD145" i="18"/>
  <c r="BH146" i="17"/>
  <c r="BH146" i="18"/>
  <c r="H255" i="12"/>
  <c r="I255" s="1"/>
  <c r="H255" i="15"/>
  <c r="I255" s="1"/>
  <c r="G255" i="16"/>
  <c r="H255" s="1"/>
  <c r="I255" s="1"/>
  <c r="BV144" i="13"/>
  <c r="BA144"/>
  <c r="BD144" s="1"/>
  <c r="BD144" i="17" s="1"/>
  <c r="AK145" i="13"/>
  <c r="AT145" s="1"/>
  <c r="O144"/>
  <c r="K144"/>
  <c r="BR144"/>
  <c r="BS145" s="1"/>
  <c r="Q144"/>
  <c r="Z145" s="1"/>
  <c r="F355" i="20" s="1"/>
  <c r="BI185" i="13"/>
  <c r="BJ185"/>
  <c r="BW145" i="18" l="1"/>
  <c r="AT146" s="1"/>
  <c r="BU145"/>
  <c r="AR146" s="1"/>
  <c r="BV145"/>
  <c r="AS146" s="1"/>
  <c r="BW145" i="17"/>
  <c r="AT146" s="1"/>
  <c r="BU145"/>
  <c r="AR146" s="1"/>
  <c r="BV145"/>
  <c r="AS146" s="1"/>
  <c r="J256" i="16"/>
  <c r="J256" i="15"/>
  <c r="BU144" i="13"/>
  <c r="J256" i="12"/>
  <c r="AW145" i="13"/>
  <c r="AZ145" s="1"/>
  <c r="AJ145"/>
  <c r="AS145" s="1"/>
  <c r="J145"/>
  <c r="BQ145"/>
  <c r="BN145"/>
  <c r="N144"/>
  <c r="BH145"/>
  <c r="BK186"/>
  <c r="I356" i="20" l="1"/>
  <c r="G356"/>
  <c r="J356"/>
  <c r="K356"/>
  <c r="H356"/>
  <c r="K356" i="19"/>
  <c r="H356"/>
  <c r="G356"/>
  <c r="I356"/>
  <c r="J356"/>
  <c r="AU146" i="17"/>
  <c r="AI147" s="1"/>
  <c r="BO146"/>
  <c r="H146"/>
  <c r="BL146"/>
  <c r="AW146"/>
  <c r="AK147" s="1"/>
  <c r="BQ146"/>
  <c r="J146"/>
  <c r="BN146"/>
  <c r="BL146" i="18"/>
  <c r="AU146"/>
  <c r="AI147" s="1"/>
  <c r="BO146"/>
  <c r="H146"/>
  <c r="BN146"/>
  <c r="J146"/>
  <c r="BQ146"/>
  <c r="AW146"/>
  <c r="AK147" s="1"/>
  <c r="BM146"/>
  <c r="BP146"/>
  <c r="I146"/>
  <c r="AV146"/>
  <c r="AJ147" s="1"/>
  <c r="BP146" i="17"/>
  <c r="AV146"/>
  <c r="AJ147" s="1"/>
  <c r="BM146"/>
  <c r="I146"/>
  <c r="BC145" i="13"/>
  <c r="AV145"/>
  <c r="AY145" s="1"/>
  <c r="AI145"/>
  <c r="AR145" s="1"/>
  <c r="S145"/>
  <c r="AB146" s="1"/>
  <c r="M145"/>
  <c r="BP145"/>
  <c r="I145"/>
  <c r="BM145"/>
  <c r="G356" i="7"/>
  <c r="I356"/>
  <c r="K356"/>
  <c r="J356"/>
  <c r="H356"/>
  <c r="AZ146" i="17" l="1"/>
  <c r="BC146" s="1"/>
  <c r="AX146" i="18"/>
  <c r="BA146" s="1"/>
  <c r="AX146" i="17"/>
  <c r="BA146" s="1"/>
  <c r="L356" i="20"/>
  <c r="G256" i="12" s="1"/>
  <c r="L356" i="19"/>
  <c r="G256" i="15" s="1"/>
  <c r="AY146" i="18"/>
  <c r="BB146" s="1"/>
  <c r="R146" i="17"/>
  <c r="AA147" s="1"/>
  <c r="L146"/>
  <c r="O146" s="1"/>
  <c r="S146" i="18"/>
  <c r="AB147" s="1"/>
  <c r="M146"/>
  <c r="P146" s="1"/>
  <c r="K146"/>
  <c r="N146" s="1"/>
  <c r="Q146"/>
  <c r="Z147" s="1"/>
  <c r="BR146"/>
  <c r="BS147" s="1"/>
  <c r="AY146" i="17"/>
  <c r="BB146" s="1"/>
  <c r="L146" i="18"/>
  <c r="O146" s="1"/>
  <c r="R146"/>
  <c r="AA147" s="1"/>
  <c r="M146" i="17"/>
  <c r="P146" s="1"/>
  <c r="S146"/>
  <c r="AB147" s="1"/>
  <c r="Q146"/>
  <c r="Z147" s="1"/>
  <c r="K146"/>
  <c r="N146" s="1"/>
  <c r="BR146"/>
  <c r="BS147" s="1"/>
  <c r="AZ146" i="18"/>
  <c r="BC146" s="1"/>
  <c r="BD146" s="1"/>
  <c r="BW145" i="13"/>
  <c r="BB145"/>
  <c r="AU145"/>
  <c r="AX145" s="1"/>
  <c r="L356" i="7"/>
  <c r="R145" i="13"/>
  <c r="AA146" s="1"/>
  <c r="L145"/>
  <c r="P145"/>
  <c r="BO145"/>
  <c r="H145"/>
  <c r="BL145"/>
  <c r="BJ186"/>
  <c r="BI186"/>
  <c r="F357" i="19" l="1"/>
  <c r="F357" i="7"/>
  <c r="BH147" i="17"/>
  <c r="BH147" i="18"/>
  <c r="H256" i="12"/>
  <c r="I256" s="1"/>
  <c r="H256" i="15"/>
  <c r="I256" s="1"/>
  <c r="G256" i="16"/>
  <c r="H256" s="1"/>
  <c r="I256" s="1"/>
  <c r="BV145" i="13"/>
  <c r="BA145"/>
  <c r="BD145" s="1"/>
  <c r="BD145" i="17" s="1"/>
  <c r="AK146" i="13"/>
  <c r="AT146" s="1"/>
  <c r="K145"/>
  <c r="Q145"/>
  <c r="Z146" s="1"/>
  <c r="F356" i="20" s="1"/>
  <c r="O145" i="13"/>
  <c r="BR145"/>
  <c r="BS146" s="1"/>
  <c r="BK187"/>
  <c r="BU146" i="18" l="1"/>
  <c r="AR147" s="1"/>
  <c r="BW146"/>
  <c r="AT147" s="1"/>
  <c r="BV146"/>
  <c r="AS147" s="1"/>
  <c r="BU146" i="17"/>
  <c r="AR147" s="1"/>
  <c r="BV146"/>
  <c r="AS147" s="1"/>
  <c r="BW146"/>
  <c r="AT147" s="1"/>
  <c r="BD1" i="13"/>
  <c r="BD1" i="18"/>
  <c r="BD1" i="17"/>
  <c r="J257" i="15"/>
  <c r="J257" i="16"/>
  <c r="BU145" i="13"/>
  <c r="J257" i="12"/>
  <c r="AW146" i="13"/>
  <c r="AZ146" s="1"/>
  <c r="AJ146"/>
  <c r="AS146" s="1"/>
  <c r="BQ146"/>
  <c r="J146"/>
  <c r="BN146"/>
  <c r="N145"/>
  <c r="BH146"/>
  <c r="BI187"/>
  <c r="BJ187"/>
  <c r="I357" i="19" l="1"/>
  <c r="K357"/>
  <c r="G357"/>
  <c r="H357"/>
  <c r="J357"/>
  <c r="G357" i="20"/>
  <c r="I357"/>
  <c r="J357"/>
  <c r="H357"/>
  <c r="K357"/>
  <c r="H147" i="18"/>
  <c r="AU147"/>
  <c r="AI148" s="1"/>
  <c r="BL147"/>
  <c r="BO147"/>
  <c r="BN147" i="17"/>
  <c r="J147"/>
  <c r="AW147"/>
  <c r="AK148" s="1"/>
  <c r="BQ147"/>
  <c r="AV147"/>
  <c r="AJ148" s="1"/>
  <c r="I147"/>
  <c r="BM147"/>
  <c r="BP147"/>
  <c r="AV147" i="18"/>
  <c r="AJ148" s="1"/>
  <c r="BM147"/>
  <c r="BP147"/>
  <c r="I147"/>
  <c r="H147" i="17"/>
  <c r="BL147"/>
  <c r="BO147"/>
  <c r="AU147"/>
  <c r="AI148" s="1"/>
  <c r="BQ147" i="18"/>
  <c r="AW147"/>
  <c r="AK148" s="1"/>
  <c r="BN147"/>
  <c r="J147"/>
  <c r="BC146" i="13"/>
  <c r="AV146"/>
  <c r="AY146" s="1"/>
  <c r="AI146"/>
  <c r="AR146" s="1"/>
  <c r="I146"/>
  <c r="BP146"/>
  <c r="BM146"/>
  <c r="S146"/>
  <c r="AB147" s="1"/>
  <c r="M146"/>
  <c r="G357" i="7"/>
  <c r="H357"/>
  <c r="I357"/>
  <c r="K357"/>
  <c r="J357"/>
  <c r="BK188" i="13"/>
  <c r="AZ147" i="17" l="1"/>
  <c r="BC147" s="1"/>
  <c r="L357" i="20"/>
  <c r="G257" i="12" s="1"/>
  <c r="L357" i="19"/>
  <c r="G257" i="15" s="1"/>
  <c r="AY147" i="18"/>
  <c r="BB147" s="1"/>
  <c r="S147"/>
  <c r="AB148" s="1"/>
  <c r="M147"/>
  <c r="P147" s="1"/>
  <c r="BR147" i="17"/>
  <c r="BS148" s="1"/>
  <c r="Q147"/>
  <c r="Z148" s="1"/>
  <c r="K147"/>
  <c r="N147" s="1"/>
  <c r="R147"/>
  <c r="AA148" s="1"/>
  <c r="L147"/>
  <c r="O147" s="1"/>
  <c r="BR147" i="18"/>
  <c r="BS148" s="1"/>
  <c r="K147"/>
  <c r="N147" s="1"/>
  <c r="Q147"/>
  <c r="Z148" s="1"/>
  <c r="AX147"/>
  <c r="BA147" s="1"/>
  <c r="AZ147"/>
  <c r="BC147" s="1"/>
  <c r="AX147" i="17"/>
  <c r="BA147" s="1"/>
  <c r="S147"/>
  <c r="AB148" s="1"/>
  <c r="M147"/>
  <c r="P147" s="1"/>
  <c r="L147" i="18"/>
  <c r="O147" s="1"/>
  <c r="R147"/>
  <c r="AA148" s="1"/>
  <c r="AY147" i="17"/>
  <c r="BB147" s="1"/>
  <c r="BW146" i="13"/>
  <c r="BB146"/>
  <c r="AU146"/>
  <c r="AX146" s="1"/>
  <c r="L146"/>
  <c r="R146"/>
  <c r="AA147" s="1"/>
  <c r="P146"/>
  <c r="BO146"/>
  <c r="H146"/>
  <c r="BL146"/>
  <c r="L357" i="7"/>
  <c r="BI188" i="13"/>
  <c r="F358" i="7" l="1"/>
  <c r="F358" i="19"/>
  <c r="BD147" i="18"/>
  <c r="BH148"/>
  <c r="BH148" i="17"/>
  <c r="H257" i="12"/>
  <c r="I257" s="1"/>
  <c r="G257" i="16"/>
  <c r="H257" s="1"/>
  <c r="I257" s="1"/>
  <c r="H257" i="15"/>
  <c r="I257" s="1"/>
  <c r="BV146" i="13"/>
  <c r="BA146"/>
  <c r="BD146" s="1"/>
  <c r="BD146" i="17" s="1"/>
  <c r="AK147" i="13"/>
  <c r="AT147" s="1"/>
  <c r="K146"/>
  <c r="BR146"/>
  <c r="BS147" s="1"/>
  <c r="Q146"/>
  <c r="Z147" s="1"/>
  <c r="F357" i="20" s="1"/>
  <c r="O146" i="13"/>
  <c r="BJ188"/>
  <c r="BU147" i="18" l="1"/>
  <c r="AR148" s="1"/>
  <c r="BV147"/>
  <c r="AS148" s="1"/>
  <c r="BW147"/>
  <c r="AT148" s="1"/>
  <c r="BV147" i="17"/>
  <c r="AS148" s="1"/>
  <c r="BW147"/>
  <c r="AT148" s="1"/>
  <c r="BU147"/>
  <c r="AR148" s="1"/>
  <c r="J258" i="15"/>
  <c r="J258" i="16"/>
  <c r="BU146" i="13"/>
  <c r="J258" i="12"/>
  <c r="AW147" i="13"/>
  <c r="AZ147" s="1"/>
  <c r="AJ147"/>
  <c r="AS147" s="1"/>
  <c r="BH147"/>
  <c r="BQ147"/>
  <c r="J147"/>
  <c r="BN147"/>
  <c r="N146"/>
  <c r="K358" i="19" l="1"/>
  <c r="J358"/>
  <c r="H358"/>
  <c r="I358"/>
  <c r="G358"/>
  <c r="J358" i="20"/>
  <c r="G358"/>
  <c r="H358"/>
  <c r="I358"/>
  <c r="K358"/>
  <c r="AU148" i="18"/>
  <c r="AI149" s="1"/>
  <c r="H148"/>
  <c r="BL148"/>
  <c r="BO148"/>
  <c r="AW148" i="17"/>
  <c r="AK149" s="1"/>
  <c r="J148"/>
  <c r="BN148"/>
  <c r="BQ148"/>
  <c r="AU148"/>
  <c r="AI149" s="1"/>
  <c r="H148"/>
  <c r="BL148"/>
  <c r="BO148"/>
  <c r="BN148" i="18"/>
  <c r="BQ148"/>
  <c r="J148"/>
  <c r="AW148"/>
  <c r="AK149" s="1"/>
  <c r="I148"/>
  <c r="AV148"/>
  <c r="AJ149" s="1"/>
  <c r="BM148"/>
  <c r="BP148"/>
  <c r="BP148" i="17"/>
  <c r="I148"/>
  <c r="AV148"/>
  <c r="AJ149" s="1"/>
  <c r="BM148"/>
  <c r="BC147" i="13"/>
  <c r="AV147"/>
  <c r="AY147" s="1"/>
  <c r="AI147"/>
  <c r="AR147" s="1"/>
  <c r="BP147"/>
  <c r="I147"/>
  <c r="BM147"/>
  <c r="I358" i="7"/>
  <c r="G358"/>
  <c r="J358"/>
  <c r="K358"/>
  <c r="H358"/>
  <c r="S147" i="13"/>
  <c r="AB148" s="1"/>
  <c r="M147"/>
  <c r="BJ189"/>
  <c r="AZ148" i="17" l="1"/>
  <c r="BC148" s="1"/>
  <c r="AX148" i="18"/>
  <c r="BA148" s="1"/>
  <c r="AY148"/>
  <c r="BB148" s="1"/>
  <c r="L358" i="19"/>
  <c r="G258" i="15" s="1"/>
  <c r="L358" i="20"/>
  <c r="G258" i="12" s="1"/>
  <c r="AY148" i="17"/>
  <c r="BB148" s="1"/>
  <c r="R148" i="18"/>
  <c r="AA149" s="1"/>
  <c r="L148"/>
  <c r="O148" s="1"/>
  <c r="BR148" i="17"/>
  <c r="BS149" s="1"/>
  <c r="Q148"/>
  <c r="Z149" s="1"/>
  <c r="K148"/>
  <c r="N148" s="1"/>
  <c r="Q148" i="18"/>
  <c r="Z149" s="1"/>
  <c r="K148"/>
  <c r="N148" s="1"/>
  <c r="BR148"/>
  <c r="BS149" s="1"/>
  <c r="R148" i="17"/>
  <c r="AA149" s="1"/>
  <c r="L148"/>
  <c r="O148" s="1"/>
  <c r="S148" i="18"/>
  <c r="AB149" s="1"/>
  <c r="M148"/>
  <c r="P148" s="1"/>
  <c r="S148" i="17"/>
  <c r="AB149" s="1"/>
  <c r="M148"/>
  <c r="P148" s="1"/>
  <c r="AZ148" i="18"/>
  <c r="BC148" s="1"/>
  <c r="AX148" i="17"/>
  <c r="BA148" s="1"/>
  <c r="BW147" i="13"/>
  <c r="BB147"/>
  <c r="AU147"/>
  <c r="AX147" s="1"/>
  <c r="R147"/>
  <c r="AA148" s="1"/>
  <c r="L147"/>
  <c r="P147"/>
  <c r="BO147"/>
  <c r="H147"/>
  <c r="BL147"/>
  <c r="L358" i="7"/>
  <c r="BK189" i="13"/>
  <c r="BI189"/>
  <c r="F359" i="19" l="1"/>
  <c r="F359" i="7"/>
  <c r="BD148" i="18"/>
  <c r="BH149"/>
  <c r="BH149" i="17"/>
  <c r="G258" i="16"/>
  <c r="H258" s="1"/>
  <c r="I258" s="1"/>
  <c r="H258" i="15"/>
  <c r="I258" s="1"/>
  <c r="BV147" i="13"/>
  <c r="H258" i="12"/>
  <c r="I258" s="1"/>
  <c r="BA147" i="13"/>
  <c r="BD147" s="1"/>
  <c r="BD147" i="17" s="1"/>
  <c r="AK148" i="13"/>
  <c r="AT148" s="1"/>
  <c r="Q147"/>
  <c r="Z148" s="1"/>
  <c r="F358" i="20" s="1"/>
  <c r="K147" i="13"/>
  <c r="BR147"/>
  <c r="BS148" s="1"/>
  <c r="O147"/>
  <c r="BK190"/>
  <c r="BV148" i="18" l="1"/>
  <c r="AS149" s="1"/>
  <c r="BW148"/>
  <c r="AT149" s="1"/>
  <c r="BU148"/>
  <c r="AR149" s="1"/>
  <c r="BW148" i="17"/>
  <c r="AT149" s="1"/>
  <c r="BU148"/>
  <c r="AR149" s="1"/>
  <c r="BV148"/>
  <c r="AS149" s="1"/>
  <c r="J259" i="16"/>
  <c r="J259" i="15"/>
  <c r="BU147" i="13"/>
  <c r="J259" i="12"/>
  <c r="AW148" i="13"/>
  <c r="AZ148" s="1"/>
  <c r="AJ148"/>
  <c r="AS148" s="1"/>
  <c r="BQ148"/>
  <c r="J148"/>
  <c r="BN148"/>
  <c r="N147"/>
  <c r="BH148"/>
  <c r="BJ190"/>
  <c r="J359" i="19" l="1"/>
  <c r="G359"/>
  <c r="K359"/>
  <c r="H359"/>
  <c r="I359"/>
  <c r="G359" i="20"/>
  <c r="I359"/>
  <c r="K359"/>
  <c r="H359"/>
  <c r="J359"/>
  <c r="AU149" i="17"/>
  <c r="AI150" s="1"/>
  <c r="BL149"/>
  <c r="BO149"/>
  <c r="H149"/>
  <c r="AW149" i="18"/>
  <c r="AK150" s="1"/>
  <c r="BQ149"/>
  <c r="J149"/>
  <c r="BN149"/>
  <c r="AU149"/>
  <c r="AI150" s="1"/>
  <c r="H149"/>
  <c r="BL149"/>
  <c r="BO149"/>
  <c r="J149" i="17"/>
  <c r="BQ149"/>
  <c r="AW149"/>
  <c r="AK150" s="1"/>
  <c r="BN149"/>
  <c r="AV149" i="18"/>
  <c r="AJ150" s="1"/>
  <c r="BP149"/>
  <c r="I149"/>
  <c r="BM149"/>
  <c r="BP149" i="17"/>
  <c r="AV149"/>
  <c r="AJ150" s="1"/>
  <c r="I149"/>
  <c r="BM149"/>
  <c r="BC148" i="13"/>
  <c r="AV148"/>
  <c r="AY148" s="1"/>
  <c r="AI148"/>
  <c r="AR148" s="1"/>
  <c r="BP148"/>
  <c r="I148"/>
  <c r="BM148"/>
  <c r="M148"/>
  <c r="S148"/>
  <c r="AB149" s="1"/>
  <c r="I359" i="7"/>
  <c r="H359"/>
  <c r="G359"/>
  <c r="J359"/>
  <c r="K359"/>
  <c r="BI190" i="13"/>
  <c r="AZ149" i="18" l="1"/>
  <c r="BC149" s="1"/>
  <c r="AX149" i="17"/>
  <c r="BA149" s="1"/>
  <c r="AX149" i="18"/>
  <c r="BA149" s="1"/>
  <c r="L359" i="20"/>
  <c r="G259" i="12" s="1"/>
  <c r="L359" i="19"/>
  <c r="G259" i="15" s="1"/>
  <c r="L149" i="17"/>
  <c r="O149" s="1"/>
  <c r="R149"/>
  <c r="AA150" s="1"/>
  <c r="L149" i="18"/>
  <c r="O149" s="1"/>
  <c r="R149"/>
  <c r="AA150" s="1"/>
  <c r="M149" i="17"/>
  <c r="P149" s="1"/>
  <c r="S149"/>
  <c r="AB150" s="1"/>
  <c r="BR149" i="18"/>
  <c r="BS150" s="1"/>
  <c r="Q149"/>
  <c r="Z150" s="1"/>
  <c r="K149"/>
  <c r="N149" s="1"/>
  <c r="M149"/>
  <c r="P149" s="1"/>
  <c r="S149"/>
  <c r="AB150" s="1"/>
  <c r="BR149" i="17"/>
  <c r="BS150" s="1"/>
  <c r="K149"/>
  <c r="N149" s="1"/>
  <c r="Q149"/>
  <c r="Z150" s="1"/>
  <c r="F360" i="19" s="1"/>
  <c r="AY149" i="18"/>
  <c r="BB149" s="1"/>
  <c r="AY149" i="17"/>
  <c r="BB149" s="1"/>
  <c r="AZ149"/>
  <c r="BC149" s="1"/>
  <c r="BW148" i="13"/>
  <c r="BB148"/>
  <c r="AU148"/>
  <c r="AX148" s="1"/>
  <c r="L359" i="7"/>
  <c r="BO148" i="13"/>
  <c r="H148"/>
  <c r="BL148"/>
  <c r="P148"/>
  <c r="L148"/>
  <c r="R148"/>
  <c r="AA149" s="1"/>
  <c r="BJ191"/>
  <c r="F360" i="7" l="1"/>
  <c r="BH150" i="17"/>
  <c r="BD149" i="18"/>
  <c r="BH150"/>
  <c r="H259" i="12"/>
  <c r="I259" s="1"/>
  <c r="H259" i="15"/>
  <c r="I259" s="1"/>
  <c r="G259" i="16"/>
  <c r="H259" s="1"/>
  <c r="I259" s="1"/>
  <c r="BV148" i="13"/>
  <c r="BA148"/>
  <c r="BD148" s="1"/>
  <c r="BD148" i="17" s="1"/>
  <c r="AK149" i="13"/>
  <c r="AT149" s="1"/>
  <c r="Q148"/>
  <c r="Z149" s="1"/>
  <c r="F359" i="20" s="1"/>
  <c r="K148" i="13"/>
  <c r="BR148"/>
  <c r="BS149" s="1"/>
  <c r="O148"/>
  <c r="BK191"/>
  <c r="BW149" i="18" l="1"/>
  <c r="AT150" s="1"/>
  <c r="BV149"/>
  <c r="AS150" s="1"/>
  <c r="BU149"/>
  <c r="AR150" s="1"/>
  <c r="BV149" i="17"/>
  <c r="AS150" s="1"/>
  <c r="BW149"/>
  <c r="AT150" s="1"/>
  <c r="BU149"/>
  <c r="AR150" s="1"/>
  <c r="BH149" i="13"/>
  <c r="J260" i="15"/>
  <c r="J260" i="16"/>
  <c r="BU148" i="13"/>
  <c r="J260" i="12"/>
  <c r="AW149" i="13"/>
  <c r="AZ149" s="1"/>
  <c r="AJ149"/>
  <c r="AS149" s="1"/>
  <c r="J149"/>
  <c r="BQ149"/>
  <c r="BN149"/>
  <c r="N148"/>
  <c r="BI191"/>
  <c r="H360" i="20" l="1"/>
  <c r="I360"/>
  <c r="J360"/>
  <c r="G360"/>
  <c r="K360"/>
  <c r="G360" i="19"/>
  <c r="H360"/>
  <c r="J360"/>
  <c r="K360"/>
  <c r="I360"/>
  <c r="AU150" i="18"/>
  <c r="AI151" s="1"/>
  <c r="H150"/>
  <c r="BL150"/>
  <c r="BO150"/>
  <c r="J150"/>
  <c r="BN150"/>
  <c r="BQ150"/>
  <c r="AW150"/>
  <c r="AK151" s="1"/>
  <c r="H150" i="17"/>
  <c r="BL150"/>
  <c r="BO150"/>
  <c r="AU150"/>
  <c r="AI151" s="1"/>
  <c r="AW150"/>
  <c r="AK151" s="1"/>
  <c r="J150"/>
  <c r="BN150"/>
  <c r="BQ150"/>
  <c r="AV150"/>
  <c r="AJ151" s="1"/>
  <c r="BM150"/>
  <c r="BP150"/>
  <c r="I150"/>
  <c r="BP150" i="18"/>
  <c r="I150"/>
  <c r="AV150"/>
  <c r="AJ151" s="1"/>
  <c r="BM150"/>
  <c r="BC149" i="13"/>
  <c r="AV149"/>
  <c r="AY149" s="1"/>
  <c r="AI149"/>
  <c r="AR149" s="1"/>
  <c r="BP149"/>
  <c r="I149"/>
  <c r="BM149"/>
  <c r="S149"/>
  <c r="AB150" s="1"/>
  <c r="M149"/>
  <c r="K360" i="7"/>
  <c r="G360"/>
  <c r="I360"/>
  <c r="H360"/>
  <c r="J360"/>
  <c r="BJ192" i="13"/>
  <c r="AY150" i="17" l="1"/>
  <c r="BB150" s="1"/>
  <c r="L360" i="20"/>
  <c r="G260" i="12" s="1"/>
  <c r="AY150" i="18"/>
  <c r="BB150" s="1"/>
  <c r="AX150"/>
  <c r="BA150" s="1"/>
  <c r="L360" i="19"/>
  <c r="G260" i="15" s="1"/>
  <c r="AZ150" i="17"/>
  <c r="BC150" s="1"/>
  <c r="M150"/>
  <c r="P150" s="1"/>
  <c r="S150"/>
  <c r="AB151" s="1"/>
  <c r="S150" i="18"/>
  <c r="AB151" s="1"/>
  <c r="M150"/>
  <c r="P150" s="1"/>
  <c r="Q150"/>
  <c r="Z151" s="1"/>
  <c r="K150"/>
  <c r="N150" s="1"/>
  <c r="BR150"/>
  <c r="BS151" s="1"/>
  <c r="AZ150"/>
  <c r="BC150" s="1"/>
  <c r="R150"/>
  <c r="AA151" s="1"/>
  <c r="L150"/>
  <c r="O150" s="1"/>
  <c r="L150" i="17"/>
  <c r="O150" s="1"/>
  <c r="R150"/>
  <c r="AA151" s="1"/>
  <c r="K150"/>
  <c r="N150" s="1"/>
  <c r="BR150"/>
  <c r="BS151" s="1"/>
  <c r="Q150"/>
  <c r="Z151" s="1"/>
  <c r="AX150"/>
  <c r="BA150" s="1"/>
  <c r="BW149" i="13"/>
  <c r="BB149"/>
  <c r="AU149"/>
  <c r="AX149" s="1"/>
  <c r="L360" i="7"/>
  <c r="BO149" i="13"/>
  <c r="H149"/>
  <c r="BL149"/>
  <c r="P149"/>
  <c r="L149"/>
  <c r="R149"/>
  <c r="AA150" s="1"/>
  <c r="BK192"/>
  <c r="BI192"/>
  <c r="F361" i="19" l="1"/>
  <c r="F361" i="7"/>
  <c r="BD150" i="18"/>
  <c r="BH151" i="17"/>
  <c r="BH151" i="18"/>
  <c r="H260" i="15"/>
  <c r="I260" s="1"/>
  <c r="G260" i="16"/>
  <c r="H260" s="1"/>
  <c r="I260" s="1"/>
  <c r="BV149" i="13"/>
  <c r="H260" i="12"/>
  <c r="I260" s="1"/>
  <c r="BA149" i="13"/>
  <c r="BD149" s="1"/>
  <c r="BD149" i="17" s="1"/>
  <c r="AK150" i="13"/>
  <c r="AT150" s="1"/>
  <c r="O149"/>
  <c r="Q149"/>
  <c r="Z150" s="1"/>
  <c r="F360" i="20" s="1"/>
  <c r="K149" i="13"/>
  <c r="BR149"/>
  <c r="BS150" s="1"/>
  <c r="BK193"/>
  <c r="BU150" i="18" l="1"/>
  <c r="AR151" s="1"/>
  <c r="BV150"/>
  <c r="AS151" s="1"/>
  <c r="BW150"/>
  <c r="AT151" s="1"/>
  <c r="BU150" i="17"/>
  <c r="AR151" s="1"/>
  <c r="BV150"/>
  <c r="AS151" s="1"/>
  <c r="BW150"/>
  <c r="AT151" s="1"/>
  <c r="J261" i="15"/>
  <c r="J261" i="16"/>
  <c r="BU149" i="13"/>
  <c r="J261" i="12"/>
  <c r="AW150" i="13"/>
  <c r="AZ150" s="1"/>
  <c r="AJ150"/>
  <c r="AS150" s="1"/>
  <c r="BQ150"/>
  <c r="J150"/>
  <c r="BN150"/>
  <c r="BH150"/>
  <c r="N149"/>
  <c r="BI193"/>
  <c r="BJ193"/>
  <c r="H361" i="19" l="1"/>
  <c r="K361"/>
  <c r="J361"/>
  <c r="I361"/>
  <c r="G361"/>
  <c r="K361" i="20"/>
  <c r="I361"/>
  <c r="H361"/>
  <c r="J361"/>
  <c r="G361"/>
  <c r="BO151" i="18"/>
  <c r="BL151"/>
  <c r="H151"/>
  <c r="AU151"/>
  <c r="AI152" s="1"/>
  <c r="J151"/>
  <c r="BN151"/>
  <c r="BQ151"/>
  <c r="AW151"/>
  <c r="AK152" s="1"/>
  <c r="H151" i="17"/>
  <c r="AU151"/>
  <c r="AI152" s="1"/>
  <c r="BL151"/>
  <c r="BO151"/>
  <c r="BQ151"/>
  <c r="J151"/>
  <c r="AW151"/>
  <c r="AK152" s="1"/>
  <c r="BN151"/>
  <c r="I151" i="18"/>
  <c r="AV151"/>
  <c r="AJ152" s="1"/>
  <c r="BP151"/>
  <c r="BM151"/>
  <c r="I151" i="17"/>
  <c r="BM151"/>
  <c r="AV151"/>
  <c r="AJ152" s="1"/>
  <c r="BP151"/>
  <c r="BC150" i="13"/>
  <c r="AV150"/>
  <c r="AY150" s="1"/>
  <c r="AI150"/>
  <c r="AR150" s="1"/>
  <c r="M150"/>
  <c r="S150"/>
  <c r="AB151" s="1"/>
  <c r="I150"/>
  <c r="BP150"/>
  <c r="BM150"/>
  <c r="K361" i="7"/>
  <c r="G361"/>
  <c r="H361"/>
  <c r="I361"/>
  <c r="J361"/>
  <c r="AX151" i="17" l="1"/>
  <c r="BA151" s="1"/>
  <c r="AY151" i="18"/>
  <c r="BB151" s="1"/>
  <c r="AZ151"/>
  <c r="BC151" s="1"/>
  <c r="L361" i="19"/>
  <c r="G261" i="15" s="1"/>
  <c r="L361" i="20"/>
  <c r="G261" i="12" s="1"/>
  <c r="AY151" i="17"/>
  <c r="BB151" s="1"/>
  <c r="L151" i="18"/>
  <c r="O151" s="1"/>
  <c r="R151"/>
  <c r="AA152" s="1"/>
  <c r="S151" i="17"/>
  <c r="AB152" s="1"/>
  <c r="M151"/>
  <c r="P151" s="1"/>
  <c r="R151"/>
  <c r="AA152" s="1"/>
  <c r="L151"/>
  <c r="O151" s="1"/>
  <c r="S151" i="18"/>
  <c r="AB152" s="1"/>
  <c r="M151"/>
  <c r="P151" s="1"/>
  <c r="K151" i="17"/>
  <c r="N151" s="1"/>
  <c r="Q151"/>
  <c r="Z152" s="1"/>
  <c r="BR151"/>
  <c r="BS152" s="1"/>
  <c r="BR151" i="18"/>
  <c r="BS152" s="1"/>
  <c r="Q151"/>
  <c r="Z152" s="1"/>
  <c r="K151"/>
  <c r="N151" s="1"/>
  <c r="AX151"/>
  <c r="BA151" s="1"/>
  <c r="AZ151" i="17"/>
  <c r="BC151" s="1"/>
  <c r="BW150" i="13"/>
  <c r="BB150"/>
  <c r="AU150"/>
  <c r="AX150" s="1"/>
  <c r="L361" i="7"/>
  <c r="L150" i="13"/>
  <c r="R150"/>
  <c r="AA151" s="1"/>
  <c r="BO150"/>
  <c r="H150"/>
  <c r="BL150"/>
  <c r="P150"/>
  <c r="F362" i="19" l="1"/>
  <c r="F362" i="7"/>
  <c r="BH152" i="18"/>
  <c r="BD151"/>
  <c r="BH152" i="17"/>
  <c r="H261" i="12"/>
  <c r="I261" s="1"/>
  <c r="G261" i="16"/>
  <c r="H261" s="1"/>
  <c r="I261" s="1"/>
  <c r="H261" i="15"/>
  <c r="I261" s="1"/>
  <c r="BV150" i="13"/>
  <c r="BA150"/>
  <c r="BD150" s="1"/>
  <c r="BD150" i="17" s="1"/>
  <c r="AK151" i="13"/>
  <c r="AT151" s="1"/>
  <c r="Q150"/>
  <c r="Z151" s="1"/>
  <c r="F361" i="20" s="1"/>
  <c r="K150" i="13"/>
  <c r="BR150"/>
  <c r="BS151" s="1"/>
  <c r="O150"/>
  <c r="BK194"/>
  <c r="BJ194"/>
  <c r="BI194"/>
  <c r="BU151" i="18" l="1"/>
  <c r="AR152" s="1"/>
  <c r="BV151"/>
  <c r="AS152" s="1"/>
  <c r="BW151"/>
  <c r="AT152" s="1"/>
  <c r="BV151" i="17"/>
  <c r="AS152" s="1"/>
  <c r="BU151"/>
  <c r="AR152" s="1"/>
  <c r="BW151"/>
  <c r="AT152" s="1"/>
  <c r="J262" i="16"/>
  <c r="J262" i="15"/>
  <c r="BU150" i="13"/>
  <c r="J262" i="12"/>
  <c r="AW151" i="13"/>
  <c r="AZ151" s="1"/>
  <c r="AJ151"/>
  <c r="AS151" s="1"/>
  <c r="BH151"/>
  <c r="J151"/>
  <c r="BQ151"/>
  <c r="BN151"/>
  <c r="N150"/>
  <c r="I362" i="19" l="1"/>
  <c r="K362"/>
  <c r="H362"/>
  <c r="J362"/>
  <c r="G362"/>
  <c r="K362" i="20"/>
  <c r="H362"/>
  <c r="I362"/>
  <c r="G362"/>
  <c r="J362"/>
  <c r="BO152" i="17"/>
  <c r="H152"/>
  <c r="AU152"/>
  <c r="AI153" s="1"/>
  <c r="BL152"/>
  <c r="AW152" i="18"/>
  <c r="AK153" s="1"/>
  <c r="J152"/>
  <c r="BN152"/>
  <c r="BQ152"/>
  <c r="BO152"/>
  <c r="BL152"/>
  <c r="AU152"/>
  <c r="AI153" s="1"/>
  <c r="H152"/>
  <c r="AW152" i="17"/>
  <c r="AK153" s="1"/>
  <c r="BN152"/>
  <c r="J152"/>
  <c r="BQ152"/>
  <c r="I152" i="18"/>
  <c r="BM152"/>
  <c r="AV152"/>
  <c r="AJ153" s="1"/>
  <c r="BP152"/>
  <c r="BP152" i="17"/>
  <c r="AV152"/>
  <c r="AJ153" s="1"/>
  <c r="I152"/>
  <c r="BM152"/>
  <c r="BC151" i="13"/>
  <c r="AV151"/>
  <c r="AY151" s="1"/>
  <c r="AI151"/>
  <c r="AR151" s="1"/>
  <c r="K362" i="7"/>
  <c r="I362"/>
  <c r="G362"/>
  <c r="J362"/>
  <c r="H362"/>
  <c r="I151" i="13"/>
  <c r="BP151"/>
  <c r="BM151"/>
  <c r="S151"/>
  <c r="AB152" s="1"/>
  <c r="M151"/>
  <c r="BK195"/>
  <c r="AZ152" i="18" l="1"/>
  <c r="BC152" s="1"/>
  <c r="AZ152" i="17"/>
  <c r="BC152" s="1"/>
  <c r="AX152"/>
  <c r="BA152" s="1"/>
  <c r="L362" i="19"/>
  <c r="G262" i="15" s="1"/>
  <c r="L362" i="20"/>
  <c r="G262" i="12" s="1"/>
  <c r="AY152" i="18"/>
  <c r="BB152" s="1"/>
  <c r="R152"/>
  <c r="AA153" s="1"/>
  <c r="L152"/>
  <c r="O152" s="1"/>
  <c r="BR152" i="17"/>
  <c r="BS153" s="1"/>
  <c r="Q152"/>
  <c r="Z153" s="1"/>
  <c r="K152"/>
  <c r="N152" s="1"/>
  <c r="AY152"/>
  <c r="BB152" s="1"/>
  <c r="AX152" i="18"/>
  <c r="BA152" s="1"/>
  <c r="M152" i="17"/>
  <c r="P152" s="1"/>
  <c r="S152"/>
  <c r="AB153" s="1"/>
  <c r="BR152" i="18"/>
  <c r="BS153" s="1"/>
  <c r="Q152"/>
  <c r="Z153" s="1"/>
  <c r="K152"/>
  <c r="N152" s="1"/>
  <c r="S152"/>
  <c r="AB153" s="1"/>
  <c r="M152"/>
  <c r="P152" s="1"/>
  <c r="R152" i="17"/>
  <c r="AA153" s="1"/>
  <c r="L152"/>
  <c r="O152" s="1"/>
  <c r="BW151" i="13"/>
  <c r="BB151"/>
  <c r="AU151"/>
  <c r="AX151" s="1"/>
  <c r="L151"/>
  <c r="R151"/>
  <c r="AA152" s="1"/>
  <c r="L362" i="7"/>
  <c r="BO151" i="13"/>
  <c r="H151"/>
  <c r="BL151"/>
  <c r="P151"/>
  <c r="BI195"/>
  <c r="BJ195"/>
  <c r="F363" i="19" l="1"/>
  <c r="F363" i="7"/>
  <c r="BD152" i="18"/>
  <c r="BH153"/>
  <c r="BH153" i="17"/>
  <c r="H262" i="12"/>
  <c r="I262" s="1"/>
  <c r="G262" i="16"/>
  <c r="H262" s="1"/>
  <c r="I262" s="1"/>
  <c r="H262" i="15"/>
  <c r="I262" s="1"/>
  <c r="BV151" i="13"/>
  <c r="BA151"/>
  <c r="BD151" s="1"/>
  <c r="BD151" i="17" s="1"/>
  <c r="AK152" i="13"/>
  <c r="AT152" s="1"/>
  <c r="K151"/>
  <c r="BR151"/>
  <c r="BS152" s="1"/>
  <c r="Q151"/>
  <c r="Z152" s="1"/>
  <c r="F362" i="20" s="1"/>
  <c r="O151" i="13"/>
  <c r="BV152" i="18" l="1"/>
  <c r="AS153" s="1"/>
  <c r="BW152"/>
  <c r="AT153" s="1"/>
  <c r="BU152"/>
  <c r="AR153" s="1"/>
  <c r="BW152" i="17"/>
  <c r="AT153" s="1"/>
  <c r="BU152"/>
  <c r="AR153" s="1"/>
  <c r="BV152"/>
  <c r="AS153" s="1"/>
  <c r="J263" i="16"/>
  <c r="J263" i="15"/>
  <c r="BU151" i="13"/>
  <c r="J263" i="12"/>
  <c r="AW152" i="13"/>
  <c r="AZ152" s="1"/>
  <c r="AJ152"/>
  <c r="AS152" s="1"/>
  <c r="N151"/>
  <c r="BH152"/>
  <c r="BQ152"/>
  <c r="J152"/>
  <c r="BN152"/>
  <c r="BK196"/>
  <c r="BJ196"/>
  <c r="J363" i="19" l="1"/>
  <c r="G363"/>
  <c r="H363"/>
  <c r="K363"/>
  <c r="I363"/>
  <c r="K363" i="20"/>
  <c r="H363"/>
  <c r="G363"/>
  <c r="J363"/>
  <c r="I363"/>
  <c r="AU153" i="17"/>
  <c r="AI154" s="1"/>
  <c r="BL153"/>
  <c r="BO153"/>
  <c r="H153"/>
  <c r="BQ153"/>
  <c r="AW153"/>
  <c r="AK154" s="1"/>
  <c r="BN153"/>
  <c r="J153"/>
  <c r="BO153" i="18"/>
  <c r="AU153"/>
  <c r="AI154" s="1"/>
  <c r="H153"/>
  <c r="BL153"/>
  <c r="AW153"/>
  <c r="AK154" s="1"/>
  <c r="BN153"/>
  <c r="J153"/>
  <c r="BQ153"/>
  <c r="BP153"/>
  <c r="I153"/>
  <c r="BM153"/>
  <c r="AV153"/>
  <c r="AJ154" s="1"/>
  <c r="BM153" i="17"/>
  <c r="I153"/>
  <c r="AV153"/>
  <c r="AJ154" s="1"/>
  <c r="BP153"/>
  <c r="BC152" i="13"/>
  <c r="AV152"/>
  <c r="AY152" s="1"/>
  <c r="AI152"/>
  <c r="AR152" s="1"/>
  <c r="BP152"/>
  <c r="I152"/>
  <c r="BM152"/>
  <c r="M152"/>
  <c r="S152"/>
  <c r="AB153" s="1"/>
  <c r="H363" i="7"/>
  <c r="I363"/>
  <c r="J363"/>
  <c r="K363"/>
  <c r="G363"/>
  <c r="BI196" i="13"/>
  <c r="AX153" i="18" l="1"/>
  <c r="BA153" s="1"/>
  <c r="AZ153"/>
  <c r="BC153" s="1"/>
  <c r="L363" i="20"/>
  <c r="G263" i="12" s="1"/>
  <c r="L363" i="19"/>
  <c r="G263" i="15" s="1"/>
  <c r="AX153" i="17"/>
  <c r="BA153" s="1"/>
  <c r="BR153" i="18"/>
  <c r="BS154" s="1"/>
  <c r="K153"/>
  <c r="N153" s="1"/>
  <c r="Q153"/>
  <c r="Z154" s="1"/>
  <c r="S153" i="17"/>
  <c r="AB154" s="1"/>
  <c r="M153"/>
  <c r="P153" s="1"/>
  <c r="AY153" i="18"/>
  <c r="BB153" s="1"/>
  <c r="AY153" i="17"/>
  <c r="BB153" s="1"/>
  <c r="AZ153"/>
  <c r="BC153" s="1"/>
  <c r="R153" i="18"/>
  <c r="AA154" s="1"/>
  <c r="L153"/>
  <c r="O153" s="1"/>
  <c r="M153"/>
  <c r="P153" s="1"/>
  <c r="S153"/>
  <c r="AB154" s="1"/>
  <c r="L153" i="17"/>
  <c r="O153" s="1"/>
  <c r="R153"/>
  <c r="AA154" s="1"/>
  <c r="K153"/>
  <c r="N153" s="1"/>
  <c r="Q153"/>
  <c r="Z154" s="1"/>
  <c r="BR153"/>
  <c r="BS154" s="1"/>
  <c r="BW152" i="13"/>
  <c r="BB152"/>
  <c r="AU152"/>
  <c r="AX152" s="1"/>
  <c r="L363" i="7"/>
  <c r="P152" i="13"/>
  <c r="BO152"/>
  <c r="H152"/>
  <c r="BL152"/>
  <c r="L152"/>
  <c r="R152"/>
  <c r="AA153" s="1"/>
  <c r="F364" i="19" l="1"/>
  <c r="F364" i="7"/>
  <c r="BD153" i="18"/>
  <c r="BH154" i="17"/>
  <c r="BH154" i="18"/>
  <c r="H263" i="12"/>
  <c r="I263" s="1"/>
  <c r="H263" i="15"/>
  <c r="I263" s="1"/>
  <c r="G263" i="16"/>
  <c r="H263" s="1"/>
  <c r="I263" s="1"/>
  <c r="BV152" i="13"/>
  <c r="BA152"/>
  <c r="BD152" s="1"/>
  <c r="BD152" i="17" s="1"/>
  <c r="AK153" i="13"/>
  <c r="AT153" s="1"/>
  <c r="O152"/>
  <c r="Q152"/>
  <c r="Z153" s="1"/>
  <c r="F363" i="20" s="1"/>
  <c r="K152" i="13"/>
  <c r="BR152"/>
  <c r="BS153" s="1"/>
  <c r="BK197"/>
  <c r="BI197"/>
  <c r="BJ197"/>
  <c r="BW153" i="18" l="1"/>
  <c r="AT154" s="1"/>
  <c r="BU153"/>
  <c r="AR154" s="1"/>
  <c r="BV153"/>
  <c r="AS154" s="1"/>
  <c r="BW153" i="17"/>
  <c r="AT154" s="1"/>
  <c r="BU153"/>
  <c r="AR154" s="1"/>
  <c r="BV153"/>
  <c r="AS154" s="1"/>
  <c r="J264" i="15"/>
  <c r="J264" i="16"/>
  <c r="BU152" i="13"/>
  <c r="J264" i="12"/>
  <c r="AW153" i="13"/>
  <c r="AZ153" s="1"/>
  <c r="AJ153"/>
  <c r="AS153" s="1"/>
  <c r="J153"/>
  <c r="BQ153"/>
  <c r="BN153"/>
  <c r="BH153"/>
  <c r="N152"/>
  <c r="J364" i="20" l="1"/>
  <c r="K364"/>
  <c r="G364"/>
  <c r="I364"/>
  <c r="H364"/>
  <c r="K364" i="19"/>
  <c r="G364"/>
  <c r="I364"/>
  <c r="J364"/>
  <c r="H364"/>
  <c r="H154" i="17"/>
  <c r="BL154"/>
  <c r="AU154"/>
  <c r="AI155" s="1"/>
  <c r="BO154"/>
  <c r="BQ154" i="18"/>
  <c r="AW154"/>
  <c r="AK155" s="1"/>
  <c r="J154"/>
  <c r="BN154"/>
  <c r="AU154"/>
  <c r="AI155" s="1"/>
  <c r="H154"/>
  <c r="BL154"/>
  <c r="BO154"/>
  <c r="BN154" i="17"/>
  <c r="BQ154"/>
  <c r="AW154"/>
  <c r="AK155" s="1"/>
  <c r="J154"/>
  <c r="BM154" i="18"/>
  <c r="BP154"/>
  <c r="I154"/>
  <c r="AV154"/>
  <c r="AJ155" s="1"/>
  <c r="BP154" i="17"/>
  <c r="BM154"/>
  <c r="I154"/>
  <c r="AV154"/>
  <c r="AJ155" s="1"/>
  <c r="BC153" i="13"/>
  <c r="AV153"/>
  <c r="AY153" s="1"/>
  <c r="AI153"/>
  <c r="AR153" s="1"/>
  <c r="M153"/>
  <c r="S153"/>
  <c r="AB154" s="1"/>
  <c r="BP153"/>
  <c r="I153"/>
  <c r="BM153"/>
  <c r="I364" i="7"/>
  <c r="K364"/>
  <c r="J364"/>
  <c r="G364"/>
  <c r="H364"/>
  <c r="BK198" i="13"/>
  <c r="AX154" i="18" l="1"/>
  <c r="BA154" s="1"/>
  <c r="AX154" i="17"/>
  <c r="BA154" s="1"/>
  <c r="AZ154" i="18"/>
  <c r="BC154" s="1"/>
  <c r="L364" i="19"/>
  <c r="G264" i="15" s="1"/>
  <c r="L364" i="20"/>
  <c r="G264" i="12" s="1"/>
  <c r="L154" i="17"/>
  <c r="O154" s="1"/>
  <c r="R154"/>
  <c r="AA155" s="1"/>
  <c r="S154" i="18"/>
  <c r="AB155" s="1"/>
  <c r="M154"/>
  <c r="P154" s="1"/>
  <c r="BR154" i="17"/>
  <c r="BS155" s="1"/>
  <c r="Q154"/>
  <c r="Z155" s="1"/>
  <c r="K154"/>
  <c r="N154" s="1"/>
  <c r="AY154" i="18"/>
  <c r="BB154" s="1"/>
  <c r="R154"/>
  <c r="AA155" s="1"/>
  <c r="L154"/>
  <c r="O154" s="1"/>
  <c r="M154" i="17"/>
  <c r="P154" s="1"/>
  <c r="S154"/>
  <c r="AB155" s="1"/>
  <c r="Q154" i="18"/>
  <c r="Z155" s="1"/>
  <c r="BR154"/>
  <c r="BS155" s="1"/>
  <c r="K154"/>
  <c r="N154" s="1"/>
  <c r="AY154" i="17"/>
  <c r="BB154" s="1"/>
  <c r="AZ154"/>
  <c r="BC154" s="1"/>
  <c r="BW153" i="13"/>
  <c r="BB153"/>
  <c r="AU153"/>
  <c r="AX153" s="1"/>
  <c r="R153"/>
  <c r="AA154" s="1"/>
  <c r="L153"/>
  <c r="L364" i="7"/>
  <c r="P153" i="13"/>
  <c r="H153"/>
  <c r="BO153"/>
  <c r="BL153"/>
  <c r="BJ198"/>
  <c r="BI198"/>
  <c r="F365" i="7" l="1"/>
  <c r="F365" i="19"/>
  <c r="BH155" i="18"/>
  <c r="BD154"/>
  <c r="BH155" i="17"/>
  <c r="H264" i="15"/>
  <c r="I264" s="1"/>
  <c r="G264" i="16"/>
  <c r="H264" s="1"/>
  <c r="I264" s="1"/>
  <c r="BV153" i="13"/>
  <c r="H264" i="12"/>
  <c r="I264" s="1"/>
  <c r="BA153" i="13"/>
  <c r="BD153" s="1"/>
  <c r="BD153" i="17" s="1"/>
  <c r="AK154" i="13"/>
  <c r="AT154" s="1"/>
  <c r="Q153"/>
  <c r="Z154" s="1"/>
  <c r="F364" i="20" s="1"/>
  <c r="K153" i="13"/>
  <c r="BR153"/>
  <c r="BS154" s="1"/>
  <c r="O153"/>
  <c r="BU154" i="18" l="1"/>
  <c r="AR155" s="1"/>
  <c r="BW154"/>
  <c r="AT155" s="1"/>
  <c r="BV154"/>
  <c r="AS155" s="1"/>
  <c r="BU154" i="17"/>
  <c r="AR155" s="1"/>
  <c r="BV154"/>
  <c r="AS155" s="1"/>
  <c r="BW154"/>
  <c r="AT155" s="1"/>
  <c r="J265" i="15"/>
  <c r="J265" i="16"/>
  <c r="BU153" i="13"/>
  <c r="J265" i="12"/>
  <c r="AW154" i="13"/>
  <c r="AZ154" s="1"/>
  <c r="AJ154"/>
  <c r="AS154" s="1"/>
  <c r="BQ154"/>
  <c r="J154"/>
  <c r="BN154"/>
  <c r="BH154"/>
  <c r="N153"/>
  <c r="BJ199"/>
  <c r="BK199"/>
  <c r="BI199"/>
  <c r="G365" i="20" l="1"/>
  <c r="J365"/>
  <c r="K365"/>
  <c r="H365"/>
  <c r="I365"/>
  <c r="J365" i="19"/>
  <c r="K365"/>
  <c r="H365"/>
  <c r="I365"/>
  <c r="G365"/>
  <c r="H155" i="18"/>
  <c r="AU155"/>
  <c r="AI156" s="1"/>
  <c r="BO155"/>
  <c r="BL155"/>
  <c r="BN155" i="17"/>
  <c r="BQ155"/>
  <c r="J155"/>
  <c r="AW155"/>
  <c r="AK156" s="1"/>
  <c r="BL155"/>
  <c r="BO155"/>
  <c r="H155"/>
  <c r="AU155"/>
  <c r="AI156" s="1"/>
  <c r="BQ155" i="18"/>
  <c r="BN155"/>
  <c r="J155"/>
  <c r="AW155"/>
  <c r="AK156" s="1"/>
  <c r="AV155"/>
  <c r="AJ156" s="1"/>
  <c r="I155"/>
  <c r="BM155"/>
  <c r="BP155"/>
  <c r="I155" i="17"/>
  <c r="BM155"/>
  <c r="BP155"/>
  <c r="AV155"/>
  <c r="AJ156" s="1"/>
  <c r="BC154" i="13"/>
  <c r="AV154"/>
  <c r="AY154" s="1"/>
  <c r="AI154"/>
  <c r="AR154" s="1"/>
  <c r="M154"/>
  <c r="S154"/>
  <c r="AB155" s="1"/>
  <c r="K365" i="7"/>
  <c r="H365"/>
  <c r="I365"/>
  <c r="J365"/>
  <c r="G365"/>
  <c r="I154" i="13"/>
  <c r="BP154"/>
  <c r="BM154"/>
  <c r="AX155" i="18" l="1"/>
  <c r="BA155" s="1"/>
  <c r="AX155" i="17"/>
  <c r="BA155" s="1"/>
  <c r="L365" i="20"/>
  <c r="G265" i="12" s="1"/>
  <c r="L365" i="19"/>
  <c r="G265" i="15" s="1"/>
  <c r="BR155" i="17"/>
  <c r="BS156" s="1"/>
  <c r="K155"/>
  <c r="N155" s="1"/>
  <c r="Q155"/>
  <c r="Z156" s="1"/>
  <c r="Q155" i="18"/>
  <c r="Z156" s="1"/>
  <c r="BR155"/>
  <c r="BS156" s="1"/>
  <c r="K155"/>
  <c r="N155" s="1"/>
  <c r="L155" i="17"/>
  <c r="O155" s="1"/>
  <c r="R155"/>
  <c r="AA156" s="1"/>
  <c r="R155" i="18"/>
  <c r="AA156" s="1"/>
  <c r="L155"/>
  <c r="O155" s="1"/>
  <c r="M155"/>
  <c r="P155" s="1"/>
  <c r="S155"/>
  <c r="AB156" s="1"/>
  <c r="AZ155" i="17"/>
  <c r="BC155" s="1"/>
  <c r="S155"/>
  <c r="AB156" s="1"/>
  <c r="M155"/>
  <c r="P155" s="1"/>
  <c r="AY155" i="18"/>
  <c r="BB155" s="1"/>
  <c r="AY155" i="17"/>
  <c r="BB155" s="1"/>
  <c r="AZ155" i="18"/>
  <c r="BC155" s="1"/>
  <c r="BW154" i="13"/>
  <c r="BB154"/>
  <c r="AU154"/>
  <c r="AX154" s="1"/>
  <c r="R154"/>
  <c r="AA155" s="1"/>
  <c r="L154"/>
  <c r="L365" i="7"/>
  <c r="BO154" i="13"/>
  <c r="H154"/>
  <c r="BL154"/>
  <c r="P154"/>
  <c r="BK200"/>
  <c r="F366" i="19" l="1"/>
  <c r="F366" i="7"/>
  <c r="BD155" i="18"/>
  <c r="BH156" i="17"/>
  <c r="BH156" i="18"/>
  <c r="G265" i="16"/>
  <c r="H265" s="1"/>
  <c r="I265" s="1"/>
  <c r="H265" i="15"/>
  <c r="I265" s="1"/>
  <c r="BV154" i="13"/>
  <c r="H265" i="12"/>
  <c r="I265" s="1"/>
  <c r="BA154" i="13"/>
  <c r="BD154" s="1"/>
  <c r="BD154" i="17" s="1"/>
  <c r="AK155" i="13"/>
  <c r="AT155" s="1"/>
  <c r="O154"/>
  <c r="K154"/>
  <c r="Q154"/>
  <c r="Z155" s="1"/>
  <c r="F365" i="20" s="1"/>
  <c r="BR154" i="13"/>
  <c r="BS155" s="1"/>
  <c r="BJ200"/>
  <c r="BI200"/>
  <c r="BU155" i="18" l="1"/>
  <c r="AR156" s="1"/>
  <c r="BV155"/>
  <c r="AS156" s="1"/>
  <c r="BW155"/>
  <c r="AT156" s="1"/>
  <c r="BU155" i="17"/>
  <c r="AR156" s="1"/>
  <c r="BV155"/>
  <c r="AS156" s="1"/>
  <c r="BW155"/>
  <c r="AT156" s="1"/>
  <c r="J266" i="16"/>
  <c r="J266" i="15"/>
  <c r="BU154" i="13"/>
  <c r="J266" i="12"/>
  <c r="AW155" i="13"/>
  <c r="AZ155" s="1"/>
  <c r="AJ155"/>
  <c r="AS155" s="1"/>
  <c r="BH155"/>
  <c r="BQ155"/>
  <c r="J155"/>
  <c r="BN155"/>
  <c r="N154"/>
  <c r="BK201"/>
  <c r="I366" i="20" l="1"/>
  <c r="G366"/>
  <c r="H366"/>
  <c r="J366"/>
  <c r="K366"/>
  <c r="I366" i="19"/>
  <c r="J366"/>
  <c r="H366"/>
  <c r="G366"/>
  <c r="K366"/>
  <c r="AU156" i="18"/>
  <c r="AI157" s="1"/>
  <c r="H156"/>
  <c r="BL156"/>
  <c r="BO156"/>
  <c r="BQ156" i="17"/>
  <c r="AW156"/>
  <c r="AK157" s="1"/>
  <c r="J156"/>
  <c r="BN156"/>
  <c r="H156"/>
  <c r="BL156"/>
  <c r="AU156"/>
  <c r="AI157" s="1"/>
  <c r="BO156"/>
  <c r="AW156" i="18"/>
  <c r="AK157" s="1"/>
  <c r="J156"/>
  <c r="BN156"/>
  <c r="BQ156"/>
  <c r="I156"/>
  <c r="BP156"/>
  <c r="AV156"/>
  <c r="AJ157" s="1"/>
  <c r="BM156"/>
  <c r="BP156" i="17"/>
  <c r="AV156"/>
  <c r="AJ157" s="1"/>
  <c r="BM156"/>
  <c r="I156"/>
  <c r="BC155" i="13"/>
  <c r="AV155"/>
  <c r="AY155" s="1"/>
  <c r="AI155"/>
  <c r="AR155" s="1"/>
  <c r="BP155"/>
  <c r="I155"/>
  <c r="BM155"/>
  <c r="S155"/>
  <c r="AB156" s="1"/>
  <c r="M155"/>
  <c r="G366" i="7"/>
  <c r="H366"/>
  <c r="K366"/>
  <c r="I366"/>
  <c r="J366"/>
  <c r="BJ201" i="13"/>
  <c r="AZ156" i="18" l="1"/>
  <c r="BC156" s="1"/>
  <c r="AY156"/>
  <c r="BB156" s="1"/>
  <c r="L366" i="19"/>
  <c r="G266" i="15" s="1"/>
  <c r="L366" i="20"/>
  <c r="G266" i="12" s="1"/>
  <c r="L156" i="17"/>
  <c r="O156" s="1"/>
  <c r="R156"/>
  <c r="AA157" s="1"/>
  <c r="L156" i="18"/>
  <c r="O156" s="1"/>
  <c r="R156"/>
  <c r="AA157" s="1"/>
  <c r="S156"/>
  <c r="AB157" s="1"/>
  <c r="M156"/>
  <c r="P156" s="1"/>
  <c r="K156"/>
  <c r="N156" s="1"/>
  <c r="BR156"/>
  <c r="BS157" s="1"/>
  <c r="Q156"/>
  <c r="Z157" s="1"/>
  <c r="AY156" i="17"/>
  <c r="BB156" s="1"/>
  <c r="AZ156"/>
  <c r="BC156" s="1"/>
  <c r="BR156"/>
  <c r="BS157" s="1"/>
  <c r="K156"/>
  <c r="N156" s="1"/>
  <c r="Q156"/>
  <c r="Z157" s="1"/>
  <c r="S156"/>
  <c r="AB157" s="1"/>
  <c r="M156"/>
  <c r="P156" s="1"/>
  <c r="AX156"/>
  <c r="BA156" s="1"/>
  <c r="AX156" i="18"/>
  <c r="BA156" s="1"/>
  <c r="BW155" i="13"/>
  <c r="BB155"/>
  <c r="AU155"/>
  <c r="AX155" s="1"/>
  <c r="L366" i="7"/>
  <c r="P155" i="13"/>
  <c r="BO155"/>
  <c r="H155"/>
  <c r="BL155"/>
  <c r="L155"/>
  <c r="R155"/>
  <c r="AA156" s="1"/>
  <c r="BI201"/>
  <c r="F367" i="7" l="1"/>
  <c r="F367" i="19"/>
  <c r="BD156" i="18"/>
  <c r="BH157"/>
  <c r="BH157" i="17"/>
  <c r="H266" i="12"/>
  <c r="I266" s="1"/>
  <c r="G266" i="16"/>
  <c r="H266" s="1"/>
  <c r="I266" s="1"/>
  <c r="H266" i="15"/>
  <c r="I266" s="1"/>
  <c r="BV155" i="13"/>
  <c r="BA155"/>
  <c r="BD155" s="1"/>
  <c r="BD155" i="17" s="1"/>
  <c r="AK156" i="13"/>
  <c r="AT156" s="1"/>
  <c r="K155"/>
  <c r="Q155"/>
  <c r="Z156" s="1"/>
  <c r="F366" i="20" s="1"/>
  <c r="BR155" i="13"/>
  <c r="BS156" s="1"/>
  <c r="O155"/>
  <c r="BJ202"/>
  <c r="BV156" i="18" l="1"/>
  <c r="AS157" s="1"/>
  <c r="BW156"/>
  <c r="AT157" s="1"/>
  <c r="BU156"/>
  <c r="AR157" s="1"/>
  <c r="BV156" i="17"/>
  <c r="AS157" s="1"/>
  <c r="BW156"/>
  <c r="AT157" s="1"/>
  <c r="BU156"/>
  <c r="AR157" s="1"/>
  <c r="J267" i="16"/>
  <c r="J267" i="15"/>
  <c r="BU155" i="13"/>
  <c r="J267" i="12"/>
  <c r="AW156" i="13"/>
  <c r="AZ156" s="1"/>
  <c r="AJ156"/>
  <c r="AS156" s="1"/>
  <c r="BH156"/>
  <c r="BQ156"/>
  <c r="J156"/>
  <c r="BN156"/>
  <c r="N155"/>
  <c r="BK202"/>
  <c r="BI202"/>
  <c r="J367" i="19" l="1"/>
  <c r="G367"/>
  <c r="H367"/>
  <c r="I367"/>
  <c r="K367"/>
  <c r="J367" i="20"/>
  <c r="H367"/>
  <c r="K367"/>
  <c r="I367"/>
  <c r="G367"/>
  <c r="AV157" i="17"/>
  <c r="AJ158" s="1"/>
  <c r="BM157"/>
  <c r="BP157"/>
  <c r="I157"/>
  <c r="AU157" i="18"/>
  <c r="AI158" s="1"/>
  <c r="H157"/>
  <c r="BL157"/>
  <c r="BO157"/>
  <c r="AW157"/>
  <c r="AK158" s="1"/>
  <c r="BQ157"/>
  <c r="BN157"/>
  <c r="J157"/>
  <c r="BO157" i="17"/>
  <c r="BL157"/>
  <c r="H157"/>
  <c r="AU157"/>
  <c r="AI158" s="1"/>
  <c r="BN157"/>
  <c r="AW157"/>
  <c r="AK158" s="1"/>
  <c r="BQ157"/>
  <c r="J157"/>
  <c r="I157" i="18"/>
  <c r="BM157"/>
  <c r="BP157"/>
  <c r="AV157"/>
  <c r="AJ158" s="1"/>
  <c r="BC156" i="13"/>
  <c r="AV156"/>
  <c r="AY156" s="1"/>
  <c r="AI156"/>
  <c r="AR156" s="1"/>
  <c r="K367" i="7"/>
  <c r="I367"/>
  <c r="H367"/>
  <c r="G367"/>
  <c r="J367"/>
  <c r="BP156" i="13"/>
  <c r="I156"/>
  <c r="BM156"/>
  <c r="M156"/>
  <c r="S156"/>
  <c r="AB157" s="1"/>
  <c r="L367" i="19" l="1"/>
  <c r="G267" i="15" s="1"/>
  <c r="AX157" i="18"/>
  <c r="BA157" s="1"/>
  <c r="L367" i="20"/>
  <c r="G267" i="12" s="1"/>
  <c r="AZ157" i="18"/>
  <c r="BC157" s="1"/>
  <c r="AX157" i="17"/>
  <c r="BA157" s="1"/>
  <c r="AZ157"/>
  <c r="BC157" s="1"/>
  <c r="S157"/>
  <c r="AB158" s="1"/>
  <c r="M157"/>
  <c r="P157" s="1"/>
  <c r="L157"/>
  <c r="O157" s="1"/>
  <c r="R157"/>
  <c r="AA158" s="1"/>
  <c r="Q157"/>
  <c r="Z158" s="1"/>
  <c r="BR157"/>
  <c r="BS158" s="1"/>
  <c r="K157"/>
  <c r="N157" s="1"/>
  <c r="S157" i="18"/>
  <c r="AB158" s="1"/>
  <c r="M157"/>
  <c r="P157" s="1"/>
  <c r="L157"/>
  <c r="O157" s="1"/>
  <c r="R157"/>
  <c r="AA158" s="1"/>
  <c r="K157"/>
  <c r="N157" s="1"/>
  <c r="BR157"/>
  <c r="BS158" s="1"/>
  <c r="Q157"/>
  <c r="Z158" s="1"/>
  <c r="AY157"/>
  <c r="BB157" s="1"/>
  <c r="AY157" i="17"/>
  <c r="BB157" s="1"/>
  <c r="BW156" i="13"/>
  <c r="BB156"/>
  <c r="AU156"/>
  <c r="AX156" s="1"/>
  <c r="P156"/>
  <c r="H156"/>
  <c r="BO156"/>
  <c r="BL156"/>
  <c r="R156"/>
  <c r="AA157" s="1"/>
  <c r="L156"/>
  <c r="L367" i="7"/>
  <c r="F368" i="19" l="1"/>
  <c r="F368" i="7"/>
  <c r="BD157" i="18"/>
  <c r="BH158" i="17"/>
  <c r="BH158" i="18"/>
  <c r="H267" i="15"/>
  <c r="I267" s="1"/>
  <c r="G267" i="16"/>
  <c r="H267" s="1"/>
  <c r="I267" s="1"/>
  <c r="BV156" i="13"/>
  <c r="H267" i="12"/>
  <c r="I267" s="1"/>
  <c r="BA156" i="13"/>
  <c r="BD156" s="1"/>
  <c r="BD156" i="17" s="1"/>
  <c r="AK157" i="13"/>
  <c r="AT157" s="1"/>
  <c r="O156"/>
  <c r="Q156"/>
  <c r="Z157" s="1"/>
  <c r="F367" i="20" s="1"/>
  <c r="K156" i="13"/>
  <c r="BR156"/>
  <c r="BS157" s="1"/>
  <c r="BK203"/>
  <c r="BJ203"/>
  <c r="BI203"/>
  <c r="BW157" i="18" l="1"/>
  <c r="AT158" s="1"/>
  <c r="BV157"/>
  <c r="AS158" s="1"/>
  <c r="BU157"/>
  <c r="AR158" s="1"/>
  <c r="BW157" i="17"/>
  <c r="AT158" s="1"/>
  <c r="BU157"/>
  <c r="AR158" s="1"/>
  <c r="BV157"/>
  <c r="AS158" s="1"/>
  <c r="J268" i="15"/>
  <c r="J268" i="16"/>
  <c r="BU156" i="13"/>
  <c r="J268" i="12"/>
  <c r="AW157" i="13"/>
  <c r="AZ157" s="1"/>
  <c r="AJ157"/>
  <c r="AS157" s="1"/>
  <c r="BH157"/>
  <c r="N156"/>
  <c r="BQ157"/>
  <c r="J157"/>
  <c r="BN157"/>
  <c r="K368" i="19" l="1"/>
  <c r="J368"/>
  <c r="H368"/>
  <c r="G368"/>
  <c r="I368"/>
  <c r="G368" i="20"/>
  <c r="H368"/>
  <c r="K368"/>
  <c r="J368"/>
  <c r="I368"/>
  <c r="BP158" i="17"/>
  <c r="AV158"/>
  <c r="AJ159" s="1"/>
  <c r="I158"/>
  <c r="BM158"/>
  <c r="AU158" i="18"/>
  <c r="AI159" s="1"/>
  <c r="BO158"/>
  <c r="BL158"/>
  <c r="H158"/>
  <c r="AW158" i="17"/>
  <c r="AK159" s="1"/>
  <c r="J158"/>
  <c r="BN158"/>
  <c r="BQ158"/>
  <c r="H158"/>
  <c r="AU158"/>
  <c r="AI159" s="1"/>
  <c r="BL158"/>
  <c r="BO158"/>
  <c r="AW158" i="18"/>
  <c r="AK159" s="1"/>
  <c r="BN158"/>
  <c r="BQ158"/>
  <c r="J158"/>
  <c r="AV158"/>
  <c r="AJ159" s="1"/>
  <c r="BP158"/>
  <c r="BM158"/>
  <c r="I158"/>
  <c r="BC157" i="13"/>
  <c r="AV157"/>
  <c r="AY157" s="1"/>
  <c r="AI157"/>
  <c r="AR157" s="1"/>
  <c r="BP157"/>
  <c r="I157"/>
  <c r="BM157"/>
  <c r="K368" i="7"/>
  <c r="I368"/>
  <c r="G368"/>
  <c r="J368"/>
  <c r="H368"/>
  <c r="S157" i="13"/>
  <c r="AB158" s="1"/>
  <c r="M157"/>
  <c r="BK204"/>
  <c r="AZ158" i="18" l="1"/>
  <c r="BC158" s="1"/>
  <c r="AZ158" i="17"/>
  <c r="BC158" s="1"/>
  <c r="L368" i="20"/>
  <c r="G268" i="12" s="1"/>
  <c r="L368" i="19"/>
  <c r="G268" i="15" s="1"/>
  <c r="AY158" i="18"/>
  <c r="BB158" s="1"/>
  <c r="AX158" i="17"/>
  <c r="BA158" s="1"/>
  <c r="AX158" i="18"/>
  <c r="BA158" s="1"/>
  <c r="M158"/>
  <c r="P158" s="1"/>
  <c r="S158"/>
  <c r="AB159" s="1"/>
  <c r="BR158" i="17"/>
  <c r="BS159" s="1"/>
  <c r="Q158"/>
  <c r="Z159" s="1"/>
  <c r="K158"/>
  <c r="N158" s="1"/>
  <c r="S158"/>
  <c r="AB159" s="1"/>
  <c r="M158"/>
  <c r="P158" s="1"/>
  <c r="L158"/>
  <c r="O158" s="1"/>
  <c r="R158"/>
  <c r="AA159" s="1"/>
  <c r="R158" i="18"/>
  <c r="AA159" s="1"/>
  <c r="L158"/>
  <c r="O158" s="1"/>
  <c r="Q158"/>
  <c r="Z159" s="1"/>
  <c r="BR158"/>
  <c r="BS159" s="1"/>
  <c r="K158"/>
  <c r="N158" s="1"/>
  <c r="AY158" i="17"/>
  <c r="BB158" s="1"/>
  <c r="BW157" i="13"/>
  <c r="BB157"/>
  <c r="AU157"/>
  <c r="AX157" s="1"/>
  <c r="P157"/>
  <c r="BO157"/>
  <c r="H157"/>
  <c r="BL157"/>
  <c r="L368" i="7"/>
  <c r="R157" i="13"/>
  <c r="AA158" s="1"/>
  <c r="L157"/>
  <c r="BJ204"/>
  <c r="BI204"/>
  <c r="F369" i="7" l="1"/>
  <c r="F369" i="19"/>
  <c r="BD158" i="18"/>
  <c r="BH159"/>
  <c r="BH159" i="17"/>
  <c r="H268" i="12"/>
  <c r="I268" s="1"/>
  <c r="H268" i="15"/>
  <c r="I268" s="1"/>
  <c r="G268" i="16"/>
  <c r="H268" s="1"/>
  <c r="I268" s="1"/>
  <c r="BV157" i="13"/>
  <c r="BA157"/>
  <c r="BD157" s="1"/>
  <c r="BD157" i="17" s="1"/>
  <c r="AK158" i="13"/>
  <c r="AT158" s="1"/>
  <c r="O157"/>
  <c r="K157"/>
  <c r="Q157"/>
  <c r="Z158" s="1"/>
  <c r="F368" i="20" s="1"/>
  <c r="BR157" i="13"/>
  <c r="BS158" s="1"/>
  <c r="BK205"/>
  <c r="BU158" i="18" l="1"/>
  <c r="AR159" s="1"/>
  <c r="BV158"/>
  <c r="AS159" s="1"/>
  <c r="BW158"/>
  <c r="AT159" s="1"/>
  <c r="BU158" i="17"/>
  <c r="AR159" s="1"/>
  <c r="BV158"/>
  <c r="AS159" s="1"/>
  <c r="BW158"/>
  <c r="AT159" s="1"/>
  <c r="BH158" i="13"/>
  <c r="J269" i="15"/>
  <c r="J269" i="16"/>
  <c r="BU157" i="13"/>
  <c r="J269" i="12"/>
  <c r="AW158" i="13"/>
  <c r="AZ158" s="1"/>
  <c r="AJ158"/>
  <c r="AS158" s="1"/>
  <c r="N157"/>
  <c r="J158"/>
  <c r="BQ158"/>
  <c r="BN158"/>
  <c r="BJ205"/>
  <c r="G369" i="19" l="1"/>
  <c r="J369"/>
  <c r="H369"/>
  <c r="K369"/>
  <c r="I369"/>
  <c r="H369" i="20"/>
  <c r="J369"/>
  <c r="G369"/>
  <c r="I369"/>
  <c r="K369"/>
  <c r="H159" i="18"/>
  <c r="BO159"/>
  <c r="AU159"/>
  <c r="AI160" s="1"/>
  <c r="BL159"/>
  <c r="AW159"/>
  <c r="AK160" s="1"/>
  <c r="BN159"/>
  <c r="J159"/>
  <c r="BQ159"/>
  <c r="AU159" i="17"/>
  <c r="AI160" s="1"/>
  <c r="H159"/>
  <c r="BL159"/>
  <c r="BO159"/>
  <c r="AW159"/>
  <c r="AK160" s="1"/>
  <c r="J159"/>
  <c r="BN159"/>
  <c r="BQ159"/>
  <c r="BP159"/>
  <c r="AV159"/>
  <c r="AJ160" s="1"/>
  <c r="BM159"/>
  <c r="I159"/>
  <c r="BM159" i="18"/>
  <c r="BP159"/>
  <c r="I159"/>
  <c r="AV159"/>
  <c r="AJ160" s="1"/>
  <c r="BC158" i="13"/>
  <c r="AV158"/>
  <c r="AY158" s="1"/>
  <c r="AI158"/>
  <c r="AR158" s="1"/>
  <c r="H369" i="7"/>
  <c r="G369"/>
  <c r="J369"/>
  <c r="K369"/>
  <c r="I369"/>
  <c r="BP158" i="13"/>
  <c r="I158"/>
  <c r="BM158"/>
  <c r="M158"/>
  <c r="S158"/>
  <c r="AB159" s="1"/>
  <c r="BI205"/>
  <c r="AX159" i="17" l="1"/>
  <c r="BA159" s="1"/>
  <c r="AZ159" i="18"/>
  <c r="BC159" s="1"/>
  <c r="AZ159" i="17"/>
  <c r="BC159" s="1"/>
  <c r="AY159"/>
  <c r="BB159" s="1"/>
  <c r="AX159" i="18"/>
  <c r="BA159" s="1"/>
  <c r="L369" i="20"/>
  <c r="G269" i="12" s="1"/>
  <c r="L369" i="19"/>
  <c r="G269" i="15" s="1"/>
  <c r="S159" i="17"/>
  <c r="AB160" s="1"/>
  <c r="M159"/>
  <c r="P159" s="1"/>
  <c r="AY159" i="18"/>
  <c r="BB159" s="1"/>
  <c r="R159"/>
  <c r="AA160" s="1"/>
  <c r="L159"/>
  <c r="O159" s="1"/>
  <c r="K159"/>
  <c r="N159" s="1"/>
  <c r="Q159"/>
  <c r="Z160" s="1"/>
  <c r="BR159"/>
  <c r="BS160" s="1"/>
  <c r="L159" i="17"/>
  <c r="O159" s="1"/>
  <c r="R159"/>
  <c r="AA160" s="1"/>
  <c r="Q159"/>
  <c r="Z160" s="1"/>
  <c r="BR159"/>
  <c r="BS160" s="1"/>
  <c r="K159"/>
  <c r="N159" s="1"/>
  <c r="S159" i="18"/>
  <c r="AB160" s="1"/>
  <c r="M159"/>
  <c r="P159" s="1"/>
  <c r="BW158" i="13"/>
  <c r="BB158"/>
  <c r="AU158"/>
  <c r="AX158" s="1"/>
  <c r="L369" i="7"/>
  <c r="BO158" i="13"/>
  <c r="H158"/>
  <c r="BL158"/>
  <c r="L158"/>
  <c r="R158"/>
  <c r="AA159" s="1"/>
  <c r="P158"/>
  <c r="F370" i="7" l="1"/>
  <c r="F370" i="19"/>
  <c r="BD159" i="18"/>
  <c r="BH160" i="17"/>
  <c r="BH160" i="18"/>
  <c r="H269" i="12"/>
  <c r="I269" s="1"/>
  <c r="G269" i="16"/>
  <c r="H269" s="1"/>
  <c r="I269" s="1"/>
  <c r="H269" i="15"/>
  <c r="I269" s="1"/>
  <c r="BV158" i="13"/>
  <c r="BA158"/>
  <c r="BD158" s="1"/>
  <c r="BD158" i="17" s="1"/>
  <c r="AK159" i="13"/>
  <c r="AT159" s="1"/>
  <c r="Q158"/>
  <c r="Z159" s="1"/>
  <c r="F369" i="20" s="1"/>
  <c r="K158" i="13"/>
  <c r="BR158"/>
  <c r="BS159" s="1"/>
  <c r="O158"/>
  <c r="BK206"/>
  <c r="BJ206"/>
  <c r="BU159" i="18" l="1"/>
  <c r="AR160" s="1"/>
  <c r="BV159"/>
  <c r="AS160" s="1"/>
  <c r="BW159"/>
  <c r="AT160" s="1"/>
  <c r="BU159" i="17"/>
  <c r="AR160" s="1"/>
  <c r="BV159"/>
  <c r="AS160" s="1"/>
  <c r="BW159"/>
  <c r="AT160" s="1"/>
  <c r="J270" i="15"/>
  <c r="J270" i="16"/>
  <c r="BU158" i="13"/>
  <c r="J270" i="12"/>
  <c r="AW159" i="13"/>
  <c r="AZ159" s="1"/>
  <c r="AJ159"/>
  <c r="AS159" s="1"/>
  <c r="BQ159"/>
  <c r="J159"/>
  <c r="BN159"/>
  <c r="BH159"/>
  <c r="N158"/>
  <c r="BK207"/>
  <c r="BI206"/>
  <c r="I370" i="20" l="1"/>
  <c r="H370"/>
  <c r="G370"/>
  <c r="K370"/>
  <c r="J370"/>
  <c r="H370" i="19"/>
  <c r="I370"/>
  <c r="K370"/>
  <c r="G370"/>
  <c r="J370"/>
  <c r="AW160" i="18"/>
  <c r="AK161" s="1"/>
  <c r="BQ160"/>
  <c r="J160"/>
  <c r="BN160"/>
  <c r="BQ160" i="17"/>
  <c r="BN160"/>
  <c r="AW160"/>
  <c r="AK161" s="1"/>
  <c r="J160"/>
  <c r="BM160" i="18"/>
  <c r="BP160"/>
  <c r="I160"/>
  <c r="AV160"/>
  <c r="AJ161" s="1"/>
  <c r="H160"/>
  <c r="BL160"/>
  <c r="AU160"/>
  <c r="AI161" s="1"/>
  <c r="BO160"/>
  <c r="H160" i="17"/>
  <c r="BL160"/>
  <c r="BO160"/>
  <c r="AU160"/>
  <c r="AI161" s="1"/>
  <c r="BM160"/>
  <c r="I160"/>
  <c r="BP160"/>
  <c r="AV160"/>
  <c r="AJ161" s="1"/>
  <c r="BC159" i="13"/>
  <c r="AV159"/>
  <c r="AY159" s="1"/>
  <c r="AI159"/>
  <c r="AR159" s="1"/>
  <c r="G370" i="7"/>
  <c r="H370"/>
  <c r="J370"/>
  <c r="I370"/>
  <c r="K370"/>
  <c r="S159" i="13"/>
  <c r="AB160" s="1"/>
  <c r="M159"/>
  <c r="I159"/>
  <c r="BP159"/>
  <c r="BM159"/>
  <c r="BJ207"/>
  <c r="BI207"/>
  <c r="AZ160" i="17" l="1"/>
  <c r="BC160" s="1"/>
  <c r="L370" i="20"/>
  <c r="G270" i="12" s="1"/>
  <c r="L370" i="19"/>
  <c r="G270" i="15" s="1"/>
  <c r="S160" i="17"/>
  <c r="AB161" s="1"/>
  <c r="M160"/>
  <c r="P160" s="1"/>
  <c r="R160"/>
  <c r="AA161" s="1"/>
  <c r="L160"/>
  <c r="O160" s="1"/>
  <c r="S160" i="18"/>
  <c r="AB161" s="1"/>
  <c r="M160"/>
  <c r="P160" s="1"/>
  <c r="AY160" i="17"/>
  <c r="BB160" s="1"/>
  <c r="AX160"/>
  <c r="BA160" s="1"/>
  <c r="AY160" i="18"/>
  <c r="BB160" s="1"/>
  <c r="K160" i="17"/>
  <c r="N160" s="1"/>
  <c r="BR160"/>
  <c r="BS161" s="1"/>
  <c r="Q160"/>
  <c r="Z161" s="1"/>
  <c r="R160" i="18"/>
  <c r="AA161" s="1"/>
  <c r="L160"/>
  <c r="O160" s="1"/>
  <c r="K160"/>
  <c r="N160" s="1"/>
  <c r="Q160"/>
  <c r="Z161" s="1"/>
  <c r="BR160"/>
  <c r="BS161" s="1"/>
  <c r="AX160"/>
  <c r="BA160" s="1"/>
  <c r="AZ160"/>
  <c r="BC160" s="1"/>
  <c r="BW159" i="13"/>
  <c r="BB159"/>
  <c r="AU159"/>
  <c r="AX159" s="1"/>
  <c r="P159"/>
  <c r="R159"/>
  <c r="AA160" s="1"/>
  <c r="L159"/>
  <c r="L370" i="7"/>
  <c r="BO159" i="13"/>
  <c r="H159"/>
  <c r="BL159"/>
  <c r="F371" i="19" l="1"/>
  <c r="F371" i="7"/>
  <c r="BD160" i="18"/>
  <c r="BH161"/>
  <c r="BH161" i="17"/>
  <c r="G270" i="16"/>
  <c r="H270" s="1"/>
  <c r="I270" s="1"/>
  <c r="H270" i="15"/>
  <c r="I270" s="1"/>
  <c r="BV159" i="13"/>
  <c r="H270" i="12"/>
  <c r="I270" s="1"/>
  <c r="BA159" i="13"/>
  <c r="BD159" s="1"/>
  <c r="BD159" i="17" s="1"/>
  <c r="AK160" i="13"/>
  <c r="AT160" s="1"/>
  <c r="Q159"/>
  <c r="Z160" s="1"/>
  <c r="F370" i="20" s="1"/>
  <c r="BR159" i="13"/>
  <c r="BS160" s="1"/>
  <c r="K159"/>
  <c r="O159"/>
  <c r="BK208"/>
  <c r="BJ208"/>
  <c r="BV160" i="18" l="1"/>
  <c r="AS161" s="1"/>
  <c r="BW160"/>
  <c r="AT161" s="1"/>
  <c r="BU160"/>
  <c r="AR161" s="1"/>
  <c r="BV160" i="17"/>
  <c r="AS161" s="1"/>
  <c r="BW160"/>
  <c r="AT161" s="1"/>
  <c r="BU160"/>
  <c r="AR161" s="1"/>
  <c r="J271" i="16"/>
  <c r="J271" i="15"/>
  <c r="BU159" i="13"/>
  <c r="J271" i="12"/>
  <c r="AW160" i="13"/>
  <c r="AZ160" s="1"/>
  <c r="AJ160"/>
  <c r="AS160" s="1"/>
  <c r="BH160"/>
  <c r="N159"/>
  <c r="BQ160"/>
  <c r="J160"/>
  <c r="BN160"/>
  <c r="BI208"/>
  <c r="I371" i="19" l="1"/>
  <c r="H371"/>
  <c r="J371"/>
  <c r="K371"/>
  <c r="G371"/>
  <c r="I371" i="20"/>
  <c r="G371"/>
  <c r="J371"/>
  <c r="K371"/>
  <c r="H371"/>
  <c r="H161" i="18"/>
  <c r="BO161"/>
  <c r="AU161"/>
  <c r="AI162" s="1"/>
  <c r="BL161"/>
  <c r="BM161" i="17"/>
  <c r="I161"/>
  <c r="BP161"/>
  <c r="AV161"/>
  <c r="AJ162" s="1"/>
  <c r="AU161"/>
  <c r="AI162" s="1"/>
  <c r="BL161"/>
  <c r="H161"/>
  <c r="BO161"/>
  <c r="BN161"/>
  <c r="BQ161"/>
  <c r="J161"/>
  <c r="AW161"/>
  <c r="AK162" s="1"/>
  <c r="J161" i="18"/>
  <c r="BQ161"/>
  <c r="AW161"/>
  <c r="AK162" s="1"/>
  <c r="BN161"/>
  <c r="I161"/>
  <c r="BM161"/>
  <c r="AV161"/>
  <c r="AJ162" s="1"/>
  <c r="BP161"/>
  <c r="BC160" i="13"/>
  <c r="AV160"/>
  <c r="AY160" s="1"/>
  <c r="AI160"/>
  <c r="AR160" s="1"/>
  <c r="M160"/>
  <c r="S160"/>
  <c r="AB161" s="1"/>
  <c r="I160"/>
  <c r="BP160"/>
  <c r="BM160"/>
  <c r="K371" i="7"/>
  <c r="H371"/>
  <c r="G371"/>
  <c r="I371"/>
  <c r="J371"/>
  <c r="AX161" i="17" l="1"/>
  <c r="BA161" s="1"/>
  <c r="AY161" i="18"/>
  <c r="BB161" s="1"/>
  <c r="AX161"/>
  <c r="BA161" s="1"/>
  <c r="L371" i="20"/>
  <c r="G271" i="12" s="1"/>
  <c r="L371" i="19"/>
  <c r="G271" i="15" s="1"/>
  <c r="AZ161" i="18"/>
  <c r="BC161" s="1"/>
  <c r="R161"/>
  <c r="AA162" s="1"/>
  <c r="L161"/>
  <c r="O161" s="1"/>
  <c r="S161" i="17"/>
  <c r="AB162" s="1"/>
  <c r="M161"/>
  <c r="P161" s="1"/>
  <c r="R161"/>
  <c r="AA162" s="1"/>
  <c r="L161"/>
  <c r="O161" s="1"/>
  <c r="AY161"/>
  <c r="BB161" s="1"/>
  <c r="S161" i="18"/>
  <c r="AB162" s="1"/>
  <c r="M161"/>
  <c r="P161" s="1"/>
  <c r="K161" i="17"/>
  <c r="N161" s="1"/>
  <c r="Q161"/>
  <c r="Z162" s="1"/>
  <c r="BR161"/>
  <c r="BS162" s="1"/>
  <c r="Q161" i="18"/>
  <c r="Z162" s="1"/>
  <c r="K161"/>
  <c r="N161" s="1"/>
  <c r="BR161"/>
  <c r="BS162" s="1"/>
  <c r="AZ161" i="17"/>
  <c r="BC161" s="1"/>
  <c r="BW160" i="13"/>
  <c r="BB160"/>
  <c r="AU160"/>
  <c r="AX160" s="1"/>
  <c r="L371" i="7"/>
  <c r="P160" i="13"/>
  <c r="R160"/>
  <c r="AA161" s="1"/>
  <c r="L160"/>
  <c r="BO160"/>
  <c r="H160"/>
  <c r="BL160"/>
  <c r="BK209"/>
  <c r="BJ209"/>
  <c r="BI209"/>
  <c r="F372" i="19" l="1"/>
  <c r="F372" i="7"/>
  <c r="BD161" i="18"/>
  <c r="BH162"/>
  <c r="BH162" i="17"/>
  <c r="H271" i="15"/>
  <c r="I271" s="1"/>
  <c r="G271" i="16"/>
  <c r="H271" s="1"/>
  <c r="I271" s="1"/>
  <c r="BV160" i="13"/>
  <c r="H271" i="12"/>
  <c r="I271" s="1"/>
  <c r="BA160" i="13"/>
  <c r="BD160" s="1"/>
  <c r="BD160" i="17" s="1"/>
  <c r="AK161" i="13"/>
  <c r="AT161" s="1"/>
  <c r="O160"/>
  <c r="Q160"/>
  <c r="Z161" s="1"/>
  <c r="F371" i="20" s="1"/>
  <c r="BR160" i="13"/>
  <c r="BS161" s="1"/>
  <c r="K160"/>
  <c r="BW161" i="18" l="1"/>
  <c r="AT162" s="1"/>
  <c r="BU161"/>
  <c r="AR162" s="1"/>
  <c r="BV161"/>
  <c r="AS162" s="1"/>
  <c r="BW161" i="17"/>
  <c r="AT162" s="1"/>
  <c r="BU161"/>
  <c r="AR162" s="1"/>
  <c r="BV161"/>
  <c r="AS162" s="1"/>
  <c r="J272" i="15"/>
  <c r="J272" i="16"/>
  <c r="BU160" i="13"/>
  <c r="J272" i="12"/>
  <c r="AW161" i="13"/>
  <c r="AZ161" s="1"/>
  <c r="AJ161"/>
  <c r="AS161" s="1"/>
  <c r="BQ161"/>
  <c r="J161"/>
  <c r="BN161"/>
  <c r="BH161"/>
  <c r="N160"/>
  <c r="I372" i="20" l="1"/>
  <c r="G372"/>
  <c r="H372"/>
  <c r="J372"/>
  <c r="K372"/>
  <c r="G372" i="19"/>
  <c r="J372"/>
  <c r="I372"/>
  <c r="H372"/>
  <c r="K372"/>
  <c r="BN162" i="18"/>
  <c r="J162"/>
  <c r="BQ162"/>
  <c r="AW162"/>
  <c r="AK163" s="1"/>
  <c r="BQ162" i="17"/>
  <c r="J162"/>
  <c r="AW162"/>
  <c r="AK163" s="1"/>
  <c r="BN162"/>
  <c r="I162" i="18"/>
  <c r="BM162"/>
  <c r="BP162"/>
  <c r="AV162"/>
  <c r="AJ163" s="1"/>
  <c r="AU162"/>
  <c r="AI163" s="1"/>
  <c r="BL162"/>
  <c r="BO162"/>
  <c r="H162"/>
  <c r="BL162" i="17"/>
  <c r="BO162"/>
  <c r="AU162"/>
  <c r="AI163" s="1"/>
  <c r="H162"/>
  <c r="AV162"/>
  <c r="AJ163" s="1"/>
  <c r="BP162"/>
  <c r="BM162"/>
  <c r="I162"/>
  <c r="BC161" i="13"/>
  <c r="AV161"/>
  <c r="AY161" s="1"/>
  <c r="AI161"/>
  <c r="AR161" s="1"/>
  <c r="M161"/>
  <c r="S161"/>
  <c r="AB162" s="1"/>
  <c r="G372" i="7"/>
  <c r="H372"/>
  <c r="J372"/>
  <c r="I372"/>
  <c r="K372"/>
  <c r="I161" i="13"/>
  <c r="BP161"/>
  <c r="BM161"/>
  <c r="BK210"/>
  <c r="BJ210"/>
  <c r="BI210"/>
  <c r="AY162" i="17" l="1"/>
  <c r="BB162" s="1"/>
  <c r="AX162"/>
  <c r="BA162" s="1"/>
  <c r="AX162" i="18"/>
  <c r="BA162" s="1"/>
  <c r="L372" i="19"/>
  <c r="G272" i="15" s="1"/>
  <c r="L372" i="20"/>
  <c r="G272" i="12" s="1"/>
  <c r="AZ162" i="17"/>
  <c r="BC162" s="1"/>
  <c r="AZ162" i="18"/>
  <c r="BC162" s="1"/>
  <c r="R162" i="17"/>
  <c r="AA163" s="1"/>
  <c r="L162"/>
  <c r="O162" s="1"/>
  <c r="M162" i="18"/>
  <c r="P162" s="1"/>
  <c r="S162"/>
  <c r="AB163" s="1"/>
  <c r="L162"/>
  <c r="O162" s="1"/>
  <c r="R162"/>
  <c r="AA163" s="1"/>
  <c r="M162" i="17"/>
  <c r="P162" s="1"/>
  <c r="S162"/>
  <c r="AB163" s="1"/>
  <c r="AY162" i="18"/>
  <c r="BB162" s="1"/>
  <c r="K162" i="17"/>
  <c r="N162" s="1"/>
  <c r="BR162"/>
  <c r="BS163" s="1"/>
  <c r="Q162"/>
  <c r="Z163" s="1"/>
  <c r="Q162" i="18"/>
  <c r="Z163" s="1"/>
  <c r="BR162"/>
  <c r="BS163" s="1"/>
  <c r="K162"/>
  <c r="N162" s="1"/>
  <c r="BW161" i="13"/>
  <c r="BB161"/>
  <c r="AU161"/>
  <c r="AX161" s="1"/>
  <c r="R161"/>
  <c r="AA162" s="1"/>
  <c r="L161"/>
  <c r="L372" i="7"/>
  <c r="H161" i="13"/>
  <c r="BO161"/>
  <c r="BL161"/>
  <c r="P161"/>
  <c r="BJ211"/>
  <c r="BK211"/>
  <c r="F373" i="19" l="1"/>
  <c r="F373" i="7"/>
  <c r="BD162" i="18"/>
  <c r="BH163" i="17"/>
  <c r="BH163" i="18"/>
  <c r="H272" i="12"/>
  <c r="I272" s="1"/>
  <c r="H272" i="15"/>
  <c r="I272" s="1"/>
  <c r="G272" i="16"/>
  <c r="H272" s="1"/>
  <c r="I272" s="1"/>
  <c r="BV161" i="13"/>
  <c r="BA161"/>
  <c r="BD161" s="1"/>
  <c r="BD161" i="17" s="1"/>
  <c r="AK162" i="13"/>
  <c r="AT162" s="1"/>
  <c r="O161"/>
  <c r="K161"/>
  <c r="BR161"/>
  <c r="BS162" s="1"/>
  <c r="Q161"/>
  <c r="Z162" s="1"/>
  <c r="F372" i="20" s="1"/>
  <c r="BI211" i="13"/>
  <c r="BU162" i="18" l="1"/>
  <c r="AR163" s="1"/>
  <c r="BW162"/>
  <c r="AT163" s="1"/>
  <c r="BV162"/>
  <c r="AS163" s="1"/>
  <c r="BU162" i="17"/>
  <c r="AR163" s="1"/>
  <c r="BV162"/>
  <c r="AS163" s="1"/>
  <c r="BW162"/>
  <c r="AT163" s="1"/>
  <c r="J273" i="16"/>
  <c r="J273" i="15"/>
  <c r="BU161" i="13"/>
  <c r="J273" i="12"/>
  <c r="AW162" i="13"/>
  <c r="AZ162" s="1"/>
  <c r="AJ162"/>
  <c r="AS162" s="1"/>
  <c r="BH162"/>
  <c r="N161"/>
  <c r="BQ162"/>
  <c r="J162"/>
  <c r="BN162"/>
  <c r="H373" i="19" l="1"/>
  <c r="K373"/>
  <c r="J373"/>
  <c r="G373"/>
  <c r="I373"/>
  <c r="H373" i="20"/>
  <c r="J373"/>
  <c r="I373"/>
  <c r="K373"/>
  <c r="G373"/>
  <c r="BQ163" i="18"/>
  <c r="J163"/>
  <c r="BN163"/>
  <c r="AW163"/>
  <c r="AK164" s="1"/>
  <c r="BN163" i="17"/>
  <c r="AW163"/>
  <c r="AK164" s="1"/>
  <c r="BQ163"/>
  <c r="J163"/>
  <c r="BP163"/>
  <c r="AV163"/>
  <c r="AJ164" s="1"/>
  <c r="I163"/>
  <c r="BM163"/>
  <c r="BO163" i="18"/>
  <c r="H163"/>
  <c r="BL163"/>
  <c r="AU163"/>
  <c r="AI164" s="1"/>
  <c r="AU163" i="17"/>
  <c r="AI164" s="1"/>
  <c r="H163"/>
  <c r="BO163"/>
  <c r="BL163"/>
  <c r="I163" i="18"/>
  <c r="AV163"/>
  <c r="AJ164" s="1"/>
  <c r="BP163"/>
  <c r="BM163"/>
  <c r="BC162" i="13"/>
  <c r="AV162"/>
  <c r="AY162" s="1"/>
  <c r="AI162"/>
  <c r="AR162" s="1"/>
  <c r="BP162"/>
  <c r="I162"/>
  <c r="BM162"/>
  <c r="M162"/>
  <c r="S162"/>
  <c r="AB163" s="1"/>
  <c r="G373" i="7"/>
  <c r="K373"/>
  <c r="I373"/>
  <c r="H373"/>
  <c r="J373"/>
  <c r="AX163" i="17" l="1"/>
  <c r="BA163" s="1"/>
  <c r="AZ163"/>
  <c r="BC163" s="1"/>
  <c r="AY163" i="18"/>
  <c r="BB163" s="1"/>
  <c r="L373" i="20"/>
  <c r="G273" i="12" s="1"/>
  <c r="L373" i="19"/>
  <c r="G273" i="15" s="1"/>
  <c r="AX163" i="18"/>
  <c r="BA163" s="1"/>
  <c r="K163"/>
  <c r="N163" s="1"/>
  <c r="BR163"/>
  <c r="BS164" s="1"/>
  <c r="Q163"/>
  <c r="Z164" s="1"/>
  <c r="M163" i="17"/>
  <c r="P163" s="1"/>
  <c r="S163"/>
  <c r="AB164" s="1"/>
  <c r="R163" i="18"/>
  <c r="AA164" s="1"/>
  <c r="L163"/>
  <c r="O163" s="1"/>
  <c r="S163"/>
  <c r="AB164" s="1"/>
  <c r="M163"/>
  <c r="P163" s="1"/>
  <c r="AY163" i="17"/>
  <c r="BB163" s="1"/>
  <c r="AZ163" i="18"/>
  <c r="BC163" s="1"/>
  <c r="BR163" i="17"/>
  <c r="BS164" s="1"/>
  <c r="K163"/>
  <c r="N163" s="1"/>
  <c r="Q163"/>
  <c r="Z164" s="1"/>
  <c r="R163"/>
  <c r="AA164" s="1"/>
  <c r="L163"/>
  <c r="O163" s="1"/>
  <c r="BW162" i="13"/>
  <c r="BB162"/>
  <c r="AU162"/>
  <c r="AX162" s="1"/>
  <c r="P162"/>
  <c r="BO162"/>
  <c r="H162"/>
  <c r="BL162"/>
  <c r="L373" i="7"/>
  <c r="L162" i="13"/>
  <c r="R162"/>
  <c r="AA163" s="1"/>
  <c r="BK212"/>
  <c r="BJ212"/>
  <c r="BI212"/>
  <c r="F374" i="7" l="1"/>
  <c r="F374" i="19"/>
  <c r="BD163" i="18"/>
  <c r="BH164" i="17"/>
  <c r="BH164" i="18"/>
  <c r="H273" i="12"/>
  <c r="I273" s="1"/>
  <c r="G273" i="16"/>
  <c r="H273" s="1"/>
  <c r="I273" s="1"/>
  <c r="H273" i="15"/>
  <c r="I273" s="1"/>
  <c r="BV162" i="13"/>
  <c r="BA162"/>
  <c r="BD162" s="1"/>
  <c r="BD162" i="17" s="1"/>
  <c r="AK163" i="13"/>
  <c r="AT163" s="1"/>
  <c r="O162"/>
  <c r="K162"/>
  <c r="BR162"/>
  <c r="BS163" s="1"/>
  <c r="Q162"/>
  <c r="Z163" s="1"/>
  <c r="F373" i="20" s="1"/>
  <c r="BK213" i="13"/>
  <c r="BU163" i="18" l="1"/>
  <c r="AR164" s="1"/>
  <c r="BV163"/>
  <c r="AS164" s="1"/>
  <c r="BW163"/>
  <c r="AT164" s="1"/>
  <c r="BU163" i="17"/>
  <c r="AR164" s="1"/>
  <c r="BV163"/>
  <c r="AS164" s="1"/>
  <c r="BW163"/>
  <c r="AT164" s="1"/>
  <c r="J274" i="15"/>
  <c r="J274" i="16"/>
  <c r="BU162" i="13"/>
  <c r="J274" i="12"/>
  <c r="AW163" i="13"/>
  <c r="AZ163" s="1"/>
  <c r="AJ163"/>
  <c r="AS163" s="1"/>
  <c r="BQ163"/>
  <c r="J163"/>
  <c r="BN163"/>
  <c r="N162"/>
  <c r="BH163"/>
  <c r="BJ213"/>
  <c r="BI213"/>
  <c r="K374" i="19" l="1"/>
  <c r="H374"/>
  <c r="J374"/>
  <c r="I374"/>
  <c r="G374"/>
  <c r="G374" i="20"/>
  <c r="K374"/>
  <c r="J374"/>
  <c r="H374"/>
  <c r="I374"/>
  <c r="H164" i="17"/>
  <c r="AU164"/>
  <c r="AI165" s="1"/>
  <c r="BO164"/>
  <c r="BL164"/>
  <c r="H164" i="18"/>
  <c r="AU164"/>
  <c r="AI165" s="1"/>
  <c r="BL164"/>
  <c r="BO164"/>
  <c r="AW164"/>
  <c r="AK165" s="1"/>
  <c r="BQ164"/>
  <c r="J164"/>
  <c r="BN164"/>
  <c r="J164" i="17"/>
  <c r="BN164"/>
  <c r="AW164"/>
  <c r="AK165" s="1"/>
  <c r="BQ164"/>
  <c r="I164" i="18"/>
  <c r="BM164"/>
  <c r="BP164"/>
  <c r="AV164"/>
  <c r="AJ165" s="1"/>
  <c r="I164" i="17"/>
  <c r="BP164"/>
  <c r="AV164"/>
  <c r="AJ165" s="1"/>
  <c r="BM164"/>
  <c r="BC163" i="13"/>
  <c r="AV163"/>
  <c r="AY163" s="1"/>
  <c r="AI163"/>
  <c r="AR163" s="1"/>
  <c r="I163"/>
  <c r="BP163"/>
  <c r="BM163"/>
  <c r="S163"/>
  <c r="AB164" s="1"/>
  <c r="M163"/>
  <c r="J374" i="7"/>
  <c r="G374"/>
  <c r="K374"/>
  <c r="H374"/>
  <c r="I374"/>
  <c r="AY164" i="17" l="1"/>
  <c r="BB164" s="1"/>
  <c r="AZ164"/>
  <c r="BC164" s="1"/>
  <c r="AZ164" i="18"/>
  <c r="BC164" s="1"/>
  <c r="AX164"/>
  <c r="BA164" s="1"/>
  <c r="L374" i="20"/>
  <c r="G274" i="12" s="1"/>
  <c r="L374" i="19"/>
  <c r="G274" i="15" s="1"/>
  <c r="R164" i="17"/>
  <c r="AA165" s="1"/>
  <c r="L164"/>
  <c r="O164" s="1"/>
  <c r="BR164" i="18"/>
  <c r="BS165" s="1"/>
  <c r="Q164"/>
  <c r="Z165" s="1"/>
  <c r="K164"/>
  <c r="N164" s="1"/>
  <c r="L164"/>
  <c r="O164" s="1"/>
  <c r="R164"/>
  <c r="AA165" s="1"/>
  <c r="M164"/>
  <c r="P164" s="1"/>
  <c r="S164"/>
  <c r="AB165" s="1"/>
  <c r="K164" i="17"/>
  <c r="N164" s="1"/>
  <c r="Q164"/>
  <c r="Z165" s="1"/>
  <c r="BR164"/>
  <c r="BS165" s="1"/>
  <c r="AX164"/>
  <c r="BA164" s="1"/>
  <c r="AY164" i="18"/>
  <c r="BB164" s="1"/>
  <c r="S164" i="17"/>
  <c r="AB165" s="1"/>
  <c r="M164"/>
  <c r="P164" s="1"/>
  <c r="BW163" i="13"/>
  <c r="BB163"/>
  <c r="AU163"/>
  <c r="AX163" s="1"/>
  <c r="L374" i="7"/>
  <c r="R163" i="13"/>
  <c r="AA164" s="1"/>
  <c r="L163"/>
  <c r="H163"/>
  <c r="BO163"/>
  <c r="BL163"/>
  <c r="P163"/>
  <c r="F375" i="7" l="1"/>
  <c r="F375" i="19"/>
  <c r="BD164" i="18"/>
  <c r="BH165" i="17"/>
  <c r="BH165" i="18"/>
  <c r="G274" i="16"/>
  <c r="H274" s="1"/>
  <c r="I274" s="1"/>
  <c r="H274" i="15"/>
  <c r="I274" s="1"/>
  <c r="BV163" i="13"/>
  <c r="H274" i="12"/>
  <c r="I274" s="1"/>
  <c r="BA163" i="13"/>
  <c r="BD163" s="1"/>
  <c r="BD163" i="17" s="1"/>
  <c r="AK164" i="13"/>
  <c r="AT164" s="1"/>
  <c r="Q163"/>
  <c r="Z164" s="1"/>
  <c r="F374" i="20" s="1"/>
  <c r="K163" i="13"/>
  <c r="BR163"/>
  <c r="BS164" s="1"/>
  <c r="O163"/>
  <c r="BJ214"/>
  <c r="BK214"/>
  <c r="BI214"/>
  <c r="BV164" i="18" l="1"/>
  <c r="AS165" s="1"/>
  <c r="BW164"/>
  <c r="AT165" s="1"/>
  <c r="BU164"/>
  <c r="AR165" s="1"/>
  <c r="BV164" i="17"/>
  <c r="AS165" s="1"/>
  <c r="BW164"/>
  <c r="AT165" s="1"/>
  <c r="BU164"/>
  <c r="AR165" s="1"/>
  <c r="J275" i="15"/>
  <c r="J275" i="16"/>
  <c r="BU163" i="13"/>
  <c r="J275" i="12"/>
  <c r="AW164" i="13"/>
  <c r="AZ164" s="1"/>
  <c r="AJ164"/>
  <c r="AS164" s="1"/>
  <c r="N163"/>
  <c r="BH164"/>
  <c r="BQ164"/>
  <c r="J164"/>
  <c r="BN164"/>
  <c r="BK215"/>
  <c r="BJ215"/>
  <c r="G375" i="20" l="1"/>
  <c r="H375"/>
  <c r="K375"/>
  <c r="I375"/>
  <c r="J375"/>
  <c r="H375" i="19"/>
  <c r="I375"/>
  <c r="J375"/>
  <c r="K375"/>
  <c r="G375"/>
  <c r="AW165" i="18"/>
  <c r="AK166" s="1"/>
  <c r="J165"/>
  <c r="BN165"/>
  <c r="BQ165"/>
  <c r="BN165" i="17"/>
  <c r="J165"/>
  <c r="BQ165"/>
  <c r="AW165"/>
  <c r="AK166" s="1"/>
  <c r="AV165" i="18"/>
  <c r="AJ166" s="1"/>
  <c r="I165"/>
  <c r="BM165"/>
  <c r="BP165"/>
  <c r="BL165" i="17"/>
  <c r="H165"/>
  <c r="AU165"/>
  <c r="AI166" s="1"/>
  <c r="BO165"/>
  <c r="AU165" i="18"/>
  <c r="AI166" s="1"/>
  <c r="BO165"/>
  <c r="BL165"/>
  <c r="H165"/>
  <c r="BM165" i="17"/>
  <c r="I165"/>
  <c r="AV165"/>
  <c r="AJ166" s="1"/>
  <c r="BP165"/>
  <c r="BC164" i="13"/>
  <c r="AV164"/>
  <c r="AY164" s="1"/>
  <c r="AI164"/>
  <c r="AR164" s="1"/>
  <c r="K375" i="7"/>
  <c r="I375"/>
  <c r="H375"/>
  <c r="G375"/>
  <c r="J375"/>
  <c r="BP164" i="13"/>
  <c r="I164"/>
  <c r="BM164"/>
  <c r="S164"/>
  <c r="AB165" s="1"/>
  <c r="M164"/>
  <c r="AY165" i="18" l="1"/>
  <c r="BB165" s="1"/>
  <c r="AZ165"/>
  <c r="BC165" s="1"/>
  <c r="AX165"/>
  <c r="BA165" s="1"/>
  <c r="L375" i="20"/>
  <c r="G275" i="12" s="1"/>
  <c r="L375" i="19"/>
  <c r="G275" i="15" s="1"/>
  <c r="K165" i="17"/>
  <c r="N165" s="1"/>
  <c r="Q165"/>
  <c r="Z166" s="1"/>
  <c r="BR165"/>
  <c r="BS166" s="1"/>
  <c r="S165"/>
  <c r="AB166" s="1"/>
  <c r="M165"/>
  <c r="P165" s="1"/>
  <c r="AY165"/>
  <c r="BB165" s="1"/>
  <c r="AZ165"/>
  <c r="BC165" s="1"/>
  <c r="S165" i="18"/>
  <c r="AB166" s="1"/>
  <c r="M165"/>
  <c r="P165" s="1"/>
  <c r="L165" i="17"/>
  <c r="O165" s="1"/>
  <c r="R165"/>
  <c r="AA166" s="1"/>
  <c r="K165" i="18"/>
  <c r="N165" s="1"/>
  <c r="BR165"/>
  <c r="BS166" s="1"/>
  <c r="Q165"/>
  <c r="Z166" s="1"/>
  <c r="R165"/>
  <c r="AA166" s="1"/>
  <c r="L165"/>
  <c r="O165" s="1"/>
  <c r="AX165" i="17"/>
  <c r="BA165" s="1"/>
  <c r="BW164" i="13"/>
  <c r="BB164"/>
  <c r="AU164"/>
  <c r="AX164" s="1"/>
  <c r="L375" i="7"/>
  <c r="H164" i="13"/>
  <c r="BO164"/>
  <c r="BL164"/>
  <c r="L164"/>
  <c r="R164"/>
  <c r="AA165" s="1"/>
  <c r="P164"/>
  <c r="BI215"/>
  <c r="F376" i="7" l="1"/>
  <c r="F376" i="19"/>
  <c r="BD165" i="18"/>
  <c r="BH166"/>
  <c r="BH166" i="17"/>
  <c r="H275" i="12"/>
  <c r="I275" s="1"/>
  <c r="H275" i="15"/>
  <c r="I275" s="1"/>
  <c r="G275" i="16"/>
  <c r="H275" s="1"/>
  <c r="I275" s="1"/>
  <c r="BV164" i="13"/>
  <c r="BA164"/>
  <c r="BD164" s="1"/>
  <c r="BD164" i="17" s="1"/>
  <c r="AK165" i="13"/>
  <c r="AT165" s="1"/>
  <c r="K164"/>
  <c r="Q164"/>
  <c r="Z165" s="1"/>
  <c r="F375" i="20" s="1"/>
  <c r="BR164" i="13"/>
  <c r="BS165" s="1"/>
  <c r="O164"/>
  <c r="BW165" i="18" l="1"/>
  <c r="AT166" s="1"/>
  <c r="BV165"/>
  <c r="AS166" s="1"/>
  <c r="BU165"/>
  <c r="AR166" s="1"/>
  <c r="BW165" i="17"/>
  <c r="AT166" s="1"/>
  <c r="BU165"/>
  <c r="AR166" s="1"/>
  <c r="BV165"/>
  <c r="AS166" s="1"/>
  <c r="J276" i="16"/>
  <c r="J276" i="15"/>
  <c r="BU164" i="13"/>
  <c r="J276" i="12"/>
  <c r="AW165" i="13"/>
  <c r="AZ165" s="1"/>
  <c r="AJ165"/>
  <c r="AS165" s="1"/>
  <c r="N164"/>
  <c r="BQ165"/>
  <c r="J165"/>
  <c r="BN165"/>
  <c r="BH165"/>
  <c r="BK216"/>
  <c r="BJ216"/>
  <c r="K376" i="19" l="1"/>
  <c r="G376"/>
  <c r="H376"/>
  <c r="I376"/>
  <c r="J376"/>
  <c r="J376" i="20"/>
  <c r="I376"/>
  <c r="G376"/>
  <c r="H376"/>
  <c r="K376"/>
  <c r="BL166" i="18"/>
  <c r="H166"/>
  <c r="AU166"/>
  <c r="AI167" s="1"/>
  <c r="BO166"/>
  <c r="BQ166"/>
  <c r="J166"/>
  <c r="AW166"/>
  <c r="AK167" s="1"/>
  <c r="BN166"/>
  <c r="BO166" i="17"/>
  <c r="H166"/>
  <c r="BL166"/>
  <c r="AU166"/>
  <c r="AI167" s="1"/>
  <c r="AW166"/>
  <c r="AK167" s="1"/>
  <c r="J166"/>
  <c r="BN166"/>
  <c r="BQ166"/>
  <c r="I166"/>
  <c r="AV166"/>
  <c r="AJ167" s="1"/>
  <c r="BM166"/>
  <c r="BP166"/>
  <c r="AV166" i="18"/>
  <c r="AJ167" s="1"/>
  <c r="BP166"/>
  <c r="BM166"/>
  <c r="I166"/>
  <c r="BC165" i="13"/>
  <c r="AV165"/>
  <c r="AY165" s="1"/>
  <c r="AI165"/>
  <c r="AR165" s="1"/>
  <c r="J376" i="7"/>
  <c r="G376"/>
  <c r="K376"/>
  <c r="H376"/>
  <c r="I376"/>
  <c r="BP165" i="13"/>
  <c r="I165"/>
  <c r="BM165"/>
  <c r="S165"/>
  <c r="AB166" s="1"/>
  <c r="M165"/>
  <c r="BI216"/>
  <c r="AY166" i="18" l="1"/>
  <c r="BB166" s="1"/>
  <c r="AZ166"/>
  <c r="BC166" s="1"/>
  <c r="L376" i="20"/>
  <c r="G276" i="12" s="1"/>
  <c r="L376" i="19"/>
  <c r="G276" i="15" s="1"/>
  <c r="AZ166" i="17"/>
  <c r="BC166" s="1"/>
  <c r="AX166" i="18"/>
  <c r="BA166" s="1"/>
  <c r="M166"/>
  <c r="P166" s="1"/>
  <c r="S166"/>
  <c r="AB167" s="1"/>
  <c r="R166"/>
  <c r="AA167" s="1"/>
  <c r="L166"/>
  <c r="O166" s="1"/>
  <c r="R166" i="17"/>
  <c r="AA167" s="1"/>
  <c r="L166"/>
  <c r="O166" s="1"/>
  <c r="S166"/>
  <c r="AB167" s="1"/>
  <c r="M166"/>
  <c r="P166" s="1"/>
  <c r="K166"/>
  <c r="N166" s="1"/>
  <c r="Q166"/>
  <c r="Z167" s="1"/>
  <c r="BR166"/>
  <c r="BS167" s="1"/>
  <c r="AY166"/>
  <c r="BB166" s="1"/>
  <c r="K166" i="18"/>
  <c r="N166" s="1"/>
  <c r="Q166"/>
  <c r="Z167" s="1"/>
  <c r="BR166"/>
  <c r="BS167" s="1"/>
  <c r="AX166" i="17"/>
  <c r="BA166" s="1"/>
  <c r="BW165" i="13"/>
  <c r="BB165"/>
  <c r="AU165"/>
  <c r="AX165" s="1"/>
  <c r="R165"/>
  <c r="AA166" s="1"/>
  <c r="L165"/>
  <c r="L376" i="7"/>
  <c r="H165" i="13"/>
  <c r="BO165"/>
  <c r="BL165"/>
  <c r="P165"/>
  <c r="BI217"/>
  <c r="F377" i="7" l="1"/>
  <c r="F377" i="19"/>
  <c r="BD166" i="18"/>
  <c r="BH167"/>
  <c r="BH167" i="17"/>
  <c r="H276" i="12"/>
  <c r="I276" s="1"/>
  <c r="H276" i="15"/>
  <c r="I276" s="1"/>
  <c r="G276" i="16"/>
  <c r="H276" s="1"/>
  <c r="I276" s="1"/>
  <c r="BV165" i="13"/>
  <c r="BA165"/>
  <c r="BD165" s="1"/>
  <c r="BD165" i="17" s="1"/>
  <c r="AK166" i="13"/>
  <c r="AT166" s="1"/>
  <c r="K165"/>
  <c r="BR165"/>
  <c r="BS166" s="1"/>
  <c r="Q165"/>
  <c r="Z166" s="1"/>
  <c r="F376" i="20" s="1"/>
  <c r="O165" i="13"/>
  <c r="BJ217"/>
  <c r="BK217"/>
  <c r="BU166" i="18" l="1"/>
  <c r="AR167" s="1"/>
  <c r="BV166"/>
  <c r="AS167" s="1"/>
  <c r="BW166"/>
  <c r="AT167" s="1"/>
  <c r="BU166" i="17"/>
  <c r="AR167" s="1"/>
  <c r="BV166"/>
  <c r="AS167" s="1"/>
  <c r="BW166"/>
  <c r="AT167" s="1"/>
  <c r="J277" i="16"/>
  <c r="J277" i="15"/>
  <c r="BU165" i="13"/>
  <c r="J277" i="12"/>
  <c r="AJ166" i="13"/>
  <c r="AS166" s="1"/>
  <c r="BH166"/>
  <c r="N165"/>
  <c r="I377" i="19" l="1"/>
  <c r="H377"/>
  <c r="J377"/>
  <c r="K377"/>
  <c r="G377"/>
  <c r="J377" i="20"/>
  <c r="I377"/>
  <c r="H377"/>
  <c r="G377"/>
  <c r="K377"/>
  <c r="BN167" i="18"/>
  <c r="J167"/>
  <c r="AW167"/>
  <c r="AK168" s="1"/>
  <c r="BQ167"/>
  <c r="AU167" i="17"/>
  <c r="AI168" s="1"/>
  <c r="BL167"/>
  <c r="BO167"/>
  <c r="H167"/>
  <c r="BQ167"/>
  <c r="J167"/>
  <c r="AW167"/>
  <c r="AK168" s="1"/>
  <c r="BN167"/>
  <c r="BO167" i="18"/>
  <c r="H167"/>
  <c r="AU167"/>
  <c r="AI168" s="1"/>
  <c r="BL167"/>
  <c r="AV167"/>
  <c r="AJ168" s="1"/>
  <c r="BM167"/>
  <c r="BP167"/>
  <c r="I167"/>
  <c r="BM167" i="17"/>
  <c r="BP167"/>
  <c r="AV167"/>
  <c r="AJ168" s="1"/>
  <c r="I167"/>
  <c r="AW166" i="13"/>
  <c r="AZ166" s="1"/>
  <c r="AV166"/>
  <c r="AY166" s="1"/>
  <c r="BQ166"/>
  <c r="J166"/>
  <c r="S166" s="1"/>
  <c r="AB167" s="1"/>
  <c r="BN166"/>
  <c r="AI166"/>
  <c r="AR166" s="1"/>
  <c r="BP166"/>
  <c r="I166"/>
  <c r="BM166"/>
  <c r="J377" i="7"/>
  <c r="G377"/>
  <c r="H377"/>
  <c r="K377"/>
  <c r="I377"/>
  <c r="AY167" i="17" l="1"/>
  <c r="BB167" s="1"/>
  <c r="L377" i="19"/>
  <c r="G277" i="15" s="1"/>
  <c r="L377" i="20"/>
  <c r="G277" i="12" s="1"/>
  <c r="AY167" i="18"/>
  <c r="BB167" s="1"/>
  <c r="AZ167"/>
  <c r="BC167" s="1"/>
  <c r="Q167"/>
  <c r="Z168" s="1"/>
  <c r="BR167"/>
  <c r="BS168" s="1"/>
  <c r="K167"/>
  <c r="N167" s="1"/>
  <c r="Q167" i="17"/>
  <c r="Z168" s="1"/>
  <c r="K167"/>
  <c r="N167" s="1"/>
  <c r="BR167"/>
  <c r="BS168" s="1"/>
  <c r="S167" i="18"/>
  <c r="AB168" s="1"/>
  <c r="M167"/>
  <c r="P167" s="1"/>
  <c r="AZ167" i="17"/>
  <c r="BC167" s="1"/>
  <c r="AX167"/>
  <c r="BA167" s="1"/>
  <c r="L167"/>
  <c r="O167" s="1"/>
  <c r="R167"/>
  <c r="AA168" s="1"/>
  <c r="L167" i="18"/>
  <c r="O167" s="1"/>
  <c r="R167"/>
  <c r="AA168" s="1"/>
  <c r="S167" i="17"/>
  <c r="AB168" s="1"/>
  <c r="M167"/>
  <c r="P167" s="1"/>
  <c r="AX167" i="18"/>
  <c r="BA167" s="1"/>
  <c r="M166" i="13"/>
  <c r="P166" s="1"/>
  <c r="BC166"/>
  <c r="BB166"/>
  <c r="AU166"/>
  <c r="AX166" s="1"/>
  <c r="L377" i="7"/>
  <c r="L166" i="13"/>
  <c r="R166"/>
  <c r="AA167" s="1"/>
  <c r="BO166"/>
  <c r="H166"/>
  <c r="BL166"/>
  <c r="F378" i="19" l="1"/>
  <c r="F378" i="7"/>
  <c r="BD167" i="18"/>
  <c r="BH168"/>
  <c r="BH168" i="17"/>
  <c r="H277" i="12"/>
  <c r="I277" s="1"/>
  <c r="G277" i="16"/>
  <c r="H277" s="1"/>
  <c r="I277" s="1"/>
  <c r="H277" i="15"/>
  <c r="I277" s="1"/>
  <c r="BW166" i="13"/>
  <c r="BV166"/>
  <c r="BA166"/>
  <c r="BD166" s="1"/>
  <c r="BD166" i="17" s="1"/>
  <c r="AK167" i="13"/>
  <c r="K166"/>
  <c r="Q166"/>
  <c r="Z167" s="1"/>
  <c r="F377" i="20" s="1"/>
  <c r="BR166" i="13"/>
  <c r="BS167" s="1"/>
  <c r="O166"/>
  <c r="BK218"/>
  <c r="BI218"/>
  <c r="BJ218"/>
  <c r="AT167" l="1"/>
  <c r="BN167" s="1"/>
  <c r="BU167" i="18"/>
  <c r="AR168" s="1"/>
  <c r="BV167"/>
  <c r="AS168" s="1"/>
  <c r="BW167"/>
  <c r="AT168" s="1"/>
  <c r="BU167" i="17"/>
  <c r="AR168" s="1"/>
  <c r="BV167"/>
  <c r="AS168" s="1"/>
  <c r="BW167"/>
  <c r="AT168" s="1"/>
  <c r="J278" i="15"/>
  <c r="J278" i="16"/>
  <c r="BU166" i="13"/>
  <c r="J278" i="12"/>
  <c r="AJ167" i="13"/>
  <c r="AS167" s="1"/>
  <c r="N166"/>
  <c r="BH167"/>
  <c r="G378" i="20" l="1"/>
  <c r="I378"/>
  <c r="K378"/>
  <c r="H378"/>
  <c r="J378"/>
  <c r="I378" i="19"/>
  <c r="G378"/>
  <c r="K378"/>
  <c r="H378"/>
  <c r="J378"/>
  <c r="AU168" i="17"/>
  <c r="AI169" s="1"/>
  <c r="BO168"/>
  <c r="H168"/>
  <c r="BL168"/>
  <c r="H168" i="18"/>
  <c r="BL168"/>
  <c r="BO168"/>
  <c r="AU168"/>
  <c r="AI169" s="1"/>
  <c r="I168"/>
  <c r="BM168"/>
  <c r="BP168"/>
  <c r="AV168"/>
  <c r="AJ169" s="1"/>
  <c r="BQ168"/>
  <c r="J168"/>
  <c r="AW168"/>
  <c r="AK169" s="1"/>
  <c r="BN168"/>
  <c r="BQ168" i="17"/>
  <c r="AW168"/>
  <c r="AK169" s="1"/>
  <c r="J168"/>
  <c r="BN168"/>
  <c r="AV168"/>
  <c r="AJ169" s="1"/>
  <c r="BM168"/>
  <c r="BP168"/>
  <c r="I168"/>
  <c r="BQ167" i="13"/>
  <c r="J167"/>
  <c r="S167" s="1"/>
  <c r="AB168" s="1"/>
  <c r="AW167"/>
  <c r="AZ167" s="1"/>
  <c r="BC167" s="1"/>
  <c r="AV167"/>
  <c r="AY167" s="1"/>
  <c r="AI167"/>
  <c r="AR167" s="1"/>
  <c r="I167"/>
  <c r="BP167"/>
  <c r="BM167"/>
  <c r="K378" i="7"/>
  <c r="J378"/>
  <c r="H378"/>
  <c r="G378"/>
  <c r="I378"/>
  <c r="L378" i="19" l="1"/>
  <c r="G278" i="15" s="1"/>
  <c r="L378" i="20"/>
  <c r="G278" i="12" s="1"/>
  <c r="AY168" i="17"/>
  <c r="BB168" s="1"/>
  <c r="AY168" i="18"/>
  <c r="BB168" s="1"/>
  <c r="M168"/>
  <c r="P168" s="1"/>
  <c r="S168"/>
  <c r="AB169" s="1"/>
  <c r="R168"/>
  <c r="AA169" s="1"/>
  <c r="L168"/>
  <c r="O168" s="1"/>
  <c r="AZ168" i="17"/>
  <c r="BC168" s="1"/>
  <c r="AZ168" i="18"/>
  <c r="BC168" s="1"/>
  <c r="L168" i="17"/>
  <c r="O168" s="1"/>
  <c r="R168"/>
  <c r="AA169" s="1"/>
  <c r="Q168" i="18"/>
  <c r="Z169" s="1"/>
  <c r="BR168"/>
  <c r="BS169" s="1"/>
  <c r="K168"/>
  <c r="N168" s="1"/>
  <c r="S168" i="17"/>
  <c r="AB169" s="1"/>
  <c r="M168"/>
  <c r="P168" s="1"/>
  <c r="BR168"/>
  <c r="BS169" s="1"/>
  <c r="Q168"/>
  <c r="Z169" s="1"/>
  <c r="K168"/>
  <c r="N168" s="1"/>
  <c r="AX168"/>
  <c r="BA168" s="1"/>
  <c r="AX168" i="18"/>
  <c r="BA168" s="1"/>
  <c r="M167" i="13"/>
  <c r="P167" s="1"/>
  <c r="BB167"/>
  <c r="AU167"/>
  <c r="AX167" s="1"/>
  <c r="R167"/>
  <c r="AA168" s="1"/>
  <c r="L167"/>
  <c r="L378" i="7"/>
  <c r="H167" i="13"/>
  <c r="BR167" s="1"/>
  <c r="BS168" s="1"/>
  <c r="BO167"/>
  <c r="BL167"/>
  <c r="F379" i="19" l="1"/>
  <c r="F379" i="7"/>
  <c r="BH169" i="18"/>
  <c r="BD168"/>
  <c r="BH169" i="17"/>
  <c r="H278" i="12"/>
  <c r="I278" s="1"/>
  <c r="G278" i="16"/>
  <c r="H278" s="1"/>
  <c r="I278" s="1"/>
  <c r="H278" i="15"/>
  <c r="I278" s="1"/>
  <c r="BW167" i="13"/>
  <c r="BV167"/>
  <c r="BA167"/>
  <c r="BD167" s="1"/>
  <c r="BD167" i="17" s="1"/>
  <c r="AK168" i="13"/>
  <c r="K167"/>
  <c r="Q167"/>
  <c r="Z168" s="1"/>
  <c r="F378" i="20" s="1"/>
  <c r="O167" i="13"/>
  <c r="AT168" l="1"/>
  <c r="BQ168" s="1"/>
  <c r="BV168" i="18"/>
  <c r="AS169" s="1"/>
  <c r="BW168"/>
  <c r="AT169" s="1"/>
  <c r="BU168"/>
  <c r="AR169" s="1"/>
  <c r="BV168" i="17"/>
  <c r="AS169" s="1"/>
  <c r="BW168"/>
  <c r="AT169" s="1"/>
  <c r="BU168"/>
  <c r="AR169" s="1"/>
  <c r="J279" i="16"/>
  <c r="J279" i="15"/>
  <c r="BU167" i="13"/>
  <c r="J279" i="12"/>
  <c r="AJ168" i="13"/>
  <c r="AS168" s="1"/>
  <c r="N167"/>
  <c r="BH168"/>
  <c r="H379" i="19" l="1"/>
  <c r="J379"/>
  <c r="K379"/>
  <c r="G379"/>
  <c r="I379"/>
  <c r="H379" i="20"/>
  <c r="K379"/>
  <c r="I379"/>
  <c r="J379"/>
  <c r="G379"/>
  <c r="AU169" i="17"/>
  <c r="AI170" s="1"/>
  <c r="BL169"/>
  <c r="BO169"/>
  <c r="H169"/>
  <c r="I169" i="18"/>
  <c r="BM169"/>
  <c r="BP169"/>
  <c r="AV169"/>
  <c r="AJ170" s="1"/>
  <c r="H169"/>
  <c r="BL169"/>
  <c r="AU169"/>
  <c r="AI170" s="1"/>
  <c r="BO169"/>
  <c r="BQ169" i="17"/>
  <c r="J169"/>
  <c r="AW169"/>
  <c r="AK170" s="1"/>
  <c r="BN169"/>
  <c r="BQ169" i="18"/>
  <c r="J169"/>
  <c r="AW169"/>
  <c r="AK170" s="1"/>
  <c r="BN169"/>
  <c r="BP169" i="17"/>
  <c r="BM169"/>
  <c r="I169"/>
  <c r="AV169"/>
  <c r="AJ170" s="1"/>
  <c r="J168" i="13"/>
  <c r="S168" s="1"/>
  <c r="AB169" s="1"/>
  <c r="BN168"/>
  <c r="AW168"/>
  <c r="AZ168" s="1"/>
  <c r="BC168" s="1"/>
  <c r="AV168"/>
  <c r="AY168" s="1"/>
  <c r="AI168"/>
  <c r="AR168" s="1"/>
  <c r="I168"/>
  <c r="BP168"/>
  <c r="BM168"/>
  <c r="K379" i="7"/>
  <c r="I379"/>
  <c r="G379"/>
  <c r="J379"/>
  <c r="H379"/>
  <c r="BK219" i="13"/>
  <c r="BK220"/>
  <c r="BI219"/>
  <c r="BJ219"/>
  <c r="BK221"/>
  <c r="BI220"/>
  <c r="BJ220"/>
  <c r="BK222"/>
  <c r="BI221"/>
  <c r="BJ221"/>
  <c r="BK223"/>
  <c r="BI222"/>
  <c r="BJ222"/>
  <c r="BK224"/>
  <c r="BI223"/>
  <c r="BJ223"/>
  <c r="BK225"/>
  <c r="BI224"/>
  <c r="BJ224"/>
  <c r="BK226"/>
  <c r="BI225"/>
  <c r="BJ225"/>
  <c r="BK227"/>
  <c r="BI226"/>
  <c r="BJ226"/>
  <c r="BK228"/>
  <c r="BI227"/>
  <c r="BJ227"/>
  <c r="BK229"/>
  <c r="BI228"/>
  <c r="BJ228"/>
  <c r="BK230"/>
  <c r="BI229"/>
  <c r="BJ229"/>
  <c r="BK231"/>
  <c r="BI230"/>
  <c r="BJ230"/>
  <c r="BK232"/>
  <c r="BI231"/>
  <c r="BJ231"/>
  <c r="BK233"/>
  <c r="BI232"/>
  <c r="BJ232"/>
  <c r="BK234"/>
  <c r="BI233"/>
  <c r="BJ233"/>
  <c r="BK235"/>
  <c r="BI234"/>
  <c r="BJ234"/>
  <c r="BK236"/>
  <c r="BI235"/>
  <c r="BJ235"/>
  <c r="BK237"/>
  <c r="BI236"/>
  <c r="BJ236"/>
  <c r="BK238"/>
  <c r="BI237"/>
  <c r="BJ237"/>
  <c r="BK239"/>
  <c r="BI238"/>
  <c r="BJ238"/>
  <c r="BK240"/>
  <c r="BI239"/>
  <c r="BJ239"/>
  <c r="BK241"/>
  <c r="BI240"/>
  <c r="BJ240"/>
  <c r="BK242"/>
  <c r="BI241"/>
  <c r="BJ241"/>
  <c r="BK243"/>
  <c r="BI242"/>
  <c r="BJ242"/>
  <c r="BK244"/>
  <c r="BI243"/>
  <c r="BJ243"/>
  <c r="BK245"/>
  <c r="BI244"/>
  <c r="BJ244"/>
  <c r="BI245"/>
  <c r="BI246"/>
  <c r="BJ245"/>
  <c r="BJ246"/>
  <c r="BK246"/>
  <c r="BJ247"/>
  <c r="BI247"/>
  <c r="BK247"/>
  <c r="BJ248"/>
  <c r="BJ249"/>
  <c r="BI248"/>
  <c r="BK248"/>
  <c r="BJ250"/>
  <c r="BI249"/>
  <c r="BK249"/>
  <c r="BI250"/>
  <c r="BK250"/>
  <c r="BJ251"/>
  <c r="BI251"/>
  <c r="BK251"/>
  <c r="BJ252"/>
  <c r="BJ253"/>
  <c r="BI252"/>
  <c r="BK252"/>
  <c r="BI253"/>
  <c r="BK253"/>
  <c r="BJ254"/>
  <c r="BJ255"/>
  <c r="BI254"/>
  <c r="BK254"/>
  <c r="BJ256"/>
  <c r="BI255"/>
  <c r="BK255"/>
  <c r="BJ257"/>
  <c r="BI256"/>
  <c r="BK256"/>
  <c r="BJ258"/>
  <c r="BI257"/>
  <c r="BK257"/>
  <c r="BK258"/>
  <c r="BI258"/>
  <c r="BK259"/>
  <c r="BI259"/>
  <c r="BJ259"/>
  <c r="BK260"/>
  <c r="BK261"/>
  <c r="BI260"/>
  <c r="BJ260"/>
  <c r="BI261"/>
  <c r="BJ261"/>
  <c r="BI262"/>
  <c r="BI263"/>
  <c r="BJ262"/>
  <c r="BK262"/>
  <c r="BI264"/>
  <c r="BJ263"/>
  <c r="BK263"/>
  <c r="BI265"/>
  <c r="BJ264"/>
  <c r="BK264"/>
  <c r="BI266"/>
  <c r="BJ265"/>
  <c r="BK265"/>
  <c r="BI267"/>
  <c r="BJ266"/>
  <c r="BK266"/>
  <c r="BJ267"/>
  <c r="BJ268"/>
  <c r="BK267"/>
  <c r="BI268"/>
  <c r="BK268"/>
  <c r="BI269"/>
  <c r="BI270"/>
  <c r="BK269"/>
  <c r="BJ269"/>
  <c r="BI271"/>
  <c r="BJ270"/>
  <c r="BK270"/>
  <c r="BJ271"/>
  <c r="BK271"/>
  <c r="BJ272"/>
  <c r="BI272"/>
  <c r="BK272"/>
  <c r="BJ273"/>
  <c r="BI273"/>
  <c r="BK273"/>
  <c r="BJ274"/>
  <c r="BJ275"/>
  <c r="BK274"/>
  <c r="BI274"/>
  <c r="BK275"/>
  <c r="BI275"/>
  <c r="BK276"/>
  <c r="BI276"/>
  <c r="BJ276"/>
  <c r="BK277"/>
  <c r="BI277"/>
  <c r="BJ277"/>
  <c r="BK278"/>
  <c r="BK279"/>
  <c r="BI278"/>
  <c r="BJ278"/>
  <c r="BI279"/>
  <c r="BJ279"/>
  <c r="BK280"/>
  <c r="BI280"/>
  <c r="BJ280"/>
  <c r="BK281"/>
  <c r="BK282"/>
  <c r="BI281"/>
  <c r="BJ281"/>
  <c r="BJ282"/>
  <c r="BJ283"/>
  <c r="BI282"/>
  <c r="BJ284"/>
  <c r="BI283"/>
  <c r="BK283"/>
  <c r="BJ285"/>
  <c r="BI284"/>
  <c r="BK284"/>
  <c r="BJ286"/>
  <c r="BI285"/>
  <c r="BK285"/>
  <c r="BI286"/>
  <c r="BK286"/>
  <c r="BJ287"/>
  <c r="BJ288"/>
  <c r="BK287"/>
  <c r="BI287"/>
  <c r="BI288"/>
  <c r="BK288"/>
  <c r="BI289"/>
  <c r="BJ289"/>
  <c r="BK289"/>
  <c r="BI290"/>
  <c r="BI291"/>
  <c r="BK290"/>
  <c r="BK291"/>
  <c r="BJ290"/>
  <c r="BJ291"/>
  <c r="BJ292"/>
  <c r="BJ293"/>
  <c r="BI292"/>
  <c r="BI293"/>
  <c r="BK292"/>
  <c r="BK293"/>
  <c r="BK294"/>
  <c r="BI294"/>
  <c r="BJ294"/>
  <c r="BK295"/>
  <c r="BK296"/>
  <c r="BI295"/>
  <c r="BJ295"/>
  <c r="BJ296"/>
  <c r="BJ297"/>
  <c r="BI296"/>
  <c r="BI297"/>
  <c r="BK297"/>
  <c r="BI298"/>
  <c r="BJ298"/>
  <c r="BK298"/>
  <c r="BI299"/>
  <c r="BI300"/>
  <c r="BJ299"/>
  <c r="BJ300"/>
  <c r="BK299"/>
  <c r="BK300"/>
  <c r="BK301"/>
  <c r="BK302"/>
  <c r="BI301"/>
  <c r="BJ301"/>
  <c r="BJ302"/>
  <c r="BI302"/>
  <c r="BJ303"/>
  <c r="BI303"/>
  <c r="BK303"/>
  <c r="BJ304"/>
  <c r="BJ305"/>
  <c r="BK304"/>
  <c r="BK305"/>
  <c r="BI304"/>
  <c r="BI305"/>
  <c r="BJ306"/>
  <c r="BJ307"/>
  <c r="BI306"/>
  <c r="BK306"/>
  <c r="BI307"/>
  <c r="BK307"/>
  <c r="BJ308"/>
  <c r="BI308"/>
  <c r="BK308"/>
  <c r="BJ309"/>
  <c r="BJ310"/>
  <c r="BI309"/>
  <c r="BK309"/>
  <c r="BI310"/>
  <c r="BK310"/>
  <c r="BJ311"/>
  <c r="BI311"/>
  <c r="BK311"/>
  <c r="BJ312"/>
  <c r="BI312"/>
  <c r="BK312"/>
  <c r="BJ313"/>
  <c r="BI313"/>
  <c r="BK313"/>
  <c r="BJ314"/>
  <c r="BJ315"/>
  <c r="BK314"/>
  <c r="BI314"/>
  <c r="BK315"/>
  <c r="BK316"/>
  <c r="BI315"/>
  <c r="BI316"/>
  <c r="BJ316"/>
  <c r="BK317"/>
  <c r="BK318"/>
  <c r="BJ317"/>
  <c r="BI317"/>
  <c r="BI318"/>
  <c r="BJ318"/>
  <c r="BJ319"/>
  <c r="BJ320"/>
  <c r="BK319"/>
  <c r="BK320"/>
  <c r="BI319"/>
  <c r="BK321"/>
  <c r="BI320"/>
  <c r="BI321"/>
  <c r="BJ321"/>
  <c r="BI322"/>
  <c r="BJ322"/>
  <c r="BK322"/>
  <c r="BI323"/>
  <c r="BJ323"/>
  <c r="BK323"/>
  <c r="BI324"/>
  <c r="BI325"/>
  <c r="BK324"/>
  <c r="BK325"/>
  <c r="BJ324"/>
  <c r="BK326"/>
  <c r="BJ325"/>
  <c r="BJ326"/>
  <c r="BJ327"/>
  <c r="BI326"/>
  <c r="BI327"/>
  <c r="BK327"/>
  <c r="BI328"/>
  <c r="BJ328"/>
  <c r="BK328"/>
  <c r="BI329"/>
  <c r="BJ329"/>
  <c r="BK329"/>
  <c r="BI330"/>
  <c r="BJ330"/>
  <c r="BK330"/>
  <c r="BI331"/>
  <c r="BJ331"/>
  <c r="BK331"/>
  <c r="BI332"/>
  <c r="BI333"/>
  <c r="BK332"/>
  <c r="BK333"/>
  <c r="BJ332"/>
  <c r="BK334"/>
  <c r="BJ333"/>
  <c r="BK335"/>
  <c r="BI334"/>
  <c r="BJ334"/>
  <c r="BK336"/>
  <c r="BI335"/>
  <c r="BJ335"/>
  <c r="BI336"/>
  <c r="BJ336"/>
  <c r="BK337"/>
  <c r="BI337"/>
  <c r="BJ337"/>
  <c r="BK338"/>
  <c r="BI338"/>
  <c r="BJ338"/>
  <c r="BK339"/>
  <c r="BI339"/>
  <c r="BJ339"/>
  <c r="BK340"/>
  <c r="BI340"/>
  <c r="BJ340"/>
  <c r="BK341"/>
  <c r="BK342"/>
  <c r="BJ341"/>
  <c r="BJ342"/>
  <c r="BI341"/>
  <c r="BJ343"/>
  <c r="BI342"/>
  <c r="BI343"/>
  <c r="BI344"/>
  <c r="BK343"/>
  <c r="BI345"/>
  <c r="BJ344"/>
  <c r="BJ345"/>
  <c r="BK344"/>
  <c r="BK345"/>
  <c r="BK346"/>
  <c r="BJ346"/>
  <c r="BI346"/>
  <c r="AX169" i="17" l="1"/>
  <c r="BA169" s="1"/>
  <c r="AZ169" i="18"/>
  <c r="BC169" s="1"/>
  <c r="L379" i="19"/>
  <c r="G279" i="15" s="1"/>
  <c r="L379" i="20"/>
  <c r="G279" i="12" s="1"/>
  <c r="Q169" i="18"/>
  <c r="Z170" s="1"/>
  <c r="BR169"/>
  <c r="BS170" s="1"/>
  <c r="K169"/>
  <c r="N169" s="1"/>
  <c r="R169"/>
  <c r="AA170" s="1"/>
  <c r="L169"/>
  <c r="O169" s="1"/>
  <c r="L169" i="17"/>
  <c r="O169" s="1"/>
  <c r="R169"/>
  <c r="AA170" s="1"/>
  <c r="M169"/>
  <c r="P169" s="1"/>
  <c r="S169"/>
  <c r="AB170" s="1"/>
  <c r="Q169"/>
  <c r="Z170" s="1"/>
  <c r="BR169"/>
  <c r="BS170" s="1"/>
  <c r="K169"/>
  <c r="N169" s="1"/>
  <c r="AY169" i="18"/>
  <c r="BB169" s="1"/>
  <c r="AY169" i="17"/>
  <c r="BB169" s="1"/>
  <c r="S169" i="18"/>
  <c r="AB170" s="1"/>
  <c r="M169"/>
  <c r="P169" s="1"/>
  <c r="AZ169" i="17"/>
  <c r="BC169" s="1"/>
  <c r="AX169" i="18"/>
  <c r="BA169" s="1"/>
  <c r="M168" i="13"/>
  <c r="BW168" s="1"/>
  <c r="BB168"/>
  <c r="AU168"/>
  <c r="AX168" s="1"/>
  <c r="L168"/>
  <c r="R168"/>
  <c r="AA169" s="1"/>
  <c r="BO168"/>
  <c r="H168"/>
  <c r="BL168"/>
  <c r="L379" i="7"/>
  <c r="F380" l="1"/>
  <c r="F380" i="19"/>
  <c r="BH170" i="18"/>
  <c r="BD169"/>
  <c r="BH170" i="17"/>
  <c r="H279" i="12"/>
  <c r="I279" s="1"/>
  <c r="H279" i="15"/>
  <c r="I279" s="1"/>
  <c r="G279" i="16"/>
  <c r="H279" s="1"/>
  <c r="I279" s="1"/>
  <c r="P168" i="13"/>
  <c r="BV168"/>
  <c r="BA168"/>
  <c r="BD168" s="1"/>
  <c r="BD168" i="17" s="1"/>
  <c r="AK169" i="13"/>
  <c r="AT169" s="1"/>
  <c r="Q168"/>
  <c r="Z169" s="1"/>
  <c r="F379" i="20" s="1"/>
  <c r="K168" i="13"/>
  <c r="BR168"/>
  <c r="BS169" s="1"/>
  <c r="O168"/>
  <c r="BW169" i="18" l="1"/>
  <c r="AT170" s="1"/>
  <c r="BU169"/>
  <c r="AR170" s="1"/>
  <c r="BV169"/>
  <c r="AS170" s="1"/>
  <c r="BW169" i="17"/>
  <c r="AT170" s="1"/>
  <c r="BU169"/>
  <c r="AR170" s="1"/>
  <c r="BV169"/>
  <c r="AS170" s="1"/>
  <c r="J280" i="15"/>
  <c r="J280" i="16"/>
  <c r="BU168" i="13"/>
  <c r="J280" i="12"/>
  <c r="AW169" i="13"/>
  <c r="AZ169" s="1"/>
  <c r="AJ169"/>
  <c r="AS169" s="1"/>
  <c r="N168"/>
  <c r="BQ169"/>
  <c r="J169"/>
  <c r="BN169"/>
  <c r="BH169"/>
  <c r="I380" i="19" l="1"/>
  <c r="K380"/>
  <c r="G380"/>
  <c r="H380"/>
  <c r="J380"/>
  <c r="G380" i="20"/>
  <c r="K380"/>
  <c r="J380"/>
  <c r="I380"/>
  <c r="H380"/>
  <c r="BO170" i="17"/>
  <c r="H170"/>
  <c r="BL170"/>
  <c r="AU170"/>
  <c r="AI171" s="1"/>
  <c r="BQ170" i="18"/>
  <c r="AW170"/>
  <c r="AK171" s="1"/>
  <c r="BN170"/>
  <c r="J170"/>
  <c r="BP170"/>
  <c r="I170"/>
  <c r="BM170"/>
  <c r="AV170"/>
  <c r="AJ171" s="1"/>
  <c r="AW170" i="17"/>
  <c r="AK171" s="1"/>
  <c r="BN170"/>
  <c r="BQ170"/>
  <c r="J170"/>
  <c r="AU170" i="18"/>
  <c r="AI171" s="1"/>
  <c r="H170"/>
  <c r="BL170"/>
  <c r="BO170"/>
  <c r="BM170" i="17"/>
  <c r="BP170"/>
  <c r="AV170"/>
  <c r="AJ171" s="1"/>
  <c r="I170"/>
  <c r="BC169" i="13"/>
  <c r="AV169"/>
  <c r="AY169" s="1"/>
  <c r="AI169"/>
  <c r="AR169" s="1"/>
  <c r="I169"/>
  <c r="BP169"/>
  <c r="BM169"/>
  <c r="I380" i="7"/>
  <c r="J380"/>
  <c r="G380"/>
  <c r="H380"/>
  <c r="K380"/>
  <c r="M169" i="13"/>
  <c r="S169"/>
  <c r="AB170" s="1"/>
  <c r="AY170" i="17" l="1"/>
  <c r="BB170" s="1"/>
  <c r="AZ170" i="18"/>
  <c r="BC170" s="1"/>
  <c r="L380" i="20"/>
  <c r="G280" i="12" s="1"/>
  <c r="L380" i="19"/>
  <c r="G280" i="15" s="1"/>
  <c r="AX170" i="18"/>
  <c r="BA170" s="1"/>
  <c r="Q170"/>
  <c r="Z171" s="1"/>
  <c r="K170"/>
  <c r="N170" s="1"/>
  <c r="BR170"/>
  <c r="BS171" s="1"/>
  <c r="R170" i="17"/>
  <c r="AA171" s="1"/>
  <c r="L170"/>
  <c r="O170" s="1"/>
  <c r="S170" i="18"/>
  <c r="AB171" s="1"/>
  <c r="M170"/>
  <c r="P170" s="1"/>
  <c r="AZ170" i="17"/>
  <c r="BC170" s="1"/>
  <c r="AX170"/>
  <c r="BA170" s="1"/>
  <c r="BR170"/>
  <c r="BS171" s="1"/>
  <c r="K170"/>
  <c r="N170" s="1"/>
  <c r="Q170"/>
  <c r="Z171" s="1"/>
  <c r="M170"/>
  <c r="P170" s="1"/>
  <c r="S170"/>
  <c r="AB171" s="1"/>
  <c r="L170" i="18"/>
  <c r="O170" s="1"/>
  <c r="R170"/>
  <c r="AA171" s="1"/>
  <c r="AY170"/>
  <c r="BB170" s="1"/>
  <c r="BW169" i="13"/>
  <c r="BB169"/>
  <c r="AU169"/>
  <c r="AX169" s="1"/>
  <c r="BO169"/>
  <c r="H169"/>
  <c r="BL169"/>
  <c r="L380" i="7"/>
  <c r="R169" i="13"/>
  <c r="AA170" s="1"/>
  <c r="L169"/>
  <c r="P169"/>
  <c r="F381" i="19" l="1"/>
  <c r="F381" i="7"/>
  <c r="BD170" i="18"/>
  <c r="BH171"/>
  <c r="BH171" i="17"/>
  <c r="H280" i="15"/>
  <c r="I280" s="1"/>
  <c r="G280" i="16"/>
  <c r="H280" s="1"/>
  <c r="I280" s="1"/>
  <c r="BV169" i="13"/>
  <c r="H280" i="12"/>
  <c r="I280" s="1"/>
  <c r="BA169" i="13"/>
  <c r="BD169" s="1"/>
  <c r="BD169" i="17" s="1"/>
  <c r="AK170" i="13"/>
  <c r="AT170" s="1"/>
  <c r="O169"/>
  <c r="Q169"/>
  <c r="Z170" s="1"/>
  <c r="F380" i="20" s="1"/>
  <c r="K169" i="13"/>
  <c r="BR169"/>
  <c r="BS170" s="1"/>
  <c r="BU170" i="18" l="1"/>
  <c r="AR171" s="1"/>
  <c r="BW170"/>
  <c r="AT171" s="1"/>
  <c r="BV170"/>
  <c r="AS171" s="1"/>
  <c r="BU170" i="17"/>
  <c r="AR171" s="1"/>
  <c r="BV170"/>
  <c r="AS171" s="1"/>
  <c r="BW170"/>
  <c r="AT171" s="1"/>
  <c r="J281" i="15"/>
  <c r="J281" i="16"/>
  <c r="BU169" i="13"/>
  <c r="J281" i="12"/>
  <c r="AW170" i="13"/>
  <c r="AZ170" s="1"/>
  <c r="AJ170"/>
  <c r="AS170" s="1"/>
  <c r="N169"/>
  <c r="BQ170"/>
  <c r="J170"/>
  <c r="BN170"/>
  <c r="BH170"/>
  <c r="K381" i="19" l="1"/>
  <c r="J381"/>
  <c r="H381"/>
  <c r="G381"/>
  <c r="I381"/>
  <c r="H381" i="20"/>
  <c r="J381"/>
  <c r="G381"/>
  <c r="I381"/>
  <c r="K381"/>
  <c r="BQ171" i="18"/>
  <c r="J171"/>
  <c r="BN171"/>
  <c r="AW171"/>
  <c r="AK172" s="1"/>
  <c r="BO171" i="17"/>
  <c r="H171"/>
  <c r="BL171"/>
  <c r="AU171"/>
  <c r="AI172" s="1"/>
  <c r="J171"/>
  <c r="BN171"/>
  <c r="BQ171"/>
  <c r="AW171"/>
  <c r="AK172" s="1"/>
  <c r="I171"/>
  <c r="BM171"/>
  <c r="BP171"/>
  <c r="AV171"/>
  <c r="AJ172" s="1"/>
  <c r="H171" i="18"/>
  <c r="AU171"/>
  <c r="AI172" s="1"/>
  <c r="BL171"/>
  <c r="BO171"/>
  <c r="BP171"/>
  <c r="I171"/>
  <c r="AV171"/>
  <c r="AJ172" s="1"/>
  <c r="BM171"/>
  <c r="BC170" i="13"/>
  <c r="AV170"/>
  <c r="AY170" s="1"/>
  <c r="AI170"/>
  <c r="AR170" s="1"/>
  <c r="K381" i="7"/>
  <c r="I381"/>
  <c r="J381"/>
  <c r="G381"/>
  <c r="H381"/>
  <c r="S170" i="13"/>
  <c r="AB171" s="1"/>
  <c r="M170"/>
  <c r="BP170"/>
  <c r="I170"/>
  <c r="BM170"/>
  <c r="AZ171" i="18" l="1"/>
  <c r="BC171" s="1"/>
  <c r="AX171" i="17"/>
  <c r="BA171" s="1"/>
  <c r="L381" i="19"/>
  <c r="G281" i="15" s="1"/>
  <c r="L381" i="20"/>
  <c r="G281" i="12" s="1"/>
  <c r="AY171" i="18"/>
  <c r="BB171" s="1"/>
  <c r="AX171"/>
  <c r="BA171" s="1"/>
  <c r="M171"/>
  <c r="P171" s="1"/>
  <c r="S171"/>
  <c r="AB172" s="1"/>
  <c r="L171"/>
  <c r="O171" s="1"/>
  <c r="R171"/>
  <c r="AA172" s="1"/>
  <c r="S171" i="17"/>
  <c r="AB172" s="1"/>
  <c r="M171"/>
  <c r="P171" s="1"/>
  <c r="K171"/>
  <c r="N171" s="1"/>
  <c r="BR171"/>
  <c r="BS172" s="1"/>
  <c r="Q171"/>
  <c r="Z172" s="1"/>
  <c r="Q171" i="18"/>
  <c r="Z172" s="1"/>
  <c r="BR171"/>
  <c r="BS172" s="1"/>
  <c r="K171"/>
  <c r="N171" s="1"/>
  <c r="L171" i="17"/>
  <c r="O171" s="1"/>
  <c r="R171"/>
  <c r="AA172" s="1"/>
  <c r="AZ171"/>
  <c r="BC171" s="1"/>
  <c r="AY171"/>
  <c r="BB171" s="1"/>
  <c r="BW170" i="13"/>
  <c r="BB170"/>
  <c r="AU170"/>
  <c r="AX170" s="1"/>
  <c r="L170"/>
  <c r="R170"/>
  <c r="AA171" s="1"/>
  <c r="P170"/>
  <c r="L381" i="7"/>
  <c r="H170" i="13"/>
  <c r="BO170"/>
  <c r="BL170"/>
  <c r="F382" i="19" l="1"/>
  <c r="F382" i="7"/>
  <c r="BD171" i="18"/>
  <c r="BH172" i="17"/>
  <c r="BH172" i="18"/>
  <c r="G281" i="16"/>
  <c r="H281" s="1"/>
  <c r="I281" s="1"/>
  <c r="H281" i="15"/>
  <c r="I281" s="1"/>
  <c r="BV170" i="13"/>
  <c r="H281" i="12"/>
  <c r="I281" s="1"/>
  <c r="BA170" i="13"/>
  <c r="BD170" s="1"/>
  <c r="BD170" i="17" s="1"/>
  <c r="AK171" i="13"/>
  <c r="AT171" s="1"/>
  <c r="O170"/>
  <c r="Q170"/>
  <c r="Z171" s="1"/>
  <c r="F381" i="20" s="1"/>
  <c r="K170" i="13"/>
  <c r="BR170"/>
  <c r="BS171" s="1"/>
  <c r="BU171" i="18" l="1"/>
  <c r="AR172" s="1"/>
  <c r="BV171"/>
  <c r="AS172" s="1"/>
  <c r="BW171"/>
  <c r="AT172" s="1"/>
  <c r="BU171" i="17"/>
  <c r="AR172" s="1"/>
  <c r="BV171"/>
  <c r="AS172" s="1"/>
  <c r="BW171"/>
  <c r="AT172" s="1"/>
  <c r="J282" i="16"/>
  <c r="J282" i="15"/>
  <c r="BU170" i="13"/>
  <c r="J282" i="12"/>
  <c r="AW171" i="13"/>
  <c r="AZ171" s="1"/>
  <c r="AJ171"/>
  <c r="AS171" s="1"/>
  <c r="BH171"/>
  <c r="J171"/>
  <c r="BQ171"/>
  <c r="BN171"/>
  <c r="N170"/>
  <c r="K382" i="19" l="1"/>
  <c r="J382"/>
  <c r="H382"/>
  <c r="I382"/>
  <c r="G382"/>
  <c r="K382" i="20"/>
  <c r="I382"/>
  <c r="G382"/>
  <c r="H382"/>
  <c r="J382"/>
  <c r="BO172" i="17"/>
  <c r="H172"/>
  <c r="AU172"/>
  <c r="AI173" s="1"/>
  <c r="BL172"/>
  <c r="AW172" i="18"/>
  <c r="AK173" s="1"/>
  <c r="BN172"/>
  <c r="BQ172"/>
  <c r="J172"/>
  <c r="H172"/>
  <c r="BL172"/>
  <c r="BO172"/>
  <c r="AU172"/>
  <c r="AI173" s="1"/>
  <c r="I172"/>
  <c r="AV172"/>
  <c r="AJ173" s="1"/>
  <c r="BM172"/>
  <c r="BP172"/>
  <c r="BQ172" i="17"/>
  <c r="AW172"/>
  <c r="AK173" s="1"/>
  <c r="J172"/>
  <c r="BN172"/>
  <c r="AV172"/>
  <c r="AJ173" s="1"/>
  <c r="I172"/>
  <c r="BM172"/>
  <c r="BP172"/>
  <c r="BC171" i="13"/>
  <c r="AV171"/>
  <c r="AY171" s="1"/>
  <c r="AI171"/>
  <c r="AR171" s="1"/>
  <c r="J382" i="7"/>
  <c r="H382"/>
  <c r="K382"/>
  <c r="G382"/>
  <c r="I382"/>
  <c r="M171" i="13"/>
  <c r="S171"/>
  <c r="AB172" s="1"/>
  <c r="BP171"/>
  <c r="I171"/>
  <c r="BM171"/>
  <c r="AY172" i="17" l="1"/>
  <c r="BB172" s="1"/>
  <c r="AX172" i="18"/>
  <c r="BA172" s="1"/>
  <c r="AZ172"/>
  <c r="BC172" s="1"/>
  <c r="AZ172" i="17"/>
  <c r="BC172" s="1"/>
  <c r="AY172" i="18"/>
  <c r="BB172" s="1"/>
  <c r="AX172" i="17"/>
  <c r="BA172" s="1"/>
  <c r="L382" i="20"/>
  <c r="G282" i="12" s="1"/>
  <c r="L382" i="19"/>
  <c r="G282" i="15" s="1"/>
  <c r="M172" i="18"/>
  <c r="P172" s="1"/>
  <c r="S172"/>
  <c r="AB173" s="1"/>
  <c r="BR172" i="17"/>
  <c r="BS173" s="1"/>
  <c r="Q172"/>
  <c r="Z173" s="1"/>
  <c r="K172"/>
  <c r="N172" s="1"/>
  <c r="L172"/>
  <c r="O172" s="1"/>
  <c r="R172"/>
  <c r="AA173" s="1"/>
  <c r="M172"/>
  <c r="P172" s="1"/>
  <c r="S172"/>
  <c r="AB173" s="1"/>
  <c r="Q172" i="18"/>
  <c r="Z173" s="1"/>
  <c r="BR172"/>
  <c r="BS173" s="1"/>
  <c r="K172"/>
  <c r="N172" s="1"/>
  <c r="L172"/>
  <c r="O172" s="1"/>
  <c r="R172"/>
  <c r="AA173" s="1"/>
  <c r="BW171" i="13"/>
  <c r="BB171"/>
  <c r="AU171"/>
  <c r="AX171" s="1"/>
  <c r="R171"/>
  <c r="AA172" s="1"/>
  <c r="L171"/>
  <c r="L382" i="7"/>
  <c r="BO171" i="13"/>
  <c r="H171"/>
  <c r="BL171"/>
  <c r="P171"/>
  <c r="F383" i="7" l="1"/>
  <c r="F383" i="19"/>
  <c r="BD172" i="18"/>
  <c r="BH173"/>
  <c r="BH173" i="17"/>
  <c r="G282" i="16"/>
  <c r="H282" s="1"/>
  <c r="I282" s="1"/>
  <c r="H282" i="15"/>
  <c r="I282" s="1"/>
  <c r="BV171" i="13"/>
  <c r="H282" i="12"/>
  <c r="I282" s="1"/>
  <c r="BA171" i="13"/>
  <c r="BD171" s="1"/>
  <c r="BD171" i="17" s="1"/>
  <c r="AK172" i="13"/>
  <c r="AT172" s="1"/>
  <c r="O171"/>
  <c r="K171"/>
  <c r="Q171"/>
  <c r="Z172" s="1"/>
  <c r="F382" i="20" s="1"/>
  <c r="BR171" i="13"/>
  <c r="BS172" s="1"/>
  <c r="BV172" i="18" l="1"/>
  <c r="AS173" s="1"/>
  <c r="BW172"/>
  <c r="AT173" s="1"/>
  <c r="BU172"/>
  <c r="AR173" s="1"/>
  <c r="BV172" i="17"/>
  <c r="AS173" s="1"/>
  <c r="BW172"/>
  <c r="AT173" s="1"/>
  <c r="BU172"/>
  <c r="AR173" s="1"/>
  <c r="J283" i="16"/>
  <c r="J283" i="15"/>
  <c r="BU171" i="13"/>
  <c r="J283" i="12"/>
  <c r="AW172" i="13"/>
  <c r="AZ172" s="1"/>
  <c r="AJ172"/>
  <c r="AS172" s="1"/>
  <c r="BH172"/>
  <c r="N171"/>
  <c r="J172"/>
  <c r="BQ172"/>
  <c r="BN172"/>
  <c r="I383" i="19" l="1"/>
  <c r="K383"/>
  <c r="J383"/>
  <c r="H383"/>
  <c r="G383"/>
  <c r="H383" i="20"/>
  <c r="K383"/>
  <c r="J383"/>
  <c r="I383"/>
  <c r="G383"/>
  <c r="AU173" i="18"/>
  <c r="AI174" s="1"/>
  <c r="BO173"/>
  <c r="BL173"/>
  <c r="H173"/>
  <c r="J173" i="17"/>
  <c r="AW173"/>
  <c r="AK174" s="1"/>
  <c r="BN173"/>
  <c r="BQ173"/>
  <c r="J173" i="18"/>
  <c r="BN173"/>
  <c r="BQ173"/>
  <c r="AW173"/>
  <c r="AK174" s="1"/>
  <c r="I173"/>
  <c r="AV173"/>
  <c r="AJ174" s="1"/>
  <c r="BM173"/>
  <c r="BP173"/>
  <c r="BO173" i="17"/>
  <c r="AU173"/>
  <c r="AI174" s="1"/>
  <c r="H173"/>
  <c r="BL173"/>
  <c r="BM173"/>
  <c r="BP173"/>
  <c r="I173"/>
  <c r="AV173"/>
  <c r="AJ174" s="1"/>
  <c r="BC172" i="13"/>
  <c r="AV172"/>
  <c r="AY172" s="1"/>
  <c r="AI172"/>
  <c r="AR172" s="1"/>
  <c r="G383" i="7"/>
  <c r="H383"/>
  <c r="J383"/>
  <c r="K383"/>
  <c r="I383"/>
  <c r="BP172" i="13"/>
  <c r="I172"/>
  <c r="BM172"/>
  <c r="M172"/>
  <c r="S172"/>
  <c r="AB173" s="1"/>
  <c r="L383" i="19" l="1"/>
  <c r="G283" i="15" s="1"/>
  <c r="L383" i="20"/>
  <c r="G283" i="12" s="1"/>
  <c r="M173" i="17"/>
  <c r="P173" s="1"/>
  <c r="S173"/>
  <c r="AB174" s="1"/>
  <c r="AY173"/>
  <c r="BB173" s="1"/>
  <c r="S173" i="18"/>
  <c r="AB174" s="1"/>
  <c r="M173"/>
  <c r="P173" s="1"/>
  <c r="AX173" i="17"/>
  <c r="BA173" s="1"/>
  <c r="AZ173" i="18"/>
  <c r="BC173" s="1"/>
  <c r="AX173"/>
  <c r="BA173" s="1"/>
  <c r="R173" i="17"/>
  <c r="AA174" s="1"/>
  <c r="L173"/>
  <c r="O173" s="1"/>
  <c r="BR173" i="18"/>
  <c r="BS174" s="1"/>
  <c r="Q173"/>
  <c r="Z174" s="1"/>
  <c r="K173"/>
  <c r="N173" s="1"/>
  <c r="BR173" i="17"/>
  <c r="BS174" s="1"/>
  <c r="K173"/>
  <c r="N173" s="1"/>
  <c r="Q173"/>
  <c r="Z174" s="1"/>
  <c r="L173" i="18"/>
  <c r="O173" s="1"/>
  <c r="R173"/>
  <c r="AA174" s="1"/>
  <c r="AY173"/>
  <c r="BB173" s="1"/>
  <c r="AZ173" i="17"/>
  <c r="BC173" s="1"/>
  <c r="BW172" i="13"/>
  <c r="BB172"/>
  <c r="AU172"/>
  <c r="AX172" s="1"/>
  <c r="P172"/>
  <c r="L383" i="7"/>
  <c r="R172" i="13"/>
  <c r="AA173" s="1"/>
  <c r="L172"/>
  <c r="BO172"/>
  <c r="H172"/>
  <c r="BL172"/>
  <c r="F384" i="19" l="1"/>
  <c r="F384" i="7"/>
  <c r="BH174" i="17"/>
  <c r="BH174" i="18"/>
  <c r="BD173"/>
  <c r="H283" i="15"/>
  <c r="I283" s="1"/>
  <c r="G283" i="16"/>
  <c r="H283" s="1"/>
  <c r="I283" s="1"/>
  <c r="BV172" i="13"/>
  <c r="H283" i="12"/>
  <c r="I283" s="1"/>
  <c r="BA172" i="13"/>
  <c r="BD172" s="1"/>
  <c r="BD172" i="17" s="1"/>
  <c r="AK173" i="13"/>
  <c r="AT173" s="1"/>
  <c r="Q172"/>
  <c r="Z173" s="1"/>
  <c r="F383" i="20" s="1"/>
  <c r="K172" i="13"/>
  <c r="O172"/>
  <c r="BR172"/>
  <c r="BS173" s="1"/>
  <c r="BW173" i="18" l="1"/>
  <c r="AT174" s="1"/>
  <c r="BV173"/>
  <c r="AS174" s="1"/>
  <c r="BU173"/>
  <c r="AR174" s="1"/>
  <c r="BW173" i="17"/>
  <c r="AT174" s="1"/>
  <c r="BU173"/>
  <c r="AR174" s="1"/>
  <c r="BV173"/>
  <c r="AS174" s="1"/>
  <c r="J284" i="15"/>
  <c r="J284" i="16"/>
  <c r="BU172" i="13"/>
  <c r="J284" i="12"/>
  <c r="AW173" i="13"/>
  <c r="AZ173" s="1"/>
  <c r="AJ173"/>
  <c r="AS173" s="1"/>
  <c r="BH173"/>
  <c r="BQ173"/>
  <c r="J173"/>
  <c r="BN173"/>
  <c r="N172"/>
  <c r="J384" i="20" l="1"/>
  <c r="G384"/>
  <c r="I384"/>
  <c r="K384"/>
  <c r="H384"/>
  <c r="J384" i="19"/>
  <c r="K384"/>
  <c r="H384"/>
  <c r="G384"/>
  <c r="I384"/>
  <c r="AU174" i="18"/>
  <c r="AI175" s="1"/>
  <c r="H174"/>
  <c r="BL174"/>
  <c r="BO174"/>
  <c r="BQ174" i="17"/>
  <c r="AW174"/>
  <c r="AK175" s="1"/>
  <c r="BN174"/>
  <c r="J174"/>
  <c r="J174" i="18"/>
  <c r="BN174"/>
  <c r="BQ174"/>
  <c r="AW174"/>
  <c r="AK175" s="1"/>
  <c r="AV174"/>
  <c r="AJ175" s="1"/>
  <c r="BM174"/>
  <c r="BP174"/>
  <c r="I174"/>
  <c r="BO174" i="17"/>
  <c r="H174"/>
  <c r="BL174"/>
  <c r="AU174"/>
  <c r="AI175" s="1"/>
  <c r="BP174"/>
  <c r="I174"/>
  <c r="AV174"/>
  <c r="AJ175" s="1"/>
  <c r="BM174"/>
  <c r="BC173" i="13"/>
  <c r="AV173"/>
  <c r="AY173" s="1"/>
  <c r="AI173"/>
  <c r="AR173" s="1"/>
  <c r="H384" i="7"/>
  <c r="K384"/>
  <c r="G384"/>
  <c r="J384"/>
  <c r="I384"/>
  <c r="M173" i="13"/>
  <c r="S173"/>
  <c r="AB174" s="1"/>
  <c r="BP173"/>
  <c r="I173"/>
  <c r="BM173"/>
  <c r="AY174" i="18" l="1"/>
  <c r="BB174" s="1"/>
  <c r="AZ174" i="17"/>
  <c r="BC174" s="1"/>
  <c r="L384" i="19"/>
  <c r="G284" i="15" s="1"/>
  <c r="L384" i="20"/>
  <c r="G284" i="12" s="1"/>
  <c r="AX174" i="17"/>
  <c r="BA174" s="1"/>
  <c r="AY174"/>
  <c r="BB174" s="1"/>
  <c r="M174"/>
  <c r="P174" s="1"/>
  <c r="S174"/>
  <c r="AB175" s="1"/>
  <c r="BR174"/>
  <c r="BS175" s="1"/>
  <c r="Q174"/>
  <c r="Z175" s="1"/>
  <c r="K174"/>
  <c r="N174" s="1"/>
  <c r="L174" i="18"/>
  <c r="O174" s="1"/>
  <c r="R174"/>
  <c r="AA175" s="1"/>
  <c r="AZ174"/>
  <c r="BC174" s="1"/>
  <c r="AX174"/>
  <c r="BA174" s="1"/>
  <c r="K174"/>
  <c r="N174" s="1"/>
  <c r="BR174"/>
  <c r="BS175" s="1"/>
  <c r="Q174"/>
  <c r="Z175" s="1"/>
  <c r="L174" i="17"/>
  <c r="O174" s="1"/>
  <c r="R174"/>
  <c r="AA175" s="1"/>
  <c r="S174" i="18"/>
  <c r="AB175" s="1"/>
  <c r="M174"/>
  <c r="P174" s="1"/>
  <c r="BW173" i="13"/>
  <c r="BB173"/>
  <c r="AU173"/>
  <c r="AX173" s="1"/>
  <c r="P173"/>
  <c r="BO173"/>
  <c r="H173"/>
  <c r="BL173"/>
  <c r="L384" i="7"/>
  <c r="R173" i="13"/>
  <c r="AA174" s="1"/>
  <c r="L173"/>
  <c r="F385" i="19" l="1"/>
  <c r="F385" i="7"/>
  <c r="BH175" i="17"/>
  <c r="BH175" i="18"/>
  <c r="BD174"/>
  <c r="H284" i="12"/>
  <c r="I284" s="1"/>
  <c r="H284" i="15"/>
  <c r="I284" s="1"/>
  <c r="G284" i="16"/>
  <c r="H284" s="1"/>
  <c r="I284" s="1"/>
  <c r="BV173" i="13"/>
  <c r="BA173"/>
  <c r="BD173" s="1"/>
  <c r="BD173" i="17" s="1"/>
  <c r="AK174" i="13"/>
  <c r="AT174" s="1"/>
  <c r="Q173"/>
  <c r="Z174" s="1"/>
  <c r="F384" i="20" s="1"/>
  <c r="BR173" i="13"/>
  <c r="BS174" s="1"/>
  <c r="K173"/>
  <c r="O173"/>
  <c r="BU174" i="18" l="1"/>
  <c r="AR175" s="1"/>
  <c r="BV174"/>
  <c r="AS175" s="1"/>
  <c r="BW174"/>
  <c r="AT175" s="1"/>
  <c r="BU174" i="17"/>
  <c r="AR175" s="1"/>
  <c r="BV174"/>
  <c r="AS175" s="1"/>
  <c r="BW174"/>
  <c r="AT175" s="1"/>
  <c r="J285" i="15"/>
  <c r="J285" i="16"/>
  <c r="BU173" i="13"/>
  <c r="J285" i="12"/>
  <c r="AW174" i="13"/>
  <c r="AZ174" s="1"/>
  <c r="AJ174"/>
  <c r="AS174" s="1"/>
  <c r="BH174"/>
  <c r="BQ174"/>
  <c r="J174"/>
  <c r="BN174"/>
  <c r="N173"/>
  <c r="K385" i="20" l="1"/>
  <c r="G385"/>
  <c r="J385"/>
  <c r="H385"/>
  <c r="I385"/>
  <c r="I385" i="19"/>
  <c r="G385"/>
  <c r="K385"/>
  <c r="H385"/>
  <c r="J385"/>
  <c r="H175" i="18"/>
  <c r="AU175"/>
  <c r="AI176" s="1"/>
  <c r="BL175"/>
  <c r="BO175"/>
  <c r="BL175" i="17"/>
  <c r="BO175"/>
  <c r="AU175"/>
  <c r="AI176" s="1"/>
  <c r="H175"/>
  <c r="J175" i="18"/>
  <c r="AW175"/>
  <c r="AK176" s="1"/>
  <c r="BN175"/>
  <c r="BQ175"/>
  <c r="AW175" i="17"/>
  <c r="AK176" s="1"/>
  <c r="BN175"/>
  <c r="BQ175"/>
  <c r="J175"/>
  <c r="BM175" i="18"/>
  <c r="I175"/>
  <c r="AV175"/>
  <c r="AJ176" s="1"/>
  <c r="BP175"/>
  <c r="BP175" i="17"/>
  <c r="AV175"/>
  <c r="AJ176" s="1"/>
  <c r="BM175"/>
  <c r="I175"/>
  <c r="BC174" i="13"/>
  <c r="AV174"/>
  <c r="AY174" s="1"/>
  <c r="AI174"/>
  <c r="AR174" s="1"/>
  <c r="G385" i="7"/>
  <c r="K385"/>
  <c r="H385"/>
  <c r="J385"/>
  <c r="I385"/>
  <c r="BP174" i="13"/>
  <c r="I174"/>
  <c r="BM174"/>
  <c r="M174"/>
  <c r="S174"/>
  <c r="AB175" s="1"/>
  <c r="AY175" i="18" l="1"/>
  <c r="BB175" s="1"/>
  <c r="AY175" i="17"/>
  <c r="BB175" s="1"/>
  <c r="L385" i="20"/>
  <c r="G285" i="12" s="1"/>
  <c r="L385" i="19"/>
  <c r="G285" i="15" s="1"/>
  <c r="AX175" i="18"/>
  <c r="BA175" s="1"/>
  <c r="L175"/>
  <c r="O175" s="1"/>
  <c r="R175"/>
  <c r="AA176" s="1"/>
  <c r="BR175" i="17"/>
  <c r="BS176" s="1"/>
  <c r="Q175"/>
  <c r="Z176" s="1"/>
  <c r="K175"/>
  <c r="N175" s="1"/>
  <c r="AX175"/>
  <c r="BA175" s="1"/>
  <c r="R175"/>
  <c r="AA176" s="1"/>
  <c r="L175"/>
  <c r="O175" s="1"/>
  <c r="K175" i="18"/>
  <c r="N175" s="1"/>
  <c r="BR175"/>
  <c r="BS176" s="1"/>
  <c r="Q175"/>
  <c r="Z176" s="1"/>
  <c r="S175"/>
  <c r="AB176" s="1"/>
  <c r="M175"/>
  <c r="P175" s="1"/>
  <c r="AZ175" i="17"/>
  <c r="BC175" s="1"/>
  <c r="AZ175" i="18"/>
  <c r="BC175" s="1"/>
  <c r="M175" i="17"/>
  <c r="P175" s="1"/>
  <c r="S175"/>
  <c r="AB176" s="1"/>
  <c r="BW174" i="13"/>
  <c r="BB174"/>
  <c r="AU174"/>
  <c r="AX174" s="1"/>
  <c r="P174"/>
  <c r="BO174"/>
  <c r="H174"/>
  <c r="BL174"/>
  <c r="R174"/>
  <c r="AA175" s="1"/>
  <c r="L174"/>
  <c r="L385" i="7"/>
  <c r="F386" i="19" l="1"/>
  <c r="F386" i="7"/>
  <c r="BD175" i="18"/>
  <c r="BH176"/>
  <c r="BH176" i="17"/>
  <c r="H285" i="12"/>
  <c r="I285" s="1"/>
  <c r="G285" i="16"/>
  <c r="H285" s="1"/>
  <c r="I285" s="1"/>
  <c r="H285" i="15"/>
  <c r="I285" s="1"/>
  <c r="BV174" i="13"/>
  <c r="BA174"/>
  <c r="BD174" s="1"/>
  <c r="BD174" i="17" s="1"/>
  <c r="AK175" i="13"/>
  <c r="AT175" s="1"/>
  <c r="O174"/>
  <c r="K174"/>
  <c r="Q174"/>
  <c r="Z175" s="1"/>
  <c r="F385" i="20" s="1"/>
  <c r="BR174" i="13"/>
  <c r="BS175" s="1"/>
  <c r="BU175" i="18" l="1"/>
  <c r="AR176" s="1"/>
  <c r="BV175"/>
  <c r="AS176" s="1"/>
  <c r="BW175"/>
  <c r="AT176" s="1"/>
  <c r="BU175" i="17"/>
  <c r="AR176" s="1"/>
  <c r="BV175"/>
  <c r="AS176" s="1"/>
  <c r="BW175"/>
  <c r="AT176" s="1"/>
  <c r="J286" i="16"/>
  <c r="J286" i="15"/>
  <c r="BU174" i="13"/>
  <c r="J286" i="12"/>
  <c r="AW175" i="13"/>
  <c r="AZ175" s="1"/>
  <c r="AJ175"/>
  <c r="AS175" s="1"/>
  <c r="N174"/>
  <c r="BQ175"/>
  <c r="J175"/>
  <c r="BN175"/>
  <c r="BH175"/>
  <c r="G386" i="20" l="1"/>
  <c r="H386"/>
  <c r="J386"/>
  <c r="K386"/>
  <c r="I386"/>
  <c r="I386" i="19"/>
  <c r="G386"/>
  <c r="J386"/>
  <c r="K386"/>
  <c r="H386"/>
  <c r="AU176" i="17"/>
  <c r="AI177" s="1"/>
  <c r="H176"/>
  <c r="BL176"/>
  <c r="BO176"/>
  <c r="BQ176"/>
  <c r="AW176"/>
  <c r="AK177" s="1"/>
  <c r="J176"/>
  <c r="BN176"/>
  <c r="AW176" i="18"/>
  <c r="AK177" s="1"/>
  <c r="J176"/>
  <c r="BN176"/>
  <c r="BQ176"/>
  <c r="AV176" i="17"/>
  <c r="AJ177" s="1"/>
  <c r="BM176"/>
  <c r="I176"/>
  <c r="BP176"/>
  <c r="BL176" i="18"/>
  <c r="AU176"/>
  <c r="AI177" s="1"/>
  <c r="BO176"/>
  <c r="H176"/>
  <c r="I176"/>
  <c r="BM176"/>
  <c r="AV176"/>
  <c r="AJ177" s="1"/>
  <c r="BP176"/>
  <c r="BC175" i="13"/>
  <c r="AV175"/>
  <c r="AY175" s="1"/>
  <c r="AI175"/>
  <c r="AR175" s="1"/>
  <c r="I386" i="7"/>
  <c r="H386"/>
  <c r="J386"/>
  <c r="G386"/>
  <c r="K386"/>
  <c r="M175" i="13"/>
  <c r="S175"/>
  <c r="AB176" s="1"/>
  <c r="BP175"/>
  <c r="I175"/>
  <c r="BM175"/>
  <c r="AX176" i="17" l="1"/>
  <c r="BA176" s="1"/>
  <c r="AZ176" i="18"/>
  <c r="BC176" s="1"/>
  <c r="AY176" i="17"/>
  <c r="BB176" s="1"/>
  <c r="AZ176"/>
  <c r="BC176" s="1"/>
  <c r="L386" i="19"/>
  <c r="G286" i="15" s="1"/>
  <c r="AY176" i="18"/>
  <c r="BB176" s="1"/>
  <c r="AX176"/>
  <c r="BA176" s="1"/>
  <c r="L386" i="20"/>
  <c r="G286" i="12" s="1"/>
  <c r="R176" i="18"/>
  <c r="AA177" s="1"/>
  <c r="L176"/>
  <c r="O176" s="1"/>
  <c r="R176" i="17"/>
  <c r="AA177" s="1"/>
  <c r="L176"/>
  <c r="O176" s="1"/>
  <c r="Q176"/>
  <c r="Z177" s="1"/>
  <c r="BR176"/>
  <c r="BS177" s="1"/>
  <c r="K176"/>
  <c r="N176" s="1"/>
  <c r="S176"/>
  <c r="AB177" s="1"/>
  <c r="M176"/>
  <c r="P176" s="1"/>
  <c r="K176" i="18"/>
  <c r="N176" s="1"/>
  <c r="BR176"/>
  <c r="BS177" s="1"/>
  <c r="Q176"/>
  <c r="Z177" s="1"/>
  <c r="S176"/>
  <c r="AB177" s="1"/>
  <c r="M176"/>
  <c r="P176" s="1"/>
  <c r="BW175" i="13"/>
  <c r="BB175"/>
  <c r="AU175"/>
  <c r="AX175" s="1"/>
  <c r="R175"/>
  <c r="AA176" s="1"/>
  <c r="L175"/>
  <c r="L386" i="7"/>
  <c r="BO175" i="13"/>
  <c r="H175"/>
  <c r="BL175"/>
  <c r="P175"/>
  <c r="F387" i="19" l="1"/>
  <c r="F387" i="7"/>
  <c r="BD176" i="18"/>
  <c r="BH177" i="17"/>
  <c r="BH177" i="18"/>
  <c r="G286" i="16"/>
  <c r="H286" s="1"/>
  <c r="I286" s="1"/>
  <c r="H286" i="15"/>
  <c r="I286" s="1"/>
  <c r="BV175" i="13"/>
  <c r="H286" i="12"/>
  <c r="I286" s="1"/>
  <c r="BA175" i="13"/>
  <c r="BD175" s="1"/>
  <c r="BD175" i="17" s="1"/>
  <c r="AK176" i="13"/>
  <c r="AT176" s="1"/>
  <c r="O175"/>
  <c r="K175"/>
  <c r="Q175"/>
  <c r="Z176" s="1"/>
  <c r="F386" i="20" s="1"/>
  <c r="BR175" i="13"/>
  <c r="BS176" s="1"/>
  <c r="BV176" i="18" l="1"/>
  <c r="AS177" s="1"/>
  <c r="BW176"/>
  <c r="AT177" s="1"/>
  <c r="BU176"/>
  <c r="AR177" s="1"/>
  <c r="BV176" i="17"/>
  <c r="AS177" s="1"/>
  <c r="BW176"/>
  <c r="AT177" s="1"/>
  <c r="BU176"/>
  <c r="AR177" s="1"/>
  <c r="BH176" i="13"/>
  <c r="J287" i="16"/>
  <c r="J287" i="15"/>
  <c r="BU175" i="13"/>
  <c r="J287" i="12"/>
  <c r="AW176" i="13"/>
  <c r="AZ176" s="1"/>
  <c r="AJ176"/>
  <c r="AS176" s="1"/>
  <c r="J176"/>
  <c r="BQ176"/>
  <c r="BN176"/>
  <c r="N175"/>
  <c r="K387" i="19" l="1"/>
  <c r="J387"/>
  <c r="G387"/>
  <c r="H387"/>
  <c r="I387"/>
  <c r="G387" i="20"/>
  <c r="J387"/>
  <c r="H387"/>
  <c r="K387"/>
  <c r="I387"/>
  <c r="J177" i="17"/>
  <c r="AW177"/>
  <c r="AK178" s="1"/>
  <c r="BN177"/>
  <c r="BQ177"/>
  <c r="BO177"/>
  <c r="H177"/>
  <c r="BL177"/>
  <c r="AU177"/>
  <c r="AI178" s="1"/>
  <c r="J177" i="18"/>
  <c r="BN177"/>
  <c r="BQ177"/>
  <c r="AW177"/>
  <c r="AK178" s="1"/>
  <c r="H177"/>
  <c r="BO177"/>
  <c r="AU177"/>
  <c r="AI178" s="1"/>
  <c r="BL177"/>
  <c r="BP177" i="17"/>
  <c r="AV177"/>
  <c r="AJ178" s="1"/>
  <c r="BM177"/>
  <c r="I177"/>
  <c r="I177" i="18"/>
  <c r="BM177"/>
  <c r="AV177"/>
  <c r="AJ178" s="1"/>
  <c r="BP177"/>
  <c r="BC176" i="13"/>
  <c r="AV176"/>
  <c r="AY176" s="1"/>
  <c r="AI176"/>
  <c r="AR176" s="1"/>
  <c r="M176"/>
  <c r="S176"/>
  <c r="AB177" s="1"/>
  <c r="BP176"/>
  <c r="I176"/>
  <c r="BM176"/>
  <c r="H387" i="7"/>
  <c r="K387"/>
  <c r="I387"/>
  <c r="G387"/>
  <c r="J387"/>
  <c r="AY177" i="18" l="1"/>
  <c r="BB177" s="1"/>
  <c r="AZ177" i="17"/>
  <c r="BC177" s="1"/>
  <c r="L387" i="20"/>
  <c r="G287" i="12" s="1"/>
  <c r="L387" i="19"/>
  <c r="G287" i="15" s="1"/>
  <c r="AZ177" i="18"/>
  <c r="BC177" s="1"/>
  <c r="S177" i="17"/>
  <c r="AB178" s="1"/>
  <c r="M177"/>
  <c r="P177" s="1"/>
  <c r="R177" i="18"/>
  <c r="AA178" s="1"/>
  <c r="L177"/>
  <c r="O177" s="1"/>
  <c r="AX177" i="17"/>
  <c r="BA177" s="1"/>
  <c r="L177"/>
  <c r="O177" s="1"/>
  <c r="R177"/>
  <c r="AA178" s="1"/>
  <c r="S177" i="18"/>
  <c r="AB178" s="1"/>
  <c r="M177"/>
  <c r="P177" s="1"/>
  <c r="Q177" i="17"/>
  <c r="Z178" s="1"/>
  <c r="BR177"/>
  <c r="BS178" s="1"/>
  <c r="K177"/>
  <c r="N177" s="1"/>
  <c r="AY177"/>
  <c r="BB177" s="1"/>
  <c r="BR177" i="18"/>
  <c r="BS178" s="1"/>
  <c r="K177"/>
  <c r="N177" s="1"/>
  <c r="Q177"/>
  <c r="Z178" s="1"/>
  <c r="AX177"/>
  <c r="BA177" s="1"/>
  <c r="BW176" i="13"/>
  <c r="BB176"/>
  <c r="AU176"/>
  <c r="AX176" s="1"/>
  <c r="L176"/>
  <c r="R176"/>
  <c r="AA177" s="1"/>
  <c r="L387" i="7"/>
  <c r="P176" i="13"/>
  <c r="BO176"/>
  <c r="H176"/>
  <c r="BL176"/>
  <c r="F388" i="7" l="1"/>
  <c r="F388" i="19"/>
  <c r="BD177" i="18"/>
  <c r="BH178"/>
  <c r="BH178" i="17"/>
  <c r="H287" i="12"/>
  <c r="I287" s="1"/>
  <c r="H287" i="15"/>
  <c r="I287" s="1"/>
  <c r="G287" i="16"/>
  <c r="H287" s="1"/>
  <c r="I287" s="1"/>
  <c r="BV176" i="13"/>
  <c r="BA176"/>
  <c r="BD176" s="1"/>
  <c r="BD176" i="17" s="1"/>
  <c r="AK177" i="13"/>
  <c r="AT177" s="1"/>
  <c r="O176"/>
  <c r="K176"/>
  <c r="Q176"/>
  <c r="Z177" s="1"/>
  <c r="F387" i="20" s="1"/>
  <c r="BR176" i="13"/>
  <c r="BS177" s="1"/>
  <c r="BW177" i="18" l="1"/>
  <c r="AT178" s="1"/>
  <c r="BU177"/>
  <c r="AR178" s="1"/>
  <c r="BV177"/>
  <c r="AS178" s="1"/>
  <c r="BW177" i="17"/>
  <c r="AT178" s="1"/>
  <c r="BU177"/>
  <c r="AR178" s="1"/>
  <c r="BV177"/>
  <c r="AS178" s="1"/>
  <c r="J288" i="15"/>
  <c r="J288" i="16"/>
  <c r="BU176" i="13"/>
  <c r="J288" i="12"/>
  <c r="AW177" i="13"/>
  <c r="AZ177" s="1"/>
  <c r="AJ177"/>
  <c r="AS177" s="1"/>
  <c r="N176"/>
  <c r="J177"/>
  <c r="BQ177"/>
  <c r="BN177"/>
  <c r="BH177"/>
  <c r="K388" i="20" l="1"/>
  <c r="G388"/>
  <c r="H388"/>
  <c r="J388"/>
  <c r="I388"/>
  <c r="J388" i="19"/>
  <c r="G388"/>
  <c r="I388"/>
  <c r="K388"/>
  <c r="H388"/>
  <c r="H178" i="18"/>
  <c r="AU178"/>
  <c r="AI179" s="1"/>
  <c r="BL178"/>
  <c r="BO178"/>
  <c r="AW178"/>
  <c r="AK179" s="1"/>
  <c r="BN178"/>
  <c r="BQ178"/>
  <c r="J178"/>
  <c r="J178" i="17"/>
  <c r="AW178"/>
  <c r="AK179" s="1"/>
  <c r="BN178"/>
  <c r="BQ178"/>
  <c r="BP178"/>
  <c r="BM178"/>
  <c r="I178"/>
  <c r="AV178"/>
  <c r="AJ179" s="1"/>
  <c r="H178"/>
  <c r="BL178"/>
  <c r="BO178"/>
  <c r="AU178"/>
  <c r="AI179" s="1"/>
  <c r="AV178" i="18"/>
  <c r="AJ179" s="1"/>
  <c r="I178"/>
  <c r="BM178"/>
  <c r="BP178"/>
  <c r="BC177" i="13"/>
  <c r="AV177"/>
  <c r="AY177" s="1"/>
  <c r="AI177"/>
  <c r="AR177" s="1"/>
  <c r="M177"/>
  <c r="S177"/>
  <c r="AB178" s="1"/>
  <c r="G388" i="7"/>
  <c r="K388"/>
  <c r="H388"/>
  <c r="J388"/>
  <c r="I388"/>
  <c r="I177" i="13"/>
  <c r="BP177"/>
  <c r="BM177"/>
  <c r="AZ178" i="17" l="1"/>
  <c r="BC178" s="1"/>
  <c r="L388" i="20"/>
  <c r="G288" i="12" s="1"/>
  <c r="L388" i="19"/>
  <c r="G288" i="15" s="1"/>
  <c r="AX178" i="17"/>
  <c r="BA178" s="1"/>
  <c r="AX178" i="18"/>
  <c r="BA178" s="1"/>
  <c r="L178" i="17"/>
  <c r="O178" s="1"/>
  <c r="R178"/>
  <c r="AA179" s="1"/>
  <c r="M178" i="18"/>
  <c r="P178" s="1"/>
  <c r="S178"/>
  <c r="AB179" s="1"/>
  <c r="R178"/>
  <c r="AA179" s="1"/>
  <c r="L178"/>
  <c r="O178" s="1"/>
  <c r="M178" i="17"/>
  <c r="P178" s="1"/>
  <c r="S178"/>
  <c r="AB179" s="1"/>
  <c r="AZ178" i="18"/>
  <c r="BC178" s="1"/>
  <c r="BR178" i="17"/>
  <c r="BS179" s="1"/>
  <c r="Q178"/>
  <c r="Z179" s="1"/>
  <c r="K178"/>
  <c r="N178" s="1"/>
  <c r="K178" i="18"/>
  <c r="N178" s="1"/>
  <c r="Q178"/>
  <c r="Z179" s="1"/>
  <c r="BR178"/>
  <c r="BS179" s="1"/>
  <c r="AY178"/>
  <c r="BB178" s="1"/>
  <c r="AY178" i="17"/>
  <c r="BB178" s="1"/>
  <c r="BW177" i="13"/>
  <c r="BB177"/>
  <c r="R177"/>
  <c r="AA178" s="1"/>
  <c r="L177"/>
  <c r="P177"/>
  <c r="L388" i="7"/>
  <c r="F389" l="1"/>
  <c r="F389" i="19"/>
  <c r="BD178" i="18"/>
  <c r="BH179"/>
  <c r="BH179" i="17"/>
  <c r="H288" i="15"/>
  <c r="I288" s="1"/>
  <c r="G288" i="16"/>
  <c r="H288" s="1"/>
  <c r="I288" s="1"/>
  <c r="BV177" i="13"/>
  <c r="H288" i="12"/>
  <c r="I288" s="1"/>
  <c r="AU177" i="13"/>
  <c r="AX177" s="1"/>
  <c r="BL177"/>
  <c r="H177"/>
  <c r="Q177" s="1"/>
  <c r="Z178" s="1"/>
  <c r="F388" i="20" s="1"/>
  <c r="BO177" i="13"/>
  <c r="AK178"/>
  <c r="AT178" s="1"/>
  <c r="O177"/>
  <c r="BU178" i="18" l="1"/>
  <c r="AR179" s="1"/>
  <c r="BW178"/>
  <c r="AT179" s="1"/>
  <c r="BV178"/>
  <c r="AS179" s="1"/>
  <c r="BU178" i="17"/>
  <c r="AR179" s="1"/>
  <c r="BV178"/>
  <c r="AS179" s="1"/>
  <c r="BW178"/>
  <c r="AT179" s="1"/>
  <c r="J289" i="15"/>
  <c r="J289" i="16"/>
  <c r="BA177" i="13"/>
  <c r="BD177" s="1"/>
  <c r="BD177" i="17" s="1"/>
  <c r="J289" i="12"/>
  <c r="BR177" i="13"/>
  <c r="BS178" s="1"/>
  <c r="K177"/>
  <c r="AW178"/>
  <c r="AZ178" s="1"/>
  <c r="AJ178"/>
  <c r="AS178" s="1"/>
  <c r="BQ178"/>
  <c r="J178"/>
  <c r="BN178"/>
  <c r="BH178"/>
  <c r="K389" i="19" l="1"/>
  <c r="H389"/>
  <c r="I389"/>
  <c r="J389"/>
  <c r="G389"/>
  <c r="K389" i="20"/>
  <c r="G389"/>
  <c r="I389"/>
  <c r="J389"/>
  <c r="H389"/>
  <c r="H179" i="18"/>
  <c r="BL179"/>
  <c r="BO179"/>
  <c r="AU179"/>
  <c r="AI180" s="1"/>
  <c r="BQ179"/>
  <c r="BN179"/>
  <c r="J179"/>
  <c r="AW179"/>
  <c r="AK180" s="1"/>
  <c r="I179"/>
  <c r="BP179"/>
  <c r="AV179"/>
  <c r="AJ180" s="1"/>
  <c r="BM179"/>
  <c r="BQ179" i="17"/>
  <c r="J179"/>
  <c r="AW179"/>
  <c r="AK180" s="1"/>
  <c r="BN179"/>
  <c r="BL179"/>
  <c r="AU179"/>
  <c r="AI180" s="1"/>
  <c r="BO179"/>
  <c r="H179"/>
  <c r="BP179"/>
  <c r="I179"/>
  <c r="BM179"/>
  <c r="AV179"/>
  <c r="AJ180" s="1"/>
  <c r="BU177" i="13"/>
  <c r="BC178"/>
  <c r="N177"/>
  <c r="AV178"/>
  <c r="AY178" s="1"/>
  <c r="AI178"/>
  <c r="BP178"/>
  <c r="I178"/>
  <c r="BM178"/>
  <c r="S178"/>
  <c r="AB179" s="1"/>
  <c r="M178"/>
  <c r="J389" i="7"/>
  <c r="K389"/>
  <c r="G389"/>
  <c r="H389"/>
  <c r="I389"/>
  <c r="AR178" i="13" l="1"/>
  <c r="BL178" s="1"/>
  <c r="L389" i="20"/>
  <c r="G289" i="12" s="1"/>
  <c r="L389" i="19"/>
  <c r="G289" i="15" s="1"/>
  <c r="BR179" i="18"/>
  <c r="BS180" s="1"/>
  <c r="Q179"/>
  <c r="Z180" s="1"/>
  <c r="K179"/>
  <c r="N179" s="1"/>
  <c r="Q179" i="17"/>
  <c r="Z180" s="1"/>
  <c r="K179"/>
  <c r="N179" s="1"/>
  <c r="BR179"/>
  <c r="BS180" s="1"/>
  <c r="M179"/>
  <c r="P179" s="1"/>
  <c r="S179"/>
  <c r="AB180" s="1"/>
  <c r="S179" i="18"/>
  <c r="AB180" s="1"/>
  <c r="M179"/>
  <c r="P179" s="1"/>
  <c r="AY179" i="17"/>
  <c r="BB179" s="1"/>
  <c r="AX179"/>
  <c r="BA179" s="1"/>
  <c r="AY179" i="18"/>
  <c r="BB179" s="1"/>
  <c r="AX179"/>
  <c r="BA179" s="1"/>
  <c r="R179"/>
  <c r="AA180" s="1"/>
  <c r="L179"/>
  <c r="O179" s="1"/>
  <c r="L179" i="17"/>
  <c r="O179" s="1"/>
  <c r="R179"/>
  <c r="AA180" s="1"/>
  <c r="AZ179" i="18"/>
  <c r="BC179" s="1"/>
  <c r="AZ179" i="17"/>
  <c r="BC179" s="1"/>
  <c r="BW178" i="13"/>
  <c r="BB178"/>
  <c r="L178"/>
  <c r="R178"/>
  <c r="AA179" s="1"/>
  <c r="L389" i="7"/>
  <c r="P178" i="13"/>
  <c r="F390" i="19" l="1"/>
  <c r="F390" i="7"/>
  <c r="BD179" i="18"/>
  <c r="BH180"/>
  <c r="BH180" i="17"/>
  <c r="H289" i="12"/>
  <c r="I289" s="1"/>
  <c r="G289" i="16"/>
  <c r="H289" s="1"/>
  <c r="I289" s="1"/>
  <c r="H289" i="15"/>
  <c r="I289" s="1"/>
  <c r="AU178" i="13"/>
  <c r="AX178" s="1"/>
  <c r="BA178" s="1"/>
  <c r="BD178" s="1"/>
  <c r="BD178" i="17" s="1"/>
  <c r="BO178" i="13"/>
  <c r="BV178"/>
  <c r="H178"/>
  <c r="BR178" s="1"/>
  <c r="BS179" s="1"/>
  <c r="AK179"/>
  <c r="AT179" s="1"/>
  <c r="O178"/>
  <c r="BU179" i="18" l="1"/>
  <c r="AR180" s="1"/>
  <c r="BV179"/>
  <c r="AS180" s="1"/>
  <c r="BW179"/>
  <c r="AT180" s="1"/>
  <c r="BU179" i="17"/>
  <c r="AR180" s="1"/>
  <c r="BV179"/>
  <c r="AS180" s="1"/>
  <c r="BW179"/>
  <c r="AT180" s="1"/>
  <c r="J290" i="15"/>
  <c r="J290" i="16"/>
  <c r="Q178" i="13"/>
  <c r="Z179" s="1"/>
  <c r="F389" i="20" s="1"/>
  <c r="K178" i="13"/>
  <c r="N178" s="1"/>
  <c r="J290" i="12"/>
  <c r="AW179" i="13"/>
  <c r="AZ179" s="1"/>
  <c r="AJ179"/>
  <c r="AS179" s="1"/>
  <c r="BQ179"/>
  <c r="J179"/>
  <c r="BN179"/>
  <c r="H390" i="7" l="1"/>
  <c r="J180" i="18"/>
  <c r="BQ180"/>
  <c r="AW180"/>
  <c r="AK181" s="1"/>
  <c r="BN180"/>
  <c r="H180"/>
  <c r="AU180"/>
  <c r="AI181" s="1"/>
  <c r="BO180"/>
  <c r="BL180"/>
  <c r="BN180" i="17"/>
  <c r="AW180"/>
  <c r="AK181" s="1"/>
  <c r="BQ180"/>
  <c r="J180"/>
  <c r="AU180"/>
  <c r="AI181" s="1"/>
  <c r="BO180"/>
  <c r="H180"/>
  <c r="BL180"/>
  <c r="I180"/>
  <c r="BM180"/>
  <c r="AV180"/>
  <c r="AJ181" s="1"/>
  <c r="BP180"/>
  <c r="I180" i="18"/>
  <c r="BM180"/>
  <c r="BP180"/>
  <c r="AV180"/>
  <c r="AJ181" s="1"/>
  <c r="BU178" i="13"/>
  <c r="BH179"/>
  <c r="BC179"/>
  <c r="AV179"/>
  <c r="AY179" s="1"/>
  <c r="AI179"/>
  <c r="I179"/>
  <c r="BM179"/>
  <c r="BP179"/>
  <c r="S179"/>
  <c r="AB180" s="1"/>
  <c r="M179"/>
  <c r="G390" i="7"/>
  <c r="AR179" i="13" l="1"/>
  <c r="H179" s="1"/>
  <c r="AX180" i="18"/>
  <c r="BA180" s="1"/>
  <c r="AZ180" i="17"/>
  <c r="BC180" s="1"/>
  <c r="I390" i="20"/>
  <c r="J390"/>
  <c r="K390"/>
  <c r="G390"/>
  <c r="H390"/>
  <c r="J390" i="19"/>
  <c r="H390"/>
  <c r="I390"/>
  <c r="G390"/>
  <c r="K390"/>
  <c r="K390" i="7"/>
  <c r="I390"/>
  <c r="J390"/>
  <c r="AX180" i="17"/>
  <c r="BA180" s="1"/>
  <c r="AZ180" i="18"/>
  <c r="BC180" s="1"/>
  <c r="M180"/>
  <c r="P180" s="1"/>
  <c r="S180"/>
  <c r="AB181" s="1"/>
  <c r="R180"/>
  <c r="AA181" s="1"/>
  <c r="L180"/>
  <c r="O180" s="1"/>
  <c r="S180" i="17"/>
  <c r="AB181" s="1"/>
  <c r="M180"/>
  <c r="P180" s="1"/>
  <c r="Q180" i="18"/>
  <c r="Z181" s="1"/>
  <c r="BR180"/>
  <c r="BS181" s="1"/>
  <c r="K180"/>
  <c r="N180" s="1"/>
  <c r="R180" i="17"/>
  <c r="AA181" s="1"/>
  <c r="L180"/>
  <c r="O180" s="1"/>
  <c r="BR180"/>
  <c r="BS181" s="1"/>
  <c r="Q180"/>
  <c r="Z181" s="1"/>
  <c r="K180"/>
  <c r="N180" s="1"/>
  <c r="AY180" i="18"/>
  <c r="BB180" s="1"/>
  <c r="AY180" i="17"/>
  <c r="BB180" s="1"/>
  <c r="BW179" i="13"/>
  <c r="BB179"/>
  <c r="P179"/>
  <c r="R179"/>
  <c r="AA180" s="1"/>
  <c r="L179"/>
  <c r="F391" i="19" l="1"/>
  <c r="F391" i="7"/>
  <c r="L390"/>
  <c r="BH181" i="18"/>
  <c r="L390" i="20"/>
  <c r="G290" i="12" s="1"/>
  <c r="H290" s="1"/>
  <c r="I290" s="1"/>
  <c r="L390" i="19"/>
  <c r="G290" i="15" s="1"/>
  <c r="BD180" i="18"/>
  <c r="BH181" i="17"/>
  <c r="BV179" i="13"/>
  <c r="BL179"/>
  <c r="AU179"/>
  <c r="AX179" s="1"/>
  <c r="BA179" s="1"/>
  <c r="BD179" s="1"/>
  <c r="BD179" i="17" s="1"/>
  <c r="BO179" i="13"/>
  <c r="AK180"/>
  <c r="AT180" s="1"/>
  <c r="O179"/>
  <c r="K179"/>
  <c r="Q179"/>
  <c r="Z180" s="1"/>
  <c r="F390" i="20" s="1"/>
  <c r="BR179" i="13"/>
  <c r="BS180" s="1"/>
  <c r="H290" i="15" l="1"/>
  <c r="I290" s="1"/>
  <c r="J291" s="1"/>
  <c r="G290" i="16"/>
  <c r="H290" s="1"/>
  <c r="I290" s="1"/>
  <c r="J291" s="1"/>
  <c r="BU179" i="13"/>
  <c r="J291" i="12"/>
  <c r="BQ180" i="13"/>
  <c r="AJ180"/>
  <c r="AS180" s="1"/>
  <c r="BH180"/>
  <c r="N179"/>
  <c r="BV180" i="18" l="1"/>
  <c r="BW180"/>
  <c r="BU180"/>
  <c r="BV180" i="17"/>
  <c r="BW180"/>
  <c r="BU180"/>
  <c r="H391" i="20"/>
  <c r="K391"/>
  <c r="G391"/>
  <c r="I391"/>
  <c r="J391"/>
  <c r="I391" i="19"/>
  <c r="G391"/>
  <c r="J391"/>
  <c r="H391"/>
  <c r="K391"/>
  <c r="AW180" i="13"/>
  <c r="AZ180" s="1"/>
  <c r="AV180"/>
  <c r="AY180" s="1"/>
  <c r="J180"/>
  <c r="M180" s="1"/>
  <c r="BN180"/>
  <c r="AI180"/>
  <c r="AR180" s="1"/>
  <c r="J391" i="7"/>
  <c r="G391"/>
  <c r="K391"/>
  <c r="H391"/>
  <c r="I391"/>
  <c r="BP180" i="13"/>
  <c r="I180"/>
  <c r="BM180"/>
  <c r="AR181" i="17" l="1"/>
  <c r="H181" s="1"/>
  <c r="K181" s="1"/>
  <c r="N181" s="1"/>
  <c r="AT181"/>
  <c r="J181" s="1"/>
  <c r="S181" s="1"/>
  <c r="AB182" s="1"/>
  <c r="AS181"/>
  <c r="BP181" s="1"/>
  <c r="AT181" i="18"/>
  <c r="J181" s="1"/>
  <c r="S181" s="1"/>
  <c r="AB182" s="1"/>
  <c r="AR181"/>
  <c r="AU181" s="1"/>
  <c r="AI182" s="1"/>
  <c r="AS181"/>
  <c r="BP181" s="1"/>
  <c r="L391" i="19"/>
  <c r="G291" i="15" s="1"/>
  <c r="L391" i="20"/>
  <c r="G291" i="12" s="1"/>
  <c r="BW180" i="13"/>
  <c r="BC180"/>
  <c r="BB180"/>
  <c r="AU180"/>
  <c r="AX180" s="1"/>
  <c r="S180"/>
  <c r="AB181" s="1"/>
  <c r="H180"/>
  <c r="BO180"/>
  <c r="BL180"/>
  <c r="P180"/>
  <c r="L180"/>
  <c r="R180"/>
  <c r="AA181" s="1"/>
  <c r="L391" i="7"/>
  <c r="BO181" i="18" l="1"/>
  <c r="BL181"/>
  <c r="AW181" i="17"/>
  <c r="AK182" s="1"/>
  <c r="H181" i="18"/>
  <c r="Q181" s="1"/>
  <c r="Z182" s="1"/>
  <c r="BQ181" i="17"/>
  <c r="BN181"/>
  <c r="BN181" i="18"/>
  <c r="AU181" i="17"/>
  <c r="AI182" s="1"/>
  <c r="BO181"/>
  <c r="AV181"/>
  <c r="AJ182" s="1"/>
  <c r="BL181"/>
  <c r="BM181"/>
  <c r="I181"/>
  <c r="R181" s="1"/>
  <c r="AA182" s="1"/>
  <c r="I181" i="18"/>
  <c r="L181" s="1"/>
  <c r="O181" s="1"/>
  <c r="AV181"/>
  <c r="AJ182" s="1"/>
  <c r="BM181"/>
  <c r="AW181"/>
  <c r="AK182" s="1"/>
  <c r="BQ181"/>
  <c r="M181"/>
  <c r="P181" s="1"/>
  <c r="AX181"/>
  <c r="BA181" s="1"/>
  <c r="Q181" i="17"/>
  <c r="Z182" s="1"/>
  <c r="M181"/>
  <c r="P181" s="1"/>
  <c r="H291" i="12"/>
  <c r="I291" s="1"/>
  <c r="H291" i="15"/>
  <c r="I291" s="1"/>
  <c r="G291" i="16"/>
  <c r="H291" s="1"/>
  <c r="I291" s="1"/>
  <c r="BV180" i="13"/>
  <c r="BA180"/>
  <c r="BD180" s="1"/>
  <c r="BD180" i="17" s="1"/>
  <c r="AK181" i="13"/>
  <c r="AT181" s="1"/>
  <c r="Q180"/>
  <c r="Z181" s="1"/>
  <c r="F391" i="20" s="1"/>
  <c r="K180" i="13"/>
  <c r="BR180"/>
  <c r="BS181" s="1"/>
  <c r="O180"/>
  <c r="F392" i="19" l="1"/>
  <c r="BR181" i="17"/>
  <c r="BS182" s="1"/>
  <c r="L181"/>
  <c r="O181" s="1"/>
  <c r="AZ181"/>
  <c r="BC181" s="1"/>
  <c r="AY181" i="18"/>
  <c r="BB181" s="1"/>
  <c r="K181"/>
  <c r="N181" s="1"/>
  <c r="AX181" i="17"/>
  <c r="BA181" s="1"/>
  <c r="R181" i="18"/>
  <c r="AA182" s="1"/>
  <c r="F392" i="7" s="1"/>
  <c r="BR181" i="18"/>
  <c r="BS182" s="1"/>
  <c r="AY181" i="17"/>
  <c r="BB181" s="1"/>
  <c r="AZ181" i="18"/>
  <c r="BC181" s="1"/>
  <c r="BH182" i="17"/>
  <c r="BW181" i="18"/>
  <c r="AT182" s="1"/>
  <c r="BV181"/>
  <c r="AS182" s="1"/>
  <c r="BW181" i="17"/>
  <c r="AT182" s="1"/>
  <c r="BU181"/>
  <c r="AR182" s="1"/>
  <c r="J292" i="15"/>
  <c r="J292" i="16"/>
  <c r="BU180" i="13"/>
  <c r="J292" i="12"/>
  <c r="AW181" i="13"/>
  <c r="AZ181" s="1"/>
  <c r="AJ181"/>
  <c r="AS181" s="1"/>
  <c r="N180"/>
  <c r="BQ181"/>
  <c r="J181"/>
  <c r="BN181"/>
  <c r="BH181"/>
  <c r="BV181" i="17" l="1"/>
  <c r="AS182" s="1"/>
  <c r="BM182" s="1"/>
  <c r="BH182" i="18"/>
  <c r="BD181"/>
  <c r="BU181"/>
  <c r="AR182" s="1"/>
  <c r="H182" s="1"/>
  <c r="J392" i="19"/>
  <c r="H392"/>
  <c r="K392"/>
  <c r="G392"/>
  <c r="I392"/>
  <c r="K392" i="20"/>
  <c r="G392"/>
  <c r="J392"/>
  <c r="H392"/>
  <c r="I392"/>
  <c r="AW182" i="17"/>
  <c r="AK183" s="1"/>
  <c r="BQ182"/>
  <c r="BN182"/>
  <c r="J182"/>
  <c r="H182"/>
  <c r="BO182"/>
  <c r="AU182"/>
  <c r="AI183" s="1"/>
  <c r="BL182"/>
  <c r="AW182" i="18"/>
  <c r="AK183" s="1"/>
  <c r="BQ182"/>
  <c r="BN182"/>
  <c r="J182"/>
  <c r="BM182"/>
  <c r="I182"/>
  <c r="BP182"/>
  <c r="AV182"/>
  <c r="AJ183" s="1"/>
  <c r="BC181" i="13"/>
  <c r="AV181"/>
  <c r="AY181" s="1"/>
  <c r="AI181"/>
  <c r="AR181" s="1"/>
  <c r="BP181"/>
  <c r="I181"/>
  <c r="BM181"/>
  <c r="J392" i="7"/>
  <c r="K392"/>
  <c r="I392"/>
  <c r="G392"/>
  <c r="H392"/>
  <c r="S181" i="13"/>
  <c r="AB182" s="1"/>
  <c r="M181"/>
  <c r="I182" i="17" l="1"/>
  <c r="R182" s="1"/>
  <c r="AA183" s="1"/>
  <c r="BP182"/>
  <c r="AV182"/>
  <c r="AJ183" s="1"/>
  <c r="BO182" i="18"/>
  <c r="AU182"/>
  <c r="AI183" s="1"/>
  <c r="BL182"/>
  <c r="AZ182"/>
  <c r="BC182" s="1"/>
  <c r="AX182" i="17"/>
  <c r="BA182" s="1"/>
  <c r="L392" i="20"/>
  <c r="G292" i="12" s="1"/>
  <c r="L392" i="19"/>
  <c r="G292" i="15" s="1"/>
  <c r="AZ182" i="17"/>
  <c r="BC182" s="1"/>
  <c r="S182" i="18"/>
  <c r="AB183" s="1"/>
  <c r="M182"/>
  <c r="P182" s="1"/>
  <c r="Q182" i="17"/>
  <c r="Z183" s="1"/>
  <c r="K182"/>
  <c r="N182" s="1"/>
  <c r="AY182" i="18"/>
  <c r="BB182" s="1"/>
  <c r="L182"/>
  <c r="O182" s="1"/>
  <c r="R182"/>
  <c r="AA183" s="1"/>
  <c r="Q182"/>
  <c r="Z183" s="1"/>
  <c r="K182"/>
  <c r="N182" s="1"/>
  <c r="BR182"/>
  <c r="BS183" s="1"/>
  <c r="S182" i="17"/>
  <c r="AB183" s="1"/>
  <c r="M182"/>
  <c r="P182" s="1"/>
  <c r="BW181" i="13"/>
  <c r="BB181"/>
  <c r="AU181"/>
  <c r="AX181" s="1"/>
  <c r="P181"/>
  <c r="L392" i="7"/>
  <c r="L181" i="13"/>
  <c r="R181"/>
  <c r="AA182" s="1"/>
  <c r="BO181"/>
  <c r="H181"/>
  <c r="BL181"/>
  <c r="L182" i="17" l="1"/>
  <c r="O182" s="1"/>
  <c r="BR182"/>
  <c r="BS183" s="1"/>
  <c r="AY182"/>
  <c r="BB182" s="1"/>
  <c r="AX182" i="18"/>
  <c r="BA182" s="1"/>
  <c r="BD182" s="1"/>
  <c r="F393" i="7"/>
  <c r="F393" i="19"/>
  <c r="BH183" i="18"/>
  <c r="BH183" i="17"/>
  <c r="H292" i="12"/>
  <c r="I292" s="1"/>
  <c r="H292" i="15"/>
  <c r="I292" s="1"/>
  <c r="G292" i="16"/>
  <c r="H292" s="1"/>
  <c r="I292" s="1"/>
  <c r="BV181" i="13"/>
  <c r="BA181"/>
  <c r="BD181" s="1"/>
  <c r="BD181" i="17" s="1"/>
  <c r="AK182" i="13"/>
  <c r="AT182" s="1"/>
  <c r="O181"/>
  <c r="K181"/>
  <c r="Q181"/>
  <c r="Z182" s="1"/>
  <c r="F392" i="20" s="1"/>
  <c r="BR181" i="13"/>
  <c r="BS182" s="1"/>
  <c r="BU182" i="18" l="1"/>
  <c r="AR183" s="1"/>
  <c r="BV182"/>
  <c r="AS183" s="1"/>
  <c r="BW182"/>
  <c r="AT183" s="1"/>
  <c r="BU182" i="17"/>
  <c r="AR183" s="1"/>
  <c r="BV182"/>
  <c r="AS183" s="1"/>
  <c r="BW182"/>
  <c r="AT183" s="1"/>
  <c r="J293" i="15"/>
  <c r="J293" i="16"/>
  <c r="BU181" i="13"/>
  <c r="J293" i="12"/>
  <c r="AW182" i="13"/>
  <c r="AZ182" s="1"/>
  <c r="AJ182"/>
  <c r="AS182" s="1"/>
  <c r="BH182"/>
  <c r="BQ182"/>
  <c r="J182"/>
  <c r="BN182"/>
  <c r="N181"/>
  <c r="J393" i="20" l="1"/>
  <c r="G393"/>
  <c r="H393"/>
  <c r="K393"/>
  <c r="I393"/>
  <c r="I393" i="19"/>
  <c r="G393"/>
  <c r="H393"/>
  <c r="K393"/>
  <c r="J393"/>
  <c r="BO183" i="18"/>
  <c r="BL183"/>
  <c r="AU183"/>
  <c r="AI184" s="1"/>
  <c r="H183"/>
  <c r="H183" i="17"/>
  <c r="AU183"/>
  <c r="AI184" s="1"/>
  <c r="BL183"/>
  <c r="BO183"/>
  <c r="AW183" i="18"/>
  <c r="AK184" s="1"/>
  <c r="J183"/>
  <c r="BN183"/>
  <c r="BQ183"/>
  <c r="BM183" i="17"/>
  <c r="AV183"/>
  <c r="AJ184" s="1"/>
  <c r="BP183"/>
  <c r="I183"/>
  <c r="AW183"/>
  <c r="AK184" s="1"/>
  <c r="J183"/>
  <c r="BN183"/>
  <c r="BQ183"/>
  <c r="AV183" i="18"/>
  <c r="AJ184" s="1"/>
  <c r="BP183"/>
  <c r="I183"/>
  <c r="BM183"/>
  <c r="BC182" i="13"/>
  <c r="AV182"/>
  <c r="AY182" s="1"/>
  <c r="AI182"/>
  <c r="AR182" s="1"/>
  <c r="J393" i="7"/>
  <c r="K393"/>
  <c r="G393"/>
  <c r="H393"/>
  <c r="I393"/>
  <c r="S182" i="13"/>
  <c r="AB183" s="1"/>
  <c r="M182"/>
  <c r="I182"/>
  <c r="BP182"/>
  <c r="BM182"/>
  <c r="AZ183" i="18" l="1"/>
  <c r="BC183" s="1"/>
  <c r="AX183"/>
  <c r="BA183" s="1"/>
  <c r="L393" i="20"/>
  <c r="G293" i="12" s="1"/>
  <c r="AX183" i="17"/>
  <c r="BA183" s="1"/>
  <c r="L393" i="19"/>
  <c r="G293" i="15" s="1"/>
  <c r="AZ183" i="17"/>
  <c r="BC183" s="1"/>
  <c r="BR183"/>
  <c r="BS184" s="1"/>
  <c r="Q183"/>
  <c r="Z184" s="1"/>
  <c r="K183"/>
  <c r="N183" s="1"/>
  <c r="AY183" i="18"/>
  <c r="BB183" s="1"/>
  <c r="L183"/>
  <c r="O183" s="1"/>
  <c r="R183"/>
  <c r="AA184" s="1"/>
  <c r="S183" i="17"/>
  <c r="AB184" s="1"/>
  <c r="M183"/>
  <c r="P183" s="1"/>
  <c r="R183"/>
  <c r="AA184" s="1"/>
  <c r="L183"/>
  <c r="O183" s="1"/>
  <c r="M183" i="18"/>
  <c r="P183" s="1"/>
  <c r="S183"/>
  <c r="AB184" s="1"/>
  <c r="K183"/>
  <c r="N183" s="1"/>
  <c r="Q183"/>
  <c r="Z184" s="1"/>
  <c r="BR183"/>
  <c r="BS184" s="1"/>
  <c r="AY183" i="17"/>
  <c r="BB183" s="1"/>
  <c r="BW182" i="13"/>
  <c r="BB182"/>
  <c r="AU182"/>
  <c r="AX182" s="1"/>
  <c r="P182"/>
  <c r="BO182"/>
  <c r="BL182"/>
  <c r="H182"/>
  <c r="R182"/>
  <c r="AA183" s="1"/>
  <c r="L182"/>
  <c r="L393" i="7"/>
  <c r="F394" i="19" l="1"/>
  <c r="F394" i="7"/>
  <c r="BD183" i="18"/>
  <c r="BH184"/>
  <c r="BH184" i="17"/>
  <c r="G293" i="16"/>
  <c r="H293" s="1"/>
  <c r="I293" s="1"/>
  <c r="H293" i="15"/>
  <c r="I293" s="1"/>
  <c r="BV182" i="13"/>
  <c r="H293" i="12"/>
  <c r="I293" s="1"/>
  <c r="BA182" i="13"/>
  <c r="BD182" s="1"/>
  <c r="BD182" i="17" s="1"/>
  <c r="AK183" i="13"/>
  <c r="AT183" s="1"/>
  <c r="Q182"/>
  <c r="Z183" s="1"/>
  <c r="F393" i="20" s="1"/>
  <c r="K182" i="13"/>
  <c r="BR182"/>
  <c r="BS183" s="1"/>
  <c r="O182"/>
  <c r="BU183" i="18" l="1"/>
  <c r="AR184" s="1"/>
  <c r="BV183"/>
  <c r="AS184" s="1"/>
  <c r="BW183"/>
  <c r="AT184" s="1"/>
  <c r="BU183" i="17"/>
  <c r="AR184" s="1"/>
  <c r="BV183"/>
  <c r="AS184" s="1"/>
  <c r="BW183"/>
  <c r="AT184" s="1"/>
  <c r="J294" i="16"/>
  <c r="J294" i="15"/>
  <c r="BU182" i="13"/>
  <c r="J294" i="12"/>
  <c r="AW183" i="13"/>
  <c r="AZ183" s="1"/>
  <c r="AJ183"/>
  <c r="AS183" s="1"/>
  <c r="N182"/>
  <c r="J183"/>
  <c r="BQ183"/>
  <c r="BN183"/>
  <c r="BH183"/>
  <c r="K394" i="19" l="1"/>
  <c r="J394"/>
  <c r="G394"/>
  <c r="H394"/>
  <c r="I394"/>
  <c r="J394" i="20"/>
  <c r="I394"/>
  <c r="K394"/>
  <c r="H394"/>
  <c r="G394"/>
  <c r="AW184" i="17"/>
  <c r="AK185" s="1"/>
  <c r="J184"/>
  <c r="BN184"/>
  <c r="BQ184"/>
  <c r="AU184"/>
  <c r="AI185" s="1"/>
  <c r="BL184"/>
  <c r="BO184"/>
  <c r="H184"/>
  <c r="J184" i="18"/>
  <c r="BN184"/>
  <c r="BQ184"/>
  <c r="AW184"/>
  <c r="AK185" s="1"/>
  <c r="BO184"/>
  <c r="AU184"/>
  <c r="AI185" s="1"/>
  <c r="BL184"/>
  <c r="H184"/>
  <c r="I184"/>
  <c r="BM184"/>
  <c r="AV184"/>
  <c r="AJ185" s="1"/>
  <c r="BP184"/>
  <c r="AV184" i="17"/>
  <c r="AJ185" s="1"/>
  <c r="BM184"/>
  <c r="I184"/>
  <c r="BP184"/>
  <c r="BC183" i="13"/>
  <c r="AV183"/>
  <c r="AY183" s="1"/>
  <c r="AI183"/>
  <c r="AR183" s="1"/>
  <c r="S183"/>
  <c r="AB184" s="1"/>
  <c r="M183"/>
  <c r="I183"/>
  <c r="BM183"/>
  <c r="BP183"/>
  <c r="G394" i="7"/>
  <c r="J394"/>
  <c r="K394"/>
  <c r="I394"/>
  <c r="H394"/>
  <c r="AY184" i="17" l="1"/>
  <c r="BB184" s="1"/>
  <c r="AX184"/>
  <c r="BA184" s="1"/>
  <c r="AZ184"/>
  <c r="BC184" s="1"/>
  <c r="AY184" i="18"/>
  <c r="BB184" s="1"/>
  <c r="L394" i="20"/>
  <c r="G294" i="12" s="1"/>
  <c r="L394" i="19"/>
  <c r="G294" i="15" s="1"/>
  <c r="L184" i="18"/>
  <c r="O184" s="1"/>
  <c r="R184"/>
  <c r="AA185" s="1"/>
  <c r="K184" i="17"/>
  <c r="N184" s="1"/>
  <c r="Q184"/>
  <c r="Z185" s="1"/>
  <c r="BR184"/>
  <c r="BS185" s="1"/>
  <c r="Q184" i="18"/>
  <c r="Z185" s="1"/>
  <c r="BR184"/>
  <c r="BS185" s="1"/>
  <c r="K184"/>
  <c r="N184" s="1"/>
  <c r="S184"/>
  <c r="AB185" s="1"/>
  <c r="M184"/>
  <c r="P184" s="1"/>
  <c r="S184" i="17"/>
  <c r="AB185" s="1"/>
  <c r="M184"/>
  <c r="P184" s="1"/>
  <c r="AZ184" i="18"/>
  <c r="BC184" s="1"/>
  <c r="L184" i="17"/>
  <c r="O184" s="1"/>
  <c r="R184"/>
  <c r="AA185" s="1"/>
  <c r="AX184" i="18"/>
  <c r="BA184" s="1"/>
  <c r="BW183" i="13"/>
  <c r="BB183"/>
  <c r="AU183"/>
  <c r="AX183" s="1"/>
  <c r="L394" i="7"/>
  <c r="P183" i="13"/>
  <c r="H183"/>
  <c r="BO183"/>
  <c r="BL183"/>
  <c r="L183"/>
  <c r="R183"/>
  <c r="AA184" s="1"/>
  <c r="F395" i="7" l="1"/>
  <c r="F395" i="19"/>
  <c r="BH185" i="18"/>
  <c r="BD184"/>
  <c r="BH185" i="17"/>
  <c r="H294" i="12"/>
  <c r="I294" s="1"/>
  <c r="G294" i="16"/>
  <c r="H294" s="1"/>
  <c r="I294" s="1"/>
  <c r="H294" i="15"/>
  <c r="I294" s="1"/>
  <c r="BV183" i="13"/>
  <c r="BA183"/>
  <c r="BD183" s="1"/>
  <c r="BD183" i="17" s="1"/>
  <c r="AK184" i="13"/>
  <c r="AT184" s="1"/>
  <c r="O183"/>
  <c r="K183"/>
  <c r="Q183"/>
  <c r="Z184" s="1"/>
  <c r="F394" i="20" s="1"/>
  <c r="BR183" i="13"/>
  <c r="BS184" s="1"/>
  <c r="BV184" i="18" l="1"/>
  <c r="AS185" s="1"/>
  <c r="BW184"/>
  <c r="AT185" s="1"/>
  <c r="BU184"/>
  <c r="AR185" s="1"/>
  <c r="BV184" i="17"/>
  <c r="AS185" s="1"/>
  <c r="BW184"/>
  <c r="AT185" s="1"/>
  <c r="BU184"/>
  <c r="AR185" s="1"/>
  <c r="J295" i="16"/>
  <c r="J295" i="15"/>
  <c r="BU183" i="13"/>
  <c r="J295" i="12"/>
  <c r="AW184" i="13"/>
  <c r="AZ184" s="1"/>
  <c r="AJ184"/>
  <c r="AS184" s="1"/>
  <c r="BQ184"/>
  <c r="J184"/>
  <c r="BN184"/>
  <c r="BH184"/>
  <c r="N183"/>
  <c r="J395" i="19" l="1"/>
  <c r="K395"/>
  <c r="G395"/>
  <c r="H395"/>
  <c r="I395"/>
  <c r="I395" i="20"/>
  <c r="H395"/>
  <c r="K395"/>
  <c r="J395"/>
  <c r="G395"/>
  <c r="J185" i="18"/>
  <c r="BN185"/>
  <c r="BQ185"/>
  <c r="AW185"/>
  <c r="AK186" s="1"/>
  <c r="AU185"/>
  <c r="AI186" s="1"/>
  <c r="BO185"/>
  <c r="H185"/>
  <c r="BL185"/>
  <c r="BQ185" i="17"/>
  <c r="AW185"/>
  <c r="AK186" s="1"/>
  <c r="J185"/>
  <c r="BN185"/>
  <c r="BO185"/>
  <c r="H185"/>
  <c r="AU185"/>
  <c r="AI186" s="1"/>
  <c r="BL185"/>
  <c r="I185" i="18"/>
  <c r="BM185"/>
  <c r="AV185"/>
  <c r="AJ186" s="1"/>
  <c r="BP185"/>
  <c r="I185" i="17"/>
  <c r="BP185"/>
  <c r="AV185"/>
  <c r="AJ186" s="1"/>
  <c r="BM185"/>
  <c r="BC184" i="13"/>
  <c r="AV184"/>
  <c r="AY184" s="1"/>
  <c r="AI184"/>
  <c r="AR184" s="1"/>
  <c r="BP184"/>
  <c r="I184"/>
  <c r="BM184"/>
  <c r="H395" i="7"/>
  <c r="G395"/>
  <c r="J395"/>
  <c r="I395"/>
  <c r="K395"/>
  <c r="M184" i="13"/>
  <c r="S184"/>
  <c r="AB185" s="1"/>
  <c r="AZ185" i="17" l="1"/>
  <c r="BC185" s="1"/>
  <c r="AY185" i="18"/>
  <c r="BB185" s="1"/>
  <c r="AY185" i="17"/>
  <c r="BB185" s="1"/>
  <c r="L395" i="20"/>
  <c r="G295" i="12" s="1"/>
  <c r="L395" i="19"/>
  <c r="G295" i="15" s="1"/>
  <c r="R185" i="17"/>
  <c r="AA186" s="1"/>
  <c r="L185"/>
  <c r="O185" s="1"/>
  <c r="BR185" i="18"/>
  <c r="BS186" s="1"/>
  <c r="Q185"/>
  <c r="Z186" s="1"/>
  <c r="K185"/>
  <c r="N185" s="1"/>
  <c r="AX185"/>
  <c r="BA185" s="1"/>
  <c r="AZ185"/>
  <c r="BC185" s="1"/>
  <c r="R185"/>
  <c r="AA186" s="1"/>
  <c r="L185"/>
  <c r="O185" s="1"/>
  <c r="K185" i="17"/>
  <c r="N185" s="1"/>
  <c r="Q185"/>
  <c r="Z186" s="1"/>
  <c r="BR185"/>
  <c r="BS186" s="1"/>
  <c r="S185"/>
  <c r="AB186" s="1"/>
  <c r="M185"/>
  <c r="P185" s="1"/>
  <c r="S185" i="18"/>
  <c r="AB186" s="1"/>
  <c r="M185"/>
  <c r="P185" s="1"/>
  <c r="AX185" i="17"/>
  <c r="BA185" s="1"/>
  <c r="BW184" i="13"/>
  <c r="BB184"/>
  <c r="AU184"/>
  <c r="AX184" s="1"/>
  <c r="P184"/>
  <c r="L395" i="7"/>
  <c r="H184" i="13"/>
  <c r="BO184"/>
  <c r="BL184"/>
  <c r="L184"/>
  <c r="R184"/>
  <c r="AA185" s="1"/>
  <c r="F396" i="7" l="1"/>
  <c r="F396" i="19"/>
  <c r="BD185" i="18"/>
  <c r="BH186" i="17"/>
  <c r="BH186" i="18"/>
  <c r="H295" i="12"/>
  <c r="I295" s="1"/>
  <c r="H295" i="15"/>
  <c r="I295" s="1"/>
  <c r="G295" i="16"/>
  <c r="H295" s="1"/>
  <c r="I295" s="1"/>
  <c r="BV184" i="13"/>
  <c r="BA184"/>
  <c r="BD184" s="1"/>
  <c r="BD184" i="17" s="1"/>
  <c r="AK185" i="13"/>
  <c r="AT185" s="1"/>
  <c r="Q184"/>
  <c r="Z185" s="1"/>
  <c r="F395" i="20" s="1"/>
  <c r="K184" i="13"/>
  <c r="BR184"/>
  <c r="BS185" s="1"/>
  <c r="O184"/>
  <c r="BW185" i="18" l="1"/>
  <c r="AT186" s="1"/>
  <c r="BU185"/>
  <c r="AR186" s="1"/>
  <c r="BV185"/>
  <c r="AS186" s="1"/>
  <c r="BW185" i="17"/>
  <c r="AT186" s="1"/>
  <c r="BU185"/>
  <c r="AR186" s="1"/>
  <c r="BV185"/>
  <c r="AS186" s="1"/>
  <c r="J296" i="16"/>
  <c r="J296" i="15"/>
  <c r="BU184" i="13"/>
  <c r="J296" i="12"/>
  <c r="AW185" i="13"/>
  <c r="AZ185" s="1"/>
  <c r="AJ185"/>
  <c r="AS185" s="1"/>
  <c r="BH185"/>
  <c r="N184"/>
  <c r="BQ185"/>
  <c r="BN185"/>
  <c r="J185"/>
  <c r="J396" i="19" l="1"/>
  <c r="K396"/>
  <c r="G396"/>
  <c r="I396"/>
  <c r="H396"/>
  <c r="J396" i="20"/>
  <c r="I396"/>
  <c r="K396"/>
  <c r="G396"/>
  <c r="H396"/>
  <c r="H186" i="18"/>
  <c r="BO186"/>
  <c r="AU186"/>
  <c r="AI187" s="1"/>
  <c r="BL186"/>
  <c r="BN186"/>
  <c r="J186"/>
  <c r="BQ186"/>
  <c r="AW186"/>
  <c r="AK187" s="1"/>
  <c r="AU186" i="17"/>
  <c r="AI187" s="1"/>
  <c r="BO186"/>
  <c r="H186"/>
  <c r="BL186"/>
  <c r="AV186" i="18"/>
  <c r="AJ187" s="1"/>
  <c r="BP186"/>
  <c r="I186"/>
  <c r="BM186"/>
  <c r="BQ186" i="17"/>
  <c r="BN186"/>
  <c r="J186"/>
  <c r="AW186"/>
  <c r="AK187" s="1"/>
  <c r="BM186"/>
  <c r="I186"/>
  <c r="BP186"/>
  <c r="AV186"/>
  <c r="AJ187" s="1"/>
  <c r="BC185" i="13"/>
  <c r="AV185"/>
  <c r="AY185" s="1"/>
  <c r="AI185"/>
  <c r="AR185" s="1"/>
  <c r="I185"/>
  <c r="BP185"/>
  <c r="BM185"/>
  <c r="S185"/>
  <c r="AB186" s="1"/>
  <c r="M185"/>
  <c r="G396" i="7"/>
  <c r="I396"/>
  <c r="K396"/>
  <c r="H396"/>
  <c r="J396"/>
  <c r="AY186" i="18" l="1"/>
  <c r="BB186" s="1"/>
  <c r="L396" i="20"/>
  <c r="G296" i="12" s="1"/>
  <c r="AZ186" i="17"/>
  <c r="BC186" s="1"/>
  <c r="AX186"/>
  <c r="BA186" s="1"/>
  <c r="L396" i="19"/>
  <c r="G296" i="15" s="1"/>
  <c r="Q186" i="18"/>
  <c r="Z187" s="1"/>
  <c r="BR186"/>
  <c r="BS187" s="1"/>
  <c r="K186"/>
  <c r="N186" s="1"/>
  <c r="L186"/>
  <c r="O186" s="1"/>
  <c r="R186"/>
  <c r="AA187" s="1"/>
  <c r="K186" i="17"/>
  <c r="N186" s="1"/>
  <c r="Q186"/>
  <c r="Z187" s="1"/>
  <c r="BR186"/>
  <c r="BS187" s="1"/>
  <c r="AY186"/>
  <c r="BB186" s="1"/>
  <c r="AZ186" i="18"/>
  <c r="BC186" s="1"/>
  <c r="L186" i="17"/>
  <c r="O186" s="1"/>
  <c r="R186"/>
  <c r="AA187" s="1"/>
  <c r="S186"/>
  <c r="AB187" s="1"/>
  <c r="M186"/>
  <c r="P186" s="1"/>
  <c r="M186" i="18"/>
  <c r="P186" s="1"/>
  <c r="S186"/>
  <c r="AB187" s="1"/>
  <c r="AX186"/>
  <c r="BA186" s="1"/>
  <c r="BW185" i="13"/>
  <c r="BB185"/>
  <c r="AU185"/>
  <c r="AX185" s="1"/>
  <c r="BO185"/>
  <c r="H185"/>
  <c r="BL185"/>
  <c r="R185"/>
  <c r="AA186" s="1"/>
  <c r="L185"/>
  <c r="P185"/>
  <c r="L396" i="7"/>
  <c r="F397" l="1"/>
  <c r="F397" i="19"/>
  <c r="BD186" i="18"/>
  <c r="BH187" i="17"/>
  <c r="BH187" i="18"/>
  <c r="H296" i="12"/>
  <c r="I296" s="1"/>
  <c r="H296" i="15"/>
  <c r="I296" s="1"/>
  <c r="G296" i="16"/>
  <c r="H296" s="1"/>
  <c r="I296" s="1"/>
  <c r="BV185" i="13"/>
  <c r="BA185"/>
  <c r="BD185" s="1"/>
  <c r="BD185" i="17" s="1"/>
  <c r="AK186" i="13"/>
  <c r="AT186" s="1"/>
  <c r="K185"/>
  <c r="Q185"/>
  <c r="Z186" s="1"/>
  <c r="F396" i="20" s="1"/>
  <c r="BR185" i="13"/>
  <c r="BS186" s="1"/>
  <c r="O185"/>
  <c r="BU186" i="18" l="1"/>
  <c r="AR187" s="1"/>
  <c r="BW186"/>
  <c r="AT187" s="1"/>
  <c r="BV186"/>
  <c r="AS187" s="1"/>
  <c r="BU186" i="17"/>
  <c r="AR187" s="1"/>
  <c r="BV186"/>
  <c r="AS187" s="1"/>
  <c r="BW186"/>
  <c r="AT187" s="1"/>
  <c r="J297" i="16"/>
  <c r="J297" i="15"/>
  <c r="BU185" i="13"/>
  <c r="J297" i="12"/>
  <c r="AW186" i="13"/>
  <c r="AZ186" s="1"/>
  <c r="AJ186"/>
  <c r="AS186" s="1"/>
  <c r="J186"/>
  <c r="BN186"/>
  <c r="BQ186"/>
  <c r="N185"/>
  <c r="BH186"/>
  <c r="J397" i="19" l="1"/>
  <c r="G397"/>
  <c r="H397"/>
  <c r="I397"/>
  <c r="K397"/>
  <c r="I397" i="20"/>
  <c r="H397"/>
  <c r="K397"/>
  <c r="J397"/>
  <c r="G397"/>
  <c r="BQ187" i="18"/>
  <c r="J187"/>
  <c r="AW187"/>
  <c r="AK188" s="1"/>
  <c r="BN187"/>
  <c r="H187"/>
  <c r="BL187"/>
  <c r="BO187"/>
  <c r="AU187"/>
  <c r="AI188" s="1"/>
  <c r="J187" i="17"/>
  <c r="AW187"/>
  <c r="AK188" s="1"/>
  <c r="BN187"/>
  <c r="BQ187"/>
  <c r="BL187"/>
  <c r="H187"/>
  <c r="BO187"/>
  <c r="AU187"/>
  <c r="AI188" s="1"/>
  <c r="BP187" i="18"/>
  <c r="BM187"/>
  <c r="I187"/>
  <c r="AV187"/>
  <c r="AJ188" s="1"/>
  <c r="AV187" i="17"/>
  <c r="AJ188" s="1"/>
  <c r="I187"/>
  <c r="BP187"/>
  <c r="BM187"/>
  <c r="BC186" i="13"/>
  <c r="AV186"/>
  <c r="AY186" s="1"/>
  <c r="AI186"/>
  <c r="AR186" s="1"/>
  <c r="BP186"/>
  <c r="I186"/>
  <c r="BM186"/>
  <c r="S186"/>
  <c r="AB187" s="1"/>
  <c r="M186"/>
  <c r="I397" i="7"/>
  <c r="J397"/>
  <c r="G397"/>
  <c r="H397"/>
  <c r="K397"/>
  <c r="AY187" i="17" l="1"/>
  <c r="BB187" s="1"/>
  <c r="AX187"/>
  <c r="BA187" s="1"/>
  <c r="L397" i="19"/>
  <c r="G297" i="15" s="1"/>
  <c r="AX187" i="18"/>
  <c r="BA187" s="1"/>
  <c r="L397" i="20"/>
  <c r="G297" i="12" s="1"/>
  <c r="K187" i="17"/>
  <c r="N187" s="1"/>
  <c r="Q187"/>
  <c r="Z188" s="1"/>
  <c r="BR187"/>
  <c r="BS188" s="1"/>
  <c r="BR187" i="18"/>
  <c r="BS188" s="1"/>
  <c r="Q187"/>
  <c r="Z188" s="1"/>
  <c r="K187"/>
  <c r="N187" s="1"/>
  <c r="S187"/>
  <c r="AB188" s="1"/>
  <c r="M187"/>
  <c r="P187" s="1"/>
  <c r="AY187"/>
  <c r="BB187" s="1"/>
  <c r="R187" i="17"/>
  <c r="AA188" s="1"/>
  <c r="L187"/>
  <c r="O187" s="1"/>
  <c r="L187" i="18"/>
  <c r="O187" s="1"/>
  <c r="R187"/>
  <c r="AA188" s="1"/>
  <c r="AZ187" i="17"/>
  <c r="BC187" s="1"/>
  <c r="S187"/>
  <c r="AB188" s="1"/>
  <c r="M187"/>
  <c r="P187" s="1"/>
  <c r="AZ187" i="18"/>
  <c r="BC187" s="1"/>
  <c r="BW186" i="13"/>
  <c r="BB186"/>
  <c r="AU186"/>
  <c r="AX186" s="1"/>
  <c r="L397" i="7"/>
  <c r="BO186" i="13"/>
  <c r="H186"/>
  <c r="BL186"/>
  <c r="L186"/>
  <c r="R186"/>
  <c r="AA187" s="1"/>
  <c r="P186"/>
  <c r="F398" i="19" l="1"/>
  <c r="F398" i="7"/>
  <c r="BD187" i="18"/>
  <c r="BH188"/>
  <c r="BH188" i="17"/>
  <c r="G297" i="16"/>
  <c r="H297" s="1"/>
  <c r="I297" s="1"/>
  <c r="H297" i="15"/>
  <c r="I297" s="1"/>
  <c r="BV186" i="13"/>
  <c r="H297" i="12"/>
  <c r="I297" s="1"/>
  <c r="BA186" i="13"/>
  <c r="BD186" s="1"/>
  <c r="BD186" i="17" s="1"/>
  <c r="AK187" i="13"/>
  <c r="AT187" s="1"/>
  <c r="O186"/>
  <c r="Q186"/>
  <c r="Z187" s="1"/>
  <c r="F397" i="20" s="1"/>
  <c r="K186" i="13"/>
  <c r="BR186"/>
  <c r="BS187" s="1"/>
  <c r="BU187" i="18" l="1"/>
  <c r="AR188" s="1"/>
  <c r="BV187"/>
  <c r="AS188" s="1"/>
  <c r="BW187"/>
  <c r="AT188" s="1"/>
  <c r="BU187" i="17"/>
  <c r="AR188" s="1"/>
  <c r="BV187"/>
  <c r="AS188" s="1"/>
  <c r="BW187"/>
  <c r="AT188" s="1"/>
  <c r="J298" i="16"/>
  <c r="J298" i="15"/>
  <c r="BU186" i="13"/>
  <c r="J298" i="12"/>
  <c r="AW187" i="13"/>
  <c r="AZ187" s="1"/>
  <c r="AJ187"/>
  <c r="AS187" s="1"/>
  <c r="BQ187"/>
  <c r="J187"/>
  <c r="BN187"/>
  <c r="N186"/>
  <c r="BH187"/>
  <c r="K398" i="19" l="1"/>
  <c r="J398"/>
  <c r="G398"/>
  <c r="H398"/>
  <c r="I398"/>
  <c r="H398" i="20"/>
  <c r="G398"/>
  <c r="K398"/>
  <c r="I398"/>
  <c r="J398"/>
  <c r="H188" i="18"/>
  <c r="AU188"/>
  <c r="AI189" s="1"/>
  <c r="BO188"/>
  <c r="BL188"/>
  <c r="BL188" i="17"/>
  <c r="BO188"/>
  <c r="H188"/>
  <c r="AU188"/>
  <c r="AI189" s="1"/>
  <c r="BN188"/>
  <c r="AW188"/>
  <c r="AK189" s="1"/>
  <c r="J188"/>
  <c r="BQ188"/>
  <c r="AW188" i="18"/>
  <c r="AK189" s="1"/>
  <c r="BN188"/>
  <c r="J188"/>
  <c r="BQ188"/>
  <c r="BM188"/>
  <c r="AV188"/>
  <c r="AJ189" s="1"/>
  <c r="BP188"/>
  <c r="I188"/>
  <c r="AV188" i="17"/>
  <c r="AJ189" s="1"/>
  <c r="BP188"/>
  <c r="I188"/>
  <c r="BM188"/>
  <c r="AY188"/>
  <c r="BB188" s="1"/>
  <c r="BC187" i="13"/>
  <c r="AV187"/>
  <c r="AY187" s="1"/>
  <c r="AI187"/>
  <c r="AR187" s="1"/>
  <c r="BP187"/>
  <c r="I187"/>
  <c r="BM187"/>
  <c r="M187"/>
  <c r="S187"/>
  <c r="AB188" s="1"/>
  <c r="I398" i="7"/>
  <c r="G398"/>
  <c r="H398"/>
  <c r="K398"/>
  <c r="J398"/>
  <c r="AZ188" i="18" l="1"/>
  <c r="BC188" s="1"/>
  <c r="AY188"/>
  <c r="BB188" s="1"/>
  <c r="L398" i="20"/>
  <c r="G298" i="12" s="1"/>
  <c r="L398" i="19"/>
  <c r="G298" i="15" s="1"/>
  <c r="S188" i="17"/>
  <c r="AB189" s="1"/>
  <c r="M188"/>
  <c r="P188" s="1"/>
  <c r="BR188"/>
  <c r="BS189" s="1"/>
  <c r="Q188"/>
  <c r="Z189" s="1"/>
  <c r="K188"/>
  <c r="N188" s="1"/>
  <c r="K188" i="18"/>
  <c r="N188" s="1"/>
  <c r="Q188"/>
  <c r="Z189" s="1"/>
  <c r="BR188"/>
  <c r="BS189" s="1"/>
  <c r="S188"/>
  <c r="AB189" s="1"/>
  <c r="M188"/>
  <c r="P188" s="1"/>
  <c r="AX188" i="17"/>
  <c r="BA188" s="1"/>
  <c r="AZ188"/>
  <c r="BC188" s="1"/>
  <c r="R188"/>
  <c r="AA189" s="1"/>
  <c r="L188"/>
  <c r="O188" s="1"/>
  <c r="R188" i="18"/>
  <c r="AA189" s="1"/>
  <c r="L188"/>
  <c r="O188" s="1"/>
  <c r="AX188"/>
  <c r="BA188" s="1"/>
  <c r="BW187" i="13"/>
  <c r="BB187"/>
  <c r="AU187"/>
  <c r="AX187" s="1"/>
  <c r="BO187"/>
  <c r="H187"/>
  <c r="BR187" s="1"/>
  <c r="BS188" s="1"/>
  <c r="BL187"/>
  <c r="R187"/>
  <c r="AA188" s="1"/>
  <c r="L187"/>
  <c r="P187"/>
  <c r="L398" i="7"/>
  <c r="F399" l="1"/>
  <c r="F399" i="19"/>
  <c r="BD188" i="18"/>
  <c r="BH189"/>
  <c r="BH189" i="17"/>
  <c r="H298" i="12"/>
  <c r="I298" s="1"/>
  <c r="G298" i="16"/>
  <c r="H298" s="1"/>
  <c r="I298" s="1"/>
  <c r="H298" i="15"/>
  <c r="I298" s="1"/>
  <c r="BV187" i="13"/>
  <c r="BA187"/>
  <c r="BD187" s="1"/>
  <c r="BD187" i="17" s="1"/>
  <c r="AK188" i="13"/>
  <c r="AT188" s="1"/>
  <c r="O187"/>
  <c r="Q187"/>
  <c r="Z188" s="1"/>
  <c r="F398" i="20" s="1"/>
  <c r="K187" i="13"/>
  <c r="BV188" i="18" l="1"/>
  <c r="AS189" s="1"/>
  <c r="BW188"/>
  <c r="AT189" s="1"/>
  <c r="BU188"/>
  <c r="AR189" s="1"/>
  <c r="BV188" i="17"/>
  <c r="AS189" s="1"/>
  <c r="BW188"/>
  <c r="AT189" s="1"/>
  <c r="BU188"/>
  <c r="AR189" s="1"/>
  <c r="J299" i="16"/>
  <c r="J299" i="15"/>
  <c r="BU187" i="13"/>
  <c r="J299" i="12"/>
  <c r="AW188" i="13"/>
  <c r="AZ188" s="1"/>
  <c r="AJ188"/>
  <c r="AS188" s="1"/>
  <c r="J188"/>
  <c r="BN188"/>
  <c r="BQ188"/>
  <c r="N187"/>
  <c r="BH188"/>
  <c r="H399" i="20" l="1"/>
  <c r="K399"/>
  <c r="J399"/>
  <c r="G399"/>
  <c r="I399"/>
  <c r="I399" i="19"/>
  <c r="G399"/>
  <c r="J399"/>
  <c r="H399"/>
  <c r="K399"/>
  <c r="H189" i="18"/>
  <c r="BL189"/>
  <c r="BO189"/>
  <c r="AU189"/>
  <c r="AI190" s="1"/>
  <c r="BQ189" i="17"/>
  <c r="J189"/>
  <c r="AW189"/>
  <c r="AK190" s="1"/>
  <c r="BN189"/>
  <c r="H189"/>
  <c r="BL189"/>
  <c r="AU189"/>
  <c r="AI190" s="1"/>
  <c r="BO189"/>
  <c r="BM189" i="18"/>
  <c r="AV189"/>
  <c r="AJ190" s="1"/>
  <c r="BP189"/>
  <c r="I189"/>
  <c r="J189"/>
  <c r="BQ189"/>
  <c r="BN189"/>
  <c r="AW189"/>
  <c r="AK190" s="1"/>
  <c r="BM189" i="17"/>
  <c r="BP189"/>
  <c r="I189"/>
  <c r="AV189"/>
  <c r="AJ190" s="1"/>
  <c r="BC188" i="13"/>
  <c r="AV188"/>
  <c r="AY188" s="1"/>
  <c r="AI188"/>
  <c r="AR188" s="1"/>
  <c r="BP188"/>
  <c r="I188"/>
  <c r="BM188"/>
  <c r="I399" i="7"/>
  <c r="K399"/>
  <c r="G399"/>
  <c r="J399"/>
  <c r="H399"/>
  <c r="M188" i="13"/>
  <c r="S188"/>
  <c r="AB189" s="1"/>
  <c r="AX189" i="18" l="1"/>
  <c r="BA189" s="1"/>
  <c r="L399" i="20"/>
  <c r="G299" i="12" s="1"/>
  <c r="AZ189" i="18"/>
  <c r="BC189" s="1"/>
  <c r="L399" i="19"/>
  <c r="G299" i="15" s="1"/>
  <c r="AY189" i="17"/>
  <c r="BB189" s="1"/>
  <c r="Q189"/>
  <c r="Z190" s="1"/>
  <c r="K189"/>
  <c r="N189" s="1"/>
  <c r="BR189"/>
  <c r="BS190" s="1"/>
  <c r="S189"/>
  <c r="AB190" s="1"/>
  <c r="M189"/>
  <c r="P189" s="1"/>
  <c r="AX189"/>
  <c r="BA189" s="1"/>
  <c r="S189" i="18"/>
  <c r="AB190" s="1"/>
  <c r="M189"/>
  <c r="P189" s="1"/>
  <c r="Q189"/>
  <c r="Z190" s="1"/>
  <c r="K189"/>
  <c r="N189" s="1"/>
  <c r="BR189"/>
  <c r="BS190" s="1"/>
  <c r="L189" i="17"/>
  <c r="O189" s="1"/>
  <c r="R189"/>
  <c r="AA190" s="1"/>
  <c r="R189" i="18"/>
  <c r="AA190" s="1"/>
  <c r="L189"/>
  <c r="O189" s="1"/>
  <c r="AY189"/>
  <c r="BB189" s="1"/>
  <c r="AZ189" i="17"/>
  <c r="BC189" s="1"/>
  <c r="BW188" i="13"/>
  <c r="BB188"/>
  <c r="AU188"/>
  <c r="AX188" s="1"/>
  <c r="P188"/>
  <c r="L399" i="7"/>
  <c r="H188" i="13"/>
  <c r="BO188"/>
  <c r="BL188"/>
  <c r="L188"/>
  <c r="R188"/>
  <c r="AA189" s="1"/>
  <c r="F400" i="7" l="1"/>
  <c r="F400" i="19"/>
  <c r="BD189" i="18"/>
  <c r="BH190" i="17"/>
  <c r="BH190" i="18"/>
  <c r="H299" i="12"/>
  <c r="I299" s="1"/>
  <c r="H299" i="15"/>
  <c r="I299" s="1"/>
  <c r="G299" i="16"/>
  <c r="H299" s="1"/>
  <c r="I299" s="1"/>
  <c r="BV188" i="13"/>
  <c r="BA188"/>
  <c r="BD188" s="1"/>
  <c r="BD188" i="17" s="1"/>
  <c r="AK189" i="13"/>
  <c r="AT189" s="1"/>
  <c r="O188"/>
  <c r="Q188"/>
  <c r="Z189" s="1"/>
  <c r="F399" i="20" s="1"/>
  <c r="K188" i="13"/>
  <c r="BR188"/>
  <c r="BS189" s="1"/>
  <c r="BW189" i="18" l="1"/>
  <c r="AT190" s="1"/>
  <c r="BV189"/>
  <c r="AS190" s="1"/>
  <c r="BU189"/>
  <c r="AR190" s="1"/>
  <c r="BW189" i="17"/>
  <c r="AT190" s="1"/>
  <c r="BU189"/>
  <c r="AR190" s="1"/>
  <c r="BV189"/>
  <c r="AS190" s="1"/>
  <c r="J300" i="15"/>
  <c r="J300" i="16"/>
  <c r="BU188" i="13"/>
  <c r="J300" i="12"/>
  <c r="AW189" i="13"/>
  <c r="AZ189" s="1"/>
  <c r="AJ189"/>
  <c r="AS189" s="1"/>
  <c r="BH189"/>
  <c r="BQ189"/>
  <c r="J189"/>
  <c r="BN189"/>
  <c r="N188"/>
  <c r="G400" i="20" l="1"/>
  <c r="H400"/>
  <c r="K400"/>
  <c r="I400"/>
  <c r="J400"/>
  <c r="J400" i="19"/>
  <c r="I400"/>
  <c r="G400"/>
  <c r="K400"/>
  <c r="H400"/>
  <c r="J190" i="18"/>
  <c r="BN190"/>
  <c r="BQ190"/>
  <c r="AW190"/>
  <c r="AK191" s="1"/>
  <c r="BL190" i="17"/>
  <c r="H190"/>
  <c r="BO190"/>
  <c r="AU190"/>
  <c r="AI191" s="1"/>
  <c r="BQ190"/>
  <c r="AW190"/>
  <c r="AK191" s="1"/>
  <c r="J190"/>
  <c r="BN190"/>
  <c r="BL190" i="18"/>
  <c r="AU190"/>
  <c r="AI191" s="1"/>
  <c r="BO190"/>
  <c r="H190"/>
  <c r="AV190"/>
  <c r="AJ191" s="1"/>
  <c r="BM190"/>
  <c r="I190"/>
  <c r="BP190"/>
  <c r="AV190" i="17"/>
  <c r="AJ191" s="1"/>
  <c r="BM190"/>
  <c r="I190"/>
  <c r="BP190"/>
  <c r="BC189" i="13"/>
  <c r="AV189"/>
  <c r="AY189" s="1"/>
  <c r="AI189"/>
  <c r="AR189" s="1"/>
  <c r="S189"/>
  <c r="AB190" s="1"/>
  <c r="M189"/>
  <c r="BP189"/>
  <c r="I189"/>
  <c r="BM189"/>
  <c r="I400" i="7"/>
  <c r="J400"/>
  <c r="G400"/>
  <c r="K400"/>
  <c r="H400"/>
  <c r="AY190" i="17" l="1"/>
  <c r="BB190" s="1"/>
  <c r="AZ190"/>
  <c r="BC190" s="1"/>
  <c r="L400" i="19"/>
  <c r="G300" i="15" s="1"/>
  <c r="L400" i="20"/>
  <c r="G300" i="12" s="1"/>
  <c r="M190" i="17"/>
  <c r="P190" s="1"/>
  <c r="S190"/>
  <c r="AB191" s="1"/>
  <c r="AX190"/>
  <c r="BA190" s="1"/>
  <c r="AZ190" i="18"/>
  <c r="BC190" s="1"/>
  <c r="S190"/>
  <c r="AB191" s="1"/>
  <c r="M190"/>
  <c r="P190" s="1"/>
  <c r="L190"/>
  <c r="O190" s="1"/>
  <c r="R190"/>
  <c r="AA191" s="1"/>
  <c r="Q190"/>
  <c r="Z191" s="1"/>
  <c r="K190"/>
  <c r="N190" s="1"/>
  <c r="BR190"/>
  <c r="BS191" s="1"/>
  <c r="Q190" i="17"/>
  <c r="Z191" s="1"/>
  <c r="BR190"/>
  <c r="BS191" s="1"/>
  <c r="K190"/>
  <c r="N190" s="1"/>
  <c r="R190"/>
  <c r="AA191" s="1"/>
  <c r="L190"/>
  <c r="O190" s="1"/>
  <c r="AY190" i="18"/>
  <c r="BB190" s="1"/>
  <c r="AX190"/>
  <c r="BA190" s="1"/>
  <c r="BW189" i="13"/>
  <c r="BB189"/>
  <c r="AU189"/>
  <c r="AX189" s="1"/>
  <c r="H189"/>
  <c r="BO189"/>
  <c r="BL189"/>
  <c r="R189"/>
  <c r="AA190" s="1"/>
  <c r="L189"/>
  <c r="L400" i="7"/>
  <c r="P189" i="13"/>
  <c r="F401" i="7" l="1"/>
  <c r="F401" i="19"/>
  <c r="BH191" i="17"/>
  <c r="BH191" i="18"/>
  <c r="BD190"/>
  <c r="H300" i="12"/>
  <c r="I300" s="1"/>
  <c r="H300" i="15"/>
  <c r="I300" s="1"/>
  <c r="G300" i="16"/>
  <c r="H300" s="1"/>
  <c r="I300" s="1"/>
  <c r="BV189" i="13"/>
  <c r="BA189"/>
  <c r="BD189" s="1"/>
  <c r="BD189" i="17" s="1"/>
  <c r="AK190" i="13"/>
  <c r="AT190" s="1"/>
  <c r="O189"/>
  <c r="K189"/>
  <c r="Q189"/>
  <c r="Z190" s="1"/>
  <c r="F400" i="20" s="1"/>
  <c r="BR189" i="13"/>
  <c r="BS190" s="1"/>
  <c r="BU190" i="18" l="1"/>
  <c r="AR191" s="1"/>
  <c r="BV190"/>
  <c r="AS191" s="1"/>
  <c r="BW190"/>
  <c r="AT191" s="1"/>
  <c r="BU190" i="17"/>
  <c r="AR191" s="1"/>
  <c r="BV190"/>
  <c r="AS191" s="1"/>
  <c r="BW190"/>
  <c r="AT191" s="1"/>
  <c r="J301" i="15"/>
  <c r="J301" i="16"/>
  <c r="BU189" i="13"/>
  <c r="J301" i="12"/>
  <c r="AW190" i="13"/>
  <c r="AZ190" s="1"/>
  <c r="AJ190"/>
  <c r="AS190" s="1"/>
  <c r="BH190"/>
  <c r="N189"/>
  <c r="J190"/>
  <c r="BN190"/>
  <c r="BQ190"/>
  <c r="G401" i="20" l="1"/>
  <c r="K401"/>
  <c r="H401"/>
  <c r="I401"/>
  <c r="J401"/>
  <c r="K401" i="19"/>
  <c r="J401"/>
  <c r="H401"/>
  <c r="G401"/>
  <c r="I401"/>
  <c r="AW191" i="18"/>
  <c r="AK192" s="1"/>
  <c r="BN191"/>
  <c r="BQ191"/>
  <c r="J191"/>
  <c r="BO191" i="17"/>
  <c r="BL191"/>
  <c r="H191"/>
  <c r="AU191"/>
  <c r="AI192" s="1"/>
  <c r="J191"/>
  <c r="AW191"/>
  <c r="AK192" s="1"/>
  <c r="BN191"/>
  <c r="BQ191"/>
  <c r="I191" i="18"/>
  <c r="BP191"/>
  <c r="AV191"/>
  <c r="AJ192" s="1"/>
  <c r="BM191"/>
  <c r="H191"/>
  <c r="BL191"/>
  <c r="BO191"/>
  <c r="AU191"/>
  <c r="AI192" s="1"/>
  <c r="BP191" i="17"/>
  <c r="I191"/>
  <c r="BM191"/>
  <c r="AV191"/>
  <c r="AJ192" s="1"/>
  <c r="BC190" i="13"/>
  <c r="AV190"/>
  <c r="AY190" s="1"/>
  <c r="AI190"/>
  <c r="AR190" s="1"/>
  <c r="S190"/>
  <c r="AB191" s="1"/>
  <c r="M190"/>
  <c r="G401" i="7"/>
  <c r="I401"/>
  <c r="K401"/>
  <c r="H401"/>
  <c r="J401"/>
  <c r="I190" i="13"/>
  <c r="BP190"/>
  <c r="BM190"/>
  <c r="L401" i="20" l="1"/>
  <c r="G301" i="12" s="1"/>
  <c r="L401" i="19"/>
  <c r="G301" i="15" s="1"/>
  <c r="S191" i="18"/>
  <c r="AB192" s="1"/>
  <c r="M191"/>
  <c r="P191" s="1"/>
  <c r="K191"/>
  <c r="N191" s="1"/>
  <c r="Q191"/>
  <c r="Z192" s="1"/>
  <c r="BR191"/>
  <c r="BS192" s="1"/>
  <c r="AX191"/>
  <c r="BA191" s="1"/>
  <c r="AY191" i="17"/>
  <c r="BB191" s="1"/>
  <c r="AX191"/>
  <c r="BA191" s="1"/>
  <c r="AZ191" i="18"/>
  <c r="BC191" s="1"/>
  <c r="R191"/>
  <c r="AA192" s="1"/>
  <c r="L191"/>
  <c r="O191" s="1"/>
  <c r="L191" i="17"/>
  <c r="O191" s="1"/>
  <c r="R191"/>
  <c r="AA192" s="1"/>
  <c r="S191"/>
  <c r="AB192" s="1"/>
  <c r="M191"/>
  <c r="P191" s="1"/>
  <c r="Q191"/>
  <c r="Z192" s="1"/>
  <c r="K191"/>
  <c r="N191" s="1"/>
  <c r="BR191"/>
  <c r="BS192" s="1"/>
  <c r="AY191" i="18"/>
  <c r="BB191" s="1"/>
  <c r="AZ191" i="17"/>
  <c r="BC191" s="1"/>
  <c r="BW190" i="13"/>
  <c r="BB190"/>
  <c r="AU190"/>
  <c r="AX190" s="1"/>
  <c r="L401" i="7"/>
  <c r="R190" i="13"/>
  <c r="AA191" s="1"/>
  <c r="L190"/>
  <c r="BO190"/>
  <c r="H190"/>
  <c r="BL190"/>
  <c r="P190"/>
  <c r="F402" i="19" l="1"/>
  <c r="F402" i="7"/>
  <c r="BD191" i="18"/>
  <c r="BH192" i="17"/>
  <c r="BH192" i="18"/>
  <c r="G301" i="16"/>
  <c r="H301" s="1"/>
  <c r="I301" s="1"/>
  <c r="H301" i="15"/>
  <c r="I301" s="1"/>
  <c r="BV190" i="13"/>
  <c r="H301" i="12"/>
  <c r="I301" s="1"/>
  <c r="BA190" i="13"/>
  <c r="BD190" s="1"/>
  <c r="BD190" i="17" s="1"/>
  <c r="AK191" i="13"/>
  <c r="AT191" s="1"/>
  <c r="Q190"/>
  <c r="Z191" s="1"/>
  <c r="F401" i="20" s="1"/>
  <c r="K190" i="13"/>
  <c r="BR190"/>
  <c r="BS191" s="1"/>
  <c r="O190"/>
  <c r="BU191" i="18" l="1"/>
  <c r="AR192" s="1"/>
  <c r="BV191"/>
  <c r="AS192" s="1"/>
  <c r="BW191"/>
  <c r="AT192" s="1"/>
  <c r="BU191" i="17"/>
  <c r="AR192" s="1"/>
  <c r="BV191"/>
  <c r="AS192" s="1"/>
  <c r="BW191"/>
  <c r="AT192" s="1"/>
  <c r="J302" i="16"/>
  <c r="J302" i="15"/>
  <c r="BU190" i="13"/>
  <c r="J302" i="12"/>
  <c r="AW191" i="13"/>
  <c r="AZ191" s="1"/>
  <c r="AJ191"/>
  <c r="AS191" s="1"/>
  <c r="BQ191"/>
  <c r="J191"/>
  <c r="BN191"/>
  <c r="BH191"/>
  <c r="N190"/>
  <c r="H402" i="19" l="1"/>
  <c r="K402"/>
  <c r="J402"/>
  <c r="I402"/>
  <c r="G402"/>
  <c r="J402" i="20"/>
  <c r="K402"/>
  <c r="H402"/>
  <c r="G402"/>
  <c r="I402"/>
  <c r="BO192" i="18"/>
  <c r="AU192"/>
  <c r="AI193" s="1"/>
  <c r="BL192"/>
  <c r="H192"/>
  <c r="H192" i="17"/>
  <c r="BL192"/>
  <c r="BO192"/>
  <c r="AU192"/>
  <c r="AI193" s="1"/>
  <c r="AW192"/>
  <c r="AK193" s="1"/>
  <c r="J192"/>
  <c r="BN192"/>
  <c r="BQ192"/>
  <c r="I192" i="18"/>
  <c r="BM192"/>
  <c r="BP192"/>
  <c r="AV192"/>
  <c r="AJ193" s="1"/>
  <c r="AW192"/>
  <c r="AK193" s="1"/>
  <c r="BQ192"/>
  <c r="J192"/>
  <c r="BN192"/>
  <c r="BM192" i="17"/>
  <c r="BP192"/>
  <c r="AV192"/>
  <c r="AJ193" s="1"/>
  <c r="I192"/>
  <c r="BC191" i="13"/>
  <c r="AV191"/>
  <c r="AY191" s="1"/>
  <c r="AI191"/>
  <c r="AR191" s="1"/>
  <c r="BP191"/>
  <c r="I191"/>
  <c r="BM191"/>
  <c r="H402" i="7"/>
  <c r="K402"/>
  <c r="J402"/>
  <c r="I402"/>
  <c r="G402"/>
  <c r="M191" i="13"/>
  <c r="S191"/>
  <c r="AB192" s="1"/>
  <c r="AZ192" i="17" l="1"/>
  <c r="BC192" s="1"/>
  <c r="L402" i="19"/>
  <c r="G302" i="15" s="1"/>
  <c r="L402" i="20"/>
  <c r="G302" i="12" s="1"/>
  <c r="AX192" i="17"/>
  <c r="BA192" s="1"/>
  <c r="AX192" i="18"/>
  <c r="BA192" s="1"/>
  <c r="AZ192"/>
  <c r="BC192" s="1"/>
  <c r="L192"/>
  <c r="O192" s="1"/>
  <c r="R192"/>
  <c r="AA193" s="1"/>
  <c r="BR192"/>
  <c r="BS193" s="1"/>
  <c r="Q192"/>
  <c r="Z193" s="1"/>
  <c r="K192"/>
  <c r="N192" s="1"/>
  <c r="L192" i="17"/>
  <c r="O192" s="1"/>
  <c r="R192"/>
  <c r="AA193" s="1"/>
  <c r="K192"/>
  <c r="N192" s="1"/>
  <c r="BR192"/>
  <c r="BS193" s="1"/>
  <c r="Q192"/>
  <c r="Z193" s="1"/>
  <c r="AY192"/>
  <c r="BB192" s="1"/>
  <c r="M192" i="18"/>
  <c r="P192" s="1"/>
  <c r="S192"/>
  <c r="AB193" s="1"/>
  <c r="S192" i="17"/>
  <c r="AB193" s="1"/>
  <c r="M192"/>
  <c r="P192" s="1"/>
  <c r="AY192" i="18"/>
  <c r="BB192" s="1"/>
  <c r="BW191" i="13"/>
  <c r="BB191"/>
  <c r="AU191"/>
  <c r="AX191" s="1"/>
  <c r="L191"/>
  <c r="R191"/>
  <c r="AA192" s="1"/>
  <c r="BO191"/>
  <c r="H191"/>
  <c r="BL191"/>
  <c r="P191"/>
  <c r="L402" i="7"/>
  <c r="F403" l="1"/>
  <c r="F403" i="19"/>
  <c r="BH193" i="17"/>
  <c r="BD192" i="18"/>
  <c r="BH193"/>
  <c r="H302" i="12"/>
  <c r="I302" s="1"/>
  <c r="G302" i="16"/>
  <c r="H302" s="1"/>
  <c r="I302" s="1"/>
  <c r="H302" i="15"/>
  <c r="I302" s="1"/>
  <c r="BV191" i="13"/>
  <c r="BA191"/>
  <c r="BD191" s="1"/>
  <c r="BD191" i="17" s="1"/>
  <c r="AK192" i="13"/>
  <c r="AT192" s="1"/>
  <c r="O191"/>
  <c r="K191"/>
  <c r="BR191"/>
  <c r="BS192" s="1"/>
  <c r="Q191"/>
  <c r="Z192" s="1"/>
  <c r="F402" i="20" s="1"/>
  <c r="BV192" i="18" l="1"/>
  <c r="AS193" s="1"/>
  <c r="BW192"/>
  <c r="AT193" s="1"/>
  <c r="BU192"/>
  <c r="AR193" s="1"/>
  <c r="BV192" i="17"/>
  <c r="AS193" s="1"/>
  <c r="BW192"/>
  <c r="AT193" s="1"/>
  <c r="BU192"/>
  <c r="AR193" s="1"/>
  <c r="J303" i="16"/>
  <c r="J303" i="15"/>
  <c r="BU191" i="13"/>
  <c r="J303" i="12"/>
  <c r="AW192" i="13"/>
  <c r="AZ192" s="1"/>
  <c r="AJ192"/>
  <c r="AS192" s="1"/>
  <c r="N191"/>
  <c r="BH192"/>
  <c r="BQ192"/>
  <c r="J192"/>
  <c r="BN192"/>
  <c r="H403" i="19" l="1"/>
  <c r="I403"/>
  <c r="J403"/>
  <c r="K403"/>
  <c r="G403"/>
  <c r="H403" i="20"/>
  <c r="K403"/>
  <c r="G403"/>
  <c r="J403"/>
  <c r="I403"/>
  <c r="BL193" i="17"/>
  <c r="BO193"/>
  <c r="H193"/>
  <c r="AU193"/>
  <c r="AI194" s="1"/>
  <c r="BL193" i="18"/>
  <c r="BO193"/>
  <c r="H193"/>
  <c r="AU193"/>
  <c r="AI194" s="1"/>
  <c r="BN193" i="17"/>
  <c r="BQ193"/>
  <c r="J193"/>
  <c r="AW193"/>
  <c r="AK194" s="1"/>
  <c r="AW193" i="18"/>
  <c r="AK194" s="1"/>
  <c r="J193"/>
  <c r="BN193"/>
  <c r="BQ193"/>
  <c r="BM193"/>
  <c r="BP193"/>
  <c r="I193"/>
  <c r="AV193"/>
  <c r="AJ194" s="1"/>
  <c r="BP193" i="17"/>
  <c r="I193"/>
  <c r="AV193"/>
  <c r="AJ194" s="1"/>
  <c r="BM193"/>
  <c r="BC192" i="13"/>
  <c r="AV192"/>
  <c r="AY192" s="1"/>
  <c r="AI192"/>
  <c r="AR192" s="1"/>
  <c r="I192"/>
  <c r="BP192"/>
  <c r="BM192"/>
  <c r="S192"/>
  <c r="AB193" s="1"/>
  <c r="M192"/>
  <c r="I403" i="7"/>
  <c r="G403"/>
  <c r="H403"/>
  <c r="J403"/>
  <c r="K403"/>
  <c r="AZ193" i="18" l="1"/>
  <c r="BC193" s="1"/>
  <c r="AX193" i="17"/>
  <c r="BA193" s="1"/>
  <c r="L403" i="20"/>
  <c r="G303" i="12" s="1"/>
  <c r="L403" i="19"/>
  <c r="G303" i="15" s="1"/>
  <c r="AY193" i="18"/>
  <c r="BB193" s="1"/>
  <c r="AY193" i="17"/>
  <c r="BB193" s="1"/>
  <c r="M193"/>
  <c r="P193" s="1"/>
  <c r="S193"/>
  <c r="AB194" s="1"/>
  <c r="AX193" i="18"/>
  <c r="BA193" s="1"/>
  <c r="R193" i="17"/>
  <c r="AA194" s="1"/>
  <c r="L193"/>
  <c r="O193" s="1"/>
  <c r="BR193"/>
  <c r="BS194" s="1"/>
  <c r="K193"/>
  <c r="N193" s="1"/>
  <c r="Q193"/>
  <c r="Z194" s="1"/>
  <c r="AZ193"/>
  <c r="BC193" s="1"/>
  <c r="M193" i="18"/>
  <c r="P193" s="1"/>
  <c r="S193"/>
  <c r="AB194" s="1"/>
  <c r="Q193"/>
  <c r="Z194" s="1"/>
  <c r="K193"/>
  <c r="N193" s="1"/>
  <c r="BR193"/>
  <c r="BS194" s="1"/>
  <c r="R193"/>
  <c r="AA194" s="1"/>
  <c r="L193"/>
  <c r="O193" s="1"/>
  <c r="BW192" i="13"/>
  <c r="BB192"/>
  <c r="AU192"/>
  <c r="AX192" s="1"/>
  <c r="L403" i="7"/>
  <c r="R192" i="13"/>
  <c r="AA193" s="1"/>
  <c r="L192"/>
  <c r="P192"/>
  <c r="H192"/>
  <c r="BO192"/>
  <c r="BL192"/>
  <c r="F404" i="19" l="1"/>
  <c r="F404" i="7"/>
  <c r="BD193" i="18"/>
  <c r="BH194" i="17"/>
  <c r="BH194" i="18"/>
  <c r="H303" i="15"/>
  <c r="I303" s="1"/>
  <c r="G303" i="16"/>
  <c r="H303" s="1"/>
  <c r="I303" s="1"/>
  <c r="BV192" i="13"/>
  <c r="H303" i="12"/>
  <c r="I303" s="1"/>
  <c r="BA192" i="13"/>
  <c r="BD192" s="1"/>
  <c r="BD192" i="17" s="1"/>
  <c r="AK193" i="13"/>
  <c r="AT193" s="1"/>
  <c r="O192"/>
  <c r="K192"/>
  <c r="Q192"/>
  <c r="Z193" s="1"/>
  <c r="F403" i="20" s="1"/>
  <c r="BR192" i="13"/>
  <c r="BS193" s="1"/>
  <c r="BW193" i="18" l="1"/>
  <c r="AT194" s="1"/>
  <c r="BU193"/>
  <c r="AR194" s="1"/>
  <c r="BV193"/>
  <c r="AS194" s="1"/>
  <c r="BW193" i="17"/>
  <c r="AT194" s="1"/>
  <c r="BU193"/>
  <c r="AR194" s="1"/>
  <c r="BV193"/>
  <c r="AS194" s="1"/>
  <c r="J304" i="15"/>
  <c r="J304" i="16"/>
  <c r="BU192" i="13"/>
  <c r="J304" i="12"/>
  <c r="AW193" i="13"/>
  <c r="AZ193" s="1"/>
  <c r="AJ193"/>
  <c r="AS193" s="1"/>
  <c r="BH193"/>
  <c r="BQ193"/>
  <c r="BN193"/>
  <c r="J193"/>
  <c r="N192"/>
  <c r="G404" i="19" l="1"/>
  <c r="K404"/>
  <c r="H404"/>
  <c r="I404"/>
  <c r="J404"/>
  <c r="I404" i="20"/>
  <c r="H404"/>
  <c r="G404"/>
  <c r="K404"/>
  <c r="J404"/>
  <c r="AU194" i="18"/>
  <c r="AI195" s="1"/>
  <c r="BL194"/>
  <c r="BO194"/>
  <c r="H194"/>
  <c r="BO194" i="17"/>
  <c r="AU194"/>
  <c r="AI195" s="1"/>
  <c r="H194"/>
  <c r="BL194"/>
  <c r="AW194"/>
  <c r="AK195" s="1"/>
  <c r="BN194"/>
  <c r="BQ194"/>
  <c r="J194"/>
  <c r="I194" i="18"/>
  <c r="AV194"/>
  <c r="AJ195" s="1"/>
  <c r="BM194"/>
  <c r="BP194"/>
  <c r="BQ194"/>
  <c r="AW194"/>
  <c r="AK195" s="1"/>
  <c r="J194"/>
  <c r="BN194"/>
  <c r="I194" i="17"/>
  <c r="AV194"/>
  <c r="AJ195" s="1"/>
  <c r="BM194"/>
  <c r="BP194"/>
  <c r="BC193" i="13"/>
  <c r="AV193"/>
  <c r="AY193" s="1"/>
  <c r="AI193"/>
  <c r="AR193" s="1"/>
  <c r="I404" i="7"/>
  <c r="H404"/>
  <c r="K404"/>
  <c r="G404"/>
  <c r="J404"/>
  <c r="M193" i="13"/>
  <c r="S193"/>
  <c r="AB194" s="1"/>
  <c r="BP193"/>
  <c r="I193"/>
  <c r="BM193"/>
  <c r="AX194" i="17" l="1"/>
  <c r="BA194" s="1"/>
  <c r="L404" i="20"/>
  <c r="G304" i="12" s="1"/>
  <c r="L404" i="19"/>
  <c r="G304" i="15" s="1"/>
  <c r="AY194" i="17"/>
  <c r="BB194" s="1"/>
  <c r="R194"/>
  <c r="AA195" s="1"/>
  <c r="L194"/>
  <c r="O194" s="1"/>
  <c r="AY194" i="18"/>
  <c r="BB194" s="1"/>
  <c r="S194"/>
  <c r="AB195" s="1"/>
  <c r="M194"/>
  <c r="P194" s="1"/>
  <c r="S194" i="17"/>
  <c r="AB195" s="1"/>
  <c r="M194"/>
  <c r="P194" s="1"/>
  <c r="BR194" i="18"/>
  <c r="BS195" s="1"/>
  <c r="K194"/>
  <c r="N194" s="1"/>
  <c r="Q194"/>
  <c r="Z195" s="1"/>
  <c r="L194"/>
  <c r="O194" s="1"/>
  <c r="R194"/>
  <c r="AA195" s="1"/>
  <c r="Q194" i="17"/>
  <c r="Z195" s="1"/>
  <c r="K194"/>
  <c r="N194" s="1"/>
  <c r="BR194"/>
  <c r="BS195" s="1"/>
  <c r="AZ194" i="18"/>
  <c r="BC194" s="1"/>
  <c r="AZ194" i="17"/>
  <c r="BC194" s="1"/>
  <c r="AX194" i="18"/>
  <c r="BA194" s="1"/>
  <c r="BW193" i="13"/>
  <c r="BB193"/>
  <c r="AU193"/>
  <c r="AX193" s="1"/>
  <c r="P193"/>
  <c r="R193"/>
  <c r="AA194" s="1"/>
  <c r="L193"/>
  <c r="BO193"/>
  <c r="H193"/>
  <c r="BL193"/>
  <c r="L404" i="7"/>
  <c r="F405" i="19" l="1"/>
  <c r="F405" i="7"/>
  <c r="BH195" i="17"/>
  <c r="BD194" i="18"/>
  <c r="BH195"/>
  <c r="H304" i="12"/>
  <c r="I304" s="1"/>
  <c r="H304" i="15"/>
  <c r="I304" s="1"/>
  <c r="G304" i="16"/>
  <c r="H304" s="1"/>
  <c r="I304" s="1"/>
  <c r="BV193" i="13"/>
  <c r="BA193"/>
  <c r="BD193" s="1"/>
  <c r="BD193" i="17" s="1"/>
  <c r="AK194" i="13"/>
  <c r="AT194" s="1"/>
  <c r="O193"/>
  <c r="K193"/>
  <c r="BR193"/>
  <c r="BS194" s="1"/>
  <c r="Q193"/>
  <c r="Z194" s="1"/>
  <c r="F404" i="20" s="1"/>
  <c r="BU194" i="18" l="1"/>
  <c r="AR195" s="1"/>
  <c r="BW194"/>
  <c r="AT195" s="1"/>
  <c r="BV194"/>
  <c r="AS195" s="1"/>
  <c r="BU194" i="17"/>
  <c r="AR195" s="1"/>
  <c r="BV194"/>
  <c r="AS195" s="1"/>
  <c r="BW194"/>
  <c r="AT195" s="1"/>
  <c r="J305" i="16"/>
  <c r="J305" i="15"/>
  <c r="BU193" i="13"/>
  <c r="J305" i="12"/>
  <c r="AW194" i="13"/>
  <c r="AZ194" s="1"/>
  <c r="AJ194"/>
  <c r="AS194" s="1"/>
  <c r="BH194"/>
  <c r="BQ194"/>
  <c r="J194"/>
  <c r="BN194"/>
  <c r="N193"/>
  <c r="K405" i="20" l="1"/>
  <c r="I405"/>
  <c r="J405"/>
  <c r="G405"/>
  <c r="H405"/>
  <c r="G405" i="19"/>
  <c r="I405"/>
  <c r="K405"/>
  <c r="J405"/>
  <c r="H405"/>
  <c r="BL195" i="17"/>
  <c r="BO195"/>
  <c r="AU195"/>
  <c r="AI196" s="1"/>
  <c r="H195"/>
  <c r="BQ195"/>
  <c r="J195"/>
  <c r="AW195"/>
  <c r="AK196" s="1"/>
  <c r="BN195"/>
  <c r="H195" i="18"/>
  <c r="BL195"/>
  <c r="BO195"/>
  <c r="AU195"/>
  <c r="AI196" s="1"/>
  <c r="AV195" i="17"/>
  <c r="AJ196" s="1"/>
  <c r="I195"/>
  <c r="BM195"/>
  <c r="BP195"/>
  <c r="J195" i="18"/>
  <c r="AW195"/>
  <c r="AK196" s="1"/>
  <c r="BN195"/>
  <c r="BQ195"/>
  <c r="BP195"/>
  <c r="I195"/>
  <c r="AV195"/>
  <c r="AJ196" s="1"/>
  <c r="BM195"/>
  <c r="BC194" i="13"/>
  <c r="AV194"/>
  <c r="AY194" s="1"/>
  <c r="AI194"/>
  <c r="AR194" s="1"/>
  <c r="I405" i="7"/>
  <c r="J405"/>
  <c r="G405"/>
  <c r="H405"/>
  <c r="K405"/>
  <c r="I194" i="13"/>
  <c r="BP194"/>
  <c r="BM194"/>
  <c r="S194"/>
  <c r="AB195" s="1"/>
  <c r="M194"/>
  <c r="AX195" i="17" l="1"/>
  <c r="BA195" s="1"/>
  <c r="AZ195"/>
  <c r="BC195" s="1"/>
  <c r="L405" i="20"/>
  <c r="G305" i="12" s="1"/>
  <c r="L405" i="19"/>
  <c r="G305" i="15" s="1"/>
  <c r="AY195" i="17"/>
  <c r="BB195" s="1"/>
  <c r="R195"/>
  <c r="AA196" s="1"/>
  <c r="L195"/>
  <c r="O195" s="1"/>
  <c r="Q195" i="18"/>
  <c r="Z196" s="1"/>
  <c r="BR195"/>
  <c r="BS196" s="1"/>
  <c r="K195"/>
  <c r="N195" s="1"/>
  <c r="S195" i="17"/>
  <c r="AB196" s="1"/>
  <c r="M195"/>
  <c r="P195" s="1"/>
  <c r="AY195" i="18"/>
  <c r="BB195" s="1"/>
  <c r="AZ195"/>
  <c r="BC195" s="1"/>
  <c r="AX195"/>
  <c r="BA195" s="1"/>
  <c r="S195"/>
  <c r="AB196" s="1"/>
  <c r="M195"/>
  <c r="P195" s="1"/>
  <c r="R195"/>
  <c r="AA196" s="1"/>
  <c r="L195"/>
  <c r="O195" s="1"/>
  <c r="K195" i="17"/>
  <c r="N195" s="1"/>
  <c r="BR195"/>
  <c r="BS196" s="1"/>
  <c r="Q195"/>
  <c r="Z196" s="1"/>
  <c r="BW194" i="13"/>
  <c r="BB194"/>
  <c r="AU194"/>
  <c r="AX194" s="1"/>
  <c r="BO194"/>
  <c r="H194"/>
  <c r="BL194"/>
  <c r="R194"/>
  <c r="AA195" s="1"/>
  <c r="L194"/>
  <c r="P194"/>
  <c r="L405" i="7"/>
  <c r="F406" i="19" l="1"/>
  <c r="F406" i="7"/>
  <c r="BH196" i="17"/>
  <c r="BD195" i="18"/>
  <c r="BH196"/>
  <c r="G305" i="16"/>
  <c r="H305" s="1"/>
  <c r="I305" s="1"/>
  <c r="H305" i="15"/>
  <c r="I305" s="1"/>
  <c r="BV194" i="13"/>
  <c r="H305" i="12"/>
  <c r="I305" s="1"/>
  <c r="BA194" i="13"/>
  <c r="BD194" s="1"/>
  <c r="BD194" i="17" s="1"/>
  <c r="AK195" i="13"/>
  <c r="AT195" s="1"/>
  <c r="Q194"/>
  <c r="Z195" s="1"/>
  <c r="F405" i="20" s="1"/>
  <c r="K194" i="13"/>
  <c r="BR194"/>
  <c r="BS195" s="1"/>
  <c r="O194"/>
  <c r="BU195" i="18" l="1"/>
  <c r="AR196" s="1"/>
  <c r="BV195"/>
  <c r="AS196" s="1"/>
  <c r="BW195"/>
  <c r="AT196" s="1"/>
  <c r="BU195" i="17"/>
  <c r="AR196" s="1"/>
  <c r="BV195"/>
  <c r="AS196" s="1"/>
  <c r="BW195"/>
  <c r="AT196" s="1"/>
  <c r="J306" i="16"/>
  <c r="J306" i="15"/>
  <c r="BU194" i="13"/>
  <c r="J306" i="12"/>
  <c r="AW195" i="13"/>
  <c r="AZ195" s="1"/>
  <c r="AJ195"/>
  <c r="AS195" s="1"/>
  <c r="BQ195"/>
  <c r="J195"/>
  <c r="BN195"/>
  <c r="N194"/>
  <c r="BH195"/>
  <c r="I406" i="19" l="1"/>
  <c r="K406"/>
  <c r="J406"/>
  <c r="G406"/>
  <c r="H406"/>
  <c r="K406" i="20"/>
  <c r="H406"/>
  <c r="I406"/>
  <c r="J406"/>
  <c r="G406"/>
  <c r="BO196" i="18"/>
  <c r="H196"/>
  <c r="AU196"/>
  <c r="AI197" s="1"/>
  <c r="BL196"/>
  <c r="AW196" i="17"/>
  <c r="AK197" s="1"/>
  <c r="J196"/>
  <c r="BN196"/>
  <c r="BQ196"/>
  <c r="H196"/>
  <c r="AU196"/>
  <c r="AI197" s="1"/>
  <c r="BL196"/>
  <c r="BO196"/>
  <c r="I196" i="18"/>
  <c r="BM196"/>
  <c r="BP196"/>
  <c r="AV196"/>
  <c r="AJ197" s="1"/>
  <c r="AW196"/>
  <c r="AK197" s="1"/>
  <c r="BN196"/>
  <c r="BQ196"/>
  <c r="J196"/>
  <c r="AV196" i="17"/>
  <c r="AJ197" s="1"/>
  <c r="BM196"/>
  <c r="BP196"/>
  <c r="I196"/>
  <c r="BC195" i="13"/>
  <c r="AV195"/>
  <c r="AY195" s="1"/>
  <c r="AI195"/>
  <c r="AR195" s="1"/>
  <c r="I195"/>
  <c r="BP195"/>
  <c r="BM195"/>
  <c r="H406" i="7"/>
  <c r="K406"/>
  <c r="J406"/>
  <c r="I406"/>
  <c r="G406"/>
  <c r="M195" i="13"/>
  <c r="S195"/>
  <c r="AB196" s="1"/>
  <c r="AZ196" i="17" l="1"/>
  <c r="BC196" s="1"/>
  <c r="AX196"/>
  <c r="BA196" s="1"/>
  <c r="AX196" i="18"/>
  <c r="BA196" s="1"/>
  <c r="L406" i="19"/>
  <c r="G306" i="15" s="1"/>
  <c r="L406" i="20"/>
  <c r="G306" i="12" s="1"/>
  <c r="R196" i="17"/>
  <c r="AA197" s="1"/>
  <c r="L196"/>
  <c r="O196" s="1"/>
  <c r="K196" i="18"/>
  <c r="N196" s="1"/>
  <c r="BR196"/>
  <c r="BS197" s="1"/>
  <c r="Q196"/>
  <c r="Z197" s="1"/>
  <c r="Q196" i="17"/>
  <c r="Z197" s="1"/>
  <c r="K196"/>
  <c r="N196" s="1"/>
  <c r="BR196"/>
  <c r="BS197" s="1"/>
  <c r="S196"/>
  <c r="AB197" s="1"/>
  <c r="M196"/>
  <c r="P196" s="1"/>
  <c r="AY196"/>
  <c r="BB196" s="1"/>
  <c r="M196" i="18"/>
  <c r="P196" s="1"/>
  <c r="S196"/>
  <c r="AB197" s="1"/>
  <c r="R196"/>
  <c r="AA197" s="1"/>
  <c r="L196"/>
  <c r="O196" s="1"/>
  <c r="AZ196"/>
  <c r="BC196" s="1"/>
  <c r="AY196"/>
  <c r="BB196" s="1"/>
  <c r="BW195" i="13"/>
  <c r="BB195"/>
  <c r="AU195"/>
  <c r="AX195" s="1"/>
  <c r="L406" i="7"/>
  <c r="R195" i="13"/>
  <c r="AA196" s="1"/>
  <c r="L195"/>
  <c r="H195"/>
  <c r="BO195"/>
  <c r="BL195"/>
  <c r="P195"/>
  <c r="F407" i="7" l="1"/>
  <c r="F407" i="19"/>
  <c r="BD196" i="18"/>
  <c r="BH197"/>
  <c r="BH197" i="17"/>
  <c r="H306" i="12"/>
  <c r="I306" s="1"/>
  <c r="G306" i="16"/>
  <c r="H306" s="1"/>
  <c r="I306" s="1"/>
  <c r="H306" i="15"/>
  <c r="I306" s="1"/>
  <c r="BV195" i="13"/>
  <c r="BA195"/>
  <c r="BD195" s="1"/>
  <c r="BD195" i="17" s="1"/>
  <c r="AK196" i="13"/>
  <c r="AT196" s="1"/>
  <c r="O195"/>
  <c r="K195"/>
  <c r="Q195"/>
  <c r="Z196" s="1"/>
  <c r="F406" i="20" s="1"/>
  <c r="BR195" i="13"/>
  <c r="BS196" s="1"/>
  <c r="BV196" i="18" l="1"/>
  <c r="AS197" s="1"/>
  <c r="BW196"/>
  <c r="AT197" s="1"/>
  <c r="BU196"/>
  <c r="AR197" s="1"/>
  <c r="BV196" i="17"/>
  <c r="AS197" s="1"/>
  <c r="BW196"/>
  <c r="AT197" s="1"/>
  <c r="BU196"/>
  <c r="AR197" s="1"/>
  <c r="J307" i="15"/>
  <c r="J307" i="16"/>
  <c r="BU195" i="13"/>
  <c r="J307" i="12"/>
  <c r="AW196" i="13"/>
  <c r="AZ196" s="1"/>
  <c r="AJ196"/>
  <c r="AS196" s="1"/>
  <c r="BH196"/>
  <c r="BQ196"/>
  <c r="J196"/>
  <c r="BN196"/>
  <c r="N195"/>
  <c r="I407" i="20" l="1"/>
  <c r="J407"/>
  <c r="K407"/>
  <c r="H407"/>
  <c r="G407"/>
  <c r="H407" i="19"/>
  <c r="K407"/>
  <c r="J407"/>
  <c r="I407"/>
  <c r="G407"/>
  <c r="AU197" i="17"/>
  <c r="AI198" s="1"/>
  <c r="BL197"/>
  <c r="BO197"/>
  <c r="H197"/>
  <c r="AU197" i="18"/>
  <c r="AI198" s="1"/>
  <c r="BL197"/>
  <c r="BO197"/>
  <c r="H197"/>
  <c r="J197"/>
  <c r="BN197"/>
  <c r="BQ197"/>
  <c r="AW197"/>
  <c r="AK198" s="1"/>
  <c r="BM197" i="17"/>
  <c r="BP197"/>
  <c r="I197"/>
  <c r="AV197"/>
  <c r="AJ198" s="1"/>
  <c r="AW197"/>
  <c r="AK198" s="1"/>
  <c r="J197"/>
  <c r="BN197"/>
  <c r="BQ197"/>
  <c r="BM197" i="18"/>
  <c r="BP197"/>
  <c r="AV197"/>
  <c r="AJ198" s="1"/>
  <c r="I197"/>
  <c r="BC196" i="13"/>
  <c r="AV196"/>
  <c r="AY196" s="1"/>
  <c r="AI196"/>
  <c r="AR196" s="1"/>
  <c r="G407" i="7"/>
  <c r="J407"/>
  <c r="I407"/>
  <c r="K407"/>
  <c r="H407"/>
  <c r="S196" i="13"/>
  <c r="AB197" s="1"/>
  <c r="M196"/>
  <c r="BP196"/>
  <c r="I196"/>
  <c r="BM196"/>
  <c r="AZ197" i="17" l="1"/>
  <c r="BC197" s="1"/>
  <c r="AX197" i="18"/>
  <c r="BA197" s="1"/>
  <c r="L407" i="20"/>
  <c r="G307" i="12" s="1"/>
  <c r="L407" i="19"/>
  <c r="G307" i="15" s="1"/>
  <c r="R197" i="18"/>
  <c r="AA198" s="1"/>
  <c r="L197"/>
  <c r="O197" s="1"/>
  <c r="S197" i="17"/>
  <c r="AB198" s="1"/>
  <c r="M197"/>
  <c r="P197" s="1"/>
  <c r="AY197" i="18"/>
  <c r="BB197" s="1"/>
  <c r="Q197"/>
  <c r="Z198" s="1"/>
  <c r="K197"/>
  <c r="N197" s="1"/>
  <c r="BR197"/>
  <c r="BS198" s="1"/>
  <c r="L197" i="17"/>
  <c r="O197" s="1"/>
  <c r="R197"/>
  <c r="AA198" s="1"/>
  <c r="S197" i="18"/>
  <c r="AB198" s="1"/>
  <c r="M197"/>
  <c r="P197" s="1"/>
  <c r="AZ197"/>
  <c r="BC197" s="1"/>
  <c r="BR197" i="17"/>
  <c r="BS198" s="1"/>
  <c r="K197"/>
  <c r="N197" s="1"/>
  <c r="Q197"/>
  <c r="Z198" s="1"/>
  <c r="AY197"/>
  <c r="BB197" s="1"/>
  <c r="AX197"/>
  <c r="BA197" s="1"/>
  <c r="BW196" i="13"/>
  <c r="BB196"/>
  <c r="AU196"/>
  <c r="AX196" s="1"/>
  <c r="BO196"/>
  <c r="H196"/>
  <c r="BL196"/>
  <c r="P196"/>
  <c r="L196"/>
  <c r="R196"/>
  <c r="AA197" s="1"/>
  <c r="L407" i="7"/>
  <c r="F408" l="1"/>
  <c r="F408" i="19"/>
  <c r="BH198" i="17"/>
  <c r="BD197" i="18"/>
  <c r="BH198"/>
  <c r="H307" i="15"/>
  <c r="I307" s="1"/>
  <c r="G307" i="16"/>
  <c r="H307" s="1"/>
  <c r="I307" s="1"/>
  <c r="BV196" i="13"/>
  <c r="H307" i="12"/>
  <c r="I307" s="1"/>
  <c r="BA196" i="13"/>
  <c r="BD196" s="1"/>
  <c r="BD196" i="17" s="1"/>
  <c r="AK197" i="13"/>
  <c r="AT197" s="1"/>
  <c r="O196"/>
  <c r="Q196"/>
  <c r="Z197" s="1"/>
  <c r="F407" i="20" s="1"/>
  <c r="BR196" i="13"/>
  <c r="BS197" s="1"/>
  <c r="K196"/>
  <c r="BW197" i="18" l="1"/>
  <c r="AT198" s="1"/>
  <c r="BV197"/>
  <c r="AS198" s="1"/>
  <c r="BU197"/>
  <c r="AR198" s="1"/>
  <c r="BW197" i="17"/>
  <c r="AT198" s="1"/>
  <c r="BU197"/>
  <c r="AR198" s="1"/>
  <c r="BV197"/>
  <c r="AS198" s="1"/>
  <c r="J308" i="16"/>
  <c r="J308" i="15"/>
  <c r="BU196" i="13"/>
  <c r="J308" i="12"/>
  <c r="AW197" i="13"/>
  <c r="AZ197" s="1"/>
  <c r="AJ197"/>
  <c r="AS197" s="1"/>
  <c r="J197"/>
  <c r="BQ197"/>
  <c r="BN197"/>
  <c r="N196"/>
  <c r="BH197"/>
  <c r="J408" i="19" l="1"/>
  <c r="K408"/>
  <c r="H408"/>
  <c r="I408"/>
  <c r="G408"/>
  <c r="K408" i="20"/>
  <c r="I408"/>
  <c r="J408"/>
  <c r="G408"/>
  <c r="H408"/>
  <c r="BQ198" i="18"/>
  <c r="J198"/>
  <c r="AW198"/>
  <c r="AK199" s="1"/>
  <c r="BN198"/>
  <c r="AU198"/>
  <c r="AI199" s="1"/>
  <c r="BL198"/>
  <c r="BO198"/>
  <c r="H198"/>
  <c r="BN198" i="17"/>
  <c r="BQ198"/>
  <c r="J198"/>
  <c r="AW198"/>
  <c r="AK199" s="1"/>
  <c r="H198"/>
  <c r="BL198"/>
  <c r="BO198"/>
  <c r="AU198"/>
  <c r="AI199" s="1"/>
  <c r="BM198" i="18"/>
  <c r="BP198"/>
  <c r="I198"/>
  <c r="AV198"/>
  <c r="AJ199" s="1"/>
  <c r="BP198" i="17"/>
  <c r="I198"/>
  <c r="AV198"/>
  <c r="AJ199" s="1"/>
  <c r="BM198"/>
  <c r="BC197" i="13"/>
  <c r="AV197"/>
  <c r="AY197" s="1"/>
  <c r="AI197"/>
  <c r="AR197" s="1"/>
  <c r="S197"/>
  <c r="AB198" s="1"/>
  <c r="M197"/>
  <c r="I197"/>
  <c r="BP197"/>
  <c r="BM197"/>
  <c r="K408" i="7"/>
  <c r="G408"/>
  <c r="H408"/>
  <c r="I408"/>
  <c r="J408"/>
  <c r="AX198" i="18" l="1"/>
  <c r="BA198" s="1"/>
  <c r="L408" i="19"/>
  <c r="G308" i="15" s="1"/>
  <c r="L408" i="20"/>
  <c r="G308" i="12" s="1"/>
  <c r="S198" i="17"/>
  <c r="AB199" s="1"/>
  <c r="M198"/>
  <c r="P198" s="1"/>
  <c r="S198" i="18"/>
  <c r="AB199" s="1"/>
  <c r="M198"/>
  <c r="P198" s="1"/>
  <c r="Q198"/>
  <c r="Z199" s="1"/>
  <c r="BR198"/>
  <c r="BS199" s="1"/>
  <c r="K198"/>
  <c r="N198" s="1"/>
  <c r="AY198" i="17"/>
  <c r="BB198" s="1"/>
  <c r="AZ198"/>
  <c r="BC198" s="1"/>
  <c r="R198"/>
  <c r="AA199" s="1"/>
  <c r="L198"/>
  <c r="O198" s="1"/>
  <c r="R198" i="18"/>
  <c r="AA199" s="1"/>
  <c r="L198"/>
  <c r="O198" s="1"/>
  <c r="Q198" i="17"/>
  <c r="Z199" s="1"/>
  <c r="BR198"/>
  <c r="BS199" s="1"/>
  <c r="K198"/>
  <c r="N198" s="1"/>
  <c r="AY198" i="18"/>
  <c r="BB198" s="1"/>
  <c r="AX198" i="17"/>
  <c r="BA198" s="1"/>
  <c r="AZ198" i="18"/>
  <c r="BC198" s="1"/>
  <c r="BW197" i="13"/>
  <c r="BB197"/>
  <c r="AU197"/>
  <c r="AX197" s="1"/>
  <c r="L408" i="7"/>
  <c r="BO197" i="13"/>
  <c r="H197"/>
  <c r="BL197"/>
  <c r="P197"/>
  <c r="R197"/>
  <c r="AA198" s="1"/>
  <c r="L197"/>
  <c r="F409" i="19" l="1"/>
  <c r="F409" i="7"/>
  <c r="BD198" i="18"/>
  <c r="BH199"/>
  <c r="BH199" i="17"/>
  <c r="H308" i="12"/>
  <c r="I308" s="1"/>
  <c r="H308" i="15"/>
  <c r="I308" s="1"/>
  <c r="G308" i="16"/>
  <c r="H308" s="1"/>
  <c r="I308" s="1"/>
  <c r="BV197" i="13"/>
  <c r="BA197"/>
  <c r="BD197" s="1"/>
  <c r="BD197" i="17" s="1"/>
  <c r="AK198" i="13"/>
  <c r="AT198" s="1"/>
  <c r="Q197"/>
  <c r="Z198" s="1"/>
  <c r="F408" i="20" s="1"/>
  <c r="BR197" i="13"/>
  <c r="BS198" s="1"/>
  <c r="K197"/>
  <c r="O197"/>
  <c r="BU198" i="18" l="1"/>
  <c r="AR199" s="1"/>
  <c r="BV198"/>
  <c r="AS199" s="1"/>
  <c r="BW198"/>
  <c r="AT199" s="1"/>
  <c r="BU198" i="17"/>
  <c r="AR199" s="1"/>
  <c r="BV198"/>
  <c r="AS199" s="1"/>
  <c r="BW198"/>
  <c r="AT199" s="1"/>
  <c r="J309" i="15"/>
  <c r="J309" i="16"/>
  <c r="BU197" i="13"/>
  <c r="J309" i="12"/>
  <c r="AW198" i="13"/>
  <c r="AZ198" s="1"/>
  <c r="AJ198"/>
  <c r="AS198" s="1"/>
  <c r="J198"/>
  <c r="BQ198"/>
  <c r="BN198"/>
  <c r="BH198"/>
  <c r="N197"/>
  <c r="I409" i="20" l="1"/>
  <c r="J409"/>
  <c r="K409"/>
  <c r="H409"/>
  <c r="G409"/>
  <c r="J409" i="19"/>
  <c r="K409"/>
  <c r="H409"/>
  <c r="I409"/>
  <c r="G409"/>
  <c r="BN199" i="18"/>
  <c r="BQ199"/>
  <c r="J199"/>
  <c r="AW199"/>
  <c r="AK200" s="1"/>
  <c r="AU199" i="17"/>
  <c r="AI200" s="1"/>
  <c r="BO199"/>
  <c r="BL199"/>
  <c r="H199"/>
  <c r="AW199"/>
  <c r="AK200" s="1"/>
  <c r="BN199"/>
  <c r="BQ199"/>
  <c r="J199"/>
  <c r="BO199" i="18"/>
  <c r="AU199"/>
  <c r="AI200" s="1"/>
  <c r="H199"/>
  <c r="BL199"/>
  <c r="I199" i="17"/>
  <c r="AV199"/>
  <c r="AJ200" s="1"/>
  <c r="BM199"/>
  <c r="BP199"/>
  <c r="AV199" i="18"/>
  <c r="AJ200" s="1"/>
  <c r="BM199"/>
  <c r="BP199"/>
  <c r="I199"/>
  <c r="AY199"/>
  <c r="BB199" s="1"/>
  <c r="BC198" i="13"/>
  <c r="AV198"/>
  <c r="AY198" s="1"/>
  <c r="AI198"/>
  <c r="AR198" s="1"/>
  <c r="G409" i="7"/>
  <c r="H409"/>
  <c r="K409"/>
  <c r="I409"/>
  <c r="J409"/>
  <c r="BP198" i="13"/>
  <c r="I198"/>
  <c r="BM198"/>
  <c r="S198"/>
  <c r="AB199" s="1"/>
  <c r="M198"/>
  <c r="AX199" i="17" l="1"/>
  <c r="BA199" s="1"/>
  <c r="AY199"/>
  <c r="BB199" s="1"/>
  <c r="AZ199"/>
  <c r="BC199" s="1"/>
  <c r="L409" i="20"/>
  <c r="G309" i="12" s="1"/>
  <c r="L409" i="19"/>
  <c r="G309" i="15" s="1"/>
  <c r="L199" i="18"/>
  <c r="O199" s="1"/>
  <c r="R199"/>
  <c r="AA200" s="1"/>
  <c r="K199"/>
  <c r="N199" s="1"/>
  <c r="Q199"/>
  <c r="Z200" s="1"/>
  <c r="BR199"/>
  <c r="BS200" s="1"/>
  <c r="R199" i="17"/>
  <c r="AA200" s="1"/>
  <c r="L199"/>
  <c r="O199" s="1"/>
  <c r="M199"/>
  <c r="P199" s="1"/>
  <c r="S199"/>
  <c r="AB200" s="1"/>
  <c r="K199"/>
  <c r="N199" s="1"/>
  <c r="Q199"/>
  <c r="Z200" s="1"/>
  <c r="BR199"/>
  <c r="BS200" s="1"/>
  <c r="S199" i="18"/>
  <c r="AB200" s="1"/>
  <c r="M199"/>
  <c r="P199" s="1"/>
  <c r="AZ199"/>
  <c r="BC199" s="1"/>
  <c r="AX199"/>
  <c r="BA199" s="1"/>
  <c r="BW198" i="13"/>
  <c r="BB198"/>
  <c r="AU198"/>
  <c r="AX198" s="1"/>
  <c r="H198"/>
  <c r="BO198"/>
  <c r="BL198"/>
  <c r="L409" i="7"/>
  <c r="L198" i="13"/>
  <c r="R198"/>
  <c r="AA199" s="1"/>
  <c r="P198"/>
  <c r="F410" i="7" l="1"/>
  <c r="F410" i="19"/>
  <c r="BH200" i="17"/>
  <c r="BD199" i="18"/>
  <c r="BH200"/>
  <c r="H309" i="12"/>
  <c r="I309" s="1"/>
  <c r="G309" i="16"/>
  <c r="H309" s="1"/>
  <c r="I309" s="1"/>
  <c r="H309" i="15"/>
  <c r="I309" s="1"/>
  <c r="BV198" i="13"/>
  <c r="BA198"/>
  <c r="BD198" s="1"/>
  <c r="BD198" i="17" s="1"/>
  <c r="AK199" i="13"/>
  <c r="AT199" s="1"/>
  <c r="O198"/>
  <c r="K198"/>
  <c r="Q198"/>
  <c r="Z199" s="1"/>
  <c r="F409" i="20" s="1"/>
  <c r="BR198" i="13"/>
  <c r="BS199" s="1"/>
  <c r="BU199" i="18" l="1"/>
  <c r="AR200" s="1"/>
  <c r="BV199"/>
  <c r="AS200" s="1"/>
  <c r="BW199"/>
  <c r="AT200" s="1"/>
  <c r="BU199" i="17"/>
  <c r="AR200" s="1"/>
  <c r="BV199"/>
  <c r="AS200" s="1"/>
  <c r="BW199"/>
  <c r="AT200" s="1"/>
  <c r="J310" i="15"/>
  <c r="J310" i="16"/>
  <c r="BU198" i="13"/>
  <c r="J310" i="12"/>
  <c r="AW199" i="13"/>
  <c r="AZ199" s="1"/>
  <c r="AJ199"/>
  <c r="AS199" s="1"/>
  <c r="BQ199"/>
  <c r="J199"/>
  <c r="BN199"/>
  <c r="BH199"/>
  <c r="N198"/>
  <c r="I410" i="20" l="1"/>
  <c r="K410"/>
  <c r="J410"/>
  <c r="G410"/>
  <c r="H410"/>
  <c r="G410" i="19"/>
  <c r="H410"/>
  <c r="J410"/>
  <c r="I410"/>
  <c r="K410"/>
  <c r="BN200" i="18"/>
  <c r="AW200"/>
  <c r="AK201" s="1"/>
  <c r="BQ200"/>
  <c r="J200"/>
  <c r="H200" i="17"/>
  <c r="BO200"/>
  <c r="AU200"/>
  <c r="AI201" s="1"/>
  <c r="BL200"/>
  <c r="AW200"/>
  <c r="AK201" s="1"/>
  <c r="BQ200"/>
  <c r="J200"/>
  <c r="BN200"/>
  <c r="BO200" i="18"/>
  <c r="H200"/>
  <c r="BL200"/>
  <c r="AU200"/>
  <c r="AI201" s="1"/>
  <c r="BP200" i="17"/>
  <c r="BM200"/>
  <c r="AV200"/>
  <c r="AJ201" s="1"/>
  <c r="I200"/>
  <c r="BP200" i="18"/>
  <c r="AV200"/>
  <c r="AJ201" s="1"/>
  <c r="I200"/>
  <c r="BM200"/>
  <c r="BC199" i="13"/>
  <c r="AV199"/>
  <c r="AY199" s="1"/>
  <c r="AI199"/>
  <c r="AR199" s="1"/>
  <c r="I410" i="7"/>
  <c r="G410"/>
  <c r="J410"/>
  <c r="K410"/>
  <c r="H410"/>
  <c r="S199" i="13"/>
  <c r="AB200" s="1"/>
  <c r="M199"/>
  <c r="I199"/>
  <c r="BP199"/>
  <c r="BM199"/>
  <c r="AY200" i="17" l="1"/>
  <c r="BB200" s="1"/>
  <c r="AZ200"/>
  <c r="BC200" s="1"/>
  <c r="AX200"/>
  <c r="BA200" s="1"/>
  <c r="AZ200" i="18"/>
  <c r="BC200" s="1"/>
  <c r="L410" i="20"/>
  <c r="G310" i="12" s="1"/>
  <c r="L410" i="19"/>
  <c r="G310" i="15" s="1"/>
  <c r="AX200" i="18"/>
  <c r="BA200" s="1"/>
  <c r="L200"/>
  <c r="O200" s="1"/>
  <c r="R200"/>
  <c r="AA201" s="1"/>
  <c r="Q200"/>
  <c r="Z201" s="1"/>
  <c r="K200"/>
  <c r="N200" s="1"/>
  <c r="BR200"/>
  <c r="BS201" s="1"/>
  <c r="M200" i="17"/>
  <c r="P200" s="1"/>
  <c r="S200"/>
  <c r="AB201" s="1"/>
  <c r="BR200"/>
  <c r="BS201" s="1"/>
  <c r="Q200"/>
  <c r="Z201" s="1"/>
  <c r="K200"/>
  <c r="N200" s="1"/>
  <c r="AY200" i="18"/>
  <c r="BB200" s="1"/>
  <c r="R200" i="17"/>
  <c r="AA201" s="1"/>
  <c r="L200"/>
  <c r="O200" s="1"/>
  <c r="S200" i="18"/>
  <c r="AB201" s="1"/>
  <c r="M200"/>
  <c r="P200" s="1"/>
  <c r="BW199" i="13"/>
  <c r="BB199"/>
  <c r="AU199"/>
  <c r="AX199" s="1"/>
  <c r="L199"/>
  <c r="R199"/>
  <c r="AA200" s="1"/>
  <c r="L410" i="7"/>
  <c r="P199" i="13"/>
  <c r="BO199"/>
  <c r="H199"/>
  <c r="BL199"/>
  <c r="F411" i="7" l="1"/>
  <c r="F411" i="19"/>
  <c r="BD200" i="18"/>
  <c r="BH201" i="17"/>
  <c r="BH201" i="18"/>
  <c r="G310" i="16"/>
  <c r="H310" s="1"/>
  <c r="I310" s="1"/>
  <c r="H310" i="15"/>
  <c r="I310" s="1"/>
  <c r="BV199" i="13"/>
  <c r="H310" i="12"/>
  <c r="I310" s="1"/>
  <c r="BA199" i="13"/>
  <c r="BD199" s="1"/>
  <c r="BD199" i="17" s="1"/>
  <c r="AK200" i="13"/>
  <c r="AT200" s="1"/>
  <c r="BR199"/>
  <c r="BS200" s="1"/>
  <c r="Q199"/>
  <c r="Z200" s="1"/>
  <c r="F410" i="20" s="1"/>
  <c r="K199" i="13"/>
  <c r="O199"/>
  <c r="BV200" i="18" l="1"/>
  <c r="AS201" s="1"/>
  <c r="BW200"/>
  <c r="AT201" s="1"/>
  <c r="BU200"/>
  <c r="AR201" s="1"/>
  <c r="BV200" i="17"/>
  <c r="AS201" s="1"/>
  <c r="BW200"/>
  <c r="AT201" s="1"/>
  <c r="BU200"/>
  <c r="AR201" s="1"/>
  <c r="J311" i="16"/>
  <c r="J311" i="15"/>
  <c r="BU199" i="13"/>
  <c r="J311" i="12"/>
  <c r="AW200" i="13"/>
  <c r="AZ200" s="1"/>
  <c r="AJ200"/>
  <c r="AS200" s="1"/>
  <c r="BH200"/>
  <c r="J200"/>
  <c r="BQ200"/>
  <c r="BN200"/>
  <c r="N199"/>
  <c r="H411" i="20" l="1"/>
  <c r="K411"/>
  <c r="I411"/>
  <c r="J411"/>
  <c r="G411"/>
  <c r="G411" i="19"/>
  <c r="K411"/>
  <c r="J411"/>
  <c r="I411"/>
  <c r="H411"/>
  <c r="BO201" i="17"/>
  <c r="AU201"/>
  <c r="AI202" s="1"/>
  <c r="H201"/>
  <c r="BL201"/>
  <c r="AW201"/>
  <c r="AK202" s="1"/>
  <c r="BN201"/>
  <c r="BQ201"/>
  <c r="J201"/>
  <c r="BN201" i="18"/>
  <c r="AW201"/>
  <c r="AK202" s="1"/>
  <c r="J201"/>
  <c r="BQ201"/>
  <c r="BP201" i="17"/>
  <c r="BM201"/>
  <c r="I201"/>
  <c r="AV201"/>
  <c r="AJ202" s="1"/>
  <c r="AU201" i="18"/>
  <c r="AI202" s="1"/>
  <c r="BO201"/>
  <c r="BL201"/>
  <c r="H201"/>
  <c r="BP201"/>
  <c r="AV201"/>
  <c r="AJ202" s="1"/>
  <c r="BM201"/>
  <c r="I201"/>
  <c r="BC200" i="13"/>
  <c r="AV200"/>
  <c r="AY200" s="1"/>
  <c r="AI200"/>
  <c r="AR200" s="1"/>
  <c r="I200"/>
  <c r="BP200"/>
  <c r="BM200"/>
  <c r="G411" i="7"/>
  <c r="J411"/>
  <c r="K411"/>
  <c r="H411"/>
  <c r="I411"/>
  <c r="S200" i="13"/>
  <c r="AB201" s="1"/>
  <c r="M200"/>
  <c r="AX201" i="17" l="1"/>
  <c r="BA201" s="1"/>
  <c r="AZ201" i="18"/>
  <c r="BC201" s="1"/>
  <c r="L411" i="20"/>
  <c r="G311" i="12" s="1"/>
  <c r="L411" i="19"/>
  <c r="G311" i="15" s="1"/>
  <c r="AY201" i="17"/>
  <c r="BB201" s="1"/>
  <c r="K201" i="18"/>
  <c r="N201" s="1"/>
  <c r="BR201"/>
  <c r="BS202" s="1"/>
  <c r="Q201"/>
  <c r="Z202" s="1"/>
  <c r="S201"/>
  <c r="AB202" s="1"/>
  <c r="M201"/>
  <c r="P201" s="1"/>
  <c r="R201"/>
  <c r="AA202" s="1"/>
  <c r="L201"/>
  <c r="O201" s="1"/>
  <c r="M201" i="17"/>
  <c r="P201" s="1"/>
  <c r="S201"/>
  <c r="AB202" s="1"/>
  <c r="R201"/>
  <c r="AA202" s="1"/>
  <c r="L201"/>
  <c r="O201" s="1"/>
  <c r="BR201"/>
  <c r="BS202" s="1"/>
  <c r="Q201"/>
  <c r="Z202" s="1"/>
  <c r="K201"/>
  <c r="N201" s="1"/>
  <c r="AX201" i="18"/>
  <c r="BA201" s="1"/>
  <c r="AZ201" i="17"/>
  <c r="BC201" s="1"/>
  <c r="AY201" i="18"/>
  <c r="BB201" s="1"/>
  <c r="BW200" i="13"/>
  <c r="BB200"/>
  <c r="AU200"/>
  <c r="AX200" s="1"/>
  <c r="L411" i="7"/>
  <c r="R200" i="13"/>
  <c r="AA201" s="1"/>
  <c r="L200"/>
  <c r="P200"/>
  <c r="BO200"/>
  <c r="H200"/>
  <c r="BL200"/>
  <c r="F412" i="19" l="1"/>
  <c r="F412" i="7"/>
  <c r="BH202" i="17"/>
  <c r="BH202" i="18"/>
  <c r="BD201"/>
  <c r="H311" i="12"/>
  <c r="I311" s="1"/>
  <c r="H311" i="15"/>
  <c r="I311" s="1"/>
  <c r="G311" i="16"/>
  <c r="H311" s="1"/>
  <c r="I311" s="1"/>
  <c r="BV200" i="13"/>
  <c r="BA200"/>
  <c r="BD200" s="1"/>
  <c r="BD200" i="17" s="1"/>
  <c r="AK201" i="13"/>
  <c r="AT201" s="1"/>
  <c r="O200"/>
  <c r="BR200"/>
  <c r="BS201" s="1"/>
  <c r="Q200"/>
  <c r="Z201" s="1"/>
  <c r="F411" i="20" s="1"/>
  <c r="K200" i="13"/>
  <c r="BW201" i="18" l="1"/>
  <c r="AT202" s="1"/>
  <c r="BU201"/>
  <c r="AR202" s="1"/>
  <c r="BV201"/>
  <c r="AS202" s="1"/>
  <c r="BW201" i="17"/>
  <c r="AT202" s="1"/>
  <c r="BU201"/>
  <c r="AR202" s="1"/>
  <c r="BV201"/>
  <c r="AS202" s="1"/>
  <c r="J312" i="15"/>
  <c r="J312" i="16"/>
  <c r="BU200" i="13"/>
  <c r="J312" i="12"/>
  <c r="AW201" i="13"/>
  <c r="AZ201" s="1"/>
  <c r="AJ201"/>
  <c r="AS201" s="1"/>
  <c r="BH201"/>
  <c r="N200"/>
  <c r="J201"/>
  <c r="BQ201"/>
  <c r="BN201"/>
  <c r="K412" i="20" l="1"/>
  <c r="I412"/>
  <c r="G412"/>
  <c r="J412"/>
  <c r="H412"/>
  <c r="J412" i="19"/>
  <c r="H412"/>
  <c r="G412"/>
  <c r="K412"/>
  <c r="I412"/>
  <c r="BO202" i="17"/>
  <c r="AU202"/>
  <c r="AI203" s="1"/>
  <c r="H202"/>
  <c r="BL202"/>
  <c r="H202" i="18"/>
  <c r="BO202"/>
  <c r="AU202"/>
  <c r="AI203" s="1"/>
  <c r="BL202"/>
  <c r="BN202" i="17"/>
  <c r="J202"/>
  <c r="AW202"/>
  <c r="AK203" s="1"/>
  <c r="BQ202"/>
  <c r="AV202"/>
  <c r="AJ203" s="1"/>
  <c r="BM202"/>
  <c r="I202"/>
  <c r="BP202"/>
  <c r="AW202" i="18"/>
  <c r="AK203" s="1"/>
  <c r="BQ202"/>
  <c r="J202"/>
  <c r="BN202"/>
  <c r="I202"/>
  <c r="BM202"/>
  <c r="BP202"/>
  <c r="AV202"/>
  <c r="AJ203" s="1"/>
  <c r="BC201" i="13"/>
  <c r="AV201"/>
  <c r="AY201" s="1"/>
  <c r="AI201"/>
  <c r="AR201" s="1"/>
  <c r="M201"/>
  <c r="S201"/>
  <c r="AB202" s="1"/>
  <c r="H412" i="7"/>
  <c r="I412"/>
  <c r="J412"/>
  <c r="G412"/>
  <c r="K412"/>
  <c r="BP201" i="13"/>
  <c r="I201"/>
  <c r="BM201"/>
  <c r="AZ202" i="18" l="1"/>
  <c r="BC202" s="1"/>
  <c r="AX202" i="17"/>
  <c r="BA202" s="1"/>
  <c r="AY202"/>
  <c r="BB202" s="1"/>
  <c r="AX202" i="18"/>
  <c r="BA202" s="1"/>
  <c r="L412" i="19"/>
  <c r="G312" i="15" s="1"/>
  <c r="L412" i="20"/>
  <c r="G312" i="12" s="1"/>
  <c r="R202" i="18"/>
  <c r="AA203" s="1"/>
  <c r="L202"/>
  <c r="O202" s="1"/>
  <c r="L202" i="17"/>
  <c r="O202" s="1"/>
  <c r="R202"/>
  <c r="AA203" s="1"/>
  <c r="Q202" i="18"/>
  <c r="Z203" s="1"/>
  <c r="K202"/>
  <c r="N202" s="1"/>
  <c r="BR202"/>
  <c r="BS203" s="1"/>
  <c r="M202" i="17"/>
  <c r="P202" s="1"/>
  <c r="S202"/>
  <c r="AB203" s="1"/>
  <c r="S202" i="18"/>
  <c r="AB203" s="1"/>
  <c r="M202"/>
  <c r="P202" s="1"/>
  <c r="K202" i="17"/>
  <c r="N202" s="1"/>
  <c r="Q202"/>
  <c r="Z203" s="1"/>
  <c r="BR202"/>
  <c r="BS203" s="1"/>
  <c r="AY202" i="18"/>
  <c r="BB202" s="1"/>
  <c r="AZ202" i="17"/>
  <c r="BC202" s="1"/>
  <c r="BW201" i="13"/>
  <c r="BB201"/>
  <c r="AU201"/>
  <c r="AX201" s="1"/>
  <c r="R201"/>
  <c r="AA202" s="1"/>
  <c r="L201"/>
  <c r="BO201"/>
  <c r="H201"/>
  <c r="BL201"/>
  <c r="P201"/>
  <c r="L412" i="7"/>
  <c r="F413" i="19" l="1"/>
  <c r="F413" i="7"/>
  <c r="BD202" i="18"/>
  <c r="BH203"/>
  <c r="BH203" i="17"/>
  <c r="H312" i="12"/>
  <c r="I312" s="1"/>
  <c r="H312" i="15"/>
  <c r="I312" s="1"/>
  <c r="G312" i="16"/>
  <c r="H312" s="1"/>
  <c r="I312" s="1"/>
  <c r="BV201" i="13"/>
  <c r="BA201"/>
  <c r="BD201" s="1"/>
  <c r="BD201" i="17" s="1"/>
  <c r="AK202" i="13"/>
  <c r="AT202" s="1"/>
  <c r="BR201"/>
  <c r="BS202" s="1"/>
  <c r="Q201"/>
  <c r="Z202" s="1"/>
  <c r="F412" i="20" s="1"/>
  <c r="K201" i="13"/>
  <c r="O201"/>
  <c r="BU202" i="18" l="1"/>
  <c r="AR203" s="1"/>
  <c r="BW202"/>
  <c r="AT203" s="1"/>
  <c r="BV202"/>
  <c r="AS203" s="1"/>
  <c r="BU202" i="17"/>
  <c r="AR203" s="1"/>
  <c r="BV202"/>
  <c r="AS203" s="1"/>
  <c r="BW202"/>
  <c r="AT203" s="1"/>
  <c r="J313" i="16"/>
  <c r="J313" i="15"/>
  <c r="BU201" i="13"/>
  <c r="J313" i="12"/>
  <c r="AW202" i="13"/>
  <c r="AZ202" s="1"/>
  <c r="AJ202"/>
  <c r="AS202" s="1"/>
  <c r="N201"/>
  <c r="BQ202"/>
  <c r="J202"/>
  <c r="BN202"/>
  <c r="BH202"/>
  <c r="J413" i="19" l="1"/>
  <c r="I413"/>
  <c r="G413"/>
  <c r="K413"/>
  <c r="H413"/>
  <c r="K413" i="20"/>
  <c r="J413"/>
  <c r="H413"/>
  <c r="I413"/>
  <c r="G413"/>
  <c r="AU203" i="18"/>
  <c r="AI204" s="1"/>
  <c r="H203"/>
  <c r="BL203"/>
  <c r="BO203"/>
  <c r="AU203" i="17"/>
  <c r="AI204" s="1"/>
  <c r="BO203"/>
  <c r="H203"/>
  <c r="BL203"/>
  <c r="BQ203" i="18"/>
  <c r="BN203"/>
  <c r="J203"/>
  <c r="AW203"/>
  <c r="AK204" s="1"/>
  <c r="I203"/>
  <c r="AV203"/>
  <c r="AJ204" s="1"/>
  <c r="BM203"/>
  <c r="BP203"/>
  <c r="BQ203" i="17"/>
  <c r="J203"/>
  <c r="AW203"/>
  <c r="AK204" s="1"/>
  <c r="BN203"/>
  <c r="I203"/>
  <c r="BP203"/>
  <c r="BM203"/>
  <c r="AV203"/>
  <c r="AJ204" s="1"/>
  <c r="BC202" i="13"/>
  <c r="AV202"/>
  <c r="AY202" s="1"/>
  <c r="AI202"/>
  <c r="AR202" s="1"/>
  <c r="M202"/>
  <c r="S202"/>
  <c r="AB203" s="1"/>
  <c r="I202"/>
  <c r="BP202"/>
  <c r="BM202"/>
  <c r="I413" i="7"/>
  <c r="K413"/>
  <c r="G413"/>
  <c r="J413"/>
  <c r="H413"/>
  <c r="AX203" i="18" l="1"/>
  <c r="BA203" s="1"/>
  <c r="AY203" i="17"/>
  <c r="BB203" s="1"/>
  <c r="L413" i="20"/>
  <c r="G313" i="12" s="1"/>
  <c r="L413" i="19"/>
  <c r="G313" i="15" s="1"/>
  <c r="AZ203" i="17"/>
  <c r="BC203" s="1"/>
  <c r="R203"/>
  <c r="AA204" s="1"/>
  <c r="L203"/>
  <c r="O203" s="1"/>
  <c r="M203"/>
  <c r="P203" s="1"/>
  <c r="S203"/>
  <c r="AB204" s="1"/>
  <c r="M203" i="18"/>
  <c r="P203" s="1"/>
  <c r="S203"/>
  <c r="AB204" s="1"/>
  <c r="BR203"/>
  <c r="BS204" s="1"/>
  <c r="K203"/>
  <c r="N203" s="1"/>
  <c r="Q203"/>
  <c r="Z204" s="1"/>
  <c r="L203"/>
  <c r="O203" s="1"/>
  <c r="R203"/>
  <c r="AA204" s="1"/>
  <c r="Q203" i="17"/>
  <c r="Z204" s="1"/>
  <c r="BR203"/>
  <c r="BS204" s="1"/>
  <c r="K203"/>
  <c r="N203" s="1"/>
  <c r="AX203"/>
  <c r="BA203" s="1"/>
  <c r="AY203" i="18"/>
  <c r="BB203" s="1"/>
  <c r="AZ203"/>
  <c r="BC203" s="1"/>
  <c r="BW202" i="13"/>
  <c r="BB202"/>
  <c r="AU202"/>
  <c r="AX202" s="1"/>
  <c r="L202"/>
  <c r="R202"/>
  <c r="AA203" s="1"/>
  <c r="BO202"/>
  <c r="H202"/>
  <c r="BL202"/>
  <c r="P202"/>
  <c r="L413" i="7"/>
  <c r="F414" l="1"/>
  <c r="F414" i="19"/>
  <c r="BH204" i="17"/>
  <c r="BD203" i="18"/>
  <c r="BH204"/>
  <c r="G313" i="16"/>
  <c r="H313" s="1"/>
  <c r="I313" s="1"/>
  <c r="H313" i="15"/>
  <c r="I313" s="1"/>
  <c r="BV202" i="13"/>
  <c r="H313" i="12"/>
  <c r="I313" s="1"/>
  <c r="BA202" i="13"/>
  <c r="BD202" s="1"/>
  <c r="BD202" i="17" s="1"/>
  <c r="AK203" i="13"/>
  <c r="AT203" s="1"/>
  <c r="BR202"/>
  <c r="BS203" s="1"/>
  <c r="Q202"/>
  <c r="Z203" s="1"/>
  <c r="F413" i="20" s="1"/>
  <c r="K202" i="13"/>
  <c r="O202"/>
  <c r="BU203" i="18" l="1"/>
  <c r="AR204" s="1"/>
  <c r="BV203"/>
  <c r="AS204" s="1"/>
  <c r="BW203"/>
  <c r="AT204" s="1"/>
  <c r="BU203" i="17"/>
  <c r="AR204" s="1"/>
  <c r="BV203"/>
  <c r="AS204" s="1"/>
  <c r="BW203"/>
  <c r="AT204" s="1"/>
  <c r="J314" i="16"/>
  <c r="J314" i="15"/>
  <c r="BU202" i="13"/>
  <c r="J314" i="12"/>
  <c r="AW203" i="13"/>
  <c r="AZ203" s="1"/>
  <c r="AJ203"/>
  <c r="AS203" s="1"/>
  <c r="BH203"/>
  <c r="N202"/>
  <c r="BQ203"/>
  <c r="J203"/>
  <c r="BN203"/>
  <c r="J414" i="19" l="1"/>
  <c r="G414"/>
  <c r="I414"/>
  <c r="H414"/>
  <c r="K414"/>
  <c r="I414" i="20"/>
  <c r="G414"/>
  <c r="K414"/>
  <c r="H414"/>
  <c r="J414"/>
  <c r="BQ204" i="18"/>
  <c r="J204"/>
  <c r="AW204"/>
  <c r="AK205" s="1"/>
  <c r="BN204"/>
  <c r="BL204"/>
  <c r="BO204"/>
  <c r="H204"/>
  <c r="AU204"/>
  <c r="AI205" s="1"/>
  <c r="BQ204" i="17"/>
  <c r="J204"/>
  <c r="AW204"/>
  <c r="AK205" s="1"/>
  <c r="BN204"/>
  <c r="AV204" i="18"/>
  <c r="AJ205" s="1"/>
  <c r="BM204"/>
  <c r="BP204"/>
  <c r="I204"/>
  <c r="BO204" i="17"/>
  <c r="H204"/>
  <c r="AU204"/>
  <c r="AI205" s="1"/>
  <c r="BL204"/>
  <c r="BP204"/>
  <c r="BM204"/>
  <c r="I204"/>
  <c r="AV204"/>
  <c r="AJ205" s="1"/>
  <c r="BC203" i="13"/>
  <c r="AV203"/>
  <c r="AY203" s="1"/>
  <c r="AI203"/>
  <c r="AR203" s="1"/>
  <c r="M203"/>
  <c r="S203"/>
  <c r="AB204" s="1"/>
  <c r="J414" i="7"/>
  <c r="K414"/>
  <c r="I414"/>
  <c r="G414"/>
  <c r="H414"/>
  <c r="I203" i="13"/>
  <c r="BP203"/>
  <c r="BM203"/>
  <c r="AY204" i="18" l="1"/>
  <c r="BB204" s="1"/>
  <c r="AZ204"/>
  <c r="BC204" s="1"/>
  <c r="L414" i="20"/>
  <c r="G314" i="12" s="1"/>
  <c r="L414" i="19"/>
  <c r="G314" i="15" s="1"/>
  <c r="AX204" i="17"/>
  <c r="BA204" s="1"/>
  <c r="Q204"/>
  <c r="Z205" s="1"/>
  <c r="K204"/>
  <c r="N204" s="1"/>
  <c r="BR204"/>
  <c r="BS205" s="1"/>
  <c r="AY204"/>
  <c r="BB204" s="1"/>
  <c r="AZ204"/>
  <c r="BC204" s="1"/>
  <c r="AX204" i="18"/>
  <c r="BA204" s="1"/>
  <c r="L204"/>
  <c r="O204" s="1"/>
  <c r="R204"/>
  <c r="AA205" s="1"/>
  <c r="S204"/>
  <c r="AB205" s="1"/>
  <c r="M204"/>
  <c r="P204" s="1"/>
  <c r="BR204"/>
  <c r="BS205" s="1"/>
  <c r="Q204"/>
  <c r="Z205" s="1"/>
  <c r="K204"/>
  <c r="N204" s="1"/>
  <c r="L204" i="17"/>
  <c r="O204" s="1"/>
  <c r="R204"/>
  <c r="AA205" s="1"/>
  <c r="S204"/>
  <c r="AB205" s="1"/>
  <c r="M204"/>
  <c r="P204" s="1"/>
  <c r="BW203" i="13"/>
  <c r="BB203"/>
  <c r="AU203"/>
  <c r="AX203" s="1"/>
  <c r="L414" i="7"/>
  <c r="BO203" i="13"/>
  <c r="H203"/>
  <c r="BL203"/>
  <c r="R203"/>
  <c r="AA204" s="1"/>
  <c r="L203"/>
  <c r="P203"/>
  <c r="F415" i="7" l="1"/>
  <c r="F415" i="19"/>
  <c r="BD204" i="18"/>
  <c r="BH205"/>
  <c r="BH205" i="17"/>
  <c r="H314" i="12"/>
  <c r="I314" s="1"/>
  <c r="G314" i="16"/>
  <c r="H314" s="1"/>
  <c r="I314" s="1"/>
  <c r="H314" i="15"/>
  <c r="I314" s="1"/>
  <c r="BV203" i="13"/>
  <c r="BA203"/>
  <c r="BD203" s="1"/>
  <c r="BD203" i="17" s="1"/>
  <c r="AK204" i="13"/>
  <c r="AT204" s="1"/>
  <c r="O203"/>
  <c r="K203"/>
  <c r="Q203"/>
  <c r="Z204" s="1"/>
  <c r="F414" i="20" s="1"/>
  <c r="BR203" i="13"/>
  <c r="BS204" s="1"/>
  <c r="BV204" i="18" l="1"/>
  <c r="AS205" s="1"/>
  <c r="BW204"/>
  <c r="AT205" s="1"/>
  <c r="BU204"/>
  <c r="AR205" s="1"/>
  <c r="BV204" i="17"/>
  <c r="AS205" s="1"/>
  <c r="BW204"/>
  <c r="AT205" s="1"/>
  <c r="BU204"/>
  <c r="AR205" s="1"/>
  <c r="J315" i="15"/>
  <c r="J315" i="16"/>
  <c r="BU203" i="13"/>
  <c r="J315" i="12"/>
  <c r="AW204" i="13"/>
  <c r="AZ204" s="1"/>
  <c r="AJ204"/>
  <c r="AS204" s="1"/>
  <c r="BH204"/>
  <c r="J204"/>
  <c r="BQ204"/>
  <c r="BN204"/>
  <c r="N203"/>
  <c r="K415" i="19" l="1"/>
  <c r="H415"/>
  <c r="I415"/>
  <c r="G415"/>
  <c r="J415"/>
  <c r="I415" i="20"/>
  <c r="K415"/>
  <c r="J415"/>
  <c r="G415"/>
  <c r="H415"/>
  <c r="H205" i="18"/>
  <c r="BO205"/>
  <c r="AU205"/>
  <c r="AI206" s="1"/>
  <c r="BL205"/>
  <c r="J205"/>
  <c r="BN205"/>
  <c r="BQ205"/>
  <c r="AW205"/>
  <c r="AK206" s="1"/>
  <c r="BQ205" i="17"/>
  <c r="AW205"/>
  <c r="AK206" s="1"/>
  <c r="J205"/>
  <c r="BN205"/>
  <c r="AV205"/>
  <c r="AJ206" s="1"/>
  <c r="BP205"/>
  <c r="BM205"/>
  <c r="I205"/>
  <c r="H205"/>
  <c r="BO205"/>
  <c r="AU205"/>
  <c r="AI206" s="1"/>
  <c r="BL205"/>
  <c r="BM205" i="18"/>
  <c r="AV205"/>
  <c r="AJ206" s="1"/>
  <c r="BP205"/>
  <c r="I205"/>
  <c r="BC204" i="13"/>
  <c r="AV204"/>
  <c r="AY204" s="1"/>
  <c r="AI204"/>
  <c r="AR204" s="1"/>
  <c r="G415" i="7"/>
  <c r="K415"/>
  <c r="H415"/>
  <c r="I415"/>
  <c r="J415"/>
  <c r="M204" i="13"/>
  <c r="S204"/>
  <c r="AB205" s="1"/>
  <c r="BP204"/>
  <c r="I204"/>
  <c r="BM204"/>
  <c r="AX205" i="18" l="1"/>
  <c r="BA205" s="1"/>
  <c r="AZ205" i="17"/>
  <c r="BC205" s="1"/>
  <c r="L415" i="19"/>
  <c r="G315" i="15" s="1"/>
  <c r="L415" i="20"/>
  <c r="G315" i="12" s="1"/>
  <c r="AX205" i="17"/>
  <c r="BA205" s="1"/>
  <c r="BR205"/>
  <c r="BS206" s="1"/>
  <c r="K205"/>
  <c r="N205" s="1"/>
  <c r="Q205"/>
  <c r="Z206" s="1"/>
  <c r="M205"/>
  <c r="P205" s="1"/>
  <c r="S205"/>
  <c r="AB206" s="1"/>
  <c r="Q205" i="18"/>
  <c r="Z206" s="1"/>
  <c r="K205"/>
  <c r="N205" s="1"/>
  <c r="BR205"/>
  <c r="BS206" s="1"/>
  <c r="R205"/>
  <c r="AA206" s="1"/>
  <c r="L205"/>
  <c r="O205" s="1"/>
  <c r="S205"/>
  <c r="AB206" s="1"/>
  <c r="M205"/>
  <c r="P205" s="1"/>
  <c r="AY205"/>
  <c r="BB205" s="1"/>
  <c r="AY205" i="17"/>
  <c r="BB205" s="1"/>
  <c r="AZ205" i="18"/>
  <c r="BC205" s="1"/>
  <c r="L205" i="17"/>
  <c r="O205" s="1"/>
  <c r="R205"/>
  <c r="AA206" s="1"/>
  <c r="BW204" i="13"/>
  <c r="BB204"/>
  <c r="AU204"/>
  <c r="AX204" s="1"/>
  <c r="L415" i="7"/>
  <c r="L204" i="13"/>
  <c r="R204"/>
  <c r="AA205" s="1"/>
  <c r="P204"/>
  <c r="BO204"/>
  <c r="H204"/>
  <c r="BL204"/>
  <c r="F416" i="19" l="1"/>
  <c r="F416" i="7"/>
  <c r="BD205" i="18"/>
  <c r="BH206"/>
  <c r="BH206" i="17"/>
  <c r="H315" i="15"/>
  <c r="I315" s="1"/>
  <c r="G315" i="16"/>
  <c r="H315" s="1"/>
  <c r="I315" s="1"/>
  <c r="BV204" i="13"/>
  <c r="H315" i="12"/>
  <c r="I315" s="1"/>
  <c r="BA204" i="13"/>
  <c r="BD204" s="1"/>
  <c r="BD204" i="17" s="1"/>
  <c r="AK205" i="13"/>
  <c r="AT205" s="1"/>
  <c r="K204"/>
  <c r="Q204"/>
  <c r="Z205" s="1"/>
  <c r="F415" i="20" s="1"/>
  <c r="BR204" i="13"/>
  <c r="BS205" s="1"/>
  <c r="O204"/>
  <c r="BW205" i="18" l="1"/>
  <c r="AT206" s="1"/>
  <c r="BV205"/>
  <c r="AS206" s="1"/>
  <c r="BU205"/>
  <c r="AR206" s="1"/>
  <c r="BW205" i="17"/>
  <c r="AT206" s="1"/>
  <c r="BU205"/>
  <c r="AR206" s="1"/>
  <c r="BV205"/>
  <c r="AS206" s="1"/>
  <c r="J316" i="16"/>
  <c r="J316" i="15"/>
  <c r="BU204" i="13"/>
  <c r="J316" i="12"/>
  <c r="AW205" i="13"/>
  <c r="AZ205" s="1"/>
  <c r="AJ205"/>
  <c r="AS205" s="1"/>
  <c r="BQ205"/>
  <c r="J205"/>
  <c r="BN205"/>
  <c r="N204"/>
  <c r="BH205"/>
  <c r="I416" i="20" l="1"/>
  <c r="J416"/>
  <c r="H416"/>
  <c r="G416"/>
  <c r="K416"/>
  <c r="J416" i="19"/>
  <c r="K416"/>
  <c r="H416"/>
  <c r="G416"/>
  <c r="I416"/>
  <c r="H206" i="18"/>
  <c r="BO206"/>
  <c r="AU206"/>
  <c r="AI207" s="1"/>
  <c r="BL206"/>
  <c r="BN206" i="17"/>
  <c r="AW206"/>
  <c r="AK207" s="1"/>
  <c r="BQ206"/>
  <c r="J206"/>
  <c r="BQ206" i="18"/>
  <c r="J206"/>
  <c r="AW206"/>
  <c r="AK207" s="1"/>
  <c r="BN206"/>
  <c r="BP206"/>
  <c r="BM206"/>
  <c r="I206"/>
  <c r="AV206"/>
  <c r="AJ207" s="1"/>
  <c r="BO206" i="17"/>
  <c r="AU206"/>
  <c r="AI207" s="1"/>
  <c r="H206"/>
  <c r="BL206"/>
  <c r="BP206"/>
  <c r="BM206"/>
  <c r="I206"/>
  <c r="AV206"/>
  <c r="AJ207" s="1"/>
  <c r="BC205" i="13"/>
  <c r="AV205"/>
  <c r="AY205" s="1"/>
  <c r="AI205"/>
  <c r="AR205" s="1"/>
  <c r="BP205"/>
  <c r="I205"/>
  <c r="BM205"/>
  <c r="G416" i="7"/>
  <c r="K416"/>
  <c r="H416"/>
  <c r="J416"/>
  <c r="I416"/>
  <c r="M205" i="13"/>
  <c r="S205"/>
  <c r="AB206" s="1"/>
  <c r="AZ206" i="17" l="1"/>
  <c r="BC206" s="1"/>
  <c r="L416" i="19"/>
  <c r="G316" i="15" s="1"/>
  <c r="AX206" i="17"/>
  <c r="BA206" s="1"/>
  <c r="AY206" i="18"/>
  <c r="BB206" s="1"/>
  <c r="L416" i="20"/>
  <c r="G316" i="12" s="1"/>
  <c r="S206" i="17"/>
  <c r="AB207" s="1"/>
  <c r="M206"/>
  <c r="P206" s="1"/>
  <c r="AY206"/>
  <c r="BB206" s="1"/>
  <c r="AZ206" i="18"/>
  <c r="BC206" s="1"/>
  <c r="R206"/>
  <c r="AA207" s="1"/>
  <c r="L206"/>
  <c r="O206" s="1"/>
  <c r="AX206"/>
  <c r="BA206" s="1"/>
  <c r="Q206"/>
  <c r="Z207" s="1"/>
  <c r="BR206"/>
  <c r="BS207" s="1"/>
  <c r="K206"/>
  <c r="N206" s="1"/>
  <c r="L206" i="17"/>
  <c r="O206" s="1"/>
  <c r="R206"/>
  <c r="AA207" s="1"/>
  <c r="K206"/>
  <c r="N206" s="1"/>
  <c r="BR206"/>
  <c r="BS207" s="1"/>
  <c r="Q206"/>
  <c r="Z207" s="1"/>
  <c r="M206" i="18"/>
  <c r="P206" s="1"/>
  <c r="S206"/>
  <c r="AB207" s="1"/>
  <c r="BW205" i="13"/>
  <c r="BB205"/>
  <c r="AU205"/>
  <c r="AX205" s="1"/>
  <c r="L416" i="7"/>
  <c r="L205" i="13"/>
  <c r="R205"/>
  <c r="AA206" s="1"/>
  <c r="BO205"/>
  <c r="H205"/>
  <c r="BL205"/>
  <c r="P205"/>
  <c r="F417" i="19" l="1"/>
  <c r="F417" i="7"/>
  <c r="BH207" i="18"/>
  <c r="BH207" i="17"/>
  <c r="BD206" i="18"/>
  <c r="H316" i="12"/>
  <c r="I316" s="1"/>
  <c r="H316" i="15"/>
  <c r="I316" s="1"/>
  <c r="G316" i="16"/>
  <c r="H316" s="1"/>
  <c r="I316" s="1"/>
  <c r="BV205" i="13"/>
  <c r="BA205"/>
  <c r="BD205" s="1"/>
  <c r="BD205" i="17" s="1"/>
  <c r="AK206" i="13"/>
  <c r="AT206" s="1"/>
  <c r="Q205"/>
  <c r="Z206" s="1"/>
  <c r="F416" i="20" s="1"/>
  <c r="K205" i="13"/>
  <c r="BR205"/>
  <c r="BS206" s="1"/>
  <c r="O205"/>
  <c r="BU206" i="18" l="1"/>
  <c r="AR207" s="1"/>
  <c r="BV206"/>
  <c r="AS207" s="1"/>
  <c r="BW206"/>
  <c r="AT207" s="1"/>
  <c r="BU206" i="17"/>
  <c r="AR207" s="1"/>
  <c r="BV206"/>
  <c r="AS207" s="1"/>
  <c r="BW206"/>
  <c r="AT207" s="1"/>
  <c r="J317" i="15"/>
  <c r="J317" i="16"/>
  <c r="BU205" i="13"/>
  <c r="J317" i="12"/>
  <c r="AW206" i="13"/>
  <c r="AZ206" s="1"/>
  <c r="AJ206"/>
  <c r="AS206" s="1"/>
  <c r="N205"/>
  <c r="J206"/>
  <c r="BQ206"/>
  <c r="BN206"/>
  <c r="BH206"/>
  <c r="I417" i="19" l="1"/>
  <c r="K417"/>
  <c r="H417"/>
  <c r="G417"/>
  <c r="J417"/>
  <c r="I417" i="20"/>
  <c r="K417"/>
  <c r="G417"/>
  <c r="J417"/>
  <c r="H417"/>
  <c r="BQ207" i="17"/>
  <c r="BN207"/>
  <c r="J207"/>
  <c r="AW207"/>
  <c r="AK208" s="1"/>
  <c r="BO207" i="18"/>
  <c r="BL207"/>
  <c r="AU207"/>
  <c r="AI208" s="1"/>
  <c r="H207"/>
  <c r="AW207"/>
  <c r="AK208" s="1"/>
  <c r="BN207"/>
  <c r="BQ207"/>
  <c r="J207"/>
  <c r="AU207" i="17"/>
  <c r="AI208" s="1"/>
  <c r="H207"/>
  <c r="BL207"/>
  <c r="BO207"/>
  <c r="AV207" i="18"/>
  <c r="AJ208" s="1"/>
  <c r="BP207"/>
  <c r="I207"/>
  <c r="BM207"/>
  <c r="AV207" i="17"/>
  <c r="AJ208" s="1"/>
  <c r="BM207"/>
  <c r="BP207"/>
  <c r="I207"/>
  <c r="BC206" i="13"/>
  <c r="AV206"/>
  <c r="AY206" s="1"/>
  <c r="AI206"/>
  <c r="AR206" s="1"/>
  <c r="BP206"/>
  <c r="I206"/>
  <c r="BM206"/>
  <c r="I417" i="7"/>
  <c r="G417"/>
  <c r="K417"/>
  <c r="J417"/>
  <c r="H417"/>
  <c r="S206" i="13"/>
  <c r="AB207" s="1"/>
  <c r="M206"/>
  <c r="AY207" i="18" l="1"/>
  <c r="BB207" s="1"/>
  <c r="AY207" i="17"/>
  <c r="BB207" s="1"/>
  <c r="AX207"/>
  <c r="BA207" s="1"/>
  <c r="AZ207"/>
  <c r="BC207" s="1"/>
  <c r="AZ207" i="18"/>
  <c r="BC207" s="1"/>
  <c r="AX207"/>
  <c r="BA207" s="1"/>
  <c r="L417" i="20"/>
  <c r="G317" i="12" s="1"/>
  <c r="L417" i="19"/>
  <c r="G317" i="15" s="1"/>
  <c r="K207" i="18"/>
  <c r="N207" s="1"/>
  <c r="Q207"/>
  <c r="Z208" s="1"/>
  <c r="BR207"/>
  <c r="BS208" s="1"/>
  <c r="L207" i="17"/>
  <c r="O207" s="1"/>
  <c r="R207"/>
  <c r="AA208" s="1"/>
  <c r="K207"/>
  <c r="N207" s="1"/>
  <c r="Q207"/>
  <c r="Z208" s="1"/>
  <c r="BR207"/>
  <c r="BS208" s="1"/>
  <c r="M207" i="18"/>
  <c r="P207" s="1"/>
  <c r="S207"/>
  <c r="AB208" s="1"/>
  <c r="L207"/>
  <c r="O207" s="1"/>
  <c r="R207"/>
  <c r="AA208" s="1"/>
  <c r="S207" i="17"/>
  <c r="AB208" s="1"/>
  <c r="M207"/>
  <c r="P207" s="1"/>
  <c r="BW206" i="13"/>
  <c r="BB206"/>
  <c r="AU206"/>
  <c r="AX206" s="1"/>
  <c r="BO206"/>
  <c r="H206"/>
  <c r="BL206"/>
  <c r="P206"/>
  <c r="L206"/>
  <c r="R206"/>
  <c r="AA207" s="1"/>
  <c r="L417" i="7"/>
  <c r="F418" i="19" l="1"/>
  <c r="F418" i="7"/>
  <c r="BD207" i="18"/>
  <c r="BH208"/>
  <c r="BH208" i="17"/>
  <c r="H317" i="12"/>
  <c r="I317" s="1"/>
  <c r="G317" i="16"/>
  <c r="H317" s="1"/>
  <c r="I317" s="1"/>
  <c r="H317" i="15"/>
  <c r="I317" s="1"/>
  <c r="BV206" i="13"/>
  <c r="BA206"/>
  <c r="BD206" s="1"/>
  <c r="BD206" i="17" s="1"/>
  <c r="AK207" i="13"/>
  <c r="AT207" s="1"/>
  <c r="Q206"/>
  <c r="Z207" s="1"/>
  <c r="F417" i="20" s="1"/>
  <c r="K206" i="13"/>
  <c r="BR206"/>
  <c r="BS207" s="1"/>
  <c r="O206"/>
  <c r="BU207" i="18" l="1"/>
  <c r="AR208" s="1"/>
  <c r="BV207"/>
  <c r="AS208" s="1"/>
  <c r="BW207"/>
  <c r="AT208" s="1"/>
  <c r="BU207" i="17"/>
  <c r="AR208" s="1"/>
  <c r="BV207"/>
  <c r="AS208" s="1"/>
  <c r="BW207"/>
  <c r="AT208" s="1"/>
  <c r="J318" i="15"/>
  <c r="J318" i="16"/>
  <c r="BU206" i="13"/>
  <c r="J318" i="12"/>
  <c r="AW207" i="13"/>
  <c r="AZ207" s="1"/>
  <c r="AJ207"/>
  <c r="AS207" s="1"/>
  <c r="BQ207"/>
  <c r="J207"/>
  <c r="BN207"/>
  <c r="BH207"/>
  <c r="N206"/>
  <c r="K418" i="20" l="1"/>
  <c r="I418"/>
  <c r="G418"/>
  <c r="J418"/>
  <c r="H418"/>
  <c r="J418" i="19"/>
  <c r="H418"/>
  <c r="K418"/>
  <c r="G418"/>
  <c r="I418"/>
  <c r="BQ208" i="18"/>
  <c r="AW208"/>
  <c r="AK209" s="1"/>
  <c r="BN208"/>
  <c r="J208"/>
  <c r="BO208" i="17"/>
  <c r="BL208"/>
  <c r="H208"/>
  <c r="AU208"/>
  <c r="AI209" s="1"/>
  <c r="AW208"/>
  <c r="AK209" s="1"/>
  <c r="BN208"/>
  <c r="BQ208"/>
  <c r="J208"/>
  <c r="BL208" i="18"/>
  <c r="BO208"/>
  <c r="AU208"/>
  <c r="AI209" s="1"/>
  <c r="H208"/>
  <c r="I208"/>
  <c r="BP208"/>
  <c r="AV208"/>
  <c r="AJ209" s="1"/>
  <c r="BM208"/>
  <c r="BP208" i="17"/>
  <c r="AV208"/>
  <c r="AJ209" s="1"/>
  <c r="BM208"/>
  <c r="I208"/>
  <c r="BC207" i="13"/>
  <c r="AV207"/>
  <c r="AY207" s="1"/>
  <c r="AI207"/>
  <c r="AR207" s="1"/>
  <c r="M207"/>
  <c r="S207"/>
  <c r="AB208" s="1"/>
  <c r="I418" i="7"/>
  <c r="G418"/>
  <c r="K418"/>
  <c r="J418"/>
  <c r="H418"/>
  <c r="I207" i="13"/>
  <c r="BP207"/>
  <c r="BM207"/>
  <c r="AZ208" i="17" l="1"/>
  <c r="BC208" s="1"/>
  <c r="AZ208" i="18"/>
  <c r="BC208" s="1"/>
  <c r="L418" i="19"/>
  <c r="G318" i="15" s="1"/>
  <c r="AY208" i="18"/>
  <c r="BB208" s="1"/>
  <c r="L418" i="20"/>
  <c r="G318" i="12" s="1"/>
  <c r="L208" i="18"/>
  <c r="O208" s="1"/>
  <c r="R208"/>
  <c r="AA209" s="1"/>
  <c r="S208" i="17"/>
  <c r="AB209" s="1"/>
  <c r="M208"/>
  <c r="P208" s="1"/>
  <c r="AY208"/>
  <c r="BB208" s="1"/>
  <c r="BR208"/>
  <c r="BS209" s="1"/>
  <c r="K208"/>
  <c r="N208" s="1"/>
  <c r="Q208"/>
  <c r="Z209" s="1"/>
  <c r="AX208"/>
  <c r="BA208" s="1"/>
  <c r="L208"/>
  <c r="O208" s="1"/>
  <c r="R208"/>
  <c r="AA209" s="1"/>
  <c r="K208" i="18"/>
  <c r="N208" s="1"/>
  <c r="BR208"/>
  <c r="BS209" s="1"/>
  <c r="Q208"/>
  <c r="Z209" s="1"/>
  <c r="S208"/>
  <c r="AB209" s="1"/>
  <c r="M208"/>
  <c r="P208" s="1"/>
  <c r="AX208"/>
  <c r="BA208" s="1"/>
  <c r="BW207" i="13"/>
  <c r="BB207"/>
  <c r="AU207"/>
  <c r="AX207" s="1"/>
  <c r="L418" i="7"/>
  <c r="BO207" i="13"/>
  <c r="BL207"/>
  <c r="H207"/>
  <c r="P207"/>
  <c r="L207"/>
  <c r="R207"/>
  <c r="AA208" s="1"/>
  <c r="F419" i="19" l="1"/>
  <c r="F419" i="7"/>
  <c r="BH209" i="18"/>
  <c r="BH209" i="17"/>
  <c r="BD208" i="18"/>
  <c r="H318" i="12"/>
  <c r="I318" s="1"/>
  <c r="G318" i="16"/>
  <c r="H318" s="1"/>
  <c r="I318" s="1"/>
  <c r="H318" i="15"/>
  <c r="I318" s="1"/>
  <c r="BV207" i="13"/>
  <c r="BA207"/>
  <c r="BD207" s="1"/>
  <c r="BD207" i="17" s="1"/>
  <c r="AK208" i="13"/>
  <c r="AT208" s="1"/>
  <c r="BR207"/>
  <c r="BS208" s="1"/>
  <c r="Q207"/>
  <c r="Z208" s="1"/>
  <c r="F418" i="20" s="1"/>
  <c r="K207" i="13"/>
  <c r="O207"/>
  <c r="BV208" i="18" l="1"/>
  <c r="AS209" s="1"/>
  <c r="BW208"/>
  <c r="AT209" s="1"/>
  <c r="BU208"/>
  <c r="AR209" s="1"/>
  <c r="BV208" i="17"/>
  <c r="AS209" s="1"/>
  <c r="BW208"/>
  <c r="AT209" s="1"/>
  <c r="BU208"/>
  <c r="AR209" s="1"/>
  <c r="J319" i="16"/>
  <c r="J319" i="15"/>
  <c r="BU207" i="13"/>
  <c r="J319" i="12"/>
  <c r="AW208" i="13"/>
  <c r="AZ208" s="1"/>
  <c r="AJ208"/>
  <c r="AS208" s="1"/>
  <c r="N207"/>
  <c r="BH208"/>
  <c r="BQ208"/>
  <c r="J208"/>
  <c r="BN208"/>
  <c r="G419" i="19" l="1"/>
  <c r="I419"/>
  <c r="K419"/>
  <c r="J419"/>
  <c r="H419"/>
  <c r="K419" i="20"/>
  <c r="J419"/>
  <c r="I419"/>
  <c r="H419"/>
  <c r="G419"/>
  <c r="BQ209" i="17"/>
  <c r="J209"/>
  <c r="BN209"/>
  <c r="AW209"/>
  <c r="AK210" s="1"/>
  <c r="AU209" i="18"/>
  <c r="AI210" s="1"/>
  <c r="BO209"/>
  <c r="H209"/>
  <c r="BL209"/>
  <c r="AU209" i="17"/>
  <c r="AI210" s="1"/>
  <c r="BL209"/>
  <c r="BO209"/>
  <c r="H209"/>
  <c r="I209" i="18"/>
  <c r="BP209"/>
  <c r="AV209"/>
  <c r="AJ210" s="1"/>
  <c r="BM209"/>
  <c r="BQ209"/>
  <c r="J209"/>
  <c r="BN209"/>
  <c r="AW209"/>
  <c r="AK210" s="1"/>
  <c r="BP209" i="17"/>
  <c r="I209"/>
  <c r="AV209"/>
  <c r="AJ210" s="1"/>
  <c r="BM209"/>
  <c r="BC208" i="13"/>
  <c r="AV208"/>
  <c r="AY208" s="1"/>
  <c r="AI208"/>
  <c r="AR208" s="1"/>
  <c r="I208"/>
  <c r="BP208"/>
  <c r="BM208"/>
  <c r="M208"/>
  <c r="S208"/>
  <c r="AB209" s="1"/>
  <c r="I419" i="7"/>
  <c r="H419"/>
  <c r="K419"/>
  <c r="G419"/>
  <c r="J419"/>
  <c r="AX209" i="17" l="1"/>
  <c r="BA209" s="1"/>
  <c r="AY209"/>
  <c r="BB209" s="1"/>
  <c r="AZ209" i="18"/>
  <c r="BC209" s="1"/>
  <c r="L419" i="19"/>
  <c r="G319" i="15" s="1"/>
  <c r="AY209" i="18"/>
  <c r="BB209" s="1"/>
  <c r="L419" i="20"/>
  <c r="G319" i="12" s="1"/>
  <c r="AX209" i="18"/>
  <c r="BA209" s="1"/>
  <c r="S209"/>
  <c r="AB210" s="1"/>
  <c r="M209"/>
  <c r="P209" s="1"/>
  <c r="BR209" i="17"/>
  <c r="BS210" s="1"/>
  <c r="Q209"/>
  <c r="Z210" s="1"/>
  <c r="K209"/>
  <c r="N209" s="1"/>
  <c r="S209"/>
  <c r="AB210" s="1"/>
  <c r="M209"/>
  <c r="P209" s="1"/>
  <c r="L209"/>
  <c r="O209" s="1"/>
  <c r="R209"/>
  <c r="AA210" s="1"/>
  <c r="AZ209"/>
  <c r="BC209" s="1"/>
  <c r="L209" i="18"/>
  <c r="O209" s="1"/>
  <c r="R209"/>
  <c r="AA210" s="1"/>
  <c r="K209"/>
  <c r="N209" s="1"/>
  <c r="BR209"/>
  <c r="BS210" s="1"/>
  <c r="Q209"/>
  <c r="Z210" s="1"/>
  <c r="BW208" i="13"/>
  <c r="BB208"/>
  <c r="AU208"/>
  <c r="AX208" s="1"/>
  <c r="P208"/>
  <c r="L208"/>
  <c r="R208"/>
  <c r="AA209" s="1"/>
  <c r="H208"/>
  <c r="BO208"/>
  <c r="BL208"/>
  <c r="L419" i="7"/>
  <c r="F420" l="1"/>
  <c r="F420" i="19"/>
  <c r="BD209" i="18"/>
  <c r="BH210"/>
  <c r="BH210" i="17"/>
  <c r="H319" i="12"/>
  <c r="I319" s="1"/>
  <c r="H319" i="15"/>
  <c r="I319" s="1"/>
  <c r="G319" i="16"/>
  <c r="H319" s="1"/>
  <c r="I319" s="1"/>
  <c r="BV208" i="13"/>
  <c r="BA208"/>
  <c r="BD208" s="1"/>
  <c r="BD208" i="17" s="1"/>
  <c r="AK209" i="13"/>
  <c r="AT209" s="1"/>
  <c r="BR208"/>
  <c r="BS209" s="1"/>
  <c r="K208"/>
  <c r="Q208"/>
  <c r="Z209" s="1"/>
  <c r="F419" i="20" s="1"/>
  <c r="O208" i="13"/>
  <c r="BW209" i="18" l="1"/>
  <c r="AT210" s="1"/>
  <c r="BU209"/>
  <c r="AR210" s="1"/>
  <c r="BV209"/>
  <c r="AS210" s="1"/>
  <c r="BW209" i="17"/>
  <c r="AT210" s="1"/>
  <c r="BU209"/>
  <c r="AR210" s="1"/>
  <c r="BV209"/>
  <c r="AS210" s="1"/>
  <c r="J320" i="15"/>
  <c r="J320" i="16"/>
  <c r="BU208" i="13"/>
  <c r="J320" i="12"/>
  <c r="AW209" i="13"/>
  <c r="AZ209" s="1"/>
  <c r="AJ209"/>
  <c r="AS209" s="1"/>
  <c r="N208"/>
  <c r="J209"/>
  <c r="BQ209"/>
  <c r="BN209"/>
  <c r="BH209"/>
  <c r="I420" i="20" l="1"/>
  <c r="H420"/>
  <c r="G420"/>
  <c r="K420"/>
  <c r="J420"/>
  <c r="J420" i="19"/>
  <c r="G420"/>
  <c r="K420"/>
  <c r="H420"/>
  <c r="I420"/>
  <c r="AU210" i="17"/>
  <c r="AI211" s="1"/>
  <c r="H210"/>
  <c r="BO210"/>
  <c r="BL210"/>
  <c r="BN210"/>
  <c r="AW210"/>
  <c r="AK211" s="1"/>
  <c r="BQ210"/>
  <c r="J210"/>
  <c r="H210" i="18"/>
  <c r="AU210"/>
  <c r="AI211" s="1"/>
  <c r="BO210"/>
  <c r="BL210"/>
  <c r="BN210"/>
  <c r="AW210"/>
  <c r="AK211" s="1"/>
  <c r="J210"/>
  <c r="BQ210"/>
  <c r="AV210"/>
  <c r="AJ211" s="1"/>
  <c r="BP210"/>
  <c r="BM210"/>
  <c r="I210"/>
  <c r="AV210" i="17"/>
  <c r="AJ211" s="1"/>
  <c r="I210"/>
  <c r="BM210"/>
  <c r="BP210"/>
  <c r="BC209" i="13"/>
  <c r="AV209"/>
  <c r="AY209" s="1"/>
  <c r="AI209"/>
  <c r="AR209" s="1"/>
  <c r="BP209"/>
  <c r="I209"/>
  <c r="BM209"/>
  <c r="K420" i="7"/>
  <c r="G420"/>
  <c r="I420"/>
  <c r="J420"/>
  <c r="H420"/>
  <c r="M209" i="13"/>
  <c r="S209"/>
  <c r="AB210" s="1"/>
  <c r="AY210" i="17" l="1"/>
  <c r="BB210" s="1"/>
  <c r="AZ210" i="18"/>
  <c r="BC210" s="1"/>
  <c r="L420" i="19"/>
  <c r="G320" i="15" s="1"/>
  <c r="L420" i="20"/>
  <c r="G320" i="12" s="1"/>
  <c r="R210" i="18"/>
  <c r="AA211" s="1"/>
  <c r="L210"/>
  <c r="O210" s="1"/>
  <c r="S210" i="17"/>
  <c r="AB211" s="1"/>
  <c r="M210"/>
  <c r="P210" s="1"/>
  <c r="AX210" i="18"/>
  <c r="BA210" s="1"/>
  <c r="AZ210" i="17"/>
  <c r="BC210" s="1"/>
  <c r="AX210"/>
  <c r="BA210" s="1"/>
  <c r="L210"/>
  <c r="O210" s="1"/>
  <c r="R210"/>
  <c r="AA211" s="1"/>
  <c r="S210" i="18"/>
  <c r="AB211" s="1"/>
  <c r="M210"/>
  <c r="P210" s="1"/>
  <c r="Q210"/>
  <c r="Z211" s="1"/>
  <c r="BR210"/>
  <c r="BS211" s="1"/>
  <c r="K210"/>
  <c r="N210" s="1"/>
  <c r="BR210" i="17"/>
  <c r="BS211" s="1"/>
  <c r="Q210"/>
  <c r="Z211" s="1"/>
  <c r="K210"/>
  <c r="N210" s="1"/>
  <c r="AY210" i="18"/>
  <c r="BB210" s="1"/>
  <c r="BW209" i="13"/>
  <c r="BB209"/>
  <c r="AU209"/>
  <c r="AX209" s="1"/>
  <c r="BO209"/>
  <c r="H209"/>
  <c r="BL209"/>
  <c r="L209"/>
  <c r="R209"/>
  <c r="AA210" s="1"/>
  <c r="P209"/>
  <c r="L420" i="7"/>
  <c r="F421" i="19" l="1"/>
  <c r="F421" i="7"/>
  <c r="BD210" i="18"/>
  <c r="BH211" i="17"/>
  <c r="BH211" i="18"/>
  <c r="H320" i="15"/>
  <c r="I320" s="1"/>
  <c r="G320" i="16"/>
  <c r="H320" s="1"/>
  <c r="I320" s="1"/>
  <c r="BV209" i="13"/>
  <c r="H320" i="12"/>
  <c r="I320" s="1"/>
  <c r="BA209" i="13"/>
  <c r="BD209" s="1"/>
  <c r="BD209" i="17" s="1"/>
  <c r="AK210" i="13"/>
  <c r="AT210" s="1"/>
  <c r="Q209"/>
  <c r="Z210" s="1"/>
  <c r="F420" i="20" s="1"/>
  <c r="K209" i="13"/>
  <c r="BR209"/>
  <c r="BS210" s="1"/>
  <c r="O209"/>
  <c r="BU210" i="18" l="1"/>
  <c r="AR211" s="1"/>
  <c r="BW210"/>
  <c r="AT211" s="1"/>
  <c r="BV210"/>
  <c r="AS211" s="1"/>
  <c r="BU210" i="17"/>
  <c r="AR211" s="1"/>
  <c r="BV210"/>
  <c r="AS211" s="1"/>
  <c r="BW210"/>
  <c r="AT211" s="1"/>
  <c r="J321" i="15"/>
  <c r="J321" i="16"/>
  <c r="BU209" i="13"/>
  <c r="J321" i="12"/>
  <c r="AW210" i="13"/>
  <c r="AZ210" s="1"/>
  <c r="AJ210"/>
  <c r="AS210" s="1"/>
  <c r="J210"/>
  <c r="BQ210"/>
  <c r="BN210"/>
  <c r="N209"/>
  <c r="BH210"/>
  <c r="J421" i="19" l="1"/>
  <c r="K421"/>
  <c r="I421"/>
  <c r="H421"/>
  <c r="G421"/>
  <c r="J421" i="20"/>
  <c r="G421"/>
  <c r="H421"/>
  <c r="I421"/>
  <c r="K421"/>
  <c r="H211" i="18"/>
  <c r="BL211"/>
  <c r="BO211"/>
  <c r="AU211"/>
  <c r="AI212" s="1"/>
  <c r="AW211"/>
  <c r="AK212" s="1"/>
  <c r="BQ211"/>
  <c r="J211"/>
  <c r="BN211"/>
  <c r="BL211" i="17"/>
  <c r="AU211"/>
  <c r="AI212" s="1"/>
  <c r="H211"/>
  <c r="BO211"/>
  <c r="BP211"/>
  <c r="AV211"/>
  <c r="AJ212" s="1"/>
  <c r="I211"/>
  <c r="BM211"/>
  <c r="AW211"/>
  <c r="AK212" s="1"/>
  <c r="BQ211"/>
  <c r="BN211"/>
  <c r="J211"/>
  <c r="BP211" i="18"/>
  <c r="I211"/>
  <c r="AV211"/>
  <c r="AJ212" s="1"/>
  <c r="BM211"/>
  <c r="BC210" i="13"/>
  <c r="AV210"/>
  <c r="AY210" s="1"/>
  <c r="AI210"/>
  <c r="AR210" s="1"/>
  <c r="BP210"/>
  <c r="I210"/>
  <c r="BM210"/>
  <c r="S210"/>
  <c r="AB211" s="1"/>
  <c r="M210"/>
  <c r="K421" i="7"/>
  <c r="G421"/>
  <c r="J421"/>
  <c r="H421"/>
  <c r="I421"/>
  <c r="AZ211" i="17" l="1"/>
  <c r="BC211" s="1"/>
  <c r="AX211"/>
  <c r="BA211" s="1"/>
  <c r="L421" i="19"/>
  <c r="G321" i="15" s="1"/>
  <c r="L421" i="20"/>
  <c r="G321" i="12" s="1"/>
  <c r="AZ211" i="18"/>
  <c r="BC211" s="1"/>
  <c r="Q211"/>
  <c r="Z212" s="1"/>
  <c r="K211"/>
  <c r="N211" s="1"/>
  <c r="BR211"/>
  <c r="BS212" s="1"/>
  <c r="R211" i="17"/>
  <c r="AA212" s="1"/>
  <c r="L211"/>
  <c r="O211" s="1"/>
  <c r="BR211"/>
  <c r="BS212" s="1"/>
  <c r="Q211"/>
  <c r="Z212" s="1"/>
  <c r="K211"/>
  <c r="N211" s="1"/>
  <c r="AY211" i="18"/>
  <c r="BB211" s="1"/>
  <c r="AX211"/>
  <c r="BA211" s="1"/>
  <c r="R211"/>
  <c r="AA212" s="1"/>
  <c r="L211"/>
  <c r="O211" s="1"/>
  <c r="M211" i="17"/>
  <c r="P211" s="1"/>
  <c r="S211"/>
  <c r="AB212" s="1"/>
  <c r="S211" i="18"/>
  <c r="AB212" s="1"/>
  <c r="M211"/>
  <c r="P211" s="1"/>
  <c r="AY211" i="17"/>
  <c r="BB211" s="1"/>
  <c r="BW210" i="13"/>
  <c r="BB210"/>
  <c r="AU210"/>
  <c r="AX210" s="1"/>
  <c r="H210"/>
  <c r="BO210"/>
  <c r="BL210"/>
  <c r="R210"/>
  <c r="AA211" s="1"/>
  <c r="L210"/>
  <c r="P210"/>
  <c r="L421" i="7"/>
  <c r="F422" l="1"/>
  <c r="F422" i="19"/>
  <c r="BH212" i="18"/>
  <c r="BD211"/>
  <c r="BH212" i="17"/>
  <c r="H321" i="12"/>
  <c r="I321" s="1"/>
  <c r="G321" i="16"/>
  <c r="H321" s="1"/>
  <c r="I321" s="1"/>
  <c r="H321" i="15"/>
  <c r="I321" s="1"/>
  <c r="BV210" i="13"/>
  <c r="BA210"/>
  <c r="BD210" s="1"/>
  <c r="BD210" i="17" s="1"/>
  <c r="AK211" i="13"/>
  <c r="AT211" s="1"/>
  <c r="O210"/>
  <c r="K210"/>
  <c r="BR210"/>
  <c r="BS211" s="1"/>
  <c r="Q210"/>
  <c r="Z211" s="1"/>
  <c r="F421" i="20" s="1"/>
  <c r="BU211" i="18" l="1"/>
  <c r="AR212" s="1"/>
  <c r="BV211"/>
  <c r="AS212" s="1"/>
  <c r="BW211"/>
  <c r="AT212" s="1"/>
  <c r="BU211" i="17"/>
  <c r="AR212" s="1"/>
  <c r="BV211"/>
  <c r="AS212" s="1"/>
  <c r="BW211"/>
  <c r="AT212" s="1"/>
  <c r="J322" i="15"/>
  <c r="J322" i="16"/>
  <c r="BU210" i="13"/>
  <c r="J322" i="12"/>
  <c r="AW211" i="13"/>
  <c r="AZ211" s="1"/>
  <c r="AJ211"/>
  <c r="AS211" s="1"/>
  <c r="BQ211"/>
  <c r="BN211"/>
  <c r="J211"/>
  <c r="N210"/>
  <c r="BH211"/>
  <c r="G422" i="19" l="1"/>
  <c r="H422"/>
  <c r="K422"/>
  <c r="J422"/>
  <c r="I422"/>
  <c r="H422" i="20"/>
  <c r="J422"/>
  <c r="K422"/>
  <c r="I422"/>
  <c r="G422"/>
  <c r="BL212" i="17"/>
  <c r="BO212"/>
  <c r="H212"/>
  <c r="AU212"/>
  <c r="AI213" s="1"/>
  <c r="J212"/>
  <c r="BN212"/>
  <c r="AW212"/>
  <c r="AK213" s="1"/>
  <c r="BQ212"/>
  <c r="BO212" i="18"/>
  <c r="H212"/>
  <c r="AU212"/>
  <c r="AI213" s="1"/>
  <c r="BL212"/>
  <c r="AV212"/>
  <c r="AJ213" s="1"/>
  <c r="I212"/>
  <c r="BM212"/>
  <c r="BP212"/>
  <c r="BQ212"/>
  <c r="J212"/>
  <c r="AW212"/>
  <c r="AK213" s="1"/>
  <c r="BN212"/>
  <c r="I212" i="17"/>
  <c r="BP212"/>
  <c r="AV212"/>
  <c r="AJ213" s="1"/>
  <c r="BM212"/>
  <c r="BC211" i="13"/>
  <c r="AV211"/>
  <c r="AY211" s="1"/>
  <c r="AI211"/>
  <c r="AR211" s="1"/>
  <c r="M211"/>
  <c r="S211"/>
  <c r="AB212" s="1"/>
  <c r="I211"/>
  <c r="BP211"/>
  <c r="BM211"/>
  <c r="I422" i="7"/>
  <c r="K422"/>
  <c r="G422"/>
  <c r="J422"/>
  <c r="H422"/>
  <c r="AY212" i="18" l="1"/>
  <c r="BB212" s="1"/>
  <c r="AX212" i="17"/>
  <c r="BA212" s="1"/>
  <c r="L422" i="19"/>
  <c r="G322" i="15" s="1"/>
  <c r="L422" i="20"/>
  <c r="G322" i="12" s="1"/>
  <c r="L212" i="17"/>
  <c r="O212" s="1"/>
  <c r="R212"/>
  <c r="AA213" s="1"/>
  <c r="S212" i="18"/>
  <c r="AB213" s="1"/>
  <c r="M212"/>
  <c r="P212" s="1"/>
  <c r="AY212" i="17"/>
  <c r="BB212" s="1"/>
  <c r="AX212" i="18"/>
  <c r="BA212" s="1"/>
  <c r="AZ212" i="17"/>
  <c r="BC212" s="1"/>
  <c r="S212"/>
  <c r="AB213" s="1"/>
  <c r="M212"/>
  <c r="P212" s="1"/>
  <c r="Q212"/>
  <c r="Z213" s="1"/>
  <c r="BR212"/>
  <c r="BS213" s="1"/>
  <c r="K212"/>
  <c r="N212" s="1"/>
  <c r="AZ212" i="18"/>
  <c r="BC212" s="1"/>
  <c r="R212"/>
  <c r="AA213" s="1"/>
  <c r="L212"/>
  <c r="O212" s="1"/>
  <c r="BR212"/>
  <c r="BS213" s="1"/>
  <c r="Q212"/>
  <c r="Z213" s="1"/>
  <c r="K212"/>
  <c r="N212" s="1"/>
  <c r="BW211" i="13"/>
  <c r="BB211"/>
  <c r="AU211"/>
  <c r="AX211" s="1"/>
  <c r="L422" i="7"/>
  <c r="P211" i="13"/>
  <c r="L211"/>
  <c r="R211"/>
  <c r="AA212" s="1"/>
  <c r="H211"/>
  <c r="BO211"/>
  <c r="BL211"/>
  <c r="F423" i="19" l="1"/>
  <c r="F423" i="7"/>
  <c r="BH213" i="18"/>
  <c r="BH213" i="17"/>
  <c r="BD212" i="18"/>
  <c r="H322" i="12"/>
  <c r="I322" s="1"/>
  <c r="G322" i="16"/>
  <c r="H322" s="1"/>
  <c r="I322" s="1"/>
  <c r="H322" i="15"/>
  <c r="I322" s="1"/>
  <c r="BV211" i="13"/>
  <c r="BA211"/>
  <c r="BD211" s="1"/>
  <c r="BD211" i="17" s="1"/>
  <c r="AK212" i="13"/>
  <c r="AT212" s="1"/>
  <c r="K211"/>
  <c r="BR211"/>
  <c r="BS212" s="1"/>
  <c r="Q211"/>
  <c r="Z212" s="1"/>
  <c r="F422" i="20" s="1"/>
  <c r="O211" i="13"/>
  <c r="BV212" i="18" l="1"/>
  <c r="AS213" s="1"/>
  <c r="BW212"/>
  <c r="AT213" s="1"/>
  <c r="BU212"/>
  <c r="AR213" s="1"/>
  <c r="BV212" i="17"/>
  <c r="AS213" s="1"/>
  <c r="BW212"/>
  <c r="AT213" s="1"/>
  <c r="BU212"/>
  <c r="AR213" s="1"/>
  <c r="J323" i="16"/>
  <c r="J323" i="15"/>
  <c r="BU211" i="13"/>
  <c r="J323" i="12"/>
  <c r="AW212" i="13"/>
  <c r="AZ212" s="1"/>
  <c r="AJ212"/>
  <c r="AS212" s="1"/>
  <c r="BH212"/>
  <c r="N211"/>
  <c r="J212"/>
  <c r="BQ212"/>
  <c r="BN212"/>
  <c r="H423" i="20" l="1"/>
  <c r="J423"/>
  <c r="I423"/>
  <c r="K423"/>
  <c r="G423"/>
  <c r="J423" i="19"/>
  <c r="H423"/>
  <c r="I423"/>
  <c r="G423"/>
  <c r="K423"/>
  <c r="AU213" i="18"/>
  <c r="AI214" s="1"/>
  <c r="H213"/>
  <c r="BL213"/>
  <c r="BO213"/>
  <c r="BN213" i="17"/>
  <c r="J213"/>
  <c r="BQ213"/>
  <c r="AW213"/>
  <c r="AK214" s="1"/>
  <c r="J213" i="18"/>
  <c r="BN213"/>
  <c r="BQ213"/>
  <c r="AW213"/>
  <c r="AK214" s="1"/>
  <c r="AV213" i="17"/>
  <c r="AJ214" s="1"/>
  <c r="BM213"/>
  <c r="I213"/>
  <c r="BP213"/>
  <c r="AU213"/>
  <c r="AI214" s="1"/>
  <c r="H213"/>
  <c r="BL213"/>
  <c r="BO213"/>
  <c r="I213" i="18"/>
  <c r="BM213"/>
  <c r="AV213"/>
  <c r="AJ214" s="1"/>
  <c r="BP213"/>
  <c r="BC212" i="13"/>
  <c r="AV212"/>
  <c r="AY212" s="1"/>
  <c r="AI212"/>
  <c r="AR212" s="1"/>
  <c r="M212"/>
  <c r="S212"/>
  <c r="AB213" s="1"/>
  <c r="I423" i="7"/>
  <c r="H423"/>
  <c r="K423"/>
  <c r="G423"/>
  <c r="J423"/>
  <c r="I212" i="13"/>
  <c r="BP212"/>
  <c r="BM212"/>
  <c r="AY213" i="17" l="1"/>
  <c r="BB213" s="1"/>
  <c r="AX213"/>
  <c r="BA213" s="1"/>
  <c r="L423" i="20"/>
  <c r="G323" i="12" s="1"/>
  <c r="L423" i="19"/>
  <c r="G323" i="15" s="1"/>
  <c r="AZ213" i="18"/>
  <c r="BC213" s="1"/>
  <c r="L213"/>
  <c r="O213" s="1"/>
  <c r="R213"/>
  <c r="AA214" s="1"/>
  <c r="K213" i="17"/>
  <c r="N213" s="1"/>
  <c r="Q213"/>
  <c r="Z214" s="1"/>
  <c r="BR213"/>
  <c r="BS214" s="1"/>
  <c r="L213"/>
  <c r="O213" s="1"/>
  <c r="R213"/>
  <c r="AA214" s="1"/>
  <c r="AZ213"/>
  <c r="BC213" s="1"/>
  <c r="AX213" i="18"/>
  <c r="BA213" s="1"/>
  <c r="M213"/>
  <c r="P213" s="1"/>
  <c r="S213"/>
  <c r="AB214" s="1"/>
  <c r="M213" i="17"/>
  <c r="P213" s="1"/>
  <c r="S213"/>
  <c r="AB214" s="1"/>
  <c r="K213" i="18"/>
  <c r="N213" s="1"/>
  <c r="Q213"/>
  <c r="Z214" s="1"/>
  <c r="BR213"/>
  <c r="BS214" s="1"/>
  <c r="AY213"/>
  <c r="BB213" s="1"/>
  <c r="BW212" i="13"/>
  <c r="BB212"/>
  <c r="AU212"/>
  <c r="AX212" s="1"/>
  <c r="L423" i="7"/>
  <c r="H212" i="13"/>
  <c r="BO212"/>
  <c r="BL212"/>
  <c r="L212"/>
  <c r="R212"/>
  <c r="AA213" s="1"/>
  <c r="P212"/>
  <c r="F424" i="19" l="1"/>
  <c r="F424" i="7"/>
  <c r="BH214" i="18"/>
  <c r="BD213"/>
  <c r="BH214" i="17"/>
  <c r="H323" i="12"/>
  <c r="I323" s="1"/>
  <c r="H323" i="15"/>
  <c r="I323" s="1"/>
  <c r="G323" i="16"/>
  <c r="H323" s="1"/>
  <c r="I323" s="1"/>
  <c r="BV212" i="13"/>
  <c r="BA212"/>
  <c r="BD212" s="1"/>
  <c r="BD212" i="17" s="1"/>
  <c r="AK213" i="13"/>
  <c r="AT213" s="1"/>
  <c r="O212"/>
  <c r="K212"/>
  <c r="Q212"/>
  <c r="Z213" s="1"/>
  <c r="F423" i="20" s="1"/>
  <c r="BR212" i="13"/>
  <c r="BS213" s="1"/>
  <c r="BW213" i="18" l="1"/>
  <c r="AT214" s="1"/>
  <c r="BV213"/>
  <c r="AS214" s="1"/>
  <c r="BU213"/>
  <c r="AR214" s="1"/>
  <c r="BW213" i="17"/>
  <c r="AT214" s="1"/>
  <c r="BU213"/>
  <c r="AR214" s="1"/>
  <c r="BV213"/>
  <c r="AS214" s="1"/>
  <c r="J324" i="15"/>
  <c r="J324" i="16"/>
  <c r="BU212" i="13"/>
  <c r="J324" i="12"/>
  <c r="AW213" i="13"/>
  <c r="AZ213" s="1"/>
  <c r="AJ213"/>
  <c r="AS213" s="1"/>
  <c r="N212"/>
  <c r="BH213"/>
  <c r="BQ213"/>
  <c r="J213"/>
  <c r="BN213"/>
  <c r="J424" i="19" l="1"/>
  <c r="I424"/>
  <c r="K424"/>
  <c r="G424"/>
  <c r="H424"/>
  <c r="H424" i="20"/>
  <c r="I424"/>
  <c r="K424"/>
  <c r="G424"/>
  <c r="J424"/>
  <c r="BN214" i="17"/>
  <c r="J214"/>
  <c r="AW214"/>
  <c r="AK215" s="1"/>
  <c r="BQ214"/>
  <c r="H214" i="18"/>
  <c r="BO214"/>
  <c r="AU214"/>
  <c r="AI215" s="1"/>
  <c r="BL214"/>
  <c r="BQ214"/>
  <c r="BN214"/>
  <c r="J214"/>
  <c r="AW214"/>
  <c r="AK215" s="1"/>
  <c r="H214" i="17"/>
  <c r="BL214"/>
  <c r="BO214"/>
  <c r="AU214"/>
  <c r="AI215" s="1"/>
  <c r="I214" i="18"/>
  <c r="BM214"/>
  <c r="BP214"/>
  <c r="AV214"/>
  <c r="AJ215" s="1"/>
  <c r="BP214" i="17"/>
  <c r="BM214"/>
  <c r="I214"/>
  <c r="AV214"/>
  <c r="AJ215" s="1"/>
  <c r="BC213" i="13"/>
  <c r="AV213"/>
  <c r="AY213" s="1"/>
  <c r="AI213"/>
  <c r="AR213" s="1"/>
  <c r="S213"/>
  <c r="AB214" s="1"/>
  <c r="M213"/>
  <c r="BP213"/>
  <c r="I213"/>
  <c r="BM213"/>
  <c r="H424" i="7"/>
  <c r="I424"/>
  <c r="G424"/>
  <c r="K424"/>
  <c r="J424"/>
  <c r="AZ214" i="17" l="1"/>
  <c r="BC214" s="1"/>
  <c r="AY214"/>
  <c r="BB214" s="1"/>
  <c r="L424" i="19"/>
  <c r="G324" i="15" s="1"/>
  <c r="L424" i="20"/>
  <c r="G324" i="12" s="1"/>
  <c r="AY214" i="18"/>
  <c r="BB214" s="1"/>
  <c r="AX214" i="17"/>
  <c r="BA214" s="1"/>
  <c r="L214" i="18"/>
  <c r="O214" s="1"/>
  <c r="R214"/>
  <c r="AA215" s="1"/>
  <c r="S214"/>
  <c r="AB215" s="1"/>
  <c r="M214"/>
  <c r="P214" s="1"/>
  <c r="Q214"/>
  <c r="Z215" s="1"/>
  <c r="K214"/>
  <c r="N214" s="1"/>
  <c r="BR214"/>
  <c r="BS215" s="1"/>
  <c r="S214" i="17"/>
  <c r="AB215" s="1"/>
  <c r="M214"/>
  <c r="P214" s="1"/>
  <c r="AZ214" i="18"/>
  <c r="BC214" s="1"/>
  <c r="L214" i="17"/>
  <c r="O214" s="1"/>
  <c r="R214"/>
  <c r="AA215" s="1"/>
  <c r="BR214"/>
  <c r="BS215" s="1"/>
  <c r="K214"/>
  <c r="N214" s="1"/>
  <c r="Q214"/>
  <c r="Z215" s="1"/>
  <c r="AX214" i="18"/>
  <c r="BA214" s="1"/>
  <c r="BW213" i="13"/>
  <c r="BB213"/>
  <c r="AU213"/>
  <c r="AX213" s="1"/>
  <c r="L424" i="7"/>
  <c r="P213" i="13"/>
  <c r="H213"/>
  <c r="BO213"/>
  <c r="BL213"/>
  <c r="R213"/>
  <c r="AA214" s="1"/>
  <c r="L213"/>
  <c r="F425" i="19" l="1"/>
  <c r="F425" i="7"/>
  <c r="BH215" i="17"/>
  <c r="BH215" i="18"/>
  <c r="BD214"/>
  <c r="H324" i="12"/>
  <c r="I324" s="1"/>
  <c r="H324" i="15"/>
  <c r="I324" s="1"/>
  <c r="G324" i="16"/>
  <c r="H324" s="1"/>
  <c r="I324" s="1"/>
  <c r="BV213" i="13"/>
  <c r="BA213"/>
  <c r="BD213" s="1"/>
  <c r="BD213" i="17" s="1"/>
  <c r="AK214" i="13"/>
  <c r="AT214" s="1"/>
  <c r="O213"/>
  <c r="Q213"/>
  <c r="Z214" s="1"/>
  <c r="F424" i="20" s="1"/>
  <c r="BR213" i="13"/>
  <c r="BS214" s="1"/>
  <c r="K213"/>
  <c r="BU214" i="18" l="1"/>
  <c r="AR215" s="1"/>
  <c r="BV214"/>
  <c r="AS215" s="1"/>
  <c r="BW214"/>
  <c r="AT215" s="1"/>
  <c r="BU214" i="17"/>
  <c r="AR215" s="1"/>
  <c r="BV214"/>
  <c r="AS215" s="1"/>
  <c r="BW214"/>
  <c r="AT215" s="1"/>
  <c r="J325" i="16"/>
  <c r="J325" i="15"/>
  <c r="BU213" i="13"/>
  <c r="J325" i="12"/>
  <c r="AW214" i="13"/>
  <c r="AZ214" s="1"/>
  <c r="AJ214"/>
  <c r="AS214" s="1"/>
  <c r="BH214"/>
  <c r="N213"/>
  <c r="BQ214"/>
  <c r="J214"/>
  <c r="BN214"/>
  <c r="J425" i="20" l="1"/>
  <c r="I425"/>
  <c r="K425"/>
  <c r="H425"/>
  <c r="G425"/>
  <c r="H425" i="19"/>
  <c r="I425"/>
  <c r="J425"/>
  <c r="G425"/>
  <c r="K425"/>
  <c r="BN215" i="17"/>
  <c r="AW215"/>
  <c r="AK216" s="1"/>
  <c r="BQ215"/>
  <c r="J215"/>
  <c r="BL215" i="18"/>
  <c r="AU215"/>
  <c r="AI216" s="1"/>
  <c r="H215"/>
  <c r="BO215"/>
  <c r="BQ215"/>
  <c r="J215"/>
  <c r="AW215"/>
  <c r="AK216" s="1"/>
  <c r="BN215"/>
  <c r="AV215"/>
  <c r="AJ216" s="1"/>
  <c r="BM215"/>
  <c r="BP215"/>
  <c r="I215"/>
  <c r="H215" i="17"/>
  <c r="BL215"/>
  <c r="BO215"/>
  <c r="AU215"/>
  <c r="AI216" s="1"/>
  <c r="BP215"/>
  <c r="BM215"/>
  <c r="AV215"/>
  <c r="AJ216" s="1"/>
  <c r="I215"/>
  <c r="BC214" i="13"/>
  <c r="AV214"/>
  <c r="AY214" s="1"/>
  <c r="AI214"/>
  <c r="AR214" s="1"/>
  <c r="S214"/>
  <c r="AB215" s="1"/>
  <c r="M214"/>
  <c r="G425" i="7"/>
  <c r="K425"/>
  <c r="H425"/>
  <c r="I425"/>
  <c r="J425"/>
  <c r="I214" i="13"/>
  <c r="BP214"/>
  <c r="BM214"/>
  <c r="AY215" i="18" l="1"/>
  <c r="BB215" s="1"/>
  <c r="AX215"/>
  <c r="BA215" s="1"/>
  <c r="L425" i="20"/>
  <c r="G325" i="12" s="1"/>
  <c r="L425" i="19"/>
  <c r="G325" i="15" s="1"/>
  <c r="AX215" i="17"/>
  <c r="BA215" s="1"/>
  <c r="AY215"/>
  <c r="BB215" s="1"/>
  <c r="R215"/>
  <c r="AA216" s="1"/>
  <c r="L215"/>
  <c r="O215" s="1"/>
  <c r="Q215"/>
  <c r="Z216" s="1"/>
  <c r="BR215"/>
  <c r="BS216" s="1"/>
  <c r="K215"/>
  <c r="N215" s="1"/>
  <c r="S215" i="18"/>
  <c r="AB216" s="1"/>
  <c r="M215"/>
  <c r="P215" s="1"/>
  <c r="AZ215" i="17"/>
  <c r="BC215" s="1"/>
  <c r="L215" i="18"/>
  <c r="O215" s="1"/>
  <c r="R215"/>
  <c r="AA216" s="1"/>
  <c r="K215"/>
  <c r="N215" s="1"/>
  <c r="Q215"/>
  <c r="Z216" s="1"/>
  <c r="BR215"/>
  <c r="BS216" s="1"/>
  <c r="S215" i="17"/>
  <c r="AB216" s="1"/>
  <c r="M215"/>
  <c r="P215" s="1"/>
  <c r="AZ215" i="18"/>
  <c r="BC215" s="1"/>
  <c r="BW214" i="13"/>
  <c r="BB214"/>
  <c r="AU214"/>
  <c r="AX214" s="1"/>
  <c r="L214"/>
  <c r="R214"/>
  <c r="AA215" s="1"/>
  <c r="P214"/>
  <c r="L425" i="7"/>
  <c r="BO214" i="13"/>
  <c r="H214"/>
  <c r="BL214"/>
  <c r="F426" i="7" l="1"/>
  <c r="F426" i="19"/>
  <c r="BD215" i="18"/>
  <c r="BH216"/>
  <c r="BH216" i="17"/>
  <c r="G325" i="16"/>
  <c r="H325" s="1"/>
  <c r="I325" s="1"/>
  <c r="H325" i="15"/>
  <c r="I325" s="1"/>
  <c r="BV214" i="13"/>
  <c r="H325" i="12"/>
  <c r="I325" s="1"/>
  <c r="BA214" i="13"/>
  <c r="BD214" s="1"/>
  <c r="BD214" i="17" s="1"/>
  <c r="AK215" i="13"/>
  <c r="AT215" s="1"/>
  <c r="Q214"/>
  <c r="Z215" s="1"/>
  <c r="F425" i="20" s="1"/>
  <c r="K214" i="13"/>
  <c r="BR214"/>
  <c r="BS215" s="1"/>
  <c r="O214"/>
  <c r="BU215" i="18" l="1"/>
  <c r="AR216" s="1"/>
  <c r="BV215"/>
  <c r="AS216" s="1"/>
  <c r="BW215"/>
  <c r="AT216" s="1"/>
  <c r="BU215" i="17"/>
  <c r="AR216" s="1"/>
  <c r="BV215"/>
  <c r="AS216" s="1"/>
  <c r="BW215"/>
  <c r="AT216" s="1"/>
  <c r="J326" i="15"/>
  <c r="J326" i="16"/>
  <c r="BU214" i="13"/>
  <c r="J326" i="12"/>
  <c r="AW215" i="13"/>
  <c r="AZ215" s="1"/>
  <c r="AJ215"/>
  <c r="AS215" s="1"/>
  <c r="N214"/>
  <c r="BH215"/>
  <c r="BQ215"/>
  <c r="J215"/>
  <c r="BN215"/>
  <c r="H426" i="20" l="1"/>
  <c r="J426"/>
  <c r="G426"/>
  <c r="I426"/>
  <c r="K426"/>
  <c r="J426" i="19"/>
  <c r="I426"/>
  <c r="K426"/>
  <c r="H426"/>
  <c r="G426"/>
  <c r="BQ216" i="18"/>
  <c r="J216"/>
  <c r="BN216"/>
  <c r="AW216"/>
  <c r="AK217" s="1"/>
  <c r="AU216"/>
  <c r="AI217" s="1"/>
  <c r="BO216"/>
  <c r="H216"/>
  <c r="BL216"/>
  <c r="J216" i="17"/>
  <c r="BN216"/>
  <c r="BQ216"/>
  <c r="AW216"/>
  <c r="AK217" s="1"/>
  <c r="BP216"/>
  <c r="AV216"/>
  <c r="AJ217" s="1"/>
  <c r="I216"/>
  <c r="BM216"/>
  <c r="H216"/>
  <c r="AU216"/>
  <c r="AI217" s="1"/>
  <c r="BL216"/>
  <c r="BO216"/>
  <c r="BP216" i="18"/>
  <c r="I216"/>
  <c r="BM216"/>
  <c r="AV216"/>
  <c r="AJ217" s="1"/>
  <c r="BC215" i="13"/>
  <c r="AV215"/>
  <c r="AY215" s="1"/>
  <c r="AI215"/>
  <c r="AR215" s="1"/>
  <c r="M215"/>
  <c r="S215"/>
  <c r="AB216" s="1"/>
  <c r="BP215"/>
  <c r="I215"/>
  <c r="BM215"/>
  <c r="J426" i="7"/>
  <c r="I426"/>
  <c r="H426"/>
  <c r="G426"/>
  <c r="K426"/>
  <c r="AX216" i="18" l="1"/>
  <c r="BA216" s="1"/>
  <c r="AZ216" i="17"/>
  <c r="BC216" s="1"/>
  <c r="AX216"/>
  <c r="BA216" s="1"/>
  <c r="L426" i="19"/>
  <c r="G326" i="15" s="1"/>
  <c r="L426" i="20"/>
  <c r="G326" i="12" s="1"/>
  <c r="S216" i="18"/>
  <c r="AB217" s="1"/>
  <c r="M216"/>
  <c r="P216" s="1"/>
  <c r="K216" i="17"/>
  <c r="N216" s="1"/>
  <c r="Q216"/>
  <c r="Z217" s="1"/>
  <c r="BR216"/>
  <c r="BS217" s="1"/>
  <c r="M216"/>
  <c r="P216" s="1"/>
  <c r="S216"/>
  <c r="AB217" s="1"/>
  <c r="AZ216" i="18"/>
  <c r="BC216" s="1"/>
  <c r="R216" i="17"/>
  <c r="AA217" s="1"/>
  <c r="L216"/>
  <c r="O216" s="1"/>
  <c r="L216" i="18"/>
  <c r="O216" s="1"/>
  <c r="R216"/>
  <c r="AA217" s="1"/>
  <c r="BR216"/>
  <c r="BS217" s="1"/>
  <c r="Q216"/>
  <c r="Z217" s="1"/>
  <c r="K216"/>
  <c r="N216" s="1"/>
  <c r="AY216"/>
  <c r="BB216" s="1"/>
  <c r="AY216" i="17"/>
  <c r="BB216" s="1"/>
  <c r="BW215" i="13"/>
  <c r="BB215"/>
  <c r="AU215"/>
  <c r="AX215" s="1"/>
  <c r="BO215"/>
  <c r="H215"/>
  <c r="BL215"/>
  <c r="L426" i="7"/>
  <c r="R215" i="13"/>
  <c r="AA216" s="1"/>
  <c r="L215"/>
  <c r="P215"/>
  <c r="F427" i="19" l="1"/>
  <c r="F427" i="7"/>
  <c r="BD216" i="18"/>
  <c r="BH217"/>
  <c r="BH217" i="17"/>
  <c r="H326" i="12"/>
  <c r="I326" s="1"/>
  <c r="G326" i="16"/>
  <c r="H326" s="1"/>
  <c r="I326" s="1"/>
  <c r="H326" i="15"/>
  <c r="I326" s="1"/>
  <c r="BV215" i="13"/>
  <c r="BA215"/>
  <c r="BD215" s="1"/>
  <c r="BD215" i="17" s="1"/>
  <c r="AK216" i="13"/>
  <c r="AT216" s="1"/>
  <c r="K215"/>
  <c r="Q215"/>
  <c r="Z216" s="1"/>
  <c r="F426" i="20" s="1"/>
  <c r="BR215" i="13"/>
  <c r="BS216" s="1"/>
  <c r="O215"/>
  <c r="BV216" i="18" l="1"/>
  <c r="AS217" s="1"/>
  <c r="BW216"/>
  <c r="AT217" s="1"/>
  <c r="BU216"/>
  <c r="AR217" s="1"/>
  <c r="BV216" i="17"/>
  <c r="AS217" s="1"/>
  <c r="BW216"/>
  <c r="AT217" s="1"/>
  <c r="BU216"/>
  <c r="AR217" s="1"/>
  <c r="J327" i="16"/>
  <c r="J327" i="15"/>
  <c r="BU215" i="13"/>
  <c r="J327" i="12"/>
  <c r="AW216" i="13"/>
  <c r="AZ216" s="1"/>
  <c r="AJ216"/>
  <c r="AS216" s="1"/>
  <c r="J216"/>
  <c r="BQ216"/>
  <c r="BN216"/>
  <c r="N215"/>
  <c r="BH216"/>
  <c r="H427" i="19" l="1"/>
  <c r="J427"/>
  <c r="K427"/>
  <c r="G427"/>
  <c r="I427"/>
  <c r="H427" i="20"/>
  <c r="J427"/>
  <c r="K427"/>
  <c r="G427"/>
  <c r="I427"/>
  <c r="AW217" i="18"/>
  <c r="AK218" s="1"/>
  <c r="BQ217"/>
  <c r="J217"/>
  <c r="BN217"/>
  <c r="H217" i="17"/>
  <c r="AU217"/>
  <c r="AI218" s="1"/>
  <c r="BL217"/>
  <c r="BO217"/>
  <c r="J217"/>
  <c r="BN217"/>
  <c r="BQ217"/>
  <c r="AW217"/>
  <c r="AK218" s="1"/>
  <c r="H217" i="18"/>
  <c r="BO217"/>
  <c r="AU217"/>
  <c r="AI218" s="1"/>
  <c r="BL217"/>
  <c r="I217" i="17"/>
  <c r="AV217"/>
  <c r="AJ218" s="1"/>
  <c r="BP217"/>
  <c r="BM217"/>
  <c r="AV217" i="18"/>
  <c r="AJ218" s="1"/>
  <c r="BM217"/>
  <c r="BP217"/>
  <c r="I217"/>
  <c r="BC216" i="13"/>
  <c r="AV216"/>
  <c r="AY216" s="1"/>
  <c r="AI216"/>
  <c r="AR216" s="1"/>
  <c r="I216"/>
  <c r="BP216"/>
  <c r="BM216"/>
  <c r="S216"/>
  <c r="AB217" s="1"/>
  <c r="M216"/>
  <c r="G427" i="7"/>
  <c r="J427"/>
  <c r="K427"/>
  <c r="I427"/>
  <c r="H427"/>
  <c r="AY217" i="18" l="1"/>
  <c r="BB217" s="1"/>
  <c r="AY217" i="17"/>
  <c r="BB217" s="1"/>
  <c r="AZ217"/>
  <c r="BC217" s="1"/>
  <c r="AX217" i="18"/>
  <c r="BA217" s="1"/>
  <c r="L427" i="20"/>
  <c r="G327" i="12" s="1"/>
  <c r="L427" i="19"/>
  <c r="G327" i="15" s="1"/>
  <c r="R217" i="17"/>
  <c r="AA218" s="1"/>
  <c r="L217"/>
  <c r="O217" s="1"/>
  <c r="R217" i="18"/>
  <c r="AA218" s="1"/>
  <c r="L217"/>
  <c r="O217" s="1"/>
  <c r="Q217" i="17"/>
  <c r="Z218" s="1"/>
  <c r="BR217"/>
  <c r="BS218" s="1"/>
  <c r="K217"/>
  <c r="N217" s="1"/>
  <c r="AX217"/>
  <c r="BA217" s="1"/>
  <c r="M217"/>
  <c r="P217" s="1"/>
  <c r="S217"/>
  <c r="AB218" s="1"/>
  <c r="S217" i="18"/>
  <c r="AB218" s="1"/>
  <c r="M217"/>
  <c r="P217" s="1"/>
  <c r="K217"/>
  <c r="N217" s="1"/>
  <c r="Q217"/>
  <c r="Z218" s="1"/>
  <c r="BR217"/>
  <c r="BS218" s="1"/>
  <c r="AZ217"/>
  <c r="BC217" s="1"/>
  <c r="BW216" i="13"/>
  <c r="BB216"/>
  <c r="AU216"/>
  <c r="AX216" s="1"/>
  <c r="L427" i="7"/>
  <c r="R216" i="13"/>
  <c r="AA217" s="1"/>
  <c r="L216"/>
  <c r="P216"/>
  <c r="BO216"/>
  <c r="H216"/>
  <c r="BL216"/>
  <c r="F428" i="19" l="1"/>
  <c r="F428" i="7"/>
  <c r="BH218" i="17"/>
  <c r="BD217" i="18"/>
  <c r="BH218"/>
  <c r="H327" i="15"/>
  <c r="I327" s="1"/>
  <c r="G327" i="16"/>
  <c r="H327" s="1"/>
  <c r="I327" s="1"/>
  <c r="BV216" i="13"/>
  <c r="H327" i="12"/>
  <c r="I327" s="1"/>
  <c r="BA216" i="13"/>
  <c r="BD216" s="1"/>
  <c r="BD216" i="17" s="1"/>
  <c r="AK217" i="13"/>
  <c r="AT217" s="1"/>
  <c r="O216"/>
  <c r="K216"/>
  <c r="BR216"/>
  <c r="BS217" s="1"/>
  <c r="Q216"/>
  <c r="Z217" s="1"/>
  <c r="F427" i="20" s="1"/>
  <c r="BW217" i="18" l="1"/>
  <c r="AT218" s="1"/>
  <c r="BU217"/>
  <c r="AR218" s="1"/>
  <c r="BV217"/>
  <c r="AS218" s="1"/>
  <c r="BW217" i="17"/>
  <c r="AT218" s="1"/>
  <c r="BU217"/>
  <c r="AR218" s="1"/>
  <c r="BV217"/>
  <c r="AS218" s="1"/>
  <c r="J328" i="15"/>
  <c r="J328" i="16"/>
  <c r="BU216" i="13"/>
  <c r="J328" i="12"/>
  <c r="AW217" i="13"/>
  <c r="AZ217" s="1"/>
  <c r="AJ217"/>
  <c r="AS217" s="1"/>
  <c r="BH217"/>
  <c r="N216"/>
  <c r="BQ217"/>
  <c r="J217"/>
  <c r="BN217"/>
  <c r="H428" i="20" l="1"/>
  <c r="J428"/>
  <c r="K428"/>
  <c r="G428"/>
  <c r="I428"/>
  <c r="H428" i="19"/>
  <c r="G428"/>
  <c r="K428"/>
  <c r="I428"/>
  <c r="J428"/>
  <c r="AU218" i="18"/>
  <c r="AI219" s="1"/>
  <c r="BL218"/>
  <c r="BO218"/>
  <c r="H218"/>
  <c r="BL218" i="17"/>
  <c r="AU218"/>
  <c r="AI219" s="1"/>
  <c r="H218"/>
  <c r="BO218"/>
  <c r="BN218"/>
  <c r="AW218"/>
  <c r="AK219" s="1"/>
  <c r="BQ218"/>
  <c r="J218"/>
  <c r="AV218" i="18"/>
  <c r="AJ219" s="1"/>
  <c r="BM218"/>
  <c r="I218"/>
  <c r="BP218"/>
  <c r="BN218"/>
  <c r="AW218"/>
  <c r="AK219" s="1"/>
  <c r="BQ218"/>
  <c r="J218"/>
  <c r="BM218" i="17"/>
  <c r="I218"/>
  <c r="BP218"/>
  <c r="AV218"/>
  <c r="AJ219" s="1"/>
  <c r="BC217" i="13"/>
  <c r="AV217"/>
  <c r="AY217" s="1"/>
  <c r="AI217"/>
  <c r="AR217" s="1"/>
  <c r="G428" i="7"/>
  <c r="I428"/>
  <c r="J428"/>
  <c r="H428"/>
  <c r="K428"/>
  <c r="S217" i="13"/>
  <c r="AB218" s="1"/>
  <c r="M217"/>
  <c r="BP217"/>
  <c r="I217"/>
  <c r="BM217"/>
  <c r="AZ218" i="18" l="1"/>
  <c r="BC218" s="1"/>
  <c r="L428" i="19"/>
  <c r="G328" i="15" s="1"/>
  <c r="AX218" i="18"/>
  <c r="BA218" s="1"/>
  <c r="L428" i="20"/>
  <c r="G328" i="12" s="1"/>
  <c r="M218" i="18"/>
  <c r="P218" s="1"/>
  <c r="S218"/>
  <c r="AB219" s="1"/>
  <c r="AY218" i="17"/>
  <c r="BB218" s="1"/>
  <c r="AY218" i="18"/>
  <c r="BB218" s="1"/>
  <c r="AX218" i="17"/>
  <c r="BA218" s="1"/>
  <c r="L218"/>
  <c r="O218" s="1"/>
  <c r="R218"/>
  <c r="AA219" s="1"/>
  <c r="R218" i="18"/>
  <c r="AA219" s="1"/>
  <c r="L218"/>
  <c r="O218" s="1"/>
  <c r="S218" i="17"/>
  <c r="AB219" s="1"/>
  <c r="M218"/>
  <c r="P218" s="1"/>
  <c r="AZ218"/>
  <c r="BC218" s="1"/>
  <c r="K218"/>
  <c r="N218" s="1"/>
  <c r="Q218"/>
  <c r="Z219" s="1"/>
  <c r="BR218"/>
  <c r="BS219" s="1"/>
  <c r="K218" i="18"/>
  <c r="N218" s="1"/>
  <c r="BR218"/>
  <c r="BS219" s="1"/>
  <c r="Q218"/>
  <c r="Z219" s="1"/>
  <c r="BW217" i="13"/>
  <c r="BB217"/>
  <c r="AU217"/>
  <c r="AX217" s="1"/>
  <c r="P217"/>
  <c r="L428" i="7"/>
  <c r="R217" i="13"/>
  <c r="AA218" s="1"/>
  <c r="L217"/>
  <c r="BL217"/>
  <c r="H217"/>
  <c r="BO217"/>
  <c r="F429" i="7" l="1"/>
  <c r="F429" i="19"/>
  <c r="BD218" i="18"/>
  <c r="BH219" i="17"/>
  <c r="BH219" i="18"/>
  <c r="H328" i="12"/>
  <c r="I328" s="1"/>
  <c r="H328" i="15"/>
  <c r="I328" s="1"/>
  <c r="G328" i="16"/>
  <c r="H328" s="1"/>
  <c r="I328" s="1"/>
  <c r="BV217" i="13"/>
  <c r="BA217"/>
  <c r="BD217" s="1"/>
  <c r="BD217" i="17" s="1"/>
  <c r="AK218" i="13"/>
  <c r="AT218" s="1"/>
  <c r="BR217"/>
  <c r="BS218" s="1"/>
  <c r="K217"/>
  <c r="Q217"/>
  <c r="Z218" s="1"/>
  <c r="F428" i="20" s="1"/>
  <c r="O217" i="13"/>
  <c r="BU218" i="18" l="1"/>
  <c r="AR219" s="1"/>
  <c r="BW218"/>
  <c r="AT219" s="1"/>
  <c r="BV218"/>
  <c r="AS219" s="1"/>
  <c r="BU218" i="17"/>
  <c r="AR219" s="1"/>
  <c r="BV218"/>
  <c r="AS219" s="1"/>
  <c r="BW218"/>
  <c r="AT219" s="1"/>
  <c r="J329" i="15"/>
  <c r="J329" i="16"/>
  <c r="BU217" i="13"/>
  <c r="J329" i="12"/>
  <c r="AW218" i="13"/>
  <c r="AZ218" s="1"/>
  <c r="AJ218"/>
  <c r="AS218" s="1"/>
  <c r="BH218"/>
  <c r="BQ218"/>
  <c r="J218"/>
  <c r="BN218"/>
  <c r="N217"/>
  <c r="I429" i="19" l="1"/>
  <c r="J429"/>
  <c r="H429"/>
  <c r="K429"/>
  <c r="G429"/>
  <c r="H429" i="20"/>
  <c r="J429"/>
  <c r="I429"/>
  <c r="G429"/>
  <c r="K429"/>
  <c r="J219" i="17"/>
  <c r="BQ219"/>
  <c r="AW219"/>
  <c r="AK220" s="1"/>
  <c r="BN219"/>
  <c r="H219"/>
  <c r="BO219"/>
  <c r="AU219"/>
  <c r="AI220" s="1"/>
  <c r="BL219"/>
  <c r="BN219" i="18"/>
  <c r="AW219"/>
  <c r="AK220" s="1"/>
  <c r="BQ219"/>
  <c r="J219"/>
  <c r="AU219"/>
  <c r="AI220" s="1"/>
  <c r="BO219"/>
  <c r="BL219"/>
  <c r="H219"/>
  <c r="I219"/>
  <c r="BM219"/>
  <c r="AV219"/>
  <c r="AJ220" s="1"/>
  <c r="BP219"/>
  <c r="BM219" i="17"/>
  <c r="AV219"/>
  <c r="AJ220" s="1"/>
  <c r="BP219"/>
  <c r="I219"/>
  <c r="BC218" i="13"/>
  <c r="AV218"/>
  <c r="AY218" s="1"/>
  <c r="AI218"/>
  <c r="AR218" s="1"/>
  <c r="I218"/>
  <c r="BP218"/>
  <c r="BM218"/>
  <c r="J429" i="7"/>
  <c r="G429"/>
  <c r="K429"/>
  <c r="H429"/>
  <c r="I429"/>
  <c r="M218" i="13"/>
  <c r="S218"/>
  <c r="AB219" s="1"/>
  <c r="AX219" i="17" l="1"/>
  <c r="BA219" s="1"/>
  <c r="AY219" i="18"/>
  <c r="BB219" s="1"/>
  <c r="L429" i="19"/>
  <c r="G329" i="15" s="1"/>
  <c r="AY219" i="17"/>
  <c r="BB219" s="1"/>
  <c r="AX219" i="18"/>
  <c r="BA219" s="1"/>
  <c r="L429" i="20"/>
  <c r="G329" i="12" s="1"/>
  <c r="AZ219" i="18"/>
  <c r="BC219" s="1"/>
  <c r="AZ219" i="17"/>
  <c r="BC219" s="1"/>
  <c r="S219" i="18"/>
  <c r="AB220" s="1"/>
  <c r="M219"/>
  <c r="P219" s="1"/>
  <c r="Q219" i="17"/>
  <c r="Z220" s="1"/>
  <c r="BR219"/>
  <c r="BS220" s="1"/>
  <c r="K219"/>
  <c r="N219" s="1"/>
  <c r="L219"/>
  <c r="O219" s="1"/>
  <c r="R219"/>
  <c r="AA220" s="1"/>
  <c r="L219" i="18"/>
  <c r="O219" s="1"/>
  <c r="R219"/>
  <c r="AA220" s="1"/>
  <c r="M219" i="17"/>
  <c r="P219" s="1"/>
  <c r="S219"/>
  <c r="AB220" s="1"/>
  <c r="Q219" i="18"/>
  <c r="Z220" s="1"/>
  <c r="K219"/>
  <c r="N219" s="1"/>
  <c r="BR219"/>
  <c r="BS220" s="1"/>
  <c r="BW218" i="13"/>
  <c r="BB218"/>
  <c r="AU218"/>
  <c r="AX218" s="1"/>
  <c r="P218"/>
  <c r="L429" i="7"/>
  <c r="L218" i="13"/>
  <c r="R218"/>
  <c r="AA219" s="1"/>
  <c r="H218"/>
  <c r="BO218"/>
  <c r="BL218"/>
  <c r="F430" i="19" l="1"/>
  <c r="F430" i="7"/>
  <c r="BD219" i="18"/>
  <c r="BH220"/>
  <c r="BH220" i="17"/>
  <c r="G329" i="16"/>
  <c r="H329" s="1"/>
  <c r="I329" s="1"/>
  <c r="H329" i="15"/>
  <c r="I329" s="1"/>
  <c r="BV218" i="13"/>
  <c r="H329" i="12"/>
  <c r="I329" s="1"/>
  <c r="BA218" i="13"/>
  <c r="BD218" s="1"/>
  <c r="BD218" i="17" s="1"/>
  <c r="AK219" i="13"/>
  <c r="AT219" s="1"/>
  <c r="O218"/>
  <c r="K218"/>
  <c r="Q218"/>
  <c r="Z219" s="1"/>
  <c r="F429" i="20" s="1"/>
  <c r="BR218" i="13"/>
  <c r="BS219" s="1"/>
  <c r="BU219" i="18" l="1"/>
  <c r="AR220" s="1"/>
  <c r="BV219"/>
  <c r="AS220" s="1"/>
  <c r="BW219"/>
  <c r="AT220" s="1"/>
  <c r="BU219" i="17"/>
  <c r="AR220" s="1"/>
  <c r="BV219"/>
  <c r="AS220" s="1"/>
  <c r="BW219"/>
  <c r="AT220" s="1"/>
  <c r="J330" i="16"/>
  <c r="J330" i="15"/>
  <c r="BU218" i="13"/>
  <c r="J330" i="12"/>
  <c r="AW219" i="13"/>
  <c r="AZ219" s="1"/>
  <c r="AJ219"/>
  <c r="AS219" s="1"/>
  <c r="BQ219"/>
  <c r="J219"/>
  <c r="BN219"/>
  <c r="BH219"/>
  <c r="N218"/>
  <c r="I430" i="19" l="1"/>
  <c r="K430"/>
  <c r="G430"/>
  <c r="J430"/>
  <c r="H430"/>
  <c r="H430" i="20"/>
  <c r="J430"/>
  <c r="K430"/>
  <c r="G430"/>
  <c r="I430"/>
  <c r="AU220" i="18"/>
  <c r="AI221" s="1"/>
  <c r="H220"/>
  <c r="BL220"/>
  <c r="BO220"/>
  <c r="J220"/>
  <c r="AW220"/>
  <c r="AK221" s="1"/>
  <c r="BN220"/>
  <c r="BQ220"/>
  <c r="AU220" i="17"/>
  <c r="AI221" s="1"/>
  <c r="BL220"/>
  <c r="BO220"/>
  <c r="H220"/>
  <c r="J220"/>
  <c r="BN220"/>
  <c r="BQ220"/>
  <c r="AW220"/>
  <c r="AK221" s="1"/>
  <c r="BM220"/>
  <c r="I220"/>
  <c r="BP220"/>
  <c r="AV220"/>
  <c r="AJ221" s="1"/>
  <c r="AV220" i="18"/>
  <c r="AJ221" s="1"/>
  <c r="I220"/>
  <c r="BM220"/>
  <c r="BP220"/>
  <c r="BC219" i="13"/>
  <c r="AV219"/>
  <c r="AY219" s="1"/>
  <c r="AI219"/>
  <c r="AR219" s="1"/>
  <c r="BP219"/>
  <c r="I219"/>
  <c r="BM219"/>
  <c r="S219"/>
  <c r="AB220" s="1"/>
  <c r="M219"/>
  <c r="H430" i="7"/>
  <c r="J430"/>
  <c r="I430"/>
  <c r="G430"/>
  <c r="K430"/>
  <c r="AX220" i="17" l="1"/>
  <c r="BA220" s="1"/>
  <c r="AZ220" i="18"/>
  <c r="BC220" s="1"/>
  <c r="L430" i="20"/>
  <c r="G330" i="12" s="1"/>
  <c r="AY220" i="17"/>
  <c r="BB220" s="1"/>
  <c r="L430" i="19"/>
  <c r="G330" i="15" s="1"/>
  <c r="R220" i="17"/>
  <c r="AA221" s="1"/>
  <c r="L220"/>
  <c r="O220" s="1"/>
  <c r="Q220"/>
  <c r="Z221" s="1"/>
  <c r="BR220"/>
  <c r="BS221" s="1"/>
  <c r="K220"/>
  <c r="N220" s="1"/>
  <c r="AX220" i="18"/>
  <c r="BA220" s="1"/>
  <c r="S220"/>
  <c r="AB221" s="1"/>
  <c r="M220"/>
  <c r="P220" s="1"/>
  <c r="Q220"/>
  <c r="Z221" s="1"/>
  <c r="K220"/>
  <c r="N220" s="1"/>
  <c r="BR220"/>
  <c r="BS221" s="1"/>
  <c r="R220"/>
  <c r="AA221" s="1"/>
  <c r="L220"/>
  <c r="O220" s="1"/>
  <c r="S220" i="17"/>
  <c r="AB221" s="1"/>
  <c r="M220"/>
  <c r="P220" s="1"/>
  <c r="AY220" i="18"/>
  <c r="BB220" s="1"/>
  <c r="AZ220" i="17"/>
  <c r="BC220" s="1"/>
  <c r="BW219" i="13"/>
  <c r="BB219"/>
  <c r="AU219"/>
  <c r="AX219" s="1"/>
  <c r="BO219"/>
  <c r="H219"/>
  <c r="BL219"/>
  <c r="R219"/>
  <c r="AA220" s="1"/>
  <c r="L219"/>
  <c r="L430" i="7"/>
  <c r="P219" i="13"/>
  <c r="F431" i="7" l="1"/>
  <c r="F431" i="19"/>
  <c r="BH221" i="18"/>
  <c r="BD220"/>
  <c r="BH221" i="17"/>
  <c r="H330" i="12"/>
  <c r="I330" s="1"/>
  <c r="G330" i="16"/>
  <c r="H330" s="1"/>
  <c r="I330" s="1"/>
  <c r="H330" i="15"/>
  <c r="I330" s="1"/>
  <c r="BV219" i="13"/>
  <c r="BA219"/>
  <c r="BD219" s="1"/>
  <c r="BD219" i="17" s="1"/>
  <c r="AK220" i="13"/>
  <c r="AT220" s="1"/>
  <c r="K219"/>
  <c r="BR219"/>
  <c r="BS220" s="1"/>
  <c r="Q219"/>
  <c r="Z220" s="1"/>
  <c r="F430" i="20" s="1"/>
  <c r="O219" i="13"/>
  <c r="BV220" i="18" l="1"/>
  <c r="AS221" s="1"/>
  <c r="BW220"/>
  <c r="AT221" s="1"/>
  <c r="BU220"/>
  <c r="AR221" s="1"/>
  <c r="BV220" i="17"/>
  <c r="AS221" s="1"/>
  <c r="BW220"/>
  <c r="AT221" s="1"/>
  <c r="BU220"/>
  <c r="AR221" s="1"/>
  <c r="J331" i="16"/>
  <c r="J331" i="15"/>
  <c r="BU219" i="13"/>
  <c r="J331" i="12"/>
  <c r="AW220" i="13"/>
  <c r="AZ220" s="1"/>
  <c r="AJ220"/>
  <c r="AS220" s="1"/>
  <c r="BH220"/>
  <c r="BQ220"/>
  <c r="BN220"/>
  <c r="J220"/>
  <c r="N219"/>
  <c r="I431" i="19" l="1"/>
  <c r="K431"/>
  <c r="H431"/>
  <c r="G431"/>
  <c r="J431"/>
  <c r="I431" i="20"/>
  <c r="J431"/>
  <c r="G431"/>
  <c r="K431"/>
  <c r="H431"/>
  <c r="BN221" i="18"/>
  <c r="AW221"/>
  <c r="AK222" s="1"/>
  <c r="J221"/>
  <c r="BQ221"/>
  <c r="H221" i="17"/>
  <c r="AU221"/>
  <c r="AI222" s="1"/>
  <c r="BL221"/>
  <c r="BO221"/>
  <c r="BQ221"/>
  <c r="AW221"/>
  <c r="AK222" s="1"/>
  <c r="J221"/>
  <c r="BN221"/>
  <c r="H221" i="18"/>
  <c r="AU221"/>
  <c r="AI222" s="1"/>
  <c r="BL221"/>
  <c r="BO221"/>
  <c r="AV221"/>
  <c r="AJ222" s="1"/>
  <c r="I221"/>
  <c r="BM221"/>
  <c r="BP221"/>
  <c r="BP221" i="17"/>
  <c r="BM221"/>
  <c r="I221"/>
  <c r="AV221"/>
  <c r="AJ222" s="1"/>
  <c r="BC220" i="13"/>
  <c r="AV220"/>
  <c r="AY220" s="1"/>
  <c r="AI220"/>
  <c r="AR220" s="1"/>
  <c r="BM220"/>
  <c r="BP220"/>
  <c r="I220"/>
  <c r="H431" i="7"/>
  <c r="G431"/>
  <c r="I431"/>
  <c r="J431"/>
  <c r="K431"/>
  <c r="M220" i="13"/>
  <c r="S220"/>
  <c r="AB221" s="1"/>
  <c r="AZ221" i="18" l="1"/>
  <c r="BC221" s="1"/>
  <c r="AX221" i="17"/>
  <c r="BA221" s="1"/>
  <c r="L431" i="20"/>
  <c r="G331" i="12" s="1"/>
  <c r="L431" i="19"/>
  <c r="G331" i="15" s="1"/>
  <c r="R221" i="18"/>
  <c r="AA222" s="1"/>
  <c r="L221"/>
  <c r="O221" s="1"/>
  <c r="M221" i="17"/>
  <c r="P221" s="1"/>
  <c r="S221"/>
  <c r="AB222" s="1"/>
  <c r="Q221"/>
  <c r="Z222" s="1"/>
  <c r="BR221"/>
  <c r="BS222" s="1"/>
  <c r="K221"/>
  <c r="N221" s="1"/>
  <c r="M221" i="18"/>
  <c r="P221" s="1"/>
  <c r="S221"/>
  <c r="AB222" s="1"/>
  <c r="AY221"/>
  <c r="BB221" s="1"/>
  <c r="L221" i="17"/>
  <c r="O221" s="1"/>
  <c r="R221"/>
  <c r="AA222" s="1"/>
  <c r="BR221" i="18"/>
  <c r="BS222" s="1"/>
  <c r="K221"/>
  <c r="N221" s="1"/>
  <c r="Q221"/>
  <c r="Z222" s="1"/>
  <c r="AY221" i="17"/>
  <c r="BB221" s="1"/>
  <c r="AX221" i="18"/>
  <c r="BA221" s="1"/>
  <c r="AZ221" i="17"/>
  <c r="BC221" s="1"/>
  <c r="BW220" i="13"/>
  <c r="BB220"/>
  <c r="AU220"/>
  <c r="AX220" s="1"/>
  <c r="P220"/>
  <c r="R220"/>
  <c r="AA221" s="1"/>
  <c r="L220"/>
  <c r="L431" i="7"/>
  <c r="BO220" i="13"/>
  <c r="H220"/>
  <c r="BL220"/>
  <c r="F432" i="19" l="1"/>
  <c r="F432" i="7"/>
  <c r="BD221" i="18"/>
  <c r="BH222" i="17"/>
  <c r="BH222" i="18"/>
  <c r="H331" i="12"/>
  <c r="I331" s="1"/>
  <c r="H331" i="15"/>
  <c r="I331" s="1"/>
  <c r="G331" i="16"/>
  <c r="H331" s="1"/>
  <c r="I331" s="1"/>
  <c r="BV220" i="13"/>
  <c r="BA220"/>
  <c r="BD220" s="1"/>
  <c r="BD220" i="17" s="1"/>
  <c r="AK221" i="13"/>
  <c r="AT221" s="1"/>
  <c r="O220"/>
  <c r="K220"/>
  <c r="BR220"/>
  <c r="BS221" s="1"/>
  <c r="Q220"/>
  <c r="Z221" s="1"/>
  <c r="F431" i="20" s="1"/>
  <c r="BW221" i="18" l="1"/>
  <c r="AT222" s="1"/>
  <c r="BV221"/>
  <c r="AS222" s="1"/>
  <c r="BU221"/>
  <c r="AR222" s="1"/>
  <c r="BW221" i="17"/>
  <c r="AT222" s="1"/>
  <c r="BU221"/>
  <c r="AR222" s="1"/>
  <c r="BV221"/>
  <c r="AS222" s="1"/>
  <c r="J332" i="15"/>
  <c r="J332" i="16"/>
  <c r="BU220" i="13"/>
  <c r="J332" i="12"/>
  <c r="AW221" i="13"/>
  <c r="AZ221" s="1"/>
  <c r="AJ221"/>
  <c r="AS221" s="1"/>
  <c r="BQ221"/>
  <c r="BN221"/>
  <c r="J221"/>
  <c r="BH221"/>
  <c r="N220"/>
  <c r="K432" i="20" l="1"/>
  <c r="J432"/>
  <c r="I432"/>
  <c r="H432"/>
  <c r="G432"/>
  <c r="J432" i="19"/>
  <c r="H432"/>
  <c r="I432"/>
  <c r="G432"/>
  <c r="K432"/>
  <c r="H222" i="17"/>
  <c r="BL222"/>
  <c r="BO222"/>
  <c r="AU222"/>
  <c r="AI223" s="1"/>
  <c r="BQ222"/>
  <c r="J222"/>
  <c r="AW222"/>
  <c r="AK223" s="1"/>
  <c r="BN222"/>
  <c r="AU222" i="18"/>
  <c r="AI223" s="1"/>
  <c r="H222"/>
  <c r="BL222"/>
  <c r="BO222"/>
  <c r="I222"/>
  <c r="AV222"/>
  <c r="AJ223" s="1"/>
  <c r="BM222"/>
  <c r="BP222"/>
  <c r="J222"/>
  <c r="AW222"/>
  <c r="AK223" s="1"/>
  <c r="BN222"/>
  <c r="BQ222"/>
  <c r="BP222" i="17"/>
  <c r="I222"/>
  <c r="AV222"/>
  <c r="AJ223" s="1"/>
  <c r="BM222"/>
  <c r="BC221" i="13"/>
  <c r="AV221"/>
  <c r="AY221" s="1"/>
  <c r="AI221"/>
  <c r="AR221" s="1"/>
  <c r="I432" i="7"/>
  <c r="H432"/>
  <c r="G432"/>
  <c r="J432"/>
  <c r="K432"/>
  <c r="S221" i="13"/>
  <c r="AB222" s="1"/>
  <c r="M221"/>
  <c r="I221"/>
  <c r="BP221"/>
  <c r="BM221"/>
  <c r="AZ222" i="18" l="1"/>
  <c r="BC222" s="1"/>
  <c r="AY222" i="17"/>
  <c r="BB222" s="1"/>
  <c r="AX222" i="18"/>
  <c r="BA222" s="1"/>
  <c r="L432" i="20"/>
  <c r="G332" i="12" s="1"/>
  <c r="AY222" i="18"/>
  <c r="BB222" s="1"/>
  <c r="L432" i="19"/>
  <c r="G332" i="15" s="1"/>
  <c r="Q222" i="18"/>
  <c r="Z223" s="1"/>
  <c r="BR222"/>
  <c r="BS223" s="1"/>
  <c r="K222"/>
  <c r="N222" s="1"/>
  <c r="S222"/>
  <c r="AB223" s="1"/>
  <c r="M222"/>
  <c r="P222" s="1"/>
  <c r="Q222" i="17"/>
  <c r="Z223" s="1"/>
  <c r="K222"/>
  <c r="N222" s="1"/>
  <c r="BR222"/>
  <c r="BS223" s="1"/>
  <c r="AZ222"/>
  <c r="BC222" s="1"/>
  <c r="AX222"/>
  <c r="BA222" s="1"/>
  <c r="S222"/>
  <c r="AB223" s="1"/>
  <c r="M222"/>
  <c r="P222" s="1"/>
  <c r="R222"/>
  <c r="AA223" s="1"/>
  <c r="L222"/>
  <c r="O222" s="1"/>
  <c r="R222" i="18"/>
  <c r="AA223" s="1"/>
  <c r="L222"/>
  <c r="O222" s="1"/>
  <c r="BW221" i="13"/>
  <c r="BB221"/>
  <c r="AU221"/>
  <c r="AX221" s="1"/>
  <c r="P221"/>
  <c r="L221"/>
  <c r="R221"/>
  <c r="AA222" s="1"/>
  <c r="L432" i="7"/>
  <c r="BL221" i="13"/>
  <c r="BO221"/>
  <c r="H221"/>
  <c r="F433" i="19" l="1"/>
  <c r="F433" i="7"/>
  <c r="BD222" i="18"/>
  <c r="BH223"/>
  <c r="BH223" i="17"/>
  <c r="H332" i="15"/>
  <c r="I332" s="1"/>
  <c r="G332" i="16"/>
  <c r="H332" s="1"/>
  <c r="I332" s="1"/>
  <c r="BV221" i="13"/>
  <c r="H332" i="12"/>
  <c r="I332" s="1"/>
  <c r="BA221" i="13"/>
  <c r="BD221" s="1"/>
  <c r="BD221" i="17" s="1"/>
  <c r="AK222" i="13"/>
  <c r="AT222" s="1"/>
  <c r="K221"/>
  <c r="Q221"/>
  <c r="Z222" s="1"/>
  <c r="F432" i="20" s="1"/>
  <c r="BR221" i="13"/>
  <c r="BS222" s="1"/>
  <c r="O221"/>
  <c r="BU222" i="18" l="1"/>
  <c r="AR223" s="1"/>
  <c r="BV222"/>
  <c r="AS223" s="1"/>
  <c r="BW222"/>
  <c r="AT223" s="1"/>
  <c r="BU222" i="17"/>
  <c r="AR223" s="1"/>
  <c r="BV222"/>
  <c r="AS223" s="1"/>
  <c r="BW222"/>
  <c r="AT223" s="1"/>
  <c r="J333" i="16"/>
  <c r="J333" i="15"/>
  <c r="BU221" i="13"/>
  <c r="J333" i="12"/>
  <c r="AW222" i="13"/>
  <c r="AZ222" s="1"/>
  <c r="AJ222"/>
  <c r="AS222" s="1"/>
  <c r="N221"/>
  <c r="BQ222"/>
  <c r="BN222"/>
  <c r="J222"/>
  <c r="BH222"/>
  <c r="I433" i="19" l="1"/>
  <c r="K433"/>
  <c r="G433"/>
  <c r="H433"/>
  <c r="J433"/>
  <c r="G433" i="20"/>
  <c r="H433"/>
  <c r="J433"/>
  <c r="I433"/>
  <c r="K433"/>
  <c r="AU223" i="18"/>
  <c r="AI224" s="1"/>
  <c r="H223"/>
  <c r="BO223"/>
  <c r="BL223"/>
  <c r="BL223" i="17"/>
  <c r="BO223"/>
  <c r="H223"/>
  <c r="AU223"/>
  <c r="AI224" s="1"/>
  <c r="BQ223" i="18"/>
  <c r="J223"/>
  <c r="AW223"/>
  <c r="AK224" s="1"/>
  <c r="BN223"/>
  <c r="AV223"/>
  <c r="AJ224" s="1"/>
  <c r="BM223"/>
  <c r="I223"/>
  <c r="BP223"/>
  <c r="BQ223" i="17"/>
  <c r="J223"/>
  <c r="BN223"/>
  <c r="AW223"/>
  <c r="AK224" s="1"/>
  <c r="I223"/>
  <c r="BM223"/>
  <c r="BP223"/>
  <c r="AV223"/>
  <c r="AJ224" s="1"/>
  <c r="BC222" i="13"/>
  <c r="AV222"/>
  <c r="AY222" s="1"/>
  <c r="AI222"/>
  <c r="AR222" s="1"/>
  <c r="K433" i="7"/>
  <c r="I433"/>
  <c r="G433"/>
  <c r="H433"/>
  <c r="J433"/>
  <c r="BP222" i="13"/>
  <c r="I222"/>
  <c r="BM222"/>
  <c r="M222"/>
  <c r="S222"/>
  <c r="AB223" s="1"/>
  <c r="AY223" i="18" l="1"/>
  <c r="BB223" s="1"/>
  <c r="AZ223" i="17"/>
  <c r="BC223" s="1"/>
  <c r="L433" i="20"/>
  <c r="G333" i="12" s="1"/>
  <c r="L433" i="19"/>
  <c r="G333" i="15" s="1"/>
  <c r="L223" i="17"/>
  <c r="O223" s="1"/>
  <c r="R223"/>
  <c r="AA224" s="1"/>
  <c r="S223"/>
  <c r="AB224" s="1"/>
  <c r="M223"/>
  <c r="P223" s="1"/>
  <c r="L223" i="18"/>
  <c r="O223" s="1"/>
  <c r="R223"/>
  <c r="AA224" s="1"/>
  <c r="Q223"/>
  <c r="Z224" s="1"/>
  <c r="K223"/>
  <c r="N223" s="1"/>
  <c r="BR223"/>
  <c r="BS224" s="1"/>
  <c r="AX223"/>
  <c r="BA223" s="1"/>
  <c r="AY223" i="17"/>
  <c r="BB223" s="1"/>
  <c r="AZ223" i="18"/>
  <c r="BC223" s="1"/>
  <c r="AX223" i="17"/>
  <c r="BA223" s="1"/>
  <c r="S223" i="18"/>
  <c r="AB224" s="1"/>
  <c r="M223"/>
  <c r="P223" s="1"/>
  <c r="BR223" i="17"/>
  <c r="BS224" s="1"/>
  <c r="Q223"/>
  <c r="Z224" s="1"/>
  <c r="K223"/>
  <c r="N223" s="1"/>
  <c r="BW222" i="13"/>
  <c r="BB222"/>
  <c r="AU222"/>
  <c r="AX222" s="1"/>
  <c r="BO222"/>
  <c r="H222"/>
  <c r="BL222"/>
  <c r="L222"/>
  <c r="R222"/>
  <c r="AA223" s="1"/>
  <c r="P222"/>
  <c r="L433" i="7"/>
  <c r="F434" i="19" l="1"/>
  <c r="F434" i="7"/>
  <c r="BH224" i="17"/>
  <c r="BD223" i="18"/>
  <c r="BH224"/>
  <c r="H333" i="12"/>
  <c r="I333" s="1"/>
  <c r="G333" i="16"/>
  <c r="H333" s="1"/>
  <c r="I333" s="1"/>
  <c r="H333" i="15"/>
  <c r="I333" s="1"/>
  <c r="BV222" i="13"/>
  <c r="BA222"/>
  <c r="BD222" s="1"/>
  <c r="BD222" i="17" s="1"/>
  <c r="AK223" i="13"/>
  <c r="AT223" s="1"/>
  <c r="K222"/>
  <c r="BR222"/>
  <c r="BS223" s="1"/>
  <c r="Q222"/>
  <c r="Z223" s="1"/>
  <c r="F433" i="20" s="1"/>
  <c r="O222" i="13"/>
  <c r="BU223" i="18" l="1"/>
  <c r="AR224" s="1"/>
  <c r="BV223"/>
  <c r="AS224" s="1"/>
  <c r="BW223"/>
  <c r="AT224" s="1"/>
  <c r="BU223" i="17"/>
  <c r="AR224" s="1"/>
  <c r="BV223"/>
  <c r="AS224" s="1"/>
  <c r="BW223"/>
  <c r="AT224" s="1"/>
  <c r="J334" i="15"/>
  <c r="J334" i="16"/>
  <c r="BU222" i="13"/>
  <c r="J334" i="12"/>
  <c r="AW223" i="13"/>
  <c r="AZ223" s="1"/>
  <c r="AJ223"/>
  <c r="AS223" s="1"/>
  <c r="BH223"/>
  <c r="BQ223"/>
  <c r="BN223"/>
  <c r="J223"/>
  <c r="N222"/>
  <c r="G434" i="20" l="1"/>
  <c r="H434"/>
  <c r="K434"/>
  <c r="J434"/>
  <c r="I434"/>
  <c r="I434" i="19"/>
  <c r="J434"/>
  <c r="K434"/>
  <c r="G434"/>
  <c r="H434"/>
  <c r="BQ224" i="18"/>
  <c r="J224"/>
  <c r="AW224"/>
  <c r="AK225" s="1"/>
  <c r="BN224"/>
  <c r="H224" i="17"/>
  <c r="AU224"/>
  <c r="AI225" s="1"/>
  <c r="BO224"/>
  <c r="BL224"/>
  <c r="BQ224"/>
  <c r="J224"/>
  <c r="AW224"/>
  <c r="AK225" s="1"/>
  <c r="BN224"/>
  <c r="AU224" i="18"/>
  <c r="AI225" s="1"/>
  <c r="BO224"/>
  <c r="H224"/>
  <c r="BL224"/>
  <c r="BM224"/>
  <c r="BP224"/>
  <c r="AV224"/>
  <c r="AJ225" s="1"/>
  <c r="I224"/>
  <c r="I224" i="17"/>
  <c r="BM224"/>
  <c r="AV224"/>
  <c r="AJ225" s="1"/>
  <c r="BP224"/>
  <c r="BC223" i="13"/>
  <c r="AV223"/>
  <c r="AY223" s="1"/>
  <c r="AI223"/>
  <c r="AR223" s="1"/>
  <c r="I434" i="7"/>
  <c r="J434"/>
  <c r="G434"/>
  <c r="K434"/>
  <c r="H434"/>
  <c r="BM223" i="13"/>
  <c r="I223"/>
  <c r="BP223"/>
  <c r="M223"/>
  <c r="S223"/>
  <c r="AB224" s="1"/>
  <c r="AY224" i="17" l="1"/>
  <c r="BB224" s="1"/>
  <c r="AX224" i="18"/>
  <c r="BA224" s="1"/>
  <c r="AZ224"/>
  <c r="BC224" s="1"/>
  <c r="L434" i="20"/>
  <c r="G334" i="12" s="1"/>
  <c r="L434" i="19"/>
  <c r="G334" i="15" s="1"/>
  <c r="AY224" i="18"/>
  <c r="BB224" s="1"/>
  <c r="L224" i="17"/>
  <c r="O224" s="1"/>
  <c r="R224"/>
  <c r="AA225" s="1"/>
  <c r="Q224"/>
  <c r="Z225" s="1"/>
  <c r="BR224"/>
  <c r="BS225" s="1"/>
  <c r="K224"/>
  <c r="N224" s="1"/>
  <c r="S224" i="18"/>
  <c r="AB225" s="1"/>
  <c r="M224"/>
  <c r="P224" s="1"/>
  <c r="Q224"/>
  <c r="Z225" s="1"/>
  <c r="K224"/>
  <c r="N224" s="1"/>
  <c r="BR224"/>
  <c r="BS225" s="1"/>
  <c r="AZ224" i="17"/>
  <c r="BC224" s="1"/>
  <c r="R224" i="18"/>
  <c r="AA225" s="1"/>
  <c r="L224"/>
  <c r="O224" s="1"/>
  <c r="S224" i="17"/>
  <c r="AB225" s="1"/>
  <c r="M224"/>
  <c r="P224" s="1"/>
  <c r="AX224"/>
  <c r="BA224" s="1"/>
  <c r="BW223" i="13"/>
  <c r="BB223"/>
  <c r="AU223"/>
  <c r="AX223" s="1"/>
  <c r="P223"/>
  <c r="L223"/>
  <c r="R223"/>
  <c r="AA224" s="1"/>
  <c r="BO223"/>
  <c r="BL223"/>
  <c r="H223"/>
  <c r="L434" i="7"/>
  <c r="F435" i="19" l="1"/>
  <c r="F435" i="7"/>
  <c r="BD224" i="18"/>
  <c r="BH225"/>
  <c r="BH225" i="17"/>
  <c r="G334" i="16"/>
  <c r="H334" s="1"/>
  <c r="I334" s="1"/>
  <c r="H334" i="15"/>
  <c r="I334" s="1"/>
  <c r="BV223" i="13"/>
  <c r="H334" i="12"/>
  <c r="I334" s="1"/>
  <c r="BA223" i="13"/>
  <c r="BD223" s="1"/>
  <c r="BD223" i="17" s="1"/>
  <c r="AK224" i="13"/>
  <c r="AT224" s="1"/>
  <c r="K223"/>
  <c r="Q223"/>
  <c r="Z224" s="1"/>
  <c r="F434" i="20" s="1"/>
  <c r="BR223" i="13"/>
  <c r="BS224" s="1"/>
  <c r="O223"/>
  <c r="BV224" i="18" l="1"/>
  <c r="AS225" s="1"/>
  <c r="BW224"/>
  <c r="AT225" s="1"/>
  <c r="BU224"/>
  <c r="AR225" s="1"/>
  <c r="BV224" i="17"/>
  <c r="AS225" s="1"/>
  <c r="BW224"/>
  <c r="AT225" s="1"/>
  <c r="BU224"/>
  <c r="AR225" s="1"/>
  <c r="J335" i="15"/>
  <c r="J335" i="16"/>
  <c r="BU223" i="13"/>
  <c r="J335" i="12"/>
  <c r="AW224" i="13"/>
  <c r="AZ224" s="1"/>
  <c r="AJ224"/>
  <c r="AS224" s="1"/>
  <c r="N223"/>
  <c r="J224"/>
  <c r="BQ224"/>
  <c r="BN224"/>
  <c r="BH224"/>
  <c r="I435" i="19" l="1"/>
  <c r="K435"/>
  <c r="J435"/>
  <c r="H435"/>
  <c r="G435"/>
  <c r="I435" i="20"/>
  <c r="G435"/>
  <c r="J435"/>
  <c r="H435"/>
  <c r="K435"/>
  <c r="AW225" i="17"/>
  <c r="AK226" s="1"/>
  <c r="J225"/>
  <c r="BN225"/>
  <c r="BQ225"/>
  <c r="H225" i="18"/>
  <c r="BL225"/>
  <c r="AU225"/>
  <c r="AI226" s="1"/>
  <c r="BO225"/>
  <c r="BQ225"/>
  <c r="AW225"/>
  <c r="AK226" s="1"/>
  <c r="J225"/>
  <c r="BN225"/>
  <c r="BL225" i="17"/>
  <c r="H225"/>
  <c r="BO225"/>
  <c r="AU225"/>
  <c r="AI226" s="1"/>
  <c r="BM225" i="18"/>
  <c r="I225"/>
  <c r="BP225"/>
  <c r="AV225"/>
  <c r="AJ226" s="1"/>
  <c r="I225" i="17"/>
  <c r="BP225"/>
  <c r="AV225"/>
  <c r="AJ226" s="1"/>
  <c r="BM225"/>
  <c r="BC224" i="13"/>
  <c r="AV224"/>
  <c r="AY224" s="1"/>
  <c r="AI224"/>
  <c r="AR224" s="1"/>
  <c r="G435" i="7"/>
  <c r="H435"/>
  <c r="K435"/>
  <c r="J435"/>
  <c r="I435"/>
  <c r="BP224" i="13"/>
  <c r="I224"/>
  <c r="BM224"/>
  <c r="M224"/>
  <c r="S224"/>
  <c r="AB225" s="1"/>
  <c r="AZ225" i="17" l="1"/>
  <c r="BC225" s="1"/>
  <c r="AY225"/>
  <c r="BB225" s="1"/>
  <c r="AZ225" i="18"/>
  <c r="BC225" s="1"/>
  <c r="AX225"/>
  <c r="BA225" s="1"/>
  <c r="L435" i="20"/>
  <c r="G335" i="12" s="1"/>
  <c r="L435" i="19"/>
  <c r="G335" i="15" s="1"/>
  <c r="AY225" i="18"/>
  <c r="BB225" s="1"/>
  <c r="S225"/>
  <c r="AB226" s="1"/>
  <c r="M225"/>
  <c r="P225" s="1"/>
  <c r="R225" i="17"/>
  <c r="AA226" s="1"/>
  <c r="L225"/>
  <c r="O225" s="1"/>
  <c r="R225" i="18"/>
  <c r="AA226" s="1"/>
  <c r="L225"/>
  <c r="O225" s="1"/>
  <c r="K225" i="17"/>
  <c r="N225" s="1"/>
  <c r="Q225"/>
  <c r="Z226" s="1"/>
  <c r="BR225"/>
  <c r="BS226" s="1"/>
  <c r="BR225" i="18"/>
  <c r="BS226" s="1"/>
  <c r="K225"/>
  <c r="N225" s="1"/>
  <c r="Q225"/>
  <c r="Z226" s="1"/>
  <c r="S225" i="17"/>
  <c r="AB226" s="1"/>
  <c r="M225"/>
  <c r="P225" s="1"/>
  <c r="AX225"/>
  <c r="BA225" s="1"/>
  <c r="BW224" i="13"/>
  <c r="BB224"/>
  <c r="AU224"/>
  <c r="AX224" s="1"/>
  <c r="L435" i="7"/>
  <c r="P224" i="13"/>
  <c r="BL224"/>
  <c r="H224"/>
  <c r="BO224"/>
  <c r="R224"/>
  <c r="AA225" s="1"/>
  <c r="L224"/>
  <c r="F436" i="7" l="1"/>
  <c r="F436" i="19"/>
  <c r="BD225" i="18"/>
  <c r="BH226"/>
  <c r="BH226" i="17"/>
  <c r="H335" i="12"/>
  <c r="I335" s="1"/>
  <c r="H335" i="15"/>
  <c r="I335" s="1"/>
  <c r="G335" i="16"/>
  <c r="H335" s="1"/>
  <c r="I335" s="1"/>
  <c r="BV224" i="13"/>
  <c r="BA224"/>
  <c r="BD224" s="1"/>
  <c r="BD224" i="17" s="1"/>
  <c r="AK225" i="13"/>
  <c r="AT225" s="1"/>
  <c r="BR224"/>
  <c r="BS225" s="1"/>
  <c r="K224"/>
  <c r="Q224"/>
  <c r="Z225" s="1"/>
  <c r="F435" i="20" s="1"/>
  <c r="O224" i="13"/>
  <c r="BW225" i="18" l="1"/>
  <c r="AT226" s="1"/>
  <c r="BU225"/>
  <c r="AR226" s="1"/>
  <c r="BV225"/>
  <c r="AS226" s="1"/>
  <c r="BW225" i="17"/>
  <c r="AT226" s="1"/>
  <c r="BU225"/>
  <c r="AR226" s="1"/>
  <c r="BV225"/>
  <c r="AS226" s="1"/>
  <c r="J336" i="15"/>
  <c r="J336" i="16"/>
  <c r="BU224" i="13"/>
  <c r="J336" i="12"/>
  <c r="AW225" i="13"/>
  <c r="AZ225" s="1"/>
  <c r="AJ225"/>
  <c r="AS225" s="1"/>
  <c r="BH225"/>
  <c r="N224"/>
  <c r="BQ225"/>
  <c r="J225"/>
  <c r="BN225"/>
  <c r="I436" i="20" l="1"/>
  <c r="J436"/>
  <c r="H436"/>
  <c r="K436"/>
  <c r="G436"/>
  <c r="K436" i="19"/>
  <c r="H436"/>
  <c r="G436"/>
  <c r="J436"/>
  <c r="I436"/>
  <c r="AU226" i="18"/>
  <c r="AI227" s="1"/>
  <c r="BO226"/>
  <c r="H226"/>
  <c r="BL226"/>
  <c r="BQ226"/>
  <c r="J226"/>
  <c r="AW226"/>
  <c r="AK227" s="1"/>
  <c r="BN226"/>
  <c r="H226" i="17"/>
  <c r="BL226"/>
  <c r="BO226"/>
  <c r="AU226"/>
  <c r="AI227" s="1"/>
  <c r="BP226"/>
  <c r="BM226"/>
  <c r="I226"/>
  <c r="AV226"/>
  <c r="AJ227" s="1"/>
  <c r="J226"/>
  <c r="BN226"/>
  <c r="BQ226"/>
  <c r="AW226"/>
  <c r="AK227" s="1"/>
  <c r="I226" i="18"/>
  <c r="BP226"/>
  <c r="AV226"/>
  <c r="AJ227" s="1"/>
  <c r="BM226"/>
  <c r="BC225" i="13"/>
  <c r="AV225"/>
  <c r="AY225" s="1"/>
  <c r="AI225"/>
  <c r="AR225" s="1"/>
  <c r="I436" i="7"/>
  <c r="J436"/>
  <c r="K436"/>
  <c r="H436"/>
  <c r="G436"/>
  <c r="S225" i="13"/>
  <c r="AB226" s="1"/>
  <c r="M225"/>
  <c r="BM225"/>
  <c r="BP225"/>
  <c r="I225"/>
  <c r="AZ226" i="18" l="1"/>
  <c r="BC226" s="1"/>
  <c r="L436" i="19"/>
  <c r="G336" i="15" s="1"/>
  <c r="L436" i="20"/>
  <c r="G336" i="12" s="1"/>
  <c r="AZ226" i="17"/>
  <c r="BC226" s="1"/>
  <c r="AX226"/>
  <c r="BA226" s="1"/>
  <c r="M226"/>
  <c r="P226" s="1"/>
  <c r="S226"/>
  <c r="AB227" s="1"/>
  <c r="R226" i="18"/>
  <c r="AA227" s="1"/>
  <c r="L226"/>
  <c r="O226" s="1"/>
  <c r="L226" i="17"/>
  <c r="O226" s="1"/>
  <c r="R226"/>
  <c r="AA227" s="1"/>
  <c r="BR226"/>
  <c r="BS227" s="1"/>
  <c r="K226"/>
  <c r="N226" s="1"/>
  <c r="Q226"/>
  <c r="Z227" s="1"/>
  <c r="M226" i="18"/>
  <c r="P226" s="1"/>
  <c r="S226"/>
  <c r="AB227" s="1"/>
  <c r="AX226"/>
  <c r="BA226" s="1"/>
  <c r="K226"/>
  <c r="N226" s="1"/>
  <c r="Q226"/>
  <c r="Z227" s="1"/>
  <c r="BR226"/>
  <c r="BS227" s="1"/>
  <c r="AY226"/>
  <c r="BB226" s="1"/>
  <c r="AY226" i="17"/>
  <c r="BB226" s="1"/>
  <c r="BW225" i="13"/>
  <c r="BB225"/>
  <c r="AU225"/>
  <c r="AX225" s="1"/>
  <c r="BO225"/>
  <c r="H225"/>
  <c r="BL225"/>
  <c r="L436" i="7"/>
  <c r="P225" i="13"/>
  <c r="R225"/>
  <c r="AA226" s="1"/>
  <c r="L225"/>
  <c r="F437" i="7" l="1"/>
  <c r="F437" i="19"/>
  <c r="BH227" i="17"/>
  <c r="BH227" i="18"/>
  <c r="BD226"/>
  <c r="H336" i="12"/>
  <c r="I336" s="1"/>
  <c r="H336" i="15"/>
  <c r="I336" s="1"/>
  <c r="G336" i="16"/>
  <c r="H336" s="1"/>
  <c r="I336" s="1"/>
  <c r="BV225" i="13"/>
  <c r="BA225"/>
  <c r="BD225" s="1"/>
  <c r="BD225" i="17" s="1"/>
  <c r="AK226" i="13"/>
  <c r="AT226" s="1"/>
  <c r="K225"/>
  <c r="BR225"/>
  <c r="BS226" s="1"/>
  <c r="Q225"/>
  <c r="Z226" s="1"/>
  <c r="F436" i="20" s="1"/>
  <c r="O225" i="13"/>
  <c r="BU226" i="18" l="1"/>
  <c r="AR227" s="1"/>
  <c r="BW226"/>
  <c r="AT227" s="1"/>
  <c r="BV226"/>
  <c r="AS227" s="1"/>
  <c r="BU226" i="17"/>
  <c r="AR227" s="1"/>
  <c r="BV226"/>
  <c r="AS227" s="1"/>
  <c r="BW226"/>
  <c r="AT227" s="1"/>
  <c r="J337" i="16"/>
  <c r="J337" i="15"/>
  <c r="BU225" i="13"/>
  <c r="J337" i="12"/>
  <c r="AW226" i="13"/>
  <c r="AZ226" s="1"/>
  <c r="AJ226"/>
  <c r="AS226" s="1"/>
  <c r="J226"/>
  <c r="BQ226"/>
  <c r="BN226"/>
  <c r="N225"/>
  <c r="BH226"/>
  <c r="G437" i="20" l="1"/>
  <c r="K437"/>
  <c r="I437"/>
  <c r="H437"/>
  <c r="J437"/>
  <c r="J437" i="19"/>
  <c r="I437"/>
  <c r="G437"/>
  <c r="H437"/>
  <c r="K437"/>
  <c r="BN227" i="17"/>
  <c r="J227"/>
  <c r="AW227"/>
  <c r="AK228" s="1"/>
  <c r="BQ227"/>
  <c r="BO227" i="18"/>
  <c r="AU227"/>
  <c r="AI228" s="1"/>
  <c r="H227"/>
  <c r="BL227"/>
  <c r="AW227"/>
  <c r="AK228" s="1"/>
  <c r="BN227"/>
  <c r="BQ227"/>
  <c r="J227"/>
  <c r="BO227" i="17"/>
  <c r="BL227"/>
  <c r="AU227"/>
  <c r="AI228" s="1"/>
  <c r="H227"/>
  <c r="BP227" i="18"/>
  <c r="BM227"/>
  <c r="AV227"/>
  <c r="AJ228" s="1"/>
  <c r="I227"/>
  <c r="BP227" i="17"/>
  <c r="BM227"/>
  <c r="AV227"/>
  <c r="AJ228" s="1"/>
  <c r="I227"/>
  <c r="BC226" i="13"/>
  <c r="AV226"/>
  <c r="AY226" s="1"/>
  <c r="AI226"/>
  <c r="AR226" s="1"/>
  <c r="H437" i="7"/>
  <c r="K437"/>
  <c r="I437"/>
  <c r="G437"/>
  <c r="J437"/>
  <c r="S226" i="13"/>
  <c r="AB227" s="1"/>
  <c r="M226"/>
  <c r="BM226"/>
  <c r="I226"/>
  <c r="BP226"/>
  <c r="AZ227" i="18" l="1"/>
  <c r="BC227" s="1"/>
  <c r="AY227" i="17"/>
  <c r="BB227" s="1"/>
  <c r="AZ227"/>
  <c r="BC227" s="1"/>
  <c r="L437" i="19"/>
  <c r="G337" i="15" s="1"/>
  <c r="L437" i="20"/>
  <c r="G337" i="12" s="1"/>
  <c r="AY227" i="18"/>
  <c r="BB227" s="1"/>
  <c r="AX227"/>
  <c r="BA227" s="1"/>
  <c r="R227" i="17"/>
  <c r="AA228" s="1"/>
  <c r="L227"/>
  <c r="O227" s="1"/>
  <c r="R227" i="18"/>
  <c r="AA228" s="1"/>
  <c r="L227"/>
  <c r="O227" s="1"/>
  <c r="M227"/>
  <c r="P227" s="1"/>
  <c r="S227"/>
  <c r="AB228" s="1"/>
  <c r="S227" i="17"/>
  <c r="AB228" s="1"/>
  <c r="M227"/>
  <c r="P227" s="1"/>
  <c r="BR227"/>
  <c r="BS228" s="1"/>
  <c r="Q227"/>
  <c r="Z228" s="1"/>
  <c r="K227"/>
  <c r="N227" s="1"/>
  <c r="BR227" i="18"/>
  <c r="BS228" s="1"/>
  <c r="K227"/>
  <c r="N227" s="1"/>
  <c r="Q227"/>
  <c r="Z228" s="1"/>
  <c r="AX227" i="17"/>
  <c r="BA227" s="1"/>
  <c r="BW226" i="13"/>
  <c r="BB226"/>
  <c r="AU226"/>
  <c r="AX226" s="1"/>
  <c r="BL226"/>
  <c r="BO226"/>
  <c r="H226"/>
  <c r="L437" i="7"/>
  <c r="R226" i="13"/>
  <c r="AA227" s="1"/>
  <c r="L226"/>
  <c r="P226"/>
  <c r="F438" i="7" l="1"/>
  <c r="F438" i="19"/>
  <c r="BD227" i="18"/>
  <c r="BH228"/>
  <c r="BH228" i="17"/>
  <c r="G337" i="16"/>
  <c r="H337" s="1"/>
  <c r="I337" s="1"/>
  <c r="H337" i="15"/>
  <c r="I337" s="1"/>
  <c r="BV226" i="13"/>
  <c r="H337" i="12"/>
  <c r="I337" s="1"/>
  <c r="BA226" i="13"/>
  <c r="BD226" s="1"/>
  <c r="BD226" i="17" s="1"/>
  <c r="AK227" i="13"/>
  <c r="AT227" s="1"/>
  <c r="O226"/>
  <c r="K226"/>
  <c r="Q226"/>
  <c r="Z227" s="1"/>
  <c r="F437" i="20" s="1"/>
  <c r="BR226" i="13"/>
  <c r="BS227" s="1"/>
  <c r="BU227" i="18" l="1"/>
  <c r="AR228" s="1"/>
  <c r="BV227"/>
  <c r="AS228" s="1"/>
  <c r="BW227"/>
  <c r="AT228" s="1"/>
  <c r="BU227" i="17"/>
  <c r="AR228" s="1"/>
  <c r="BV227"/>
  <c r="AS228" s="1"/>
  <c r="BW227"/>
  <c r="AT228" s="1"/>
  <c r="J338" i="15"/>
  <c r="J338" i="16"/>
  <c r="BU226" i="13"/>
  <c r="J338" i="12"/>
  <c r="AW227" i="13"/>
  <c r="AZ227" s="1"/>
  <c r="AJ227"/>
  <c r="AS227" s="1"/>
  <c r="BH227"/>
  <c r="BN227"/>
  <c r="BQ227"/>
  <c r="J227"/>
  <c r="N226"/>
  <c r="K438" i="19" l="1"/>
  <c r="I438"/>
  <c r="H438"/>
  <c r="J438"/>
  <c r="G438"/>
  <c r="J438" i="20"/>
  <c r="G438"/>
  <c r="H438"/>
  <c r="K438"/>
  <c r="I438"/>
  <c r="AU228" i="18"/>
  <c r="AI229" s="1"/>
  <c r="H228"/>
  <c r="BL228"/>
  <c r="BO228"/>
  <c r="BN228" i="17"/>
  <c r="J228"/>
  <c r="BQ228"/>
  <c r="AW228"/>
  <c r="AK229" s="1"/>
  <c r="BL228"/>
  <c r="H228"/>
  <c r="BO228"/>
  <c r="AU228"/>
  <c r="AI229" s="1"/>
  <c r="AV228" i="18"/>
  <c r="AJ229" s="1"/>
  <c r="BP228"/>
  <c r="I228"/>
  <c r="BM228"/>
  <c r="AW228"/>
  <c r="AK229" s="1"/>
  <c r="J228"/>
  <c r="BN228"/>
  <c r="BQ228"/>
  <c r="I228" i="17"/>
  <c r="BM228"/>
  <c r="BP228"/>
  <c r="AV228"/>
  <c r="AJ229" s="1"/>
  <c r="BC227" i="13"/>
  <c r="AV227"/>
  <c r="AY227" s="1"/>
  <c r="AI227"/>
  <c r="AR227" s="1"/>
  <c r="M227"/>
  <c r="S227"/>
  <c r="AB228" s="1"/>
  <c r="K438" i="7"/>
  <c r="H438"/>
  <c r="I438"/>
  <c r="G438"/>
  <c r="J438"/>
  <c r="I227" i="13"/>
  <c r="BP227"/>
  <c r="BM227"/>
  <c r="AZ228" i="18" l="1"/>
  <c r="BC228" s="1"/>
  <c r="AY228"/>
  <c r="BB228" s="1"/>
  <c r="AY228" i="17"/>
  <c r="BB228" s="1"/>
  <c r="L438" i="19"/>
  <c r="G338" i="15" s="1"/>
  <c r="AZ228" i="17"/>
  <c r="BC228" s="1"/>
  <c r="AX228" i="18"/>
  <c r="BA228" s="1"/>
  <c r="L438" i="20"/>
  <c r="G338" i="12" s="1"/>
  <c r="S228" i="18"/>
  <c r="AB229" s="1"/>
  <c r="M228"/>
  <c r="P228" s="1"/>
  <c r="S228" i="17"/>
  <c r="AB229" s="1"/>
  <c r="M228"/>
  <c r="P228" s="1"/>
  <c r="BR228" i="18"/>
  <c r="BS229" s="1"/>
  <c r="Q228"/>
  <c r="Z229" s="1"/>
  <c r="K228"/>
  <c r="N228" s="1"/>
  <c r="AX228" i="17"/>
  <c r="BA228" s="1"/>
  <c r="R228"/>
  <c r="AA229" s="1"/>
  <c r="L228"/>
  <c r="O228" s="1"/>
  <c r="L228" i="18"/>
  <c r="O228" s="1"/>
  <c r="R228"/>
  <c r="AA229" s="1"/>
  <c r="K228" i="17"/>
  <c r="N228" s="1"/>
  <c r="Q228"/>
  <c r="Z229" s="1"/>
  <c r="BR228"/>
  <c r="BS229" s="1"/>
  <c r="BW227" i="13"/>
  <c r="BB227"/>
  <c r="AU227"/>
  <c r="AX227" s="1"/>
  <c r="P227"/>
  <c r="BO227"/>
  <c r="H227"/>
  <c r="BL227"/>
  <c r="L438" i="7"/>
  <c r="L227" i="13"/>
  <c r="R227"/>
  <c r="AA228" s="1"/>
  <c r="F439" i="7" l="1"/>
  <c r="F439" i="19"/>
  <c r="BD228" i="18"/>
  <c r="BH229" i="17"/>
  <c r="BH229" i="18"/>
  <c r="H338" i="12"/>
  <c r="I338" s="1"/>
  <c r="G338" i="16"/>
  <c r="H338" s="1"/>
  <c r="I338" s="1"/>
  <c r="H338" i="15"/>
  <c r="I338" s="1"/>
  <c r="BV227" i="13"/>
  <c r="BA227"/>
  <c r="BD227" s="1"/>
  <c r="BD227" i="17" s="1"/>
  <c r="AK228" i="13"/>
  <c r="AT228" s="1"/>
  <c r="O227"/>
  <c r="K227"/>
  <c r="Q227"/>
  <c r="Z228" s="1"/>
  <c r="F438" i="20" s="1"/>
  <c r="BR227" i="13"/>
  <c r="BS228" s="1"/>
  <c r="BV228" i="18" l="1"/>
  <c r="AS229" s="1"/>
  <c r="BW228"/>
  <c r="AT229" s="1"/>
  <c r="BU228"/>
  <c r="AR229" s="1"/>
  <c r="BV228" i="17"/>
  <c r="AS229" s="1"/>
  <c r="BW228"/>
  <c r="AT229" s="1"/>
  <c r="BU228"/>
  <c r="AR229" s="1"/>
  <c r="J339" i="15"/>
  <c r="J339" i="16"/>
  <c r="BU227" i="13"/>
  <c r="J339" i="12"/>
  <c r="AW228" i="13"/>
  <c r="AZ228" s="1"/>
  <c r="AJ228"/>
  <c r="AS228" s="1"/>
  <c r="BH228"/>
  <c r="N227"/>
  <c r="J228"/>
  <c r="BN228"/>
  <c r="BQ228"/>
  <c r="J439" i="19" l="1"/>
  <c r="K439"/>
  <c r="I439"/>
  <c r="G439"/>
  <c r="H439"/>
  <c r="G439" i="20"/>
  <c r="I439"/>
  <c r="J439"/>
  <c r="H439"/>
  <c r="K439"/>
  <c r="H229" i="18"/>
  <c r="AU229"/>
  <c r="AI230" s="1"/>
  <c r="BL229"/>
  <c r="BO229"/>
  <c r="AW229" i="17"/>
  <c r="AK230" s="1"/>
  <c r="J229"/>
  <c r="BN229"/>
  <c r="BQ229"/>
  <c r="AU229"/>
  <c r="AI230" s="1"/>
  <c r="BL229"/>
  <c r="H229"/>
  <c r="BO229"/>
  <c r="BP229"/>
  <c r="I229"/>
  <c r="BM229"/>
  <c r="AV229"/>
  <c r="AJ230" s="1"/>
  <c r="AW229" i="18"/>
  <c r="AK230" s="1"/>
  <c r="J229"/>
  <c r="BN229"/>
  <c r="BQ229"/>
  <c r="AV229"/>
  <c r="AJ230" s="1"/>
  <c r="BM229"/>
  <c r="BP229"/>
  <c r="I229"/>
  <c r="BC228" i="13"/>
  <c r="AV228"/>
  <c r="AY228" s="1"/>
  <c r="AI228"/>
  <c r="AR228" s="1"/>
  <c r="S228"/>
  <c r="AB229" s="1"/>
  <c r="M228"/>
  <c r="I228"/>
  <c r="BP228"/>
  <c r="BM228"/>
  <c r="H439" i="7"/>
  <c r="I439"/>
  <c r="K439"/>
  <c r="J439"/>
  <c r="G439"/>
  <c r="AZ229" i="18" l="1"/>
  <c r="BC229" s="1"/>
  <c r="AX229" i="17"/>
  <c r="BA229" s="1"/>
  <c r="AY229" i="18"/>
  <c r="BB229" s="1"/>
  <c r="AX229"/>
  <c r="BA229" s="1"/>
  <c r="L439" i="19"/>
  <c r="G339" i="15" s="1"/>
  <c r="L439" i="20"/>
  <c r="G339" i="12" s="1"/>
  <c r="R229" i="17"/>
  <c r="AA230" s="1"/>
  <c r="L229"/>
  <c r="O229" s="1"/>
  <c r="K229" i="18"/>
  <c r="N229" s="1"/>
  <c r="BR229"/>
  <c r="BS230" s="1"/>
  <c r="Q229"/>
  <c r="Z230" s="1"/>
  <c r="M229"/>
  <c r="P229" s="1"/>
  <c r="S229"/>
  <c r="AB230" s="1"/>
  <c r="L229"/>
  <c r="O229" s="1"/>
  <c r="R229"/>
  <c r="AA230" s="1"/>
  <c r="BR229" i="17"/>
  <c r="BS230" s="1"/>
  <c r="Q229"/>
  <c r="Z230" s="1"/>
  <c r="K229"/>
  <c r="N229" s="1"/>
  <c r="AZ229"/>
  <c r="BC229" s="1"/>
  <c r="M229"/>
  <c r="P229" s="1"/>
  <c r="S229"/>
  <c r="AB230" s="1"/>
  <c r="AY229"/>
  <c r="BB229" s="1"/>
  <c r="BW228" i="13"/>
  <c r="BB228"/>
  <c r="AU228"/>
  <c r="AX228" s="1"/>
  <c r="L439" i="7"/>
  <c r="BL228" i="13"/>
  <c r="BO228"/>
  <c r="H228"/>
  <c r="P228"/>
  <c r="R228"/>
  <c r="AA229" s="1"/>
  <c r="L228"/>
  <c r="F440" i="7" l="1"/>
  <c r="F440" i="19"/>
  <c r="BD229" i="18"/>
  <c r="BH230"/>
  <c r="BH230" i="17"/>
  <c r="H339" i="12"/>
  <c r="I339" s="1"/>
  <c r="G339" i="16"/>
  <c r="H339" s="1"/>
  <c r="I339" s="1"/>
  <c r="H339" i="15"/>
  <c r="I339" s="1"/>
  <c r="BV228" i="13"/>
  <c r="BA228"/>
  <c r="BD228" s="1"/>
  <c r="BD228" i="17" s="1"/>
  <c r="AK229" i="13"/>
  <c r="AT229" s="1"/>
  <c r="O228"/>
  <c r="BR228"/>
  <c r="BS229" s="1"/>
  <c r="K228"/>
  <c r="Q228"/>
  <c r="Z229" s="1"/>
  <c r="F439" i="20" s="1"/>
  <c r="BW229" i="18" l="1"/>
  <c r="AT230" s="1"/>
  <c r="BV229"/>
  <c r="AS230" s="1"/>
  <c r="BU229"/>
  <c r="AR230" s="1"/>
  <c r="BW229" i="17"/>
  <c r="AT230" s="1"/>
  <c r="BU229"/>
  <c r="AR230" s="1"/>
  <c r="BV229"/>
  <c r="AS230" s="1"/>
  <c r="J340" i="15"/>
  <c r="J340" i="16"/>
  <c r="BU228" i="13"/>
  <c r="J340" i="12"/>
  <c r="AW229" i="13"/>
  <c r="AZ229" s="1"/>
  <c r="AJ229"/>
  <c r="AS229" s="1"/>
  <c r="BN229"/>
  <c r="J229"/>
  <c r="BQ229"/>
  <c r="N228"/>
  <c r="BH229"/>
  <c r="G440" i="20" l="1"/>
  <c r="J440"/>
  <c r="K440"/>
  <c r="H440"/>
  <c r="I440"/>
  <c r="H440" i="19"/>
  <c r="I440"/>
  <c r="K440"/>
  <c r="G440"/>
  <c r="J440"/>
  <c r="BL230" i="17"/>
  <c r="H230"/>
  <c r="BO230"/>
  <c r="AU230"/>
  <c r="AI231" s="1"/>
  <c r="AU230" i="18"/>
  <c r="AI231" s="1"/>
  <c r="H230"/>
  <c r="BL230"/>
  <c r="BO230"/>
  <c r="BN230"/>
  <c r="BQ230"/>
  <c r="AW230"/>
  <c r="AK231" s="1"/>
  <c r="J230"/>
  <c r="AW230" i="17"/>
  <c r="AK231" s="1"/>
  <c r="J230"/>
  <c r="BN230"/>
  <c r="BQ230"/>
  <c r="AV230"/>
  <c r="AJ231" s="1"/>
  <c r="BM230"/>
  <c r="BP230"/>
  <c r="I230"/>
  <c r="AV230" i="18"/>
  <c r="AJ231" s="1"/>
  <c r="BM230"/>
  <c r="BP230"/>
  <c r="I230"/>
  <c r="BC229" i="13"/>
  <c r="AV229"/>
  <c r="AY229" s="1"/>
  <c r="AI229"/>
  <c r="AR229" s="1"/>
  <c r="BP229"/>
  <c r="I229"/>
  <c r="BM229"/>
  <c r="M229"/>
  <c r="S229"/>
  <c r="AB230" s="1"/>
  <c r="G440" i="7"/>
  <c r="H440"/>
  <c r="K440"/>
  <c r="J440"/>
  <c r="I440"/>
  <c r="AY230" i="17" l="1"/>
  <c r="BB230" s="1"/>
  <c r="AZ230"/>
  <c r="BC230" s="1"/>
  <c r="AY230" i="18"/>
  <c r="BB230" s="1"/>
  <c r="AX230"/>
  <c r="BA230" s="1"/>
  <c r="L440" i="20"/>
  <c r="G340" i="12" s="1"/>
  <c r="AZ230" i="18"/>
  <c r="BC230" s="1"/>
  <c r="L440" i="19"/>
  <c r="G340" i="15" s="1"/>
  <c r="R230" i="17"/>
  <c r="AA231" s="1"/>
  <c r="L230"/>
  <c r="O230" s="1"/>
  <c r="R230" i="18"/>
  <c r="AA231" s="1"/>
  <c r="L230"/>
  <c r="O230" s="1"/>
  <c r="S230" i="17"/>
  <c r="AB231" s="1"/>
  <c r="M230"/>
  <c r="P230" s="1"/>
  <c r="BR230"/>
  <c r="BS231" s="1"/>
  <c r="Q230"/>
  <c r="Z231" s="1"/>
  <c r="K230"/>
  <c r="N230" s="1"/>
  <c r="AX230"/>
  <c r="BA230" s="1"/>
  <c r="M230" i="18"/>
  <c r="P230" s="1"/>
  <c r="S230"/>
  <c r="AB231" s="1"/>
  <c r="BR230"/>
  <c r="BS231" s="1"/>
  <c r="Q230"/>
  <c r="Z231" s="1"/>
  <c r="K230"/>
  <c r="N230" s="1"/>
  <c r="BW229" i="13"/>
  <c r="BB229"/>
  <c r="AU229"/>
  <c r="AX229" s="1"/>
  <c r="H229"/>
  <c r="BO229"/>
  <c r="BL229"/>
  <c r="L440" i="7"/>
  <c r="P229" i="13"/>
  <c r="L229"/>
  <c r="R229"/>
  <c r="AA230" s="1"/>
  <c r="F441" i="19" l="1"/>
  <c r="F441" i="7"/>
  <c r="BD230" i="18"/>
  <c r="BH231"/>
  <c r="BH231" i="17"/>
  <c r="H340" i="12"/>
  <c r="I340" s="1"/>
  <c r="H340" i="15"/>
  <c r="I340" s="1"/>
  <c r="G340" i="16"/>
  <c r="H340" s="1"/>
  <c r="I340" s="1"/>
  <c r="BV229" i="13"/>
  <c r="BA229"/>
  <c r="BD229" s="1"/>
  <c r="BD229" i="17" s="1"/>
  <c r="AK230" i="13"/>
  <c r="AT230" s="1"/>
  <c r="O229"/>
  <c r="K229"/>
  <c r="Q229"/>
  <c r="Z230" s="1"/>
  <c r="F440" i="20" s="1"/>
  <c r="BR229" i="13"/>
  <c r="BS230" s="1"/>
  <c r="BU230" i="18" l="1"/>
  <c r="AR231" s="1"/>
  <c r="BV230"/>
  <c r="AS231" s="1"/>
  <c r="BW230"/>
  <c r="AT231" s="1"/>
  <c r="BU230" i="17"/>
  <c r="AR231" s="1"/>
  <c r="BV230"/>
  <c r="AS231" s="1"/>
  <c r="BW230"/>
  <c r="AT231" s="1"/>
  <c r="J341" i="15"/>
  <c r="J341" i="16"/>
  <c r="BU229" i="13"/>
  <c r="J341" i="12"/>
  <c r="AW230" i="13"/>
  <c r="AZ230" s="1"/>
  <c r="AJ230"/>
  <c r="AS230" s="1"/>
  <c r="BN230"/>
  <c r="BQ230"/>
  <c r="J230"/>
  <c r="BH230"/>
  <c r="N229"/>
  <c r="H441" i="20" l="1"/>
  <c r="K441"/>
  <c r="G441"/>
  <c r="I441"/>
  <c r="J441"/>
  <c r="H441" i="19"/>
  <c r="G441"/>
  <c r="J441"/>
  <c r="I441"/>
  <c r="K441"/>
  <c r="BO231" i="18"/>
  <c r="AU231"/>
  <c r="AI232" s="1"/>
  <c r="BL231"/>
  <c r="H231"/>
  <c r="H231" i="17"/>
  <c r="BL231"/>
  <c r="BO231"/>
  <c r="AU231"/>
  <c r="AI232" s="1"/>
  <c r="J231"/>
  <c r="AW231"/>
  <c r="AK232" s="1"/>
  <c r="BQ231"/>
  <c r="BN231"/>
  <c r="AV231" i="18"/>
  <c r="AJ232" s="1"/>
  <c r="BM231"/>
  <c r="I231"/>
  <c r="BP231"/>
  <c r="BQ231"/>
  <c r="AW231"/>
  <c r="AK232" s="1"/>
  <c r="BN231"/>
  <c r="J231"/>
  <c r="I231" i="17"/>
  <c r="BM231"/>
  <c r="BP231"/>
  <c r="AV231"/>
  <c r="AJ232" s="1"/>
  <c r="BC230" i="13"/>
  <c r="AV230"/>
  <c r="AY230" s="1"/>
  <c r="AI230"/>
  <c r="AR230" s="1"/>
  <c r="I441" i="7"/>
  <c r="J441"/>
  <c r="K441"/>
  <c r="G441"/>
  <c r="H441"/>
  <c r="BP230" i="13"/>
  <c r="I230"/>
  <c r="BM230"/>
  <c r="M230"/>
  <c r="S230"/>
  <c r="AB231" s="1"/>
  <c r="AY231" i="18" l="1"/>
  <c r="BB231" s="1"/>
  <c r="AZ231"/>
  <c r="BC231" s="1"/>
  <c r="AX231"/>
  <c r="BA231" s="1"/>
  <c r="L441" i="19"/>
  <c r="G341" i="15" s="1"/>
  <c r="L441" i="20"/>
  <c r="G341" i="12" s="1"/>
  <c r="R231" i="17"/>
  <c r="AA232" s="1"/>
  <c r="L231"/>
  <c r="O231" s="1"/>
  <c r="L231" i="18"/>
  <c r="O231" s="1"/>
  <c r="R231"/>
  <c r="AA232" s="1"/>
  <c r="BR231" i="17"/>
  <c r="BS232" s="1"/>
  <c r="Q231"/>
  <c r="Z232" s="1"/>
  <c r="K231"/>
  <c r="N231" s="1"/>
  <c r="AY231"/>
  <c r="BB231" s="1"/>
  <c r="AZ231"/>
  <c r="BC231" s="1"/>
  <c r="AX231"/>
  <c r="BA231" s="1"/>
  <c r="M231"/>
  <c r="P231" s="1"/>
  <c r="S231"/>
  <c r="AB232" s="1"/>
  <c r="M231" i="18"/>
  <c r="P231" s="1"/>
  <c r="S231"/>
  <c r="AB232" s="1"/>
  <c r="Q231"/>
  <c r="Z232" s="1"/>
  <c r="K231"/>
  <c r="N231" s="1"/>
  <c r="BR231"/>
  <c r="BS232" s="1"/>
  <c r="BW230" i="13"/>
  <c r="BB230"/>
  <c r="AU230"/>
  <c r="AX230" s="1"/>
  <c r="L441" i="7"/>
  <c r="H230" i="13"/>
  <c r="BO230"/>
  <c r="BL230"/>
  <c r="L230"/>
  <c r="R230"/>
  <c r="AA231" s="1"/>
  <c r="P230"/>
  <c r="F442" i="19" l="1"/>
  <c r="F442" i="7"/>
  <c r="BD231" i="18"/>
  <c r="BH232" i="17"/>
  <c r="BH232" i="18"/>
  <c r="H341" i="12"/>
  <c r="I341" s="1"/>
  <c r="G341" i="16"/>
  <c r="H341" s="1"/>
  <c r="I341" s="1"/>
  <c r="H341" i="15"/>
  <c r="I341" s="1"/>
  <c r="BV230" i="13"/>
  <c r="BA230"/>
  <c r="BD230" s="1"/>
  <c r="BD230" i="17" s="1"/>
  <c r="AK231" i="13"/>
  <c r="AT231" s="1"/>
  <c r="Q230"/>
  <c r="Z231" s="1"/>
  <c r="F441" i="20" s="1"/>
  <c r="K230" i="13"/>
  <c r="BR230"/>
  <c r="BS231" s="1"/>
  <c r="O230"/>
  <c r="BU231" i="18" l="1"/>
  <c r="AR232" s="1"/>
  <c r="BV231"/>
  <c r="AS232" s="1"/>
  <c r="BW231"/>
  <c r="AT232" s="1"/>
  <c r="BU231" i="17"/>
  <c r="AR232" s="1"/>
  <c r="BV231"/>
  <c r="AS232" s="1"/>
  <c r="BW231"/>
  <c r="AT232" s="1"/>
  <c r="J342" i="16"/>
  <c r="J342" i="15"/>
  <c r="BU230" i="13"/>
  <c r="J342" i="12"/>
  <c r="AW231" i="13"/>
  <c r="AZ231" s="1"/>
  <c r="AJ231"/>
  <c r="AS231" s="1"/>
  <c r="BH231"/>
  <c r="N230"/>
  <c r="BN231"/>
  <c r="J231"/>
  <c r="BQ231"/>
  <c r="H442" i="19" l="1"/>
  <c r="J442"/>
  <c r="K442"/>
  <c r="G442"/>
  <c r="I442"/>
  <c r="J442" i="20"/>
  <c r="G442"/>
  <c r="K442"/>
  <c r="I442"/>
  <c r="H442"/>
  <c r="AW232" i="18"/>
  <c r="AK233" s="1"/>
  <c r="BQ232"/>
  <c r="J232"/>
  <c r="BN232"/>
  <c r="AU232" i="17"/>
  <c r="AI233" s="1"/>
  <c r="BO232"/>
  <c r="H232"/>
  <c r="BL232"/>
  <c r="BN232"/>
  <c r="AW232"/>
  <c r="AK233" s="1"/>
  <c r="J232"/>
  <c r="BQ232"/>
  <c r="AV232" i="18"/>
  <c r="AJ233" s="1"/>
  <c r="BP232"/>
  <c r="I232"/>
  <c r="BM232"/>
  <c r="AU232"/>
  <c r="AI233" s="1"/>
  <c r="BL232"/>
  <c r="H232"/>
  <c r="BO232"/>
  <c r="I232" i="17"/>
  <c r="BM232"/>
  <c r="BP232"/>
  <c r="AV232"/>
  <c r="AJ233" s="1"/>
  <c r="BC231" i="13"/>
  <c r="AV231"/>
  <c r="AY231" s="1"/>
  <c r="AI231"/>
  <c r="AR231" s="1"/>
  <c r="S231"/>
  <c r="AB232" s="1"/>
  <c r="M231"/>
  <c r="G442" i="7"/>
  <c r="I442"/>
  <c r="H442"/>
  <c r="K442"/>
  <c r="J442"/>
  <c r="I231" i="13"/>
  <c r="BP231"/>
  <c r="BM231"/>
  <c r="AY232" i="18" l="1"/>
  <c r="BB232" s="1"/>
  <c r="AZ232" i="17"/>
  <c r="BC232" s="1"/>
  <c r="AY232"/>
  <c r="BB232" s="1"/>
  <c r="L442" i="19"/>
  <c r="G342" i="15" s="1"/>
  <c r="AZ232" i="18"/>
  <c r="BC232" s="1"/>
  <c r="L442" i="20"/>
  <c r="G342" i="12" s="1"/>
  <c r="Q232" i="17"/>
  <c r="Z233" s="1"/>
  <c r="BR232"/>
  <c r="BS233" s="1"/>
  <c r="K232"/>
  <c r="N232" s="1"/>
  <c r="R232"/>
  <c r="AA233" s="1"/>
  <c r="L232"/>
  <c r="O232" s="1"/>
  <c r="L232" i="18"/>
  <c r="O232" s="1"/>
  <c r="R232"/>
  <c r="AA233" s="1"/>
  <c r="Q232"/>
  <c r="Z233" s="1"/>
  <c r="BR232"/>
  <c r="BS233" s="1"/>
  <c r="K232"/>
  <c r="N232" s="1"/>
  <c r="S232"/>
  <c r="AB233" s="1"/>
  <c r="M232"/>
  <c r="P232" s="1"/>
  <c r="AX232" i="17"/>
  <c r="BA232" s="1"/>
  <c r="M232"/>
  <c r="P232" s="1"/>
  <c r="S232"/>
  <c r="AB233" s="1"/>
  <c r="AX232" i="18"/>
  <c r="BA232" s="1"/>
  <c r="BW231" i="13"/>
  <c r="BB231"/>
  <c r="AU231"/>
  <c r="AX231" s="1"/>
  <c r="L231"/>
  <c r="R231"/>
  <c r="AA232" s="1"/>
  <c r="L442" i="7"/>
  <c r="BO231" i="13"/>
  <c r="H231"/>
  <c r="BL231"/>
  <c r="P231"/>
  <c r="F443" i="19" l="1"/>
  <c r="F443" i="7"/>
  <c r="BD232" i="18"/>
  <c r="BH233" i="17"/>
  <c r="BH233" i="18"/>
  <c r="H342" i="12"/>
  <c r="I342" s="1"/>
  <c r="G342" i="16"/>
  <c r="H342" s="1"/>
  <c r="I342" s="1"/>
  <c r="H342" i="15"/>
  <c r="I342" s="1"/>
  <c r="BV231" i="13"/>
  <c r="BA231"/>
  <c r="BD231" s="1"/>
  <c r="BD231" i="17" s="1"/>
  <c r="AK232" i="13"/>
  <c r="AT232" s="1"/>
  <c r="O231"/>
  <c r="BR231"/>
  <c r="BS232" s="1"/>
  <c r="K231"/>
  <c r="Q231"/>
  <c r="Z232" s="1"/>
  <c r="F442" i="20" s="1"/>
  <c r="BV232" i="18" l="1"/>
  <c r="AS233" s="1"/>
  <c r="BW232"/>
  <c r="AT233" s="1"/>
  <c r="BU232"/>
  <c r="AR233" s="1"/>
  <c r="BV232" i="17"/>
  <c r="AS233" s="1"/>
  <c r="BW232"/>
  <c r="AT233" s="1"/>
  <c r="BU232"/>
  <c r="AR233" s="1"/>
  <c r="J343" i="16"/>
  <c r="J343" i="15"/>
  <c r="BU231" i="13"/>
  <c r="J343" i="12"/>
  <c r="AW232" i="13"/>
  <c r="AZ232" s="1"/>
  <c r="AJ232"/>
  <c r="AS232" s="1"/>
  <c r="BN232"/>
  <c r="BQ232"/>
  <c r="J232"/>
  <c r="N231"/>
  <c r="BH232"/>
  <c r="K443" i="20" l="1"/>
  <c r="J443"/>
  <c r="I443"/>
  <c r="H443"/>
  <c r="G443"/>
  <c r="J443" i="19"/>
  <c r="I443"/>
  <c r="G443"/>
  <c r="H443"/>
  <c r="K443"/>
  <c r="BN233" i="18"/>
  <c r="J233"/>
  <c r="BQ233"/>
  <c r="AW233"/>
  <c r="AK234" s="1"/>
  <c r="AU233" i="17"/>
  <c r="AI234" s="1"/>
  <c r="BL233"/>
  <c r="H233"/>
  <c r="BO233"/>
  <c r="BN233"/>
  <c r="BQ233"/>
  <c r="J233"/>
  <c r="AW233"/>
  <c r="AK234" s="1"/>
  <c r="H233" i="18"/>
  <c r="AU233"/>
  <c r="AI234" s="1"/>
  <c r="BL233"/>
  <c r="BO233"/>
  <c r="BP233" i="17"/>
  <c r="BM233"/>
  <c r="I233"/>
  <c r="AV233"/>
  <c r="AJ234" s="1"/>
  <c r="AV233" i="18"/>
  <c r="AJ234" s="1"/>
  <c r="BP233"/>
  <c r="I233"/>
  <c r="BM233"/>
  <c r="BC232" i="13"/>
  <c r="AV232"/>
  <c r="AY232" s="1"/>
  <c r="AI232"/>
  <c r="AR232" s="1"/>
  <c r="G443" i="7"/>
  <c r="I443"/>
  <c r="K443"/>
  <c r="J443"/>
  <c r="H443"/>
  <c r="BP232" i="13"/>
  <c r="I232"/>
  <c r="BM232"/>
  <c r="M232"/>
  <c r="S232"/>
  <c r="AB233" s="1"/>
  <c r="AY233" i="18" l="1"/>
  <c r="BB233" s="1"/>
  <c r="AZ233"/>
  <c r="BC233" s="1"/>
  <c r="L443" i="19"/>
  <c r="G343" i="15" s="1"/>
  <c r="L443" i="20"/>
  <c r="G343" i="12" s="1"/>
  <c r="AY233" i="17"/>
  <c r="BB233" s="1"/>
  <c r="S233"/>
  <c r="AB234" s="1"/>
  <c r="M233"/>
  <c r="P233" s="1"/>
  <c r="S233" i="18"/>
  <c r="AB234" s="1"/>
  <c r="M233"/>
  <c r="P233" s="1"/>
  <c r="AX233" i="17"/>
  <c r="BA233" s="1"/>
  <c r="AZ233"/>
  <c r="BC233" s="1"/>
  <c r="L233" i="18"/>
  <c r="O233" s="1"/>
  <c r="R233"/>
  <c r="AA234" s="1"/>
  <c r="R233" i="17"/>
  <c r="AA234" s="1"/>
  <c r="L233"/>
  <c r="O233" s="1"/>
  <c r="BR233" i="18"/>
  <c r="BS234" s="1"/>
  <c r="Q233"/>
  <c r="Z234" s="1"/>
  <c r="K233"/>
  <c r="N233" s="1"/>
  <c r="BR233" i="17"/>
  <c r="BS234" s="1"/>
  <c r="K233"/>
  <c r="N233" s="1"/>
  <c r="Q233"/>
  <c r="Z234" s="1"/>
  <c r="AX233" i="18"/>
  <c r="BA233" s="1"/>
  <c r="BW232" i="13"/>
  <c r="BB232"/>
  <c r="AU232"/>
  <c r="AX232" s="1"/>
  <c r="BL232"/>
  <c r="BO232"/>
  <c r="H232"/>
  <c r="L443" i="7"/>
  <c r="L232" i="13"/>
  <c r="R232"/>
  <c r="AA233" s="1"/>
  <c r="P232"/>
  <c r="F444" i="19" l="1"/>
  <c r="F444" i="7"/>
  <c r="BD233" i="18"/>
  <c r="BH234"/>
  <c r="BH234" i="17"/>
  <c r="H343" i="12"/>
  <c r="I343" s="1"/>
  <c r="G343" i="16"/>
  <c r="H343" s="1"/>
  <c r="I343" s="1"/>
  <c r="H343" i="15"/>
  <c r="I343" s="1"/>
  <c r="BV232" i="13"/>
  <c r="BA232"/>
  <c r="BD232" s="1"/>
  <c r="BD232" i="17" s="1"/>
  <c r="AK233" i="13"/>
  <c r="AT233" s="1"/>
  <c r="O232"/>
  <c r="K232"/>
  <c r="Q232"/>
  <c r="Z233" s="1"/>
  <c r="F443" i="20" s="1"/>
  <c r="BR232" i="13"/>
  <c r="BS233" s="1"/>
  <c r="BW233" i="18" l="1"/>
  <c r="AT234" s="1"/>
  <c r="BU233"/>
  <c r="AR234" s="1"/>
  <c r="BV233"/>
  <c r="AS234" s="1"/>
  <c r="BW233" i="17"/>
  <c r="AT234" s="1"/>
  <c r="BU233"/>
  <c r="AR234" s="1"/>
  <c r="BV233"/>
  <c r="AS234" s="1"/>
  <c r="J344" i="15"/>
  <c r="J344" i="16"/>
  <c r="BU232" i="13"/>
  <c r="J344" i="12"/>
  <c r="AW233" i="13"/>
  <c r="AZ233" s="1"/>
  <c r="AJ233"/>
  <c r="AS233" s="1"/>
  <c r="N232"/>
  <c r="BH233"/>
  <c r="J233"/>
  <c r="BQ233"/>
  <c r="BN233"/>
  <c r="H444" i="19" l="1"/>
  <c r="J444"/>
  <c r="G444"/>
  <c r="K444"/>
  <c r="I444"/>
  <c r="G444" i="20"/>
  <c r="K444"/>
  <c r="H444"/>
  <c r="J444"/>
  <c r="I444"/>
  <c r="AU234" i="18"/>
  <c r="AI235" s="1"/>
  <c r="BO234"/>
  <c r="H234"/>
  <c r="BL234"/>
  <c r="BN234"/>
  <c r="BQ234"/>
  <c r="J234"/>
  <c r="AW234"/>
  <c r="AK235" s="1"/>
  <c r="BL234" i="17"/>
  <c r="BO234"/>
  <c r="AU234"/>
  <c r="AI235" s="1"/>
  <c r="H234"/>
  <c r="BQ234"/>
  <c r="AW234"/>
  <c r="AK235" s="1"/>
  <c r="BN234"/>
  <c r="J234"/>
  <c r="BM234" i="18"/>
  <c r="BP234"/>
  <c r="I234"/>
  <c r="AV234"/>
  <c r="AJ235" s="1"/>
  <c r="I234" i="17"/>
  <c r="BP234"/>
  <c r="AV234"/>
  <c r="AJ235" s="1"/>
  <c r="BM234"/>
  <c r="BC233" i="13"/>
  <c r="AV233"/>
  <c r="AY233" s="1"/>
  <c r="AI233"/>
  <c r="AR233" s="1"/>
  <c r="I233"/>
  <c r="BP233"/>
  <c r="BM233"/>
  <c r="G444" i="7"/>
  <c r="J444"/>
  <c r="I444"/>
  <c r="H444"/>
  <c r="K444"/>
  <c r="S233" i="13"/>
  <c r="AB234" s="1"/>
  <c r="M233"/>
  <c r="AX234" i="18" l="1"/>
  <c r="BA234" s="1"/>
  <c r="AY234"/>
  <c r="BB234" s="1"/>
  <c r="AY234" i="17"/>
  <c r="BB234" s="1"/>
  <c r="L444" i="20"/>
  <c r="G344" i="12" s="1"/>
  <c r="L444" i="19"/>
  <c r="G344" i="15" s="1"/>
  <c r="R234" i="17"/>
  <c r="AA235" s="1"/>
  <c r="L234"/>
  <c r="O234" s="1"/>
  <c r="Q234"/>
  <c r="Z235" s="1"/>
  <c r="K234"/>
  <c r="N234" s="1"/>
  <c r="BR234"/>
  <c r="BS235" s="1"/>
  <c r="AZ234" i="18"/>
  <c r="BC234" s="1"/>
  <c r="S234"/>
  <c r="AB235" s="1"/>
  <c r="M234"/>
  <c r="P234" s="1"/>
  <c r="R234"/>
  <c r="AA235" s="1"/>
  <c r="L234"/>
  <c r="O234" s="1"/>
  <c r="S234" i="17"/>
  <c r="AB235" s="1"/>
  <c r="M234"/>
  <c r="P234" s="1"/>
  <c r="K234" i="18"/>
  <c r="N234" s="1"/>
  <c r="Q234"/>
  <c r="Z235" s="1"/>
  <c r="BR234"/>
  <c r="BS235" s="1"/>
  <c r="AX234" i="17"/>
  <c r="BA234" s="1"/>
  <c r="AZ234"/>
  <c r="BC234" s="1"/>
  <c r="BW233" i="13"/>
  <c r="BB233"/>
  <c r="AU233"/>
  <c r="AX233" s="1"/>
  <c r="L444" i="7"/>
  <c r="L233" i="13"/>
  <c r="R233"/>
  <c r="AA234" s="1"/>
  <c r="BO233"/>
  <c r="H233"/>
  <c r="BL233"/>
  <c r="P233"/>
  <c r="F445" i="19" l="1"/>
  <c r="F445" i="7"/>
  <c r="BD234" i="18"/>
  <c r="BH235"/>
  <c r="BH235" i="17"/>
  <c r="H344" i="12"/>
  <c r="I344" s="1"/>
  <c r="H344" i="15"/>
  <c r="I344" s="1"/>
  <c r="G344" i="16"/>
  <c r="H344" s="1"/>
  <c r="I344" s="1"/>
  <c r="BV233" i="13"/>
  <c r="BA233"/>
  <c r="BD233" s="1"/>
  <c r="BD233" i="17" s="1"/>
  <c r="AK234" i="13"/>
  <c r="AT234" s="1"/>
  <c r="K233"/>
  <c r="BR233"/>
  <c r="BS234" s="1"/>
  <c r="Q233"/>
  <c r="Z234" s="1"/>
  <c r="F444" i="20" s="1"/>
  <c r="O233" i="13"/>
  <c r="BU234" i="18" l="1"/>
  <c r="AR235" s="1"/>
  <c r="BW234"/>
  <c r="AT235" s="1"/>
  <c r="BV234"/>
  <c r="AS235" s="1"/>
  <c r="BU234" i="17"/>
  <c r="AR235" s="1"/>
  <c r="BV234"/>
  <c r="AS235" s="1"/>
  <c r="BW234"/>
  <c r="AT235" s="1"/>
  <c r="J345" i="16"/>
  <c r="J345" i="15"/>
  <c r="BU233" i="13"/>
  <c r="J345" i="12"/>
  <c r="AW234" i="13"/>
  <c r="AZ234" s="1"/>
  <c r="AJ234"/>
  <c r="AS234" s="1"/>
  <c r="N233"/>
  <c r="BN234"/>
  <c r="J234"/>
  <c r="BQ234"/>
  <c r="BH234"/>
  <c r="J445" i="20" l="1"/>
  <c r="K445"/>
  <c r="H445"/>
  <c r="I445"/>
  <c r="G445"/>
  <c r="H445" i="19"/>
  <c r="J445"/>
  <c r="I445"/>
  <c r="G445"/>
  <c r="K445"/>
  <c r="J235" i="18"/>
  <c r="BQ235"/>
  <c r="AW235"/>
  <c r="AK236" s="1"/>
  <c r="BN235"/>
  <c r="BO235" i="17"/>
  <c r="H235"/>
  <c r="AU235"/>
  <c r="AI236" s="1"/>
  <c r="BL235"/>
  <c r="BQ235"/>
  <c r="AW235"/>
  <c r="AK236" s="1"/>
  <c r="J235"/>
  <c r="BN235"/>
  <c r="AU235" i="18"/>
  <c r="AI236" s="1"/>
  <c r="BL235"/>
  <c r="H235"/>
  <c r="BO235"/>
  <c r="BM235"/>
  <c r="AV235"/>
  <c r="AJ236" s="1"/>
  <c r="I235"/>
  <c r="BP235"/>
  <c r="I235" i="17"/>
  <c r="BP235"/>
  <c r="AV235"/>
  <c r="AJ236" s="1"/>
  <c r="BM235"/>
  <c r="BC234" i="13"/>
  <c r="AV234"/>
  <c r="AY234" s="1"/>
  <c r="AI234"/>
  <c r="AR234" s="1"/>
  <c r="G445" i="7"/>
  <c r="J445"/>
  <c r="I445"/>
  <c r="H445"/>
  <c r="K445"/>
  <c r="BP234" i="13"/>
  <c r="I234"/>
  <c r="BM234"/>
  <c r="M234"/>
  <c r="S234"/>
  <c r="AB235" s="1"/>
  <c r="AZ235" i="17" l="1"/>
  <c r="BC235" s="1"/>
  <c r="AZ235" i="18"/>
  <c r="BC235" s="1"/>
  <c r="AX235"/>
  <c r="BA235" s="1"/>
  <c r="AY235" i="17"/>
  <c r="BB235" s="1"/>
  <c r="L445" i="20"/>
  <c r="G345" i="12" s="1"/>
  <c r="L445" i="19"/>
  <c r="G345" i="15" s="1"/>
  <c r="AY235" i="18"/>
  <c r="BB235" s="1"/>
  <c r="R235" i="17"/>
  <c r="AA236" s="1"/>
  <c r="L235"/>
  <c r="O235" s="1"/>
  <c r="BR235" i="18"/>
  <c r="BS236" s="1"/>
  <c r="K235"/>
  <c r="N235" s="1"/>
  <c r="Q235"/>
  <c r="Z236" s="1"/>
  <c r="R235"/>
  <c r="AA236" s="1"/>
  <c r="L235"/>
  <c r="O235" s="1"/>
  <c r="AX235" i="17"/>
  <c r="BA235" s="1"/>
  <c r="S235"/>
  <c r="AB236" s="1"/>
  <c r="M235"/>
  <c r="P235" s="1"/>
  <c r="S235" i="18"/>
  <c r="AB236" s="1"/>
  <c r="M235"/>
  <c r="P235" s="1"/>
  <c r="Q235" i="17"/>
  <c r="Z236" s="1"/>
  <c r="F446" i="19" s="1"/>
  <c r="BR235" i="17"/>
  <c r="BS236" s="1"/>
  <c r="K235"/>
  <c r="N235" s="1"/>
  <c r="BW234" i="13"/>
  <c r="BB234"/>
  <c r="AU234"/>
  <c r="AX234" s="1"/>
  <c r="L445" i="7"/>
  <c r="BO234" i="13"/>
  <c r="BL234"/>
  <c r="H234"/>
  <c r="P234"/>
  <c r="R234"/>
  <c r="AA235" s="1"/>
  <c r="L234"/>
  <c r="F446" i="7" l="1"/>
  <c r="BD235" i="18"/>
  <c r="BH236" i="17"/>
  <c r="BH236" i="18"/>
  <c r="H345" i="12"/>
  <c r="I345" s="1"/>
  <c r="G345" i="16"/>
  <c r="H345" s="1"/>
  <c r="I345" s="1"/>
  <c r="H345" i="15"/>
  <c r="I345" s="1"/>
  <c r="BV234" i="13"/>
  <c r="BA234"/>
  <c r="BD234" s="1"/>
  <c r="BD234" i="17" s="1"/>
  <c r="AK235" i="13"/>
  <c r="AT235" s="1"/>
  <c r="K234"/>
  <c r="Q234"/>
  <c r="Z235" s="1"/>
  <c r="F445" i="20" s="1"/>
  <c r="BR234" i="13"/>
  <c r="BS235" s="1"/>
  <c r="O234"/>
  <c r="BU235" i="18" l="1"/>
  <c r="AR236" s="1"/>
  <c r="BV235"/>
  <c r="AS236" s="1"/>
  <c r="BW235"/>
  <c r="AT236" s="1"/>
  <c r="BU235" i="17"/>
  <c r="AR236" s="1"/>
  <c r="BV235"/>
  <c r="AS236" s="1"/>
  <c r="BW235"/>
  <c r="AT236" s="1"/>
  <c r="J346" i="15"/>
  <c r="J346" i="16"/>
  <c r="BU234" i="13"/>
  <c r="J346" i="12"/>
  <c r="AW235" i="13"/>
  <c r="AZ235" s="1"/>
  <c r="AJ235"/>
  <c r="AS235" s="1"/>
  <c r="BQ235"/>
  <c r="BN235"/>
  <c r="J235"/>
  <c r="BH235"/>
  <c r="N234"/>
  <c r="K446" i="20" l="1"/>
  <c r="J446"/>
  <c r="G446"/>
  <c r="H446"/>
  <c r="I446"/>
  <c r="I446" i="19"/>
  <c r="H446"/>
  <c r="J446"/>
  <c r="G446"/>
  <c r="K446"/>
  <c r="J236" i="17"/>
  <c r="BN236"/>
  <c r="AW236"/>
  <c r="AK237" s="1"/>
  <c r="BQ236"/>
  <c r="AU236"/>
  <c r="AI237" s="1"/>
  <c r="BO236"/>
  <c r="H236"/>
  <c r="BL236"/>
  <c r="J236" i="18"/>
  <c r="BQ236"/>
  <c r="BN236"/>
  <c r="AW236"/>
  <c r="AK237" s="1"/>
  <c r="AU236"/>
  <c r="AI237" s="1"/>
  <c r="H236"/>
  <c r="BL236"/>
  <c r="BO236"/>
  <c r="BP236" i="17"/>
  <c r="AV236"/>
  <c r="AJ237" s="1"/>
  <c r="I236"/>
  <c r="BM236"/>
  <c r="I236" i="18"/>
  <c r="BP236"/>
  <c r="BM236"/>
  <c r="AV236"/>
  <c r="AJ237" s="1"/>
  <c r="BC235" i="13"/>
  <c r="AV235"/>
  <c r="AY235" s="1"/>
  <c r="AI235"/>
  <c r="AR235" s="1"/>
  <c r="BM235"/>
  <c r="I235"/>
  <c r="BP235"/>
  <c r="G446" i="7"/>
  <c r="H446"/>
  <c r="I446"/>
  <c r="K446"/>
  <c r="J446"/>
  <c r="M235" i="13"/>
  <c r="S235"/>
  <c r="AB236" s="1"/>
  <c r="AX236" i="18" l="1"/>
  <c r="BA236" s="1"/>
  <c r="AX236" i="17"/>
  <c r="BA236" s="1"/>
  <c r="AZ236"/>
  <c r="BC236" s="1"/>
  <c r="L446" i="19"/>
  <c r="G346" i="15" s="1"/>
  <c r="L446" i="20"/>
  <c r="G346" i="12" s="1"/>
  <c r="AY236" i="17"/>
  <c r="BB236" s="1"/>
  <c r="L236" i="18"/>
  <c r="O236" s="1"/>
  <c r="R236"/>
  <c r="AA237" s="1"/>
  <c r="M236" i="17"/>
  <c r="P236" s="1"/>
  <c r="S236"/>
  <c r="AB237" s="1"/>
  <c r="AY236" i="18"/>
  <c r="BB236" s="1"/>
  <c r="Q236"/>
  <c r="Z237" s="1"/>
  <c r="K236"/>
  <c r="N236" s="1"/>
  <c r="BR236"/>
  <c r="BS237" s="1"/>
  <c r="L236" i="17"/>
  <c r="O236" s="1"/>
  <c r="R236"/>
  <c r="AA237" s="1"/>
  <c r="S236" i="18"/>
  <c r="AB237" s="1"/>
  <c r="M236"/>
  <c r="P236" s="1"/>
  <c r="AZ236"/>
  <c r="BC236" s="1"/>
  <c r="BR236" i="17"/>
  <c r="BS237" s="1"/>
  <c r="K236"/>
  <c r="N236" s="1"/>
  <c r="Q236"/>
  <c r="Z237" s="1"/>
  <c r="BW235" i="13"/>
  <c r="BB235"/>
  <c r="AU235"/>
  <c r="AX235" s="1"/>
  <c r="BL235"/>
  <c r="BO235"/>
  <c r="H235"/>
  <c r="L446" i="7"/>
  <c r="P235" i="13"/>
  <c r="R235"/>
  <c r="AA236" s="1"/>
  <c r="L235"/>
  <c r="F447" i="19" l="1"/>
  <c r="F447" i="7"/>
  <c r="BD236" i="18"/>
  <c r="BH237" i="17"/>
  <c r="BH237" i="18"/>
  <c r="G346" i="16"/>
  <c r="H346" s="1"/>
  <c r="I346" s="1"/>
  <c r="H346" i="15"/>
  <c r="I346" s="1"/>
  <c r="BV235" i="13"/>
  <c r="H346" i="12"/>
  <c r="I346" s="1"/>
  <c r="BA235" i="13"/>
  <c r="BD235" s="1"/>
  <c r="BD235" i="17" s="1"/>
  <c r="AK236" i="13"/>
  <c r="AT236" s="1"/>
  <c r="O235"/>
  <c r="BR235"/>
  <c r="BS236" s="1"/>
  <c r="Q235"/>
  <c r="Z236" s="1"/>
  <c r="F446" i="20" s="1"/>
  <c r="K235" i="13"/>
  <c r="BV236" i="18" l="1"/>
  <c r="AS237" s="1"/>
  <c r="BW236"/>
  <c r="AT237" s="1"/>
  <c r="BU236"/>
  <c r="AR237" s="1"/>
  <c r="BV236" i="17"/>
  <c r="AS237" s="1"/>
  <c r="BW236"/>
  <c r="AT237" s="1"/>
  <c r="BU236"/>
  <c r="AR237" s="1"/>
  <c r="J347" i="16"/>
  <c r="J347" i="15"/>
  <c r="BU235" i="13"/>
  <c r="J347" i="12"/>
  <c r="AW236" i="13"/>
  <c r="AZ236" s="1"/>
  <c r="AJ236"/>
  <c r="AS236" s="1"/>
  <c r="N235"/>
  <c r="BH236"/>
  <c r="BQ236"/>
  <c r="J236"/>
  <c r="BN236"/>
  <c r="K447" i="20" l="1"/>
  <c r="G447"/>
  <c r="I447"/>
  <c r="J447"/>
  <c r="H447"/>
  <c r="K447" i="19"/>
  <c r="H447"/>
  <c r="J447"/>
  <c r="G447"/>
  <c r="I447"/>
  <c r="BN237" i="18"/>
  <c r="AW237"/>
  <c r="AK238" s="1"/>
  <c r="J237"/>
  <c r="BQ237"/>
  <c r="BL237"/>
  <c r="BO237"/>
  <c r="AU237"/>
  <c r="AI238" s="1"/>
  <c r="H237"/>
  <c r="BN237" i="17"/>
  <c r="BQ237"/>
  <c r="AW237"/>
  <c r="AK238" s="1"/>
  <c r="J237"/>
  <c r="AV237" i="18"/>
  <c r="AJ238" s="1"/>
  <c r="BP237"/>
  <c r="I237"/>
  <c r="BM237"/>
  <c r="BL237" i="17"/>
  <c r="BO237"/>
  <c r="AU237"/>
  <c r="AI238" s="1"/>
  <c r="H237"/>
  <c r="AV237"/>
  <c r="AJ238" s="1"/>
  <c r="I237"/>
  <c r="BM237"/>
  <c r="BP237"/>
  <c r="BC236" i="13"/>
  <c r="AV236"/>
  <c r="AY236" s="1"/>
  <c r="AI236"/>
  <c r="AR236" s="1"/>
  <c r="H447" i="7"/>
  <c r="G447"/>
  <c r="K447"/>
  <c r="J447"/>
  <c r="I447"/>
  <c r="S236" i="13"/>
  <c r="AB237" s="1"/>
  <c r="M236"/>
  <c r="I236"/>
  <c r="BM236"/>
  <c r="BP236"/>
  <c r="AY237" i="18" l="1"/>
  <c r="BB237" s="1"/>
  <c r="AZ237"/>
  <c r="BC237" s="1"/>
  <c r="AX237"/>
  <c r="BA237" s="1"/>
  <c r="L447" i="19"/>
  <c r="G347" i="15" s="1"/>
  <c r="L447" i="20"/>
  <c r="G347" i="12" s="1"/>
  <c r="AX237" i="17"/>
  <c r="BA237" s="1"/>
  <c r="Q237" i="18"/>
  <c r="Z238" s="1"/>
  <c r="BR237"/>
  <c r="BS238" s="1"/>
  <c r="K237"/>
  <c r="N237" s="1"/>
  <c r="R237"/>
  <c r="AA238" s="1"/>
  <c r="L237"/>
  <c r="O237" s="1"/>
  <c r="R237" i="17"/>
  <c r="AA238" s="1"/>
  <c r="L237"/>
  <c r="O237" s="1"/>
  <c r="S237"/>
  <c r="AB238" s="1"/>
  <c r="M237"/>
  <c r="P237" s="1"/>
  <c r="M237" i="18"/>
  <c r="P237" s="1"/>
  <c r="S237"/>
  <c r="AB238" s="1"/>
  <c r="AZ237" i="17"/>
  <c r="BC237" s="1"/>
  <c r="Q237"/>
  <c r="Z238" s="1"/>
  <c r="BR237"/>
  <c r="BS238" s="1"/>
  <c r="K237"/>
  <c r="N237" s="1"/>
  <c r="AY237"/>
  <c r="BB237" s="1"/>
  <c r="BW236" i="13"/>
  <c r="BB236"/>
  <c r="AU236"/>
  <c r="AX236" s="1"/>
  <c r="L447" i="7"/>
  <c r="L236" i="13"/>
  <c r="R236"/>
  <c r="AA237" s="1"/>
  <c r="P236"/>
  <c r="BL236"/>
  <c r="H236"/>
  <c r="BO236"/>
  <c r="F448" i="19" l="1"/>
  <c r="F448" i="7"/>
  <c r="BD237" i="18"/>
  <c r="BH238"/>
  <c r="BH238" i="17"/>
  <c r="H347" i="12"/>
  <c r="I347" s="1"/>
  <c r="G347" i="16"/>
  <c r="H347" s="1"/>
  <c r="I347" s="1"/>
  <c r="H347" i="15"/>
  <c r="I347" s="1"/>
  <c r="BV236" i="13"/>
  <c r="BA236"/>
  <c r="BD236" s="1"/>
  <c r="BD236" i="17" s="1"/>
  <c r="AK237" i="13"/>
  <c r="AT237" s="1"/>
  <c r="O236"/>
  <c r="K236"/>
  <c r="BR236"/>
  <c r="BS237" s="1"/>
  <c r="Q236"/>
  <c r="Z237" s="1"/>
  <c r="F447" i="20" s="1"/>
  <c r="BW237" i="18" l="1"/>
  <c r="AT238" s="1"/>
  <c r="BV237"/>
  <c r="AS238" s="1"/>
  <c r="BU237"/>
  <c r="AR238" s="1"/>
  <c r="BW237" i="17"/>
  <c r="AT238" s="1"/>
  <c r="BU237"/>
  <c r="AR238" s="1"/>
  <c r="BV237"/>
  <c r="AS238" s="1"/>
  <c r="J348" i="16"/>
  <c r="J348" i="15"/>
  <c r="BU236" i="13"/>
  <c r="J348" i="12"/>
  <c r="AW237" i="13"/>
  <c r="AZ237" s="1"/>
  <c r="AJ237"/>
  <c r="AS237" s="1"/>
  <c r="N236"/>
  <c r="BQ237"/>
  <c r="J237"/>
  <c r="BN237"/>
  <c r="BH237"/>
  <c r="I448" i="19" l="1"/>
  <c r="J448"/>
  <c r="K448"/>
  <c r="G448"/>
  <c r="H448"/>
  <c r="H448" i="20"/>
  <c r="J448"/>
  <c r="I448"/>
  <c r="K448"/>
  <c r="G448"/>
  <c r="BO238" i="17"/>
  <c r="AU238"/>
  <c r="AI239" s="1"/>
  <c r="H238"/>
  <c r="BL238"/>
  <c r="J238"/>
  <c r="BN238"/>
  <c r="BQ238"/>
  <c r="AW238"/>
  <c r="AK239" s="1"/>
  <c r="H238" i="18"/>
  <c r="AU238"/>
  <c r="AI239" s="1"/>
  <c r="BL238"/>
  <c r="BO238"/>
  <c r="BQ238"/>
  <c r="BN238"/>
  <c r="AW238"/>
  <c r="AK239" s="1"/>
  <c r="J238"/>
  <c r="I238"/>
  <c r="AV238"/>
  <c r="AJ239" s="1"/>
  <c r="BP238"/>
  <c r="BM238"/>
  <c r="BM238" i="17"/>
  <c r="BP238"/>
  <c r="I238"/>
  <c r="AV238"/>
  <c r="AJ239" s="1"/>
  <c r="BC237" i="13"/>
  <c r="AV237"/>
  <c r="AY237" s="1"/>
  <c r="AI237"/>
  <c r="AR237" s="1"/>
  <c r="M237"/>
  <c r="S237"/>
  <c r="AB238" s="1"/>
  <c r="BM237"/>
  <c r="BP237"/>
  <c r="I237"/>
  <c r="G448" i="7"/>
  <c r="I448"/>
  <c r="H448"/>
  <c r="K448"/>
  <c r="J448"/>
  <c r="AX238" i="17" l="1"/>
  <c r="BA238" s="1"/>
  <c r="AX238" i="18"/>
  <c r="BA238" s="1"/>
  <c r="L448" i="19"/>
  <c r="G348" i="15" s="1"/>
  <c r="L448" i="20"/>
  <c r="G348" i="12" s="1"/>
  <c r="AY238" i="18"/>
  <c r="BB238" s="1"/>
  <c r="AZ238"/>
  <c r="BC238" s="1"/>
  <c r="M238" i="17"/>
  <c r="P238" s="1"/>
  <c r="S238"/>
  <c r="AB239" s="1"/>
  <c r="AY238"/>
  <c r="BB238" s="1"/>
  <c r="AZ238"/>
  <c r="BC238" s="1"/>
  <c r="Q238" i="18"/>
  <c r="Z239" s="1"/>
  <c r="BR238"/>
  <c r="BS239" s="1"/>
  <c r="K238"/>
  <c r="N238" s="1"/>
  <c r="L238" i="17"/>
  <c r="O238" s="1"/>
  <c r="R238"/>
  <c r="AA239" s="1"/>
  <c r="R238" i="18"/>
  <c r="AA239" s="1"/>
  <c r="L238"/>
  <c r="O238" s="1"/>
  <c r="S238"/>
  <c r="AB239" s="1"/>
  <c r="M238"/>
  <c r="P238" s="1"/>
  <c r="BR238" i="17"/>
  <c r="BS239" s="1"/>
  <c r="K238"/>
  <c r="N238" s="1"/>
  <c r="Q238"/>
  <c r="Z239" s="1"/>
  <c r="BW237" i="13"/>
  <c r="BB237"/>
  <c r="AU237"/>
  <c r="AX237" s="1"/>
  <c r="BO237"/>
  <c r="BL237"/>
  <c r="H237"/>
  <c r="L237"/>
  <c r="R237"/>
  <c r="AA238" s="1"/>
  <c r="L448" i="7"/>
  <c r="P237" i="13"/>
  <c r="F449" i="19" l="1"/>
  <c r="F449" i="7"/>
  <c r="BD238" i="18"/>
  <c r="BH239" i="17"/>
  <c r="BH239" i="18"/>
  <c r="H348" i="15"/>
  <c r="I348" s="1"/>
  <c r="G348" i="16"/>
  <c r="H348" s="1"/>
  <c r="I348" s="1"/>
  <c r="BV237" i="13"/>
  <c r="H348" i="12"/>
  <c r="I348" s="1"/>
  <c r="BA237" i="13"/>
  <c r="BD237" s="1"/>
  <c r="BD237" i="17" s="1"/>
  <c r="AK238" i="13"/>
  <c r="AT238" s="1"/>
  <c r="K237"/>
  <c r="BR237"/>
  <c r="BS238" s="1"/>
  <c r="Q237"/>
  <c r="Z238" s="1"/>
  <c r="F448" i="20" s="1"/>
  <c r="O237" i="13"/>
  <c r="BU238" i="18" l="1"/>
  <c r="AR239" s="1"/>
  <c r="BV238"/>
  <c r="AS239" s="1"/>
  <c r="BW238"/>
  <c r="AT239" s="1"/>
  <c r="BU238" i="17"/>
  <c r="AR239" s="1"/>
  <c r="BV238"/>
  <c r="AS239" s="1"/>
  <c r="BW238"/>
  <c r="AT239" s="1"/>
  <c r="J349" i="15"/>
  <c r="J349" i="16"/>
  <c r="BU237" i="13"/>
  <c r="J349" i="12"/>
  <c r="AW238" i="13"/>
  <c r="AZ238" s="1"/>
  <c r="AJ238"/>
  <c r="AS238" s="1"/>
  <c r="BN238"/>
  <c r="BQ238"/>
  <c r="J238"/>
  <c r="N237"/>
  <c r="BH238"/>
  <c r="G449" i="20" l="1"/>
  <c r="J449"/>
  <c r="I449"/>
  <c r="K449"/>
  <c r="H449"/>
  <c r="I449" i="19"/>
  <c r="H449"/>
  <c r="G449"/>
  <c r="J449"/>
  <c r="K449"/>
  <c r="BO239" i="18"/>
  <c r="AU239"/>
  <c r="AI240" s="1"/>
  <c r="H239"/>
  <c r="BL239"/>
  <c r="H239" i="17"/>
  <c r="BO239"/>
  <c r="AU239"/>
  <c r="AI240" s="1"/>
  <c r="BL239"/>
  <c r="BQ239"/>
  <c r="BN239"/>
  <c r="J239"/>
  <c r="AW239"/>
  <c r="AK240" s="1"/>
  <c r="J239" i="18"/>
  <c r="BN239"/>
  <c r="BQ239"/>
  <c r="AW239"/>
  <c r="AK240" s="1"/>
  <c r="BP239" i="17"/>
  <c r="AV239"/>
  <c r="AJ240" s="1"/>
  <c r="I239"/>
  <c r="BM239"/>
  <c r="BP239" i="18"/>
  <c r="I239"/>
  <c r="BM239"/>
  <c r="AV239"/>
  <c r="AJ240" s="1"/>
  <c r="BC238" i="13"/>
  <c r="AV238"/>
  <c r="AY238" s="1"/>
  <c r="AI238"/>
  <c r="AR238" s="1"/>
  <c r="M238"/>
  <c r="S238"/>
  <c r="AB239" s="1"/>
  <c r="J449" i="7"/>
  <c r="K449"/>
  <c r="I449"/>
  <c r="G449"/>
  <c r="H449"/>
  <c r="BP238" i="13"/>
  <c r="BM238"/>
  <c r="I238"/>
  <c r="AX239" i="18" l="1"/>
  <c r="BA239" s="1"/>
  <c r="L449" i="19"/>
  <c r="G349" i="15" s="1"/>
  <c r="L449" i="20"/>
  <c r="G349" i="12" s="1"/>
  <c r="AX239" i="17"/>
  <c r="BA239" s="1"/>
  <c r="AY239"/>
  <c r="BB239" s="1"/>
  <c r="BR239"/>
  <c r="BS240" s="1"/>
  <c r="Q239"/>
  <c r="Z240" s="1"/>
  <c r="K239"/>
  <c r="N239" s="1"/>
  <c r="AZ239"/>
  <c r="BC239" s="1"/>
  <c r="S239"/>
  <c r="AB240" s="1"/>
  <c r="M239"/>
  <c r="P239" s="1"/>
  <c r="R239" i="18"/>
  <c r="AA240" s="1"/>
  <c r="L239"/>
  <c r="O239" s="1"/>
  <c r="L239" i="17"/>
  <c r="O239" s="1"/>
  <c r="R239"/>
  <c r="AA240" s="1"/>
  <c r="M239" i="18"/>
  <c r="P239" s="1"/>
  <c r="S239"/>
  <c r="AB240" s="1"/>
  <c r="BR239"/>
  <c r="BS240" s="1"/>
  <c r="K239"/>
  <c r="N239" s="1"/>
  <c r="Q239"/>
  <c r="Z240" s="1"/>
  <c r="AY239"/>
  <c r="BB239" s="1"/>
  <c r="AZ239"/>
  <c r="BC239" s="1"/>
  <c r="BW238" i="13"/>
  <c r="BB238"/>
  <c r="AU238"/>
  <c r="AX238" s="1"/>
  <c r="P238"/>
  <c r="L449" i="7"/>
  <c r="H238" i="13"/>
  <c r="BL238"/>
  <c r="BO238"/>
  <c r="R238"/>
  <c r="AA239" s="1"/>
  <c r="L238"/>
  <c r="F450" i="7" l="1"/>
  <c r="F450" i="19"/>
  <c r="BD239" i="18"/>
  <c r="BH240" i="17"/>
  <c r="BH240" i="18"/>
  <c r="G349" i="16"/>
  <c r="H349" s="1"/>
  <c r="I349" s="1"/>
  <c r="H349" i="15"/>
  <c r="I349" s="1"/>
  <c r="BV238" i="13"/>
  <c r="H349" i="12"/>
  <c r="I349" s="1"/>
  <c r="BA238" i="13"/>
  <c r="BD238" s="1"/>
  <c r="BD238" i="17" s="1"/>
  <c r="AK239" i="13"/>
  <c r="AT239" s="1"/>
  <c r="O238"/>
  <c r="Q238"/>
  <c r="Z239" s="1"/>
  <c r="F449" i="20" s="1"/>
  <c r="BR238" i="13"/>
  <c r="BS239" s="1"/>
  <c r="K238"/>
  <c r="BU239" i="18" l="1"/>
  <c r="AR240" s="1"/>
  <c r="BV239"/>
  <c r="AS240" s="1"/>
  <c r="BW239"/>
  <c r="AT240" s="1"/>
  <c r="BU239" i="17"/>
  <c r="AR240" s="1"/>
  <c r="BV239"/>
  <c r="AS240" s="1"/>
  <c r="BW239"/>
  <c r="AT240" s="1"/>
  <c r="J350" i="16"/>
  <c r="J350" i="15"/>
  <c r="BU238" i="13"/>
  <c r="J350" i="12"/>
  <c r="AW239" i="13"/>
  <c r="AZ239" s="1"/>
  <c r="AJ239"/>
  <c r="AS239" s="1"/>
  <c r="BH239"/>
  <c r="BQ239"/>
  <c r="J239"/>
  <c r="BN239"/>
  <c r="N238"/>
  <c r="K450" i="19" l="1"/>
  <c r="H450"/>
  <c r="J450"/>
  <c r="G450"/>
  <c r="I450"/>
  <c r="K450" i="20"/>
  <c r="G450"/>
  <c r="J450"/>
  <c r="H450"/>
  <c r="I450"/>
  <c r="AW240" i="17"/>
  <c r="AK241" s="1"/>
  <c r="J240"/>
  <c r="BQ240"/>
  <c r="BN240"/>
  <c r="AU240" i="18"/>
  <c r="AI241" s="1"/>
  <c r="BO240"/>
  <c r="BL240"/>
  <c r="H240"/>
  <c r="AW240"/>
  <c r="AK241" s="1"/>
  <c r="J240"/>
  <c r="BN240"/>
  <c r="BQ240"/>
  <c r="BO240" i="17"/>
  <c r="AU240"/>
  <c r="AI241" s="1"/>
  <c r="BL240"/>
  <c r="H240"/>
  <c r="AV240" i="18"/>
  <c r="AJ241" s="1"/>
  <c r="I240"/>
  <c r="BM240"/>
  <c r="BP240"/>
  <c r="I240" i="17"/>
  <c r="BM240"/>
  <c r="AV240"/>
  <c r="AJ241" s="1"/>
  <c r="BP240"/>
  <c r="BC239" i="13"/>
  <c r="AV239"/>
  <c r="AY239" s="1"/>
  <c r="AI239"/>
  <c r="AR239" s="1"/>
  <c r="I239"/>
  <c r="BM239"/>
  <c r="BP239"/>
  <c r="M239"/>
  <c r="S239"/>
  <c r="AB240" s="1"/>
  <c r="I450" i="7"/>
  <c r="K450"/>
  <c r="H450"/>
  <c r="G450"/>
  <c r="J450"/>
  <c r="AZ240" i="17" l="1"/>
  <c r="BC240" s="1"/>
  <c r="AZ240" i="18"/>
  <c r="BC240" s="1"/>
  <c r="AY240"/>
  <c r="BB240" s="1"/>
  <c r="L450" i="20"/>
  <c r="G350" i="12" s="1"/>
  <c r="L450" i="19"/>
  <c r="G350" i="15" s="1"/>
  <c r="AY240" i="17"/>
  <c r="BB240" s="1"/>
  <c r="R240"/>
  <c r="AA241" s="1"/>
  <c r="L240"/>
  <c r="O240" s="1"/>
  <c r="R240" i="18"/>
  <c r="AA241" s="1"/>
  <c r="L240"/>
  <c r="O240" s="1"/>
  <c r="Q240"/>
  <c r="Z241" s="1"/>
  <c r="BR240"/>
  <c r="BS241" s="1"/>
  <c r="K240"/>
  <c r="N240" s="1"/>
  <c r="K240" i="17"/>
  <c r="N240" s="1"/>
  <c r="Q240"/>
  <c r="Z241" s="1"/>
  <c r="BR240"/>
  <c r="BS241" s="1"/>
  <c r="M240"/>
  <c r="P240" s="1"/>
  <c r="S240"/>
  <c r="AB241" s="1"/>
  <c r="S240" i="18"/>
  <c r="AB241" s="1"/>
  <c r="M240"/>
  <c r="P240" s="1"/>
  <c r="AX240" i="17"/>
  <c r="BA240" s="1"/>
  <c r="AX240" i="18"/>
  <c r="BA240" s="1"/>
  <c r="BW239" i="13"/>
  <c r="BB239"/>
  <c r="AU239"/>
  <c r="AX239" s="1"/>
  <c r="L450" i="7"/>
  <c r="BO239" i="13"/>
  <c r="BL239"/>
  <c r="H239"/>
  <c r="R239"/>
  <c r="AA240" s="1"/>
  <c r="L239"/>
  <c r="P239"/>
  <c r="F451" i="19" l="1"/>
  <c r="F451" i="7"/>
  <c r="BD240" i="18"/>
  <c r="BH241" i="17"/>
  <c r="BH241" i="18"/>
  <c r="G350" i="16"/>
  <c r="H350" s="1"/>
  <c r="I350" s="1"/>
  <c r="H350" i="15"/>
  <c r="I350" s="1"/>
  <c r="BV239" i="13"/>
  <c r="H350" i="12"/>
  <c r="I350" s="1"/>
  <c r="BA239" i="13"/>
  <c r="BD239" s="1"/>
  <c r="BD239" i="17" s="1"/>
  <c r="AK240" i="13"/>
  <c r="AT240" s="1"/>
  <c r="O239"/>
  <c r="K239"/>
  <c r="Q239"/>
  <c r="Z240" s="1"/>
  <c r="F450" i="20" s="1"/>
  <c r="BR239" i="13"/>
  <c r="BS240" s="1"/>
  <c r="BV240" i="18" l="1"/>
  <c r="AS241" s="1"/>
  <c r="BW240"/>
  <c r="AT241" s="1"/>
  <c r="BU240"/>
  <c r="AR241" s="1"/>
  <c r="BV240" i="17"/>
  <c r="AS241" s="1"/>
  <c r="BW240"/>
  <c r="AT241" s="1"/>
  <c r="BU240"/>
  <c r="AR241" s="1"/>
  <c r="J351" i="16"/>
  <c r="J351" i="15"/>
  <c r="BU239" i="13"/>
  <c r="J351" i="12"/>
  <c r="AW240" i="13"/>
  <c r="AZ240" s="1"/>
  <c r="AJ240"/>
  <c r="AS240" s="1"/>
  <c r="N239"/>
  <c r="BH240"/>
  <c r="J240"/>
  <c r="BQ240"/>
  <c r="BN240"/>
  <c r="G451" i="20" l="1"/>
  <c r="K451"/>
  <c r="I451"/>
  <c r="J451"/>
  <c r="H451"/>
  <c r="K451" i="19"/>
  <c r="H451"/>
  <c r="G451"/>
  <c r="I451"/>
  <c r="J451"/>
  <c r="H241" i="18"/>
  <c r="BO241"/>
  <c r="AU241"/>
  <c r="AI242" s="1"/>
  <c r="BL241"/>
  <c r="BN241" i="17"/>
  <c r="J241"/>
  <c r="BQ241"/>
  <c r="AW241"/>
  <c r="AK242" s="1"/>
  <c r="BN241" i="18"/>
  <c r="BQ241"/>
  <c r="AW241"/>
  <c r="AK242" s="1"/>
  <c r="J241"/>
  <c r="AV241"/>
  <c r="AJ242" s="1"/>
  <c r="I241"/>
  <c r="BM241"/>
  <c r="BP241"/>
  <c r="H241" i="17"/>
  <c r="BO241"/>
  <c r="AU241"/>
  <c r="AI242" s="1"/>
  <c r="BL241"/>
  <c r="BM241"/>
  <c r="BP241"/>
  <c r="I241"/>
  <c r="AV241"/>
  <c r="AJ242" s="1"/>
  <c r="BC240" i="13"/>
  <c r="AV240"/>
  <c r="AY240" s="1"/>
  <c r="AI240"/>
  <c r="AR240" s="1"/>
  <c r="I240"/>
  <c r="BP240"/>
  <c r="BM240"/>
  <c r="H451" i="7"/>
  <c r="G451"/>
  <c r="I451"/>
  <c r="J451"/>
  <c r="K451"/>
  <c r="M240" i="13"/>
  <c r="S240"/>
  <c r="AB241" s="1"/>
  <c r="AY241" i="18" l="1"/>
  <c r="BB241" s="1"/>
  <c r="AX241"/>
  <c r="BA241" s="1"/>
  <c r="AY241" i="17"/>
  <c r="BB241" s="1"/>
  <c r="L451" i="19"/>
  <c r="G351" i="15" s="1"/>
  <c r="L451" i="20"/>
  <c r="G351" i="12" s="1"/>
  <c r="AZ241" i="17"/>
  <c r="BC241" s="1"/>
  <c r="AX241"/>
  <c r="BA241" s="1"/>
  <c r="Q241"/>
  <c r="Z242" s="1"/>
  <c r="BR241"/>
  <c r="BS242" s="1"/>
  <c r="K241"/>
  <c r="N241" s="1"/>
  <c r="R241" i="18"/>
  <c r="AA242" s="1"/>
  <c r="L241"/>
  <c r="O241" s="1"/>
  <c r="K241"/>
  <c r="N241" s="1"/>
  <c r="Q241"/>
  <c r="Z242" s="1"/>
  <c r="BR241"/>
  <c r="BS242" s="1"/>
  <c r="S241" i="17"/>
  <c r="AB242" s="1"/>
  <c r="M241"/>
  <c r="P241" s="1"/>
  <c r="AZ241" i="18"/>
  <c r="BC241" s="1"/>
  <c r="S241"/>
  <c r="AB242" s="1"/>
  <c r="M241"/>
  <c r="P241" s="1"/>
  <c r="R241" i="17"/>
  <c r="AA242" s="1"/>
  <c r="L241"/>
  <c r="O241" s="1"/>
  <c r="BW240" i="13"/>
  <c r="BB240"/>
  <c r="AU240"/>
  <c r="AX240" s="1"/>
  <c r="L451" i="7"/>
  <c r="BL240" i="13"/>
  <c r="BO240"/>
  <c r="H240"/>
  <c r="L240"/>
  <c r="R240"/>
  <c r="AA241" s="1"/>
  <c r="P240"/>
  <c r="F452" i="7" l="1"/>
  <c r="F452" i="19"/>
  <c r="BD241" i="18"/>
  <c r="BH242" i="17"/>
  <c r="BH242" i="18"/>
  <c r="H351" i="12"/>
  <c r="I351" s="1"/>
  <c r="G351" i="16"/>
  <c r="H351" s="1"/>
  <c r="I351" s="1"/>
  <c r="H351" i="15"/>
  <c r="I351" s="1"/>
  <c r="BV240" i="13"/>
  <c r="BA240"/>
  <c r="BD240" s="1"/>
  <c r="BD240" i="17" s="1"/>
  <c r="AK241" i="13"/>
  <c r="AT241" s="1"/>
  <c r="O240"/>
  <c r="Q240"/>
  <c r="Z241" s="1"/>
  <c r="F451" i="20" s="1"/>
  <c r="BR240" i="13"/>
  <c r="BS241" s="1"/>
  <c r="K240"/>
  <c r="BW241" i="18" l="1"/>
  <c r="AT242" s="1"/>
  <c r="BU241"/>
  <c r="AR242" s="1"/>
  <c r="BV241"/>
  <c r="AS242" s="1"/>
  <c r="BW241" i="17"/>
  <c r="AT242" s="1"/>
  <c r="BU241"/>
  <c r="AR242" s="1"/>
  <c r="BV241"/>
  <c r="AS242" s="1"/>
  <c r="J352" i="16"/>
  <c r="J352" i="15"/>
  <c r="BU240" i="13"/>
  <c r="J352" i="12"/>
  <c r="AW241" i="13"/>
  <c r="AZ241" s="1"/>
  <c r="AJ241"/>
  <c r="AS241" s="1"/>
  <c r="N240"/>
  <c r="BN241"/>
  <c r="J241"/>
  <c r="BQ241"/>
  <c r="BH241"/>
  <c r="G452" i="20" l="1"/>
  <c r="J452"/>
  <c r="H452"/>
  <c r="K452"/>
  <c r="I452"/>
  <c r="H452" i="19"/>
  <c r="J452"/>
  <c r="K452"/>
  <c r="G452"/>
  <c r="I452"/>
  <c r="BO242" i="17"/>
  <c r="AU242"/>
  <c r="AI243" s="1"/>
  <c r="BL242"/>
  <c r="H242"/>
  <c r="AU242" i="18"/>
  <c r="AI243" s="1"/>
  <c r="BL242"/>
  <c r="BO242"/>
  <c r="H242"/>
  <c r="BQ242" i="17"/>
  <c r="BN242"/>
  <c r="J242"/>
  <c r="AW242"/>
  <c r="AK243" s="1"/>
  <c r="I242" i="18"/>
  <c r="AV242"/>
  <c r="AJ243" s="1"/>
  <c r="BM242"/>
  <c r="BP242"/>
  <c r="J242"/>
  <c r="BN242"/>
  <c r="BQ242"/>
  <c r="AW242"/>
  <c r="AK243" s="1"/>
  <c r="BP242" i="17"/>
  <c r="I242"/>
  <c r="AV242"/>
  <c r="AJ243" s="1"/>
  <c r="BM242"/>
  <c r="BC241" i="13"/>
  <c r="AV241"/>
  <c r="AY241" s="1"/>
  <c r="AI241"/>
  <c r="AR241" s="1"/>
  <c r="K452" i="7"/>
  <c r="G452"/>
  <c r="I452"/>
  <c r="H452"/>
  <c r="J452"/>
  <c r="BP241" i="13"/>
  <c r="I241"/>
  <c r="BM241"/>
  <c r="M241"/>
  <c r="S241"/>
  <c r="AB242" s="1"/>
  <c r="AX242" i="18" l="1"/>
  <c r="BA242" s="1"/>
  <c r="L452" i="20"/>
  <c r="G352" i="12" s="1"/>
  <c r="AZ242" i="18"/>
  <c r="BC242" s="1"/>
  <c r="L452" i="19"/>
  <c r="G352" i="15" s="1"/>
  <c r="BR242" i="17"/>
  <c r="BS243" s="1"/>
  <c r="K242"/>
  <c r="N242" s="1"/>
  <c r="Q242"/>
  <c r="Z243" s="1"/>
  <c r="S242"/>
  <c r="AB243" s="1"/>
  <c r="M242"/>
  <c r="P242" s="1"/>
  <c r="BR242" i="18"/>
  <c r="BS243" s="1"/>
  <c r="Q242"/>
  <c r="Z243" s="1"/>
  <c r="K242"/>
  <c r="N242" s="1"/>
  <c r="AZ242" i="17"/>
  <c r="BC242" s="1"/>
  <c r="M242" i="18"/>
  <c r="P242" s="1"/>
  <c r="S242"/>
  <c r="AB243" s="1"/>
  <c r="R242" i="17"/>
  <c r="AA243" s="1"/>
  <c r="L242"/>
  <c r="O242" s="1"/>
  <c r="R242" i="18"/>
  <c r="AA243" s="1"/>
  <c r="L242"/>
  <c r="O242" s="1"/>
  <c r="AY242" i="17"/>
  <c r="BB242" s="1"/>
  <c r="AY242" i="18"/>
  <c r="BB242" s="1"/>
  <c r="AX242" i="17"/>
  <c r="BA242" s="1"/>
  <c r="BW241" i="13"/>
  <c r="BB241"/>
  <c r="AU241"/>
  <c r="AX241" s="1"/>
  <c r="BO241"/>
  <c r="H241"/>
  <c r="BL241"/>
  <c r="P241"/>
  <c r="L241"/>
  <c r="R241"/>
  <c r="AA242" s="1"/>
  <c r="L452" i="7"/>
  <c r="F453" i="19" l="1"/>
  <c r="F453" i="7"/>
  <c r="BD242" i="18"/>
  <c r="BH243" i="17"/>
  <c r="BH243" i="18"/>
  <c r="H352" i="12"/>
  <c r="I352" s="1"/>
  <c r="H352" i="15"/>
  <c r="I352" s="1"/>
  <c r="G352" i="16"/>
  <c r="H352" s="1"/>
  <c r="I352" s="1"/>
  <c r="BV241" i="13"/>
  <c r="BA241"/>
  <c r="BD241" s="1"/>
  <c r="BD241" i="17" s="1"/>
  <c r="AK242" i="13"/>
  <c r="AT242" s="1"/>
  <c r="O241"/>
  <c r="BR241"/>
  <c r="BS242" s="1"/>
  <c r="K241"/>
  <c r="Q241"/>
  <c r="Z242" s="1"/>
  <c r="F452" i="20" s="1"/>
  <c r="BU242" i="18" l="1"/>
  <c r="AR243" s="1"/>
  <c r="BW242"/>
  <c r="AT243" s="1"/>
  <c r="BV242"/>
  <c r="AS243" s="1"/>
  <c r="BU242" i="17"/>
  <c r="AR243" s="1"/>
  <c r="BV242"/>
  <c r="AS243" s="1"/>
  <c r="BW242"/>
  <c r="AT243" s="1"/>
  <c r="J353" i="15"/>
  <c r="J353" i="16"/>
  <c r="BU241" i="13"/>
  <c r="J353" i="12"/>
  <c r="AW242" i="13"/>
  <c r="AZ242" s="1"/>
  <c r="AJ242"/>
  <c r="AS242" s="1"/>
  <c r="N241"/>
  <c r="BN242"/>
  <c r="J242"/>
  <c r="BQ242"/>
  <c r="BH242"/>
  <c r="G453" i="19" l="1"/>
  <c r="H453"/>
  <c r="I453"/>
  <c r="K453"/>
  <c r="J453"/>
  <c r="K453" i="20"/>
  <c r="G453"/>
  <c r="I453"/>
  <c r="J453"/>
  <c r="H453"/>
  <c r="BL243" i="18"/>
  <c r="H243"/>
  <c r="BO243"/>
  <c r="AU243"/>
  <c r="AI244" s="1"/>
  <c r="AU243" i="17"/>
  <c r="AI244" s="1"/>
  <c r="H243"/>
  <c r="BL243"/>
  <c r="BO243"/>
  <c r="AW243"/>
  <c r="AK244" s="1"/>
  <c r="BN243"/>
  <c r="BQ243"/>
  <c r="J243"/>
  <c r="BQ243" i="18"/>
  <c r="J243"/>
  <c r="AW243"/>
  <c r="AK244" s="1"/>
  <c r="BN243"/>
  <c r="AV243"/>
  <c r="AJ244" s="1"/>
  <c r="BP243"/>
  <c r="I243"/>
  <c r="BM243"/>
  <c r="BP243" i="17"/>
  <c r="AV243"/>
  <c r="AJ244" s="1"/>
  <c r="I243"/>
  <c r="BM243"/>
  <c r="BC242" i="13"/>
  <c r="AV242"/>
  <c r="AY242" s="1"/>
  <c r="AI242"/>
  <c r="AR242" s="1"/>
  <c r="M242"/>
  <c r="S242"/>
  <c r="AB243" s="1"/>
  <c r="I453" i="7"/>
  <c r="G453"/>
  <c r="J453"/>
  <c r="H453"/>
  <c r="K453"/>
  <c r="BM242" i="13"/>
  <c r="I242"/>
  <c r="BP242"/>
  <c r="AY243" i="18" l="1"/>
  <c r="BB243" s="1"/>
  <c r="AY243" i="17"/>
  <c r="BB243" s="1"/>
  <c r="AZ243"/>
  <c r="BC243" s="1"/>
  <c r="AX243" i="18"/>
  <c r="BA243" s="1"/>
  <c r="AX243" i="17"/>
  <c r="BA243" s="1"/>
  <c r="L453" i="19"/>
  <c r="G353" i="15" s="1"/>
  <c r="L453" i="20"/>
  <c r="G353" i="12" s="1"/>
  <c r="M243" i="18"/>
  <c r="P243" s="1"/>
  <c r="S243"/>
  <c r="AB244" s="1"/>
  <c r="BR243"/>
  <c r="BS244" s="1"/>
  <c r="Q243"/>
  <c r="Z244" s="1"/>
  <c r="K243"/>
  <c r="N243" s="1"/>
  <c r="L243"/>
  <c r="O243" s="1"/>
  <c r="R243"/>
  <c r="AA244" s="1"/>
  <c r="M243" i="17"/>
  <c r="P243" s="1"/>
  <c r="S243"/>
  <c r="AB244" s="1"/>
  <c r="R243"/>
  <c r="AA244" s="1"/>
  <c r="L243"/>
  <c r="O243" s="1"/>
  <c r="BR243"/>
  <c r="BS244" s="1"/>
  <c r="Q243"/>
  <c r="Z244" s="1"/>
  <c r="K243"/>
  <c r="N243" s="1"/>
  <c r="AZ243" i="18"/>
  <c r="BC243" s="1"/>
  <c r="BW242" i="13"/>
  <c r="BB242"/>
  <c r="AU242"/>
  <c r="AX242" s="1"/>
  <c r="L453" i="7"/>
  <c r="P242" i="13"/>
  <c r="BL242"/>
  <c r="H242"/>
  <c r="BO242"/>
  <c r="R242"/>
  <c r="AA243" s="1"/>
  <c r="L242"/>
  <c r="F454" i="19" l="1"/>
  <c r="F454" i="7"/>
  <c r="BD243" i="18"/>
  <c r="BH244" i="17"/>
  <c r="BH244" i="18"/>
  <c r="G353" i="16"/>
  <c r="H353" s="1"/>
  <c r="I353" s="1"/>
  <c r="H353" i="15"/>
  <c r="I353" s="1"/>
  <c r="BV242" i="13"/>
  <c r="H353" i="12"/>
  <c r="I353" s="1"/>
  <c r="BA242" i="13"/>
  <c r="BD242" s="1"/>
  <c r="BD242" i="17" s="1"/>
  <c r="AK243" i="13"/>
  <c r="AT243" s="1"/>
  <c r="O242"/>
  <c r="K242"/>
  <c r="BR242"/>
  <c r="BS243" s="1"/>
  <c r="Q242"/>
  <c r="Z243" s="1"/>
  <c r="F453" i="20" s="1"/>
  <c r="BU243" i="18" l="1"/>
  <c r="AR244" s="1"/>
  <c r="BV243"/>
  <c r="AS244" s="1"/>
  <c r="BW243"/>
  <c r="AT244" s="1"/>
  <c r="BU243" i="17"/>
  <c r="AR244" s="1"/>
  <c r="BV243"/>
  <c r="AS244" s="1"/>
  <c r="BW243"/>
  <c r="AT244" s="1"/>
  <c r="J354" i="16"/>
  <c r="J354" i="15"/>
  <c r="BU242" i="13"/>
  <c r="J354" i="12"/>
  <c r="AW243" i="13"/>
  <c r="AZ243" s="1"/>
  <c r="AJ243"/>
  <c r="AS243" s="1"/>
  <c r="N242"/>
  <c r="BH243"/>
  <c r="BN243"/>
  <c r="BQ243"/>
  <c r="J243"/>
  <c r="J454" i="19" l="1"/>
  <c r="I454"/>
  <c r="H454"/>
  <c r="K454"/>
  <c r="G454"/>
  <c r="G454" i="20"/>
  <c r="I454"/>
  <c r="K454"/>
  <c r="J454"/>
  <c r="H454"/>
  <c r="H244" i="18"/>
  <c r="AU244"/>
  <c r="AI245" s="1"/>
  <c r="BL244"/>
  <c r="BO244"/>
  <c r="BL244" i="17"/>
  <c r="BO244"/>
  <c r="H244"/>
  <c r="AU244"/>
  <c r="AI245" s="1"/>
  <c r="BQ244"/>
  <c r="AW244"/>
  <c r="AK245" s="1"/>
  <c r="J244"/>
  <c r="BN244"/>
  <c r="J244" i="18"/>
  <c r="BQ244"/>
  <c r="AW244"/>
  <c r="AK245" s="1"/>
  <c r="BN244"/>
  <c r="I244"/>
  <c r="BM244"/>
  <c r="BP244"/>
  <c r="AV244"/>
  <c r="AJ245" s="1"/>
  <c r="AV244" i="17"/>
  <c r="AJ245" s="1"/>
  <c r="I244"/>
  <c r="BM244"/>
  <c r="BP244"/>
  <c r="BC243" i="13"/>
  <c r="AV243"/>
  <c r="AY243" s="1"/>
  <c r="AI243"/>
  <c r="AR243" s="1"/>
  <c r="M243"/>
  <c r="S243"/>
  <c r="AB244" s="1"/>
  <c r="K454" i="7"/>
  <c r="G454"/>
  <c r="J454"/>
  <c r="H454"/>
  <c r="I454"/>
  <c r="BP243" i="13"/>
  <c r="BM243"/>
  <c r="I243"/>
  <c r="AZ244" i="17" l="1"/>
  <c r="BC244" s="1"/>
  <c r="L454" i="19"/>
  <c r="G354" i="15" s="1"/>
  <c r="AY244" i="18"/>
  <c r="BB244" s="1"/>
  <c r="L454" i="20"/>
  <c r="G354" i="12" s="1"/>
  <c r="AY244" i="17"/>
  <c r="BB244" s="1"/>
  <c r="AX244"/>
  <c r="BA244" s="1"/>
  <c r="S244"/>
  <c r="AB245" s="1"/>
  <c r="M244"/>
  <c r="P244" s="1"/>
  <c r="AX244" i="18"/>
  <c r="BA244" s="1"/>
  <c r="L244"/>
  <c r="O244" s="1"/>
  <c r="R244"/>
  <c r="AA245" s="1"/>
  <c r="Q244"/>
  <c r="Z245" s="1"/>
  <c r="BR244"/>
  <c r="BS245" s="1"/>
  <c r="K244"/>
  <c r="N244" s="1"/>
  <c r="L244" i="17"/>
  <c r="O244" s="1"/>
  <c r="R244"/>
  <c r="AA245" s="1"/>
  <c r="S244" i="18"/>
  <c r="AB245" s="1"/>
  <c r="M244"/>
  <c r="P244" s="1"/>
  <c r="BR244" i="17"/>
  <c r="BS245" s="1"/>
  <c r="Q244"/>
  <c r="Z245" s="1"/>
  <c r="K244"/>
  <c r="N244" s="1"/>
  <c r="AZ244" i="18"/>
  <c r="BC244" s="1"/>
  <c r="BW243" i="13"/>
  <c r="BB243"/>
  <c r="AU243"/>
  <c r="AX243" s="1"/>
  <c r="H243"/>
  <c r="BO243"/>
  <c r="BL243"/>
  <c r="L454" i="7"/>
  <c r="P243" i="13"/>
  <c r="L243"/>
  <c r="R243"/>
  <c r="AA244" s="1"/>
  <c r="F455" i="19" l="1"/>
  <c r="F455" i="7"/>
  <c r="BD244" i="18"/>
  <c r="BH245" i="17"/>
  <c r="BH245" i="18"/>
  <c r="H354" i="12"/>
  <c r="I354" s="1"/>
  <c r="G354" i="16"/>
  <c r="H354" s="1"/>
  <c r="I354" s="1"/>
  <c r="H354" i="15"/>
  <c r="I354" s="1"/>
  <c r="BV243" i="13"/>
  <c r="BA243"/>
  <c r="BD243" s="1"/>
  <c r="BD243" i="17" s="1"/>
  <c r="AK244" i="13"/>
  <c r="AT244" s="1"/>
  <c r="O243"/>
  <c r="BR243"/>
  <c r="BS244" s="1"/>
  <c r="Q243"/>
  <c r="Z244" s="1"/>
  <c r="F454" i="20" s="1"/>
  <c r="K243" i="13"/>
  <c r="BV244" i="18" l="1"/>
  <c r="AS245" s="1"/>
  <c r="BW244"/>
  <c r="AT245" s="1"/>
  <c r="BU244"/>
  <c r="AR245" s="1"/>
  <c r="BV244" i="17"/>
  <c r="AS245" s="1"/>
  <c r="BW244"/>
  <c r="AT245" s="1"/>
  <c r="BU244"/>
  <c r="AR245" s="1"/>
  <c r="J355" i="16"/>
  <c r="J355" i="15"/>
  <c r="BU243" i="13"/>
  <c r="J355" i="12"/>
  <c r="AW244" i="13"/>
  <c r="AZ244" s="1"/>
  <c r="AJ244"/>
  <c r="AS244" s="1"/>
  <c r="BN244"/>
  <c r="BQ244"/>
  <c r="J244"/>
  <c r="BH244"/>
  <c r="N243"/>
  <c r="J455" i="20" l="1"/>
  <c r="H455"/>
  <c r="I455"/>
  <c r="K455"/>
  <c r="G455"/>
  <c r="K455" i="19"/>
  <c r="H455"/>
  <c r="G455"/>
  <c r="J455"/>
  <c r="I455"/>
  <c r="BN245" i="18"/>
  <c r="AW245"/>
  <c r="AK246" s="1"/>
  <c r="BQ245"/>
  <c r="J245"/>
  <c r="BO245" i="17"/>
  <c r="H245"/>
  <c r="AU245"/>
  <c r="AI246" s="1"/>
  <c r="BL245"/>
  <c r="BN245"/>
  <c r="J245"/>
  <c r="BQ245"/>
  <c r="AW245"/>
  <c r="AK246" s="1"/>
  <c r="AU245" i="18"/>
  <c r="AI246" s="1"/>
  <c r="BL245"/>
  <c r="H245"/>
  <c r="BO245"/>
  <c r="AV245"/>
  <c r="AJ246" s="1"/>
  <c r="BP245"/>
  <c r="I245"/>
  <c r="BM245"/>
  <c r="BM245" i="17"/>
  <c r="AV245"/>
  <c r="AJ246" s="1"/>
  <c r="BP245"/>
  <c r="I245"/>
  <c r="BC244" i="13"/>
  <c r="AV244"/>
  <c r="AY244" s="1"/>
  <c r="AI244"/>
  <c r="AR244" s="1"/>
  <c r="I455" i="7"/>
  <c r="G455"/>
  <c r="J455"/>
  <c r="K455"/>
  <c r="H455"/>
  <c r="BM244" i="13"/>
  <c r="I244"/>
  <c r="BP244"/>
  <c r="M244"/>
  <c r="S244"/>
  <c r="AB245" s="1"/>
  <c r="AZ245" i="18" l="1"/>
  <c r="BC245" s="1"/>
  <c r="AX245" i="17"/>
  <c r="BA245" s="1"/>
  <c r="L455" i="19"/>
  <c r="G355" i="15" s="1"/>
  <c r="L455" i="20"/>
  <c r="G355" i="12" s="1"/>
  <c r="AY245" i="17"/>
  <c r="BB245" s="1"/>
  <c r="L245"/>
  <c r="O245" s="1"/>
  <c r="R245"/>
  <c r="AA246" s="1"/>
  <c r="L245" i="18"/>
  <c r="O245" s="1"/>
  <c r="R245"/>
  <c r="AA246" s="1"/>
  <c r="BR245"/>
  <c r="BS246" s="1"/>
  <c r="K245"/>
  <c r="N245" s="1"/>
  <c r="Q245"/>
  <c r="Z246" s="1"/>
  <c r="Q245" i="17"/>
  <c r="Z246" s="1"/>
  <c r="K245"/>
  <c r="N245" s="1"/>
  <c r="BR245"/>
  <c r="BS246" s="1"/>
  <c r="AZ245"/>
  <c r="BC245" s="1"/>
  <c r="M245"/>
  <c r="P245" s="1"/>
  <c r="S245"/>
  <c r="AB246" s="1"/>
  <c r="S245" i="18"/>
  <c r="AB246" s="1"/>
  <c r="M245"/>
  <c r="P245" s="1"/>
  <c r="AY245"/>
  <c r="BB245" s="1"/>
  <c r="AX245"/>
  <c r="BA245" s="1"/>
  <c r="BW244" i="13"/>
  <c r="BB244"/>
  <c r="AU244"/>
  <c r="AX244" s="1"/>
  <c r="L455" i="7"/>
  <c r="BO244" i="13"/>
  <c r="H244"/>
  <c r="BL244"/>
  <c r="R244"/>
  <c r="AA245" s="1"/>
  <c r="L244"/>
  <c r="P244"/>
  <c r="F456" i="19" l="1"/>
  <c r="F456" i="7"/>
  <c r="BH246" i="17"/>
  <c r="BD245" i="18"/>
  <c r="BH246"/>
  <c r="H355" i="12"/>
  <c r="I355" s="1"/>
  <c r="G355" i="16"/>
  <c r="H355" s="1"/>
  <c r="I355" s="1"/>
  <c r="H355" i="15"/>
  <c r="I355" s="1"/>
  <c r="BV244" i="13"/>
  <c r="BA244"/>
  <c r="BD244" s="1"/>
  <c r="BD244" i="17" s="1"/>
  <c r="AK245" i="13"/>
  <c r="AT245" s="1"/>
  <c r="O244"/>
  <c r="K244"/>
  <c r="Q244"/>
  <c r="Z245" s="1"/>
  <c r="F455" i="20" s="1"/>
  <c r="BR244" i="13"/>
  <c r="BS245" s="1"/>
  <c r="BW245" i="18" l="1"/>
  <c r="AT246" s="1"/>
  <c r="BV245"/>
  <c r="AS246" s="1"/>
  <c r="BU245"/>
  <c r="AR246" s="1"/>
  <c r="BW245" i="17"/>
  <c r="AT246" s="1"/>
  <c r="BU245"/>
  <c r="AR246" s="1"/>
  <c r="BV245"/>
  <c r="AS246" s="1"/>
  <c r="J356" i="15"/>
  <c r="J356" i="16"/>
  <c r="BU244" i="13"/>
  <c r="J356" i="12"/>
  <c r="AW245" i="13"/>
  <c r="AZ245" s="1"/>
  <c r="AJ245"/>
  <c r="AS245" s="1"/>
  <c r="N244"/>
  <c r="BQ245"/>
  <c r="BN245"/>
  <c r="J245"/>
  <c r="BH245"/>
  <c r="G456" i="20" l="1"/>
  <c r="K456"/>
  <c r="J456"/>
  <c r="H456"/>
  <c r="I456"/>
  <c r="K456" i="19"/>
  <c r="H456"/>
  <c r="I456"/>
  <c r="J456"/>
  <c r="G456"/>
  <c r="J246" i="18"/>
  <c r="BN246"/>
  <c r="BQ246"/>
  <c r="AW246"/>
  <c r="AK247" s="1"/>
  <c r="AU246"/>
  <c r="AI247" s="1"/>
  <c r="BL246"/>
  <c r="H246"/>
  <c r="BO246"/>
  <c r="J246" i="17"/>
  <c r="BN246"/>
  <c r="BQ246"/>
  <c r="AW246"/>
  <c r="AK247" s="1"/>
  <c r="AU246"/>
  <c r="AI247" s="1"/>
  <c r="BO246"/>
  <c r="H246"/>
  <c r="BL246"/>
  <c r="I246" i="18"/>
  <c r="AV246"/>
  <c r="AJ247" s="1"/>
  <c r="BM246"/>
  <c r="BP246"/>
  <c r="BP246" i="17"/>
  <c r="AV246"/>
  <c r="AJ247" s="1"/>
  <c r="BM246"/>
  <c r="I246"/>
  <c r="BC245" i="13"/>
  <c r="AV245"/>
  <c r="AY245" s="1"/>
  <c r="AI245"/>
  <c r="AR245" s="1"/>
  <c r="G456" i="7"/>
  <c r="I456"/>
  <c r="H456"/>
  <c r="K456"/>
  <c r="J456"/>
  <c r="I245" i="13"/>
  <c r="BM245"/>
  <c r="BP245"/>
  <c r="M245"/>
  <c r="S245"/>
  <c r="AB246" s="1"/>
  <c r="AY246" i="17" l="1"/>
  <c r="BB246" s="1"/>
  <c r="AX246" i="18"/>
  <c r="BA246" s="1"/>
  <c r="AX246" i="17"/>
  <c r="BA246" s="1"/>
  <c r="AZ246" i="18"/>
  <c r="BC246" s="1"/>
  <c r="L456" i="20"/>
  <c r="G356" i="12" s="1"/>
  <c r="L456" i="19"/>
  <c r="G356" i="15" s="1"/>
  <c r="AY246" i="18"/>
  <c r="BB246" s="1"/>
  <c r="R246" i="17"/>
  <c r="AA247" s="1"/>
  <c r="L246"/>
  <c r="O246" s="1"/>
  <c r="R246" i="18"/>
  <c r="AA247" s="1"/>
  <c r="L246"/>
  <c r="O246" s="1"/>
  <c r="BR246" i="17"/>
  <c r="BS247" s="1"/>
  <c r="K246"/>
  <c r="N246" s="1"/>
  <c r="Q246"/>
  <c r="Z247" s="1"/>
  <c r="S246"/>
  <c r="AB247" s="1"/>
  <c r="M246"/>
  <c r="P246" s="1"/>
  <c r="AZ246"/>
  <c r="BC246" s="1"/>
  <c r="S246" i="18"/>
  <c r="AB247" s="1"/>
  <c r="M246"/>
  <c r="P246" s="1"/>
  <c r="BR246"/>
  <c r="BS247" s="1"/>
  <c r="K246"/>
  <c r="N246" s="1"/>
  <c r="Q246"/>
  <c r="Z247" s="1"/>
  <c r="F457" i="7" s="1"/>
  <c r="BW245" i="13"/>
  <c r="BB245"/>
  <c r="AU245"/>
  <c r="AX245" s="1"/>
  <c r="BO245"/>
  <c r="BL245"/>
  <c r="H245"/>
  <c r="L456" i="7"/>
  <c r="P245" i="13"/>
  <c r="L245"/>
  <c r="R245"/>
  <c r="AA246" s="1"/>
  <c r="F457" i="19" l="1"/>
  <c r="BD246" i="18"/>
  <c r="BH247"/>
  <c r="BH247" i="17"/>
  <c r="H356" i="12"/>
  <c r="I356" s="1"/>
  <c r="H356" i="15"/>
  <c r="I356" s="1"/>
  <c r="G356" i="16"/>
  <c r="H356" s="1"/>
  <c r="I356" s="1"/>
  <c r="BV245" i="13"/>
  <c r="BA245"/>
  <c r="BD245" s="1"/>
  <c r="BD245" i="17" s="1"/>
  <c r="AK246" i="13"/>
  <c r="AT246" s="1"/>
  <c r="O245"/>
  <c r="BR245"/>
  <c r="BS246" s="1"/>
  <c r="K245"/>
  <c r="Q245"/>
  <c r="Z246" s="1"/>
  <c r="F456" i="20" s="1"/>
  <c r="BU246" i="18" l="1"/>
  <c r="AR247" s="1"/>
  <c r="BV246"/>
  <c r="AS247" s="1"/>
  <c r="BW246"/>
  <c r="AT247" s="1"/>
  <c r="BU246" i="17"/>
  <c r="AR247" s="1"/>
  <c r="BV246"/>
  <c r="AS247" s="1"/>
  <c r="BW246"/>
  <c r="AT247" s="1"/>
  <c r="J357" i="16"/>
  <c r="J357" i="15"/>
  <c r="BU245" i="13"/>
  <c r="J357" i="12"/>
  <c r="AW246" i="13"/>
  <c r="AZ246" s="1"/>
  <c r="AJ246"/>
  <c r="AS246" s="1"/>
  <c r="N245"/>
  <c r="BQ246"/>
  <c r="J246"/>
  <c r="BN246"/>
  <c r="BH246"/>
  <c r="I457" i="19" l="1"/>
  <c r="K457"/>
  <c r="G457"/>
  <c r="J457"/>
  <c r="H457"/>
  <c r="K457" i="20"/>
  <c r="H457"/>
  <c r="G457"/>
  <c r="J457"/>
  <c r="I457"/>
  <c r="J247" i="17"/>
  <c r="BN247"/>
  <c r="BQ247"/>
  <c r="AW247"/>
  <c r="AK248" s="1"/>
  <c r="BO247"/>
  <c r="AU247"/>
  <c r="AI248" s="1"/>
  <c r="H247"/>
  <c r="BL247"/>
  <c r="BN247" i="18"/>
  <c r="AW247"/>
  <c r="AK248" s="1"/>
  <c r="BQ247"/>
  <c r="J247"/>
  <c r="BL247"/>
  <c r="BO247"/>
  <c r="AU247"/>
  <c r="AI248" s="1"/>
  <c r="H247"/>
  <c r="AV247"/>
  <c r="AJ248" s="1"/>
  <c r="I247"/>
  <c r="BM247"/>
  <c r="BP247"/>
  <c r="I247" i="17"/>
  <c r="BM247"/>
  <c r="BP247"/>
  <c r="AV247"/>
  <c r="AJ248" s="1"/>
  <c r="BC246" i="13"/>
  <c r="AV246"/>
  <c r="AY246" s="1"/>
  <c r="AI246"/>
  <c r="AR246" s="1"/>
  <c r="BP246"/>
  <c r="BM246"/>
  <c r="I246"/>
  <c r="H457" i="7"/>
  <c r="G457"/>
  <c r="J457"/>
  <c r="I457"/>
  <c r="K457"/>
  <c r="S246" i="13"/>
  <c r="AB247" s="1"/>
  <c r="M246"/>
  <c r="AZ247" i="18" l="1"/>
  <c r="BC247" s="1"/>
  <c r="AX247" i="17"/>
  <c r="BA247" s="1"/>
  <c r="AZ247"/>
  <c r="BC247" s="1"/>
  <c r="L457" i="20"/>
  <c r="G357" i="12" s="1"/>
  <c r="L457" i="19"/>
  <c r="G357" i="15" s="1"/>
  <c r="AY247" i="17"/>
  <c r="BB247" s="1"/>
  <c r="Q247"/>
  <c r="Z248" s="1"/>
  <c r="K247"/>
  <c r="N247" s="1"/>
  <c r="BR247"/>
  <c r="BS248" s="1"/>
  <c r="S247"/>
  <c r="AB248" s="1"/>
  <c r="M247"/>
  <c r="P247" s="1"/>
  <c r="AY247" i="18"/>
  <c r="BB247" s="1"/>
  <c r="R247" i="17"/>
  <c r="AA248" s="1"/>
  <c r="L247"/>
  <c r="O247" s="1"/>
  <c r="R247" i="18"/>
  <c r="AA248" s="1"/>
  <c r="L247"/>
  <c r="O247" s="1"/>
  <c r="S247"/>
  <c r="AB248" s="1"/>
  <c r="M247"/>
  <c r="P247" s="1"/>
  <c r="Q247"/>
  <c r="Z248" s="1"/>
  <c r="BR247"/>
  <c r="BS248" s="1"/>
  <c r="K247"/>
  <c r="N247" s="1"/>
  <c r="AX247"/>
  <c r="BA247" s="1"/>
  <c r="BW246" i="13"/>
  <c r="BB246"/>
  <c r="AU246"/>
  <c r="AX246" s="1"/>
  <c r="BL246"/>
  <c r="BO246"/>
  <c r="H246"/>
  <c r="P246"/>
  <c r="L457" i="7"/>
  <c r="R246" i="13"/>
  <c r="AA247" s="1"/>
  <c r="L246"/>
  <c r="F458" i="7" l="1"/>
  <c r="F458" i="19"/>
  <c r="BD247" i="18"/>
  <c r="BH248" i="17"/>
  <c r="BH248" i="18"/>
  <c r="H357" i="12"/>
  <c r="I357" s="1"/>
  <c r="G357" i="16"/>
  <c r="H357" s="1"/>
  <c r="I357" s="1"/>
  <c r="H357" i="15"/>
  <c r="I357" s="1"/>
  <c r="BV246" i="13"/>
  <c r="BA246"/>
  <c r="BD246" s="1"/>
  <c r="BD246" i="17" s="1"/>
  <c r="AK247" i="13"/>
  <c r="AT247" s="1"/>
  <c r="O246"/>
  <c r="Q246"/>
  <c r="Z247" s="1"/>
  <c r="F457" i="20" s="1"/>
  <c r="K246" i="13"/>
  <c r="BR246"/>
  <c r="BS247" s="1"/>
  <c r="BU247" i="18" l="1"/>
  <c r="AR248" s="1"/>
  <c r="BV247"/>
  <c r="AS248" s="1"/>
  <c r="BW247"/>
  <c r="AT248" s="1"/>
  <c r="BU247" i="17"/>
  <c r="AR248" s="1"/>
  <c r="BV247"/>
  <c r="AS248" s="1"/>
  <c r="BW247"/>
  <c r="AT248" s="1"/>
  <c r="J358" i="16"/>
  <c r="J358" i="15"/>
  <c r="BU246" i="13"/>
  <c r="J358" i="12"/>
  <c r="AW247" i="13"/>
  <c r="AZ247" s="1"/>
  <c r="AJ247"/>
  <c r="AS247" s="1"/>
  <c r="BN247"/>
  <c r="BQ247"/>
  <c r="J247"/>
  <c r="BH247"/>
  <c r="N246"/>
  <c r="I458" i="19" l="1"/>
  <c r="G458"/>
  <c r="H458"/>
  <c r="K458"/>
  <c r="J458"/>
  <c r="I458" i="20"/>
  <c r="H458"/>
  <c r="G458"/>
  <c r="J458"/>
  <c r="K458"/>
  <c r="BQ248" i="18"/>
  <c r="AW248"/>
  <c r="AK249" s="1"/>
  <c r="J248"/>
  <c r="BN248"/>
  <c r="AU248" i="17"/>
  <c r="AI249" s="1"/>
  <c r="BL248"/>
  <c r="BO248"/>
  <c r="H248"/>
  <c r="BQ248"/>
  <c r="AW248"/>
  <c r="AK249" s="1"/>
  <c r="J248"/>
  <c r="BN248"/>
  <c r="BL248" i="18"/>
  <c r="BO248"/>
  <c r="H248"/>
  <c r="AU248"/>
  <c r="AI249" s="1"/>
  <c r="BP248"/>
  <c r="AV248"/>
  <c r="AJ249" s="1"/>
  <c r="I248"/>
  <c r="BM248"/>
  <c r="BP248" i="17"/>
  <c r="AV248"/>
  <c r="AJ249" s="1"/>
  <c r="I248"/>
  <c r="BM248"/>
  <c r="BC247" i="13"/>
  <c r="AV247"/>
  <c r="AY247" s="1"/>
  <c r="AI247"/>
  <c r="AR247" s="1"/>
  <c r="BM247"/>
  <c r="I247"/>
  <c r="BP247"/>
  <c r="S247"/>
  <c r="AB248" s="1"/>
  <c r="M247"/>
  <c r="I458" i="7"/>
  <c r="G458"/>
  <c r="J458"/>
  <c r="K458"/>
  <c r="H458"/>
  <c r="AZ248" i="18" l="1"/>
  <c r="BC248" s="1"/>
  <c r="AZ248" i="17"/>
  <c r="BC248" s="1"/>
  <c r="L458" i="20"/>
  <c r="G358" i="12" s="1"/>
  <c r="L458" i="19"/>
  <c r="G358" i="15" s="1"/>
  <c r="K248" i="17"/>
  <c r="N248" s="1"/>
  <c r="BR248"/>
  <c r="BS249" s="1"/>
  <c r="Q248"/>
  <c r="Z249" s="1"/>
  <c r="R248"/>
  <c r="AA249" s="1"/>
  <c r="L248"/>
  <c r="O248" s="1"/>
  <c r="S248"/>
  <c r="AB249" s="1"/>
  <c r="M248"/>
  <c r="P248" s="1"/>
  <c r="Q248" i="18"/>
  <c r="Z249" s="1"/>
  <c r="K248"/>
  <c r="N248" s="1"/>
  <c r="BR248"/>
  <c r="BS249" s="1"/>
  <c r="S248"/>
  <c r="AB249" s="1"/>
  <c r="M248"/>
  <c r="P248" s="1"/>
  <c r="AX248" i="17"/>
  <c r="BA248" s="1"/>
  <c r="R248" i="18"/>
  <c r="AA249" s="1"/>
  <c r="L248"/>
  <c r="O248" s="1"/>
  <c r="AY248"/>
  <c r="BB248" s="1"/>
  <c r="AY248" i="17"/>
  <c r="BB248" s="1"/>
  <c r="AX248" i="18"/>
  <c r="BA248" s="1"/>
  <c r="BW247" i="13"/>
  <c r="BB247"/>
  <c r="AU247"/>
  <c r="AX247" s="1"/>
  <c r="BL247"/>
  <c r="BO247"/>
  <c r="H247"/>
  <c r="L458" i="7"/>
  <c r="P247" i="13"/>
  <c r="L247"/>
  <c r="R247"/>
  <c r="AA248" s="1"/>
  <c r="F459" i="19" l="1"/>
  <c r="F459" i="7"/>
  <c r="BH249" i="17"/>
  <c r="BD248" i="18"/>
  <c r="BH249"/>
  <c r="G358" i="16"/>
  <c r="H358" s="1"/>
  <c r="I358" s="1"/>
  <c r="H358" i="15"/>
  <c r="I358" s="1"/>
  <c r="BV247" i="13"/>
  <c r="H358" i="12"/>
  <c r="I358" s="1"/>
  <c r="BA247" i="13"/>
  <c r="BD247" s="1"/>
  <c r="BD247" i="17" s="1"/>
  <c r="AK248" i="13"/>
  <c r="AT248" s="1"/>
  <c r="O247"/>
  <c r="Q247"/>
  <c r="Z248" s="1"/>
  <c r="F458" i="20" s="1"/>
  <c r="BR247" i="13"/>
  <c r="BS248" s="1"/>
  <c r="K247"/>
  <c r="BV248" i="18" l="1"/>
  <c r="AS249" s="1"/>
  <c r="BW248"/>
  <c r="AT249" s="1"/>
  <c r="BU248"/>
  <c r="AR249" s="1"/>
  <c r="BV248" i="17"/>
  <c r="AS249" s="1"/>
  <c r="BW248"/>
  <c r="AT249" s="1"/>
  <c r="BU248"/>
  <c r="AR249" s="1"/>
  <c r="J359" i="15"/>
  <c r="J359" i="16"/>
  <c r="BU247" i="13"/>
  <c r="J359" i="12"/>
  <c r="AW248" i="13"/>
  <c r="AZ248" s="1"/>
  <c r="AJ248"/>
  <c r="AS248" s="1"/>
  <c r="BQ248"/>
  <c r="J248"/>
  <c r="BN248"/>
  <c r="BH248"/>
  <c r="N247"/>
  <c r="J459" i="20" l="1"/>
  <c r="H459"/>
  <c r="I459"/>
  <c r="G459"/>
  <c r="K459"/>
  <c r="I459" i="19"/>
  <c r="H459"/>
  <c r="J459"/>
  <c r="K459"/>
  <c r="G459"/>
  <c r="AU249" i="17"/>
  <c r="AI250" s="1"/>
  <c r="BL249"/>
  <c r="BO249"/>
  <c r="H249"/>
  <c r="BQ249"/>
  <c r="AW249"/>
  <c r="AK250" s="1"/>
  <c r="J249"/>
  <c r="BN249"/>
  <c r="H249" i="18"/>
  <c r="AU249"/>
  <c r="AI250" s="1"/>
  <c r="BO249"/>
  <c r="BL249"/>
  <c r="J249"/>
  <c r="BN249"/>
  <c r="BQ249"/>
  <c r="AW249"/>
  <c r="AK250" s="1"/>
  <c r="I249"/>
  <c r="BM249"/>
  <c r="BP249"/>
  <c r="AV249"/>
  <c r="AJ250" s="1"/>
  <c r="BM249" i="17"/>
  <c r="BP249"/>
  <c r="I249"/>
  <c r="AV249"/>
  <c r="AJ250" s="1"/>
  <c r="BC248" i="13"/>
  <c r="AV248"/>
  <c r="AY248" s="1"/>
  <c r="AI248"/>
  <c r="AR248" s="1"/>
  <c r="BM248"/>
  <c r="I248"/>
  <c r="BP248"/>
  <c r="S248"/>
  <c r="AB249" s="1"/>
  <c r="M248"/>
  <c r="G459" i="7"/>
  <c r="H459"/>
  <c r="J459"/>
  <c r="K459"/>
  <c r="I459"/>
  <c r="AX249" i="17" l="1"/>
  <c r="BA249" s="1"/>
  <c r="AX249" i="18"/>
  <c r="BA249" s="1"/>
  <c r="L459" i="20"/>
  <c r="G359" i="12" s="1"/>
  <c r="L459" i="19"/>
  <c r="G359" i="15" s="1"/>
  <c r="L249" i="17"/>
  <c r="O249" s="1"/>
  <c r="R249"/>
  <c r="AA250" s="1"/>
  <c r="L249" i="18"/>
  <c r="O249" s="1"/>
  <c r="R249"/>
  <c r="AA250" s="1"/>
  <c r="S249"/>
  <c r="AB250" s="1"/>
  <c r="M249"/>
  <c r="P249" s="1"/>
  <c r="Q249" i="17"/>
  <c r="Z250" s="1"/>
  <c r="K249"/>
  <c r="N249" s="1"/>
  <c r="BR249"/>
  <c r="BS250" s="1"/>
  <c r="AY249"/>
  <c r="BB249" s="1"/>
  <c r="AY249" i="18"/>
  <c r="BB249" s="1"/>
  <c r="AZ249" i="17"/>
  <c r="BC249" s="1"/>
  <c r="K249" i="18"/>
  <c r="N249" s="1"/>
  <c r="Q249"/>
  <c r="Z250" s="1"/>
  <c r="BR249"/>
  <c r="BS250" s="1"/>
  <c r="M249" i="17"/>
  <c r="P249" s="1"/>
  <c r="S249"/>
  <c r="AB250" s="1"/>
  <c r="AZ249" i="18"/>
  <c r="BC249" s="1"/>
  <c r="BW248" i="13"/>
  <c r="BB248"/>
  <c r="AU248"/>
  <c r="AX248" s="1"/>
  <c r="L459" i="7"/>
  <c r="P248" i="13"/>
  <c r="H248"/>
  <c r="BO248"/>
  <c r="BL248"/>
  <c r="L248"/>
  <c r="R248"/>
  <c r="AA249" s="1"/>
  <c r="F460" i="7" l="1"/>
  <c r="F460" i="19"/>
  <c r="BD249" i="18"/>
  <c r="BH250"/>
  <c r="BH250" i="17"/>
  <c r="H359" i="12"/>
  <c r="I359" s="1"/>
  <c r="G359" i="16"/>
  <c r="H359" s="1"/>
  <c r="I359" s="1"/>
  <c r="H359" i="15"/>
  <c r="I359" s="1"/>
  <c r="BV248" i="13"/>
  <c r="BA248"/>
  <c r="BD248" s="1"/>
  <c r="BD248" i="17" s="1"/>
  <c r="AK249" i="13"/>
  <c r="AT249" s="1"/>
  <c r="O248"/>
  <c r="Q248"/>
  <c r="Z249" s="1"/>
  <c r="F459" i="20" s="1"/>
  <c r="BR248" i="13"/>
  <c r="BS249" s="1"/>
  <c r="K248"/>
  <c r="BW249" i="18" l="1"/>
  <c r="AT250" s="1"/>
  <c r="BU249"/>
  <c r="AR250" s="1"/>
  <c r="BV249"/>
  <c r="AS250" s="1"/>
  <c r="BW249" i="17"/>
  <c r="AT250" s="1"/>
  <c r="BU249"/>
  <c r="AR250" s="1"/>
  <c r="BV249"/>
  <c r="AS250" s="1"/>
  <c r="J360" i="16"/>
  <c r="J360" i="15"/>
  <c r="BU248" i="13"/>
  <c r="J360" i="12"/>
  <c r="AW249" i="13"/>
  <c r="AZ249" s="1"/>
  <c r="AJ249"/>
  <c r="AS249" s="1"/>
  <c r="N248"/>
  <c r="J249"/>
  <c r="BQ249"/>
  <c r="BN249"/>
  <c r="BH249"/>
  <c r="H460" i="19" l="1"/>
  <c r="I460"/>
  <c r="J460"/>
  <c r="G460"/>
  <c r="K460"/>
  <c r="J460" i="20"/>
  <c r="G460"/>
  <c r="I460"/>
  <c r="K460"/>
  <c r="H460"/>
  <c r="J250" i="18"/>
  <c r="AW250"/>
  <c r="AK251" s="1"/>
  <c r="BN250"/>
  <c r="BQ250"/>
  <c r="AU250" i="17"/>
  <c r="AI251" s="1"/>
  <c r="H250"/>
  <c r="BL250"/>
  <c r="BO250"/>
  <c r="BQ250"/>
  <c r="J250"/>
  <c r="BN250"/>
  <c r="AW250"/>
  <c r="AK251" s="1"/>
  <c r="AU250" i="18"/>
  <c r="AI251" s="1"/>
  <c r="H250"/>
  <c r="BO250"/>
  <c r="BL250"/>
  <c r="I250"/>
  <c r="AV250"/>
  <c r="AJ251" s="1"/>
  <c r="BM250"/>
  <c r="BP250"/>
  <c r="I250" i="17"/>
  <c r="AV250"/>
  <c r="AJ251" s="1"/>
  <c r="BM250"/>
  <c r="BP250"/>
  <c r="BC249" i="13"/>
  <c r="AV249"/>
  <c r="AY249" s="1"/>
  <c r="AI249"/>
  <c r="AR249" s="1"/>
  <c r="I249"/>
  <c r="BM249"/>
  <c r="BP249"/>
  <c r="H460" i="7"/>
  <c r="G460"/>
  <c r="K460"/>
  <c r="J460"/>
  <c r="I460"/>
  <c r="S249" i="13"/>
  <c r="AB250" s="1"/>
  <c r="M249"/>
  <c r="AX250" i="18" l="1"/>
  <c r="BA250" s="1"/>
  <c r="L460" i="19"/>
  <c r="G360" i="15" s="1"/>
  <c r="L460" i="20"/>
  <c r="G360" i="12" s="1"/>
  <c r="AY250" i="17"/>
  <c r="BB250" s="1"/>
  <c r="AY250" i="18"/>
  <c r="BB250" s="1"/>
  <c r="AX250" i="17"/>
  <c r="BA250" s="1"/>
  <c r="S250" i="18"/>
  <c r="AB251" s="1"/>
  <c r="M250"/>
  <c r="P250" s="1"/>
  <c r="R250" i="17"/>
  <c r="AA251" s="1"/>
  <c r="L250"/>
  <c r="O250" s="1"/>
  <c r="Q250"/>
  <c r="Z251" s="1"/>
  <c r="BR250"/>
  <c r="BS251" s="1"/>
  <c r="K250"/>
  <c r="N250" s="1"/>
  <c r="AZ250"/>
  <c r="BC250" s="1"/>
  <c r="AZ250" i="18"/>
  <c r="BC250" s="1"/>
  <c r="R250"/>
  <c r="AA251" s="1"/>
  <c r="L250"/>
  <c r="O250" s="1"/>
  <c r="BR250"/>
  <c r="BS251" s="1"/>
  <c r="K250"/>
  <c r="N250" s="1"/>
  <c r="Q250"/>
  <c r="Z251" s="1"/>
  <c r="S250" i="17"/>
  <c r="AB251" s="1"/>
  <c r="M250"/>
  <c r="P250" s="1"/>
  <c r="BW249" i="13"/>
  <c r="BB249"/>
  <c r="AU249"/>
  <c r="AX249" s="1"/>
  <c r="R249"/>
  <c r="AA250" s="1"/>
  <c r="L249"/>
  <c r="P249"/>
  <c r="L460" i="7"/>
  <c r="BL249" i="13"/>
  <c r="H249"/>
  <c r="BO249"/>
  <c r="F461" i="7" l="1"/>
  <c r="F461" i="19"/>
  <c r="BD250" i="18"/>
  <c r="BH251" i="17"/>
  <c r="BH251" i="18"/>
  <c r="H360" i="12"/>
  <c r="I360" s="1"/>
  <c r="H360" i="15"/>
  <c r="I360" s="1"/>
  <c r="G360" i="16"/>
  <c r="H360" s="1"/>
  <c r="I360" s="1"/>
  <c r="BV249" i="13"/>
  <c r="BA249"/>
  <c r="BD249" s="1"/>
  <c r="BD249" i="17" s="1"/>
  <c r="AK250" i="13"/>
  <c r="AT250" s="1"/>
  <c r="BR249"/>
  <c r="BS250" s="1"/>
  <c r="K249"/>
  <c r="Q249"/>
  <c r="Z250" s="1"/>
  <c r="F460" i="20" s="1"/>
  <c r="O249" i="13"/>
  <c r="BU250" i="18" l="1"/>
  <c r="AR251" s="1"/>
  <c r="BW250"/>
  <c r="AT251" s="1"/>
  <c r="BV250"/>
  <c r="AS251" s="1"/>
  <c r="BU250" i="17"/>
  <c r="AR251" s="1"/>
  <c r="BV250"/>
  <c r="AS251" s="1"/>
  <c r="BW250"/>
  <c r="AT251" s="1"/>
  <c r="J361" i="15"/>
  <c r="J361" i="16"/>
  <c r="BU249" i="13"/>
  <c r="J361" i="12"/>
  <c r="AW250" i="13"/>
  <c r="AZ250" s="1"/>
  <c r="AJ250"/>
  <c r="AS250" s="1"/>
  <c r="N249"/>
  <c r="J250"/>
  <c r="BQ250"/>
  <c r="BN250"/>
  <c r="BH250"/>
  <c r="K461" i="19" l="1"/>
  <c r="J461"/>
  <c r="H461"/>
  <c r="I461"/>
  <c r="G461"/>
  <c r="K461" i="20"/>
  <c r="I461"/>
  <c r="G461"/>
  <c r="J461"/>
  <c r="H461"/>
  <c r="AW251" i="17"/>
  <c r="AK252" s="1"/>
  <c r="BN251"/>
  <c r="BQ251"/>
  <c r="J251"/>
  <c r="H251"/>
  <c r="BL251"/>
  <c r="BO251"/>
  <c r="AU251"/>
  <c r="AI252" s="1"/>
  <c r="BN251" i="18"/>
  <c r="BQ251"/>
  <c r="J251"/>
  <c r="AW251"/>
  <c r="AK252" s="1"/>
  <c r="H251"/>
  <c r="BO251"/>
  <c r="AU251"/>
  <c r="AI252" s="1"/>
  <c r="BL251"/>
  <c r="AV251"/>
  <c r="AJ252" s="1"/>
  <c r="BM251"/>
  <c r="BP251"/>
  <c r="I251"/>
  <c r="I251" i="17"/>
  <c r="BM251"/>
  <c r="BP251"/>
  <c r="AV251"/>
  <c r="AJ252" s="1"/>
  <c r="BC250" i="13"/>
  <c r="AV250"/>
  <c r="AY250" s="1"/>
  <c r="AI250"/>
  <c r="AR250" s="1"/>
  <c r="H461" i="7"/>
  <c r="I461"/>
  <c r="G461"/>
  <c r="K461"/>
  <c r="J461"/>
  <c r="BP250" i="13"/>
  <c r="BM250"/>
  <c r="I250"/>
  <c r="M250"/>
  <c r="S250"/>
  <c r="AB251" s="1"/>
  <c r="AY251" i="18" l="1"/>
  <c r="BB251" s="1"/>
  <c r="AZ251" i="17"/>
  <c r="BC251" s="1"/>
  <c r="L461" i="20"/>
  <c r="G361" i="12" s="1"/>
  <c r="L461" i="19"/>
  <c r="G361" i="15" s="1"/>
  <c r="AX251" i="17"/>
  <c r="BA251" s="1"/>
  <c r="AX251" i="18"/>
  <c r="BA251" s="1"/>
  <c r="S251"/>
  <c r="AB252" s="1"/>
  <c r="M251"/>
  <c r="P251" s="1"/>
  <c r="AY251" i="17"/>
  <c r="BB251" s="1"/>
  <c r="K251"/>
  <c r="N251" s="1"/>
  <c r="Q251"/>
  <c r="Z252" s="1"/>
  <c r="BR251"/>
  <c r="BS252" s="1"/>
  <c r="AZ251" i="18"/>
  <c r="BC251" s="1"/>
  <c r="R251" i="17"/>
  <c r="AA252" s="1"/>
  <c r="L251"/>
  <c r="O251" s="1"/>
  <c r="R251" i="18"/>
  <c r="AA252" s="1"/>
  <c r="L251"/>
  <c r="O251" s="1"/>
  <c r="BR251"/>
  <c r="BS252" s="1"/>
  <c r="K251"/>
  <c r="N251" s="1"/>
  <c r="Q251"/>
  <c r="Z252" s="1"/>
  <c r="S251" i="17"/>
  <c r="AB252" s="1"/>
  <c r="M251"/>
  <c r="P251" s="1"/>
  <c r="BW250" i="13"/>
  <c r="BB250"/>
  <c r="AU250"/>
  <c r="AX250" s="1"/>
  <c r="BO250"/>
  <c r="BL250"/>
  <c r="H250"/>
  <c r="L250"/>
  <c r="R250"/>
  <c r="AA251" s="1"/>
  <c r="P250"/>
  <c r="L461" i="7"/>
  <c r="F462" l="1"/>
  <c r="F462" i="19"/>
  <c r="BD251" i="18"/>
  <c r="BH252"/>
  <c r="BH252" i="17"/>
  <c r="H361" i="12"/>
  <c r="I361" s="1"/>
  <c r="G361" i="16"/>
  <c r="H361" s="1"/>
  <c r="I361" s="1"/>
  <c r="H361" i="15"/>
  <c r="I361" s="1"/>
  <c r="BV250" i="13"/>
  <c r="BA250"/>
  <c r="BD250" s="1"/>
  <c r="BD250" i="17" s="1"/>
  <c r="AK251" i="13"/>
  <c r="AT251" s="1"/>
  <c r="O250"/>
  <c r="BR250"/>
  <c r="BS251" s="1"/>
  <c r="Q250"/>
  <c r="Z251" s="1"/>
  <c r="F461" i="20" s="1"/>
  <c r="K250" i="13"/>
  <c r="BU251" i="18" l="1"/>
  <c r="AR252" s="1"/>
  <c r="BV251"/>
  <c r="AS252" s="1"/>
  <c r="BW251"/>
  <c r="AT252" s="1"/>
  <c r="BU251" i="17"/>
  <c r="AR252" s="1"/>
  <c r="BV251"/>
  <c r="AS252" s="1"/>
  <c r="BW251"/>
  <c r="AT252" s="1"/>
  <c r="J362" i="16"/>
  <c r="J362" i="15"/>
  <c r="BU250" i="13"/>
  <c r="J362" i="12"/>
  <c r="AW251" i="13"/>
  <c r="AZ251" s="1"/>
  <c r="AJ251"/>
  <c r="AS251" s="1"/>
  <c r="BH251"/>
  <c r="BQ251"/>
  <c r="J251"/>
  <c r="BN251"/>
  <c r="N250"/>
  <c r="J462" i="20" l="1"/>
  <c r="H462"/>
  <c r="G462"/>
  <c r="I462"/>
  <c r="K462"/>
  <c r="G462" i="19"/>
  <c r="I462"/>
  <c r="J462"/>
  <c r="K462"/>
  <c r="H462"/>
  <c r="H252" i="18"/>
  <c r="BL252"/>
  <c r="AU252"/>
  <c r="AI253" s="1"/>
  <c r="BO252"/>
  <c r="BN252"/>
  <c r="BQ252"/>
  <c r="J252"/>
  <c r="AW252"/>
  <c r="AK253" s="1"/>
  <c r="BO252" i="17"/>
  <c r="H252"/>
  <c r="BL252"/>
  <c r="AU252"/>
  <c r="AI253" s="1"/>
  <c r="BQ252"/>
  <c r="AW252"/>
  <c r="AK253" s="1"/>
  <c r="BN252"/>
  <c r="J252"/>
  <c r="I252" i="18"/>
  <c r="AV252"/>
  <c r="AJ253" s="1"/>
  <c r="BM252"/>
  <c r="BP252"/>
  <c r="AV252" i="17"/>
  <c r="AJ253" s="1"/>
  <c r="I252"/>
  <c r="BM252"/>
  <c r="BP252"/>
  <c r="BC251" i="13"/>
  <c r="AV251"/>
  <c r="AY251" s="1"/>
  <c r="AI251"/>
  <c r="AR251" s="1"/>
  <c r="G462" i="7"/>
  <c r="J462"/>
  <c r="H462"/>
  <c r="I462"/>
  <c r="K462"/>
  <c r="BP251" i="13"/>
  <c r="BM251"/>
  <c r="I251"/>
  <c r="S251"/>
  <c r="AB252" s="1"/>
  <c r="M251"/>
  <c r="AX252" i="18" l="1"/>
  <c r="BA252" s="1"/>
  <c r="L462" i="19"/>
  <c r="G362" i="15" s="1"/>
  <c r="L462" i="20"/>
  <c r="G362" i="12" s="1"/>
  <c r="R252" i="18"/>
  <c r="AA253" s="1"/>
  <c r="L252"/>
  <c r="O252" s="1"/>
  <c r="S252"/>
  <c r="AB253" s="1"/>
  <c r="M252"/>
  <c r="P252" s="1"/>
  <c r="K252"/>
  <c r="N252" s="1"/>
  <c r="BR252"/>
  <c r="BS253" s="1"/>
  <c r="Q252"/>
  <c r="Z253" s="1"/>
  <c r="AY252"/>
  <c r="BB252" s="1"/>
  <c r="AX252" i="17"/>
  <c r="BA252" s="1"/>
  <c r="R252"/>
  <c r="AA253" s="1"/>
  <c r="L252"/>
  <c r="O252" s="1"/>
  <c r="S252"/>
  <c r="AB253" s="1"/>
  <c r="M252"/>
  <c r="P252" s="1"/>
  <c r="Q252"/>
  <c r="Z253" s="1"/>
  <c r="K252"/>
  <c r="N252" s="1"/>
  <c r="BR252"/>
  <c r="BS253" s="1"/>
  <c r="AY252"/>
  <c r="BB252" s="1"/>
  <c r="AZ252" i="18"/>
  <c r="BC252" s="1"/>
  <c r="AZ252" i="17"/>
  <c r="BC252" s="1"/>
  <c r="BW251" i="13"/>
  <c r="BB251"/>
  <c r="AU251"/>
  <c r="AX251" s="1"/>
  <c r="L251"/>
  <c r="R251"/>
  <c r="AA252" s="1"/>
  <c r="P251"/>
  <c r="H251"/>
  <c r="BL251"/>
  <c r="BO251"/>
  <c r="L462" i="7"/>
  <c r="F463" l="1"/>
  <c r="F463" i="19"/>
  <c r="BD252" i="18"/>
  <c r="BH253" i="17"/>
  <c r="BH253" i="18"/>
  <c r="H362" i="12"/>
  <c r="I362" s="1"/>
  <c r="G362" i="16"/>
  <c r="H362" s="1"/>
  <c r="I362" s="1"/>
  <c r="H362" i="15"/>
  <c r="I362" s="1"/>
  <c r="BV251" i="13"/>
  <c r="BA251"/>
  <c r="BD251" s="1"/>
  <c r="BD251" i="17" s="1"/>
  <c r="AK252" i="13"/>
  <c r="AT252" s="1"/>
  <c r="O251"/>
  <c r="Q251"/>
  <c r="Z252" s="1"/>
  <c r="F462" i="20" s="1"/>
  <c r="BR251" i="13"/>
  <c r="BS252" s="1"/>
  <c r="K251"/>
  <c r="BV252" i="18" l="1"/>
  <c r="AS253" s="1"/>
  <c r="BW252"/>
  <c r="AT253" s="1"/>
  <c r="BU252"/>
  <c r="AR253" s="1"/>
  <c r="BV252" i="17"/>
  <c r="AS253" s="1"/>
  <c r="BW252"/>
  <c r="AT253" s="1"/>
  <c r="BU252"/>
  <c r="AR253" s="1"/>
  <c r="J363" i="15"/>
  <c r="J363" i="16"/>
  <c r="BU251" i="13"/>
  <c r="J363" i="12"/>
  <c r="AW252" i="13"/>
  <c r="AZ252" s="1"/>
  <c r="AJ252"/>
  <c r="AS252" s="1"/>
  <c r="BH252"/>
  <c r="N251"/>
  <c r="BQ252"/>
  <c r="BN252"/>
  <c r="J252"/>
  <c r="J463" i="20" l="1"/>
  <c r="I463"/>
  <c r="K463"/>
  <c r="H463"/>
  <c r="G463"/>
  <c r="H463" i="19"/>
  <c r="I463"/>
  <c r="J463"/>
  <c r="K463"/>
  <c r="G463"/>
  <c r="AW253" i="18"/>
  <c r="AK254" s="1"/>
  <c r="J253"/>
  <c r="BN253"/>
  <c r="BQ253"/>
  <c r="BO253"/>
  <c r="AU253"/>
  <c r="AI254" s="1"/>
  <c r="H253"/>
  <c r="BL253"/>
  <c r="BQ253" i="17"/>
  <c r="AW253"/>
  <c r="AK254" s="1"/>
  <c r="J253"/>
  <c r="BN253"/>
  <c r="AU253"/>
  <c r="AI254" s="1"/>
  <c r="BL253"/>
  <c r="BO253"/>
  <c r="H253"/>
  <c r="I253" i="18"/>
  <c r="BM253"/>
  <c r="BP253"/>
  <c r="AV253"/>
  <c r="AJ254" s="1"/>
  <c r="BM253" i="17"/>
  <c r="BP253"/>
  <c r="AV253"/>
  <c r="AJ254" s="1"/>
  <c r="I253"/>
  <c r="BC252" i="13"/>
  <c r="AV252"/>
  <c r="AY252" s="1"/>
  <c r="AI252"/>
  <c r="AR252" s="1"/>
  <c r="K463" i="7"/>
  <c r="J463"/>
  <c r="I463"/>
  <c r="G463"/>
  <c r="H463"/>
  <c r="M252" i="13"/>
  <c r="S252"/>
  <c r="AB253" s="1"/>
  <c r="BP252"/>
  <c r="BM252"/>
  <c r="I252"/>
  <c r="AX253" i="17" l="1"/>
  <c r="BA253" s="1"/>
  <c r="AX253" i="18"/>
  <c r="BA253" s="1"/>
  <c r="AY253" i="17"/>
  <c r="BB253" s="1"/>
  <c r="AZ253"/>
  <c r="BC253" s="1"/>
  <c r="L463" i="20"/>
  <c r="G363" i="12" s="1"/>
  <c r="L463" i="19"/>
  <c r="G363" i="15" s="1"/>
  <c r="S253" i="17"/>
  <c r="AB254" s="1"/>
  <c r="M253"/>
  <c r="P253" s="1"/>
  <c r="M253" i="18"/>
  <c r="P253" s="1"/>
  <c r="S253"/>
  <c r="AB254" s="1"/>
  <c r="R253" i="17"/>
  <c r="AA254" s="1"/>
  <c r="L253"/>
  <c r="O253" s="1"/>
  <c r="Q253"/>
  <c r="Z254" s="1"/>
  <c r="BR253"/>
  <c r="BS254" s="1"/>
  <c r="K253"/>
  <c r="N253" s="1"/>
  <c r="R253" i="18"/>
  <c r="AA254" s="1"/>
  <c r="L253"/>
  <c r="O253" s="1"/>
  <c r="Q253"/>
  <c r="Z254" s="1"/>
  <c r="K253"/>
  <c r="N253" s="1"/>
  <c r="BR253"/>
  <c r="BS254" s="1"/>
  <c r="AZ253"/>
  <c r="BC253" s="1"/>
  <c r="AY253"/>
  <c r="BB253" s="1"/>
  <c r="BW252" i="13"/>
  <c r="BB252"/>
  <c r="AU252"/>
  <c r="AX252" s="1"/>
  <c r="L252"/>
  <c r="R252"/>
  <c r="AA253" s="1"/>
  <c r="P252"/>
  <c r="BL252"/>
  <c r="H252"/>
  <c r="BO252"/>
  <c r="L463" i="7"/>
  <c r="F464" l="1"/>
  <c r="F464" i="19"/>
  <c r="BD253" i="18"/>
  <c r="BH254"/>
  <c r="BH254" i="17"/>
  <c r="H363" i="12"/>
  <c r="I363" s="1"/>
  <c r="G363" i="16"/>
  <c r="H363" s="1"/>
  <c r="I363" s="1"/>
  <c r="H363" i="15"/>
  <c r="I363" s="1"/>
  <c r="BV252" i="13"/>
  <c r="BA252"/>
  <c r="BD252" s="1"/>
  <c r="BD252" i="17" s="1"/>
  <c r="AK253" i="13"/>
  <c r="AT253" s="1"/>
  <c r="O252"/>
  <c r="K252"/>
  <c r="BR252"/>
  <c r="BS253" s="1"/>
  <c r="Q252"/>
  <c r="Z253" s="1"/>
  <c r="F463" i="20" s="1"/>
  <c r="BW253" i="18" l="1"/>
  <c r="AT254" s="1"/>
  <c r="BV253"/>
  <c r="AS254" s="1"/>
  <c r="BU253"/>
  <c r="AR254" s="1"/>
  <c r="BW253" i="17"/>
  <c r="AT254" s="1"/>
  <c r="BU253"/>
  <c r="AR254" s="1"/>
  <c r="BV253"/>
  <c r="AS254" s="1"/>
  <c r="J364" i="16"/>
  <c r="J364" i="15"/>
  <c r="BU252" i="13"/>
  <c r="J364" i="12"/>
  <c r="AW253" i="13"/>
  <c r="AZ253" s="1"/>
  <c r="AJ253"/>
  <c r="AS253" s="1"/>
  <c r="N252"/>
  <c r="BH253"/>
  <c r="BQ253"/>
  <c r="J253"/>
  <c r="BN253"/>
  <c r="J464" i="20" l="1"/>
  <c r="K464"/>
  <c r="I464"/>
  <c r="H464"/>
  <c r="G464"/>
  <c r="J464" i="19"/>
  <c r="H464"/>
  <c r="I464"/>
  <c r="K464"/>
  <c r="G464"/>
  <c r="J254" i="18"/>
  <c r="BN254"/>
  <c r="BQ254"/>
  <c r="AW254"/>
  <c r="AK255" s="1"/>
  <c r="H254"/>
  <c r="AU254"/>
  <c r="AI255" s="1"/>
  <c r="BO254"/>
  <c r="BL254"/>
  <c r="BQ254" i="17"/>
  <c r="J254"/>
  <c r="AW254"/>
  <c r="AK255" s="1"/>
  <c r="BN254"/>
  <c r="I254" i="18"/>
  <c r="AV254"/>
  <c r="AJ255" s="1"/>
  <c r="BM254"/>
  <c r="BP254"/>
  <c r="H254" i="17"/>
  <c r="BL254"/>
  <c r="BO254"/>
  <c r="AU254"/>
  <c r="AI255" s="1"/>
  <c r="BP254"/>
  <c r="I254"/>
  <c r="AV254"/>
  <c r="AJ255" s="1"/>
  <c r="BM254"/>
  <c r="BC253" i="13"/>
  <c r="AV253"/>
  <c r="AY253" s="1"/>
  <c r="AI253"/>
  <c r="AR253" s="1"/>
  <c r="M253"/>
  <c r="S253"/>
  <c r="AB254" s="1"/>
  <c r="I253"/>
  <c r="BP253"/>
  <c r="BM253"/>
  <c r="H464" i="7"/>
  <c r="J464"/>
  <c r="K464"/>
  <c r="G464"/>
  <c r="I464"/>
  <c r="AZ254" i="18" l="1"/>
  <c r="BC254" s="1"/>
  <c r="AX254" i="17"/>
  <c r="BA254" s="1"/>
  <c r="L464" i="20"/>
  <c r="G364" i="12" s="1"/>
  <c r="AX254" i="18"/>
  <c r="BA254" s="1"/>
  <c r="L464" i="19"/>
  <c r="G364" i="15" s="1"/>
  <c r="AY254" i="17"/>
  <c r="BB254" s="1"/>
  <c r="Q254"/>
  <c r="Z255" s="1"/>
  <c r="BR254"/>
  <c r="BS255" s="1"/>
  <c r="K254"/>
  <c r="N254" s="1"/>
  <c r="S254" i="18"/>
  <c r="AB255" s="1"/>
  <c r="M254"/>
  <c r="P254" s="1"/>
  <c r="Q254"/>
  <c r="Z255" s="1"/>
  <c r="BR254"/>
  <c r="BS255" s="1"/>
  <c r="K254"/>
  <c r="N254" s="1"/>
  <c r="AY254"/>
  <c r="BB254" s="1"/>
  <c r="AZ254" i="17"/>
  <c r="BC254" s="1"/>
  <c r="R254"/>
  <c r="AA255" s="1"/>
  <c r="L254"/>
  <c r="O254" s="1"/>
  <c r="R254" i="18"/>
  <c r="AA255" s="1"/>
  <c r="L254"/>
  <c r="O254" s="1"/>
  <c r="M254" i="17"/>
  <c r="P254" s="1"/>
  <c r="S254"/>
  <c r="AB255" s="1"/>
  <c r="BW253" i="13"/>
  <c r="BB253"/>
  <c r="AU253"/>
  <c r="AX253" s="1"/>
  <c r="R253"/>
  <c r="AA254" s="1"/>
  <c r="L253"/>
  <c r="P253"/>
  <c r="BO253"/>
  <c r="H253"/>
  <c r="BL253"/>
  <c r="L464" i="7"/>
  <c r="F465" i="19" l="1"/>
  <c r="F465" i="7"/>
  <c r="BD254" i="18"/>
  <c r="BH255" i="17"/>
  <c r="BH255" i="18"/>
  <c r="H364" i="12"/>
  <c r="I364" s="1"/>
  <c r="H364" i="15"/>
  <c r="I364" s="1"/>
  <c r="G364" i="16"/>
  <c r="H364" s="1"/>
  <c r="I364" s="1"/>
  <c r="BV253" i="13"/>
  <c r="BA253"/>
  <c r="BD253" s="1"/>
  <c r="BD253" i="17" s="1"/>
  <c r="AK254" i="13"/>
  <c r="AT254" s="1"/>
  <c r="O253"/>
  <c r="Q253"/>
  <c r="Z254" s="1"/>
  <c r="F464" i="20" s="1"/>
  <c r="BR253" i="13"/>
  <c r="BS254" s="1"/>
  <c r="K253"/>
  <c r="BU254" i="18" l="1"/>
  <c r="AR255" s="1"/>
  <c r="BV254"/>
  <c r="AS255" s="1"/>
  <c r="BW254"/>
  <c r="AT255" s="1"/>
  <c r="BU254" i="17"/>
  <c r="AR255" s="1"/>
  <c r="BV254"/>
  <c r="AS255" s="1"/>
  <c r="BW254"/>
  <c r="AT255" s="1"/>
  <c r="J365" i="16"/>
  <c r="J365" i="15"/>
  <c r="BU253" i="13"/>
  <c r="J365" i="12"/>
  <c r="AW254" i="13"/>
  <c r="AZ254" s="1"/>
  <c r="AJ254"/>
  <c r="AS254" s="1"/>
  <c r="BN254"/>
  <c r="J254"/>
  <c r="BQ254"/>
  <c r="N253"/>
  <c r="BH254"/>
  <c r="I465" i="19" l="1"/>
  <c r="K465"/>
  <c r="J465"/>
  <c r="H465"/>
  <c r="G465"/>
  <c r="K465" i="20"/>
  <c r="G465"/>
  <c r="H465"/>
  <c r="J465"/>
  <c r="I465"/>
  <c r="AU255" i="17"/>
  <c r="AI256" s="1"/>
  <c r="H255"/>
  <c r="BO255"/>
  <c r="BL255"/>
  <c r="AU255" i="18"/>
  <c r="AI256" s="1"/>
  <c r="H255"/>
  <c r="BL255"/>
  <c r="BO255"/>
  <c r="BQ255"/>
  <c r="AW255"/>
  <c r="AK256" s="1"/>
  <c r="J255"/>
  <c r="BN255"/>
  <c r="AW255" i="17"/>
  <c r="AK256" s="1"/>
  <c r="BN255"/>
  <c r="BQ255"/>
  <c r="J255"/>
  <c r="AV255" i="18"/>
  <c r="AJ256" s="1"/>
  <c r="BM255"/>
  <c r="BP255"/>
  <c r="I255"/>
  <c r="BP255" i="17"/>
  <c r="AV255"/>
  <c r="AJ256" s="1"/>
  <c r="I255"/>
  <c r="BM255"/>
  <c r="BC254" i="13"/>
  <c r="AV254"/>
  <c r="AY254" s="1"/>
  <c r="AI254"/>
  <c r="AR254" s="1"/>
  <c r="S254"/>
  <c r="AB255" s="1"/>
  <c r="M254"/>
  <c r="BP254"/>
  <c r="BM254"/>
  <c r="I254"/>
  <c r="J465" i="7"/>
  <c r="G465"/>
  <c r="H465"/>
  <c r="K465"/>
  <c r="I465"/>
  <c r="AZ255" i="17" l="1"/>
  <c r="BC255" s="1"/>
  <c r="AX255"/>
  <c r="BA255" s="1"/>
  <c r="AY255" i="18"/>
  <c r="BB255" s="1"/>
  <c r="AZ255"/>
  <c r="BC255" s="1"/>
  <c r="L465" i="20"/>
  <c r="G365" i="12" s="1"/>
  <c r="L465" i="19"/>
  <c r="G365" i="15" s="1"/>
  <c r="AY255" i="17"/>
  <c r="BB255" s="1"/>
  <c r="AX255" i="18"/>
  <c r="BA255" s="1"/>
  <c r="Q255" i="17"/>
  <c r="Z256" s="1"/>
  <c r="K255"/>
  <c r="N255" s="1"/>
  <c r="BR255"/>
  <c r="BS256" s="1"/>
  <c r="S255"/>
  <c r="AB256" s="1"/>
  <c r="M255"/>
  <c r="P255" s="1"/>
  <c r="R255" i="18"/>
  <c r="AA256" s="1"/>
  <c r="L255"/>
  <c r="O255" s="1"/>
  <c r="S255"/>
  <c r="AB256" s="1"/>
  <c r="M255"/>
  <c r="P255" s="1"/>
  <c r="L255" i="17"/>
  <c r="O255" s="1"/>
  <c r="R255"/>
  <c r="AA256" s="1"/>
  <c r="Q255" i="18"/>
  <c r="Z256" s="1"/>
  <c r="BR255"/>
  <c r="BS256" s="1"/>
  <c r="K255"/>
  <c r="N255" s="1"/>
  <c r="BW254" i="13"/>
  <c r="BB254"/>
  <c r="AU254"/>
  <c r="AX254" s="1"/>
  <c r="L465" i="7"/>
  <c r="H254" i="13"/>
  <c r="BL254"/>
  <c r="BO254"/>
  <c r="L254"/>
  <c r="R254"/>
  <c r="AA255" s="1"/>
  <c r="P254"/>
  <c r="F466" i="19" l="1"/>
  <c r="F466" i="7"/>
  <c r="BD255" i="18"/>
  <c r="BH256"/>
  <c r="BH256" i="17"/>
  <c r="H365" i="12"/>
  <c r="I365" s="1"/>
  <c r="G365" i="16"/>
  <c r="H365" s="1"/>
  <c r="I365" s="1"/>
  <c r="H365" i="15"/>
  <c r="I365" s="1"/>
  <c r="BV254" i="13"/>
  <c r="BA254"/>
  <c r="BD254" s="1"/>
  <c r="BD254" i="17" s="1"/>
  <c r="AK255" i="13"/>
  <c r="AT255" s="1"/>
  <c r="O254"/>
  <c r="K254"/>
  <c r="BR254"/>
  <c r="BS255" s="1"/>
  <c r="Q254"/>
  <c r="Z255" s="1"/>
  <c r="F465" i="20" s="1"/>
  <c r="BU255" i="18" l="1"/>
  <c r="AR256" s="1"/>
  <c r="BV255"/>
  <c r="AS256" s="1"/>
  <c r="BW255"/>
  <c r="AT256" s="1"/>
  <c r="BU255" i="17"/>
  <c r="AR256" s="1"/>
  <c r="BV255"/>
  <c r="AS256" s="1"/>
  <c r="BW255"/>
  <c r="AT256" s="1"/>
  <c r="J366" i="16"/>
  <c r="J366" i="15"/>
  <c r="BU254" i="13"/>
  <c r="J366" i="12"/>
  <c r="AW255" i="13"/>
  <c r="AZ255" s="1"/>
  <c r="AJ255"/>
  <c r="AS255" s="1"/>
  <c r="BN255"/>
  <c r="BQ255"/>
  <c r="J255"/>
  <c r="BH255"/>
  <c r="N254"/>
  <c r="J466" i="20" l="1"/>
  <c r="K466"/>
  <c r="G466"/>
  <c r="H466"/>
  <c r="I466"/>
  <c r="G466" i="19"/>
  <c r="K466"/>
  <c r="J466"/>
  <c r="H466"/>
  <c r="I466"/>
  <c r="AU256" i="17"/>
  <c r="AI257" s="1"/>
  <c r="BL256"/>
  <c r="H256"/>
  <c r="BO256"/>
  <c r="BQ256"/>
  <c r="AW256"/>
  <c r="AK257" s="1"/>
  <c r="J256"/>
  <c r="BN256"/>
  <c r="AU256" i="18"/>
  <c r="AI257" s="1"/>
  <c r="H256"/>
  <c r="BL256"/>
  <c r="BO256"/>
  <c r="AW256"/>
  <c r="AK257" s="1"/>
  <c r="BN256"/>
  <c r="BQ256"/>
  <c r="J256"/>
  <c r="AV256"/>
  <c r="AJ257" s="1"/>
  <c r="I256"/>
  <c r="BM256"/>
  <c r="BP256"/>
  <c r="BP256" i="17"/>
  <c r="AV256"/>
  <c r="AJ257" s="1"/>
  <c r="I256"/>
  <c r="BM256"/>
  <c r="BC255" i="13"/>
  <c r="AV255"/>
  <c r="AY255" s="1"/>
  <c r="AI255"/>
  <c r="AR255" s="1"/>
  <c r="BM255"/>
  <c r="BP255"/>
  <c r="I255"/>
  <c r="J466" i="7"/>
  <c r="G466"/>
  <c r="H466"/>
  <c r="I466"/>
  <c r="K466"/>
  <c r="M255" i="13"/>
  <c r="S255"/>
  <c r="AB256" s="1"/>
  <c r="AY256" i="18" l="1"/>
  <c r="BB256" s="1"/>
  <c r="AX256"/>
  <c r="BA256" s="1"/>
  <c r="L466" i="19"/>
  <c r="G366" i="15" s="1"/>
  <c r="L466" i="20"/>
  <c r="G366" i="12" s="1"/>
  <c r="R256" i="18"/>
  <c r="AA257" s="1"/>
  <c r="L256"/>
  <c r="O256" s="1"/>
  <c r="AY256" i="17"/>
  <c r="BB256" s="1"/>
  <c r="AZ256"/>
  <c r="BC256" s="1"/>
  <c r="AX256"/>
  <c r="BA256" s="1"/>
  <c r="R256"/>
  <c r="AA257" s="1"/>
  <c r="L256"/>
  <c r="O256" s="1"/>
  <c r="S256" i="18"/>
  <c r="AB257" s="1"/>
  <c r="M256"/>
  <c r="P256" s="1"/>
  <c r="BR256"/>
  <c r="BS257" s="1"/>
  <c r="K256"/>
  <c r="N256" s="1"/>
  <c r="Q256"/>
  <c r="Z257" s="1"/>
  <c r="M256" i="17"/>
  <c r="P256" s="1"/>
  <c r="S256"/>
  <c r="AB257" s="1"/>
  <c r="Q256"/>
  <c r="Z257" s="1"/>
  <c r="K256"/>
  <c r="N256" s="1"/>
  <c r="BR256"/>
  <c r="BS257" s="1"/>
  <c r="AZ256" i="18"/>
  <c r="BC256" s="1"/>
  <c r="BW255" i="13"/>
  <c r="BB255"/>
  <c r="AU255"/>
  <c r="AX255" s="1"/>
  <c r="P255"/>
  <c r="BL255"/>
  <c r="H255"/>
  <c r="BO255"/>
  <c r="L466" i="7"/>
  <c r="L255" i="13"/>
  <c r="R255"/>
  <c r="AA256" s="1"/>
  <c r="F467" i="19" l="1"/>
  <c r="F467" i="7"/>
  <c r="BD256" i="18"/>
  <c r="BH257" i="17"/>
  <c r="BH257" i="18"/>
  <c r="H366" i="12"/>
  <c r="I366" s="1"/>
  <c r="G366" i="16"/>
  <c r="H366" s="1"/>
  <c r="I366" s="1"/>
  <c r="H366" i="15"/>
  <c r="I366" s="1"/>
  <c r="BV255" i="13"/>
  <c r="BA255"/>
  <c r="BD255" s="1"/>
  <c r="BD255" i="17" s="1"/>
  <c r="AK256" i="13"/>
  <c r="AT256" s="1"/>
  <c r="Q255"/>
  <c r="Z256" s="1"/>
  <c r="F466" i="20" s="1"/>
  <c r="BR255" i="13"/>
  <c r="BS256" s="1"/>
  <c r="K255"/>
  <c r="O255"/>
  <c r="BV256" i="18" l="1"/>
  <c r="AS257" s="1"/>
  <c r="BW256"/>
  <c r="AT257" s="1"/>
  <c r="BU256"/>
  <c r="AR257" s="1"/>
  <c r="BV256" i="17"/>
  <c r="AS257" s="1"/>
  <c r="BW256"/>
  <c r="AT257" s="1"/>
  <c r="BU256"/>
  <c r="AR257" s="1"/>
  <c r="J367" i="16"/>
  <c r="J367" i="15"/>
  <c r="BU255" i="13"/>
  <c r="J367" i="12"/>
  <c r="AW256" i="13"/>
  <c r="AZ256" s="1"/>
  <c r="AJ256"/>
  <c r="AS256" s="1"/>
  <c r="N255"/>
  <c r="J256"/>
  <c r="BN256"/>
  <c r="BQ256"/>
  <c r="BH256"/>
  <c r="H467" i="19" l="1"/>
  <c r="J467"/>
  <c r="G467"/>
  <c r="K467"/>
  <c r="I467"/>
  <c r="J467" i="20"/>
  <c r="K467"/>
  <c r="I467"/>
  <c r="G467"/>
  <c r="H467"/>
  <c r="BM257" i="17"/>
  <c r="BP257"/>
  <c r="I257"/>
  <c r="AV257"/>
  <c r="AJ258" s="1"/>
  <c r="BO257"/>
  <c r="H257"/>
  <c r="AU257"/>
  <c r="AI258" s="1"/>
  <c r="BL257"/>
  <c r="AW257" i="18"/>
  <c r="AK258" s="1"/>
  <c r="J257"/>
  <c r="BN257"/>
  <c r="BQ257"/>
  <c r="AU257"/>
  <c r="AI258" s="1"/>
  <c r="BL257"/>
  <c r="BO257"/>
  <c r="H257"/>
  <c r="BQ257" i="17"/>
  <c r="AW257"/>
  <c r="AK258" s="1"/>
  <c r="J257"/>
  <c r="BN257"/>
  <c r="AV257" i="18"/>
  <c r="AJ258" s="1"/>
  <c r="I257"/>
  <c r="BM257"/>
  <c r="BP257"/>
  <c r="BC256" i="13"/>
  <c r="AV256"/>
  <c r="AY256" s="1"/>
  <c r="AI256"/>
  <c r="AR256" s="1"/>
  <c r="BP256"/>
  <c r="I256"/>
  <c r="BM256"/>
  <c r="S256"/>
  <c r="AB257" s="1"/>
  <c r="M256"/>
  <c r="K467" i="7"/>
  <c r="G467"/>
  <c r="H467"/>
  <c r="J467"/>
  <c r="I467"/>
  <c r="AZ257" i="18" l="1"/>
  <c r="BC257" s="1"/>
  <c r="AZ257" i="17"/>
  <c r="BC257" s="1"/>
  <c r="AX257" i="18"/>
  <c r="BA257" s="1"/>
  <c r="AY257"/>
  <c r="BB257" s="1"/>
  <c r="AY257" i="17"/>
  <c r="BB257" s="1"/>
  <c r="L467" i="19"/>
  <c r="G367" i="15" s="1"/>
  <c r="L467" i="20"/>
  <c r="G367" i="12" s="1"/>
  <c r="R257" i="18"/>
  <c r="AA258" s="1"/>
  <c r="L257"/>
  <c r="O257" s="1"/>
  <c r="S257" i="17"/>
  <c r="AB258" s="1"/>
  <c r="M257"/>
  <c r="P257" s="1"/>
  <c r="K257"/>
  <c r="N257" s="1"/>
  <c r="BR257"/>
  <c r="BS258" s="1"/>
  <c r="Q257"/>
  <c r="Z258" s="1"/>
  <c r="L257"/>
  <c r="O257" s="1"/>
  <c r="R257"/>
  <c r="AA258" s="1"/>
  <c r="K257" i="18"/>
  <c r="N257" s="1"/>
  <c r="BR257"/>
  <c r="BS258" s="1"/>
  <c r="Q257"/>
  <c r="Z258" s="1"/>
  <c r="S257"/>
  <c r="AB258" s="1"/>
  <c r="M257"/>
  <c r="P257" s="1"/>
  <c r="AX257" i="17"/>
  <c r="BA257" s="1"/>
  <c r="BW256" i="13"/>
  <c r="BB256"/>
  <c r="AU256"/>
  <c r="AX256" s="1"/>
  <c r="L467" i="7"/>
  <c r="L256" i="13"/>
  <c r="R256"/>
  <c r="AA257" s="1"/>
  <c r="P256"/>
  <c r="BL256"/>
  <c r="BO256"/>
  <c r="H256"/>
  <c r="F468" i="7" l="1"/>
  <c r="F468" i="19"/>
  <c r="BD257" i="18"/>
  <c r="BH258"/>
  <c r="BH258" i="17"/>
  <c r="H367" i="12"/>
  <c r="I367" s="1"/>
  <c r="G367" i="16"/>
  <c r="H367" s="1"/>
  <c r="I367" s="1"/>
  <c r="H367" i="15"/>
  <c r="I367" s="1"/>
  <c r="BV256" i="13"/>
  <c r="BA256"/>
  <c r="BD256" s="1"/>
  <c r="BD256" i="17" s="1"/>
  <c r="AK257" i="13"/>
  <c r="AT257" s="1"/>
  <c r="BR256"/>
  <c r="BS257" s="1"/>
  <c r="Q256"/>
  <c r="Z257" s="1"/>
  <c r="F467" i="20" s="1"/>
  <c r="K256" i="13"/>
  <c r="O256"/>
  <c r="BW257" i="18" l="1"/>
  <c r="AT258" s="1"/>
  <c r="BU257"/>
  <c r="AR258" s="1"/>
  <c r="BV257"/>
  <c r="AS258" s="1"/>
  <c r="BW257" i="17"/>
  <c r="AT258" s="1"/>
  <c r="BU257"/>
  <c r="AR258" s="1"/>
  <c r="BV257"/>
  <c r="AS258" s="1"/>
  <c r="J368" i="15"/>
  <c r="J368" i="16"/>
  <c r="BU256" i="13"/>
  <c r="J368" i="12"/>
  <c r="AW257" i="13"/>
  <c r="AZ257" s="1"/>
  <c r="AJ257"/>
  <c r="AS257" s="1"/>
  <c r="BH257"/>
  <c r="N256"/>
  <c r="BQ257"/>
  <c r="J257"/>
  <c r="BN257"/>
  <c r="K468" i="20" l="1"/>
  <c r="G468"/>
  <c r="I468"/>
  <c r="J468"/>
  <c r="H468"/>
  <c r="H468" i="19"/>
  <c r="I468"/>
  <c r="J468"/>
  <c r="K468"/>
  <c r="G468"/>
  <c r="H258" i="18"/>
  <c r="AU258"/>
  <c r="AI259" s="1"/>
  <c r="BO258"/>
  <c r="BL258"/>
  <c r="AW258"/>
  <c r="AK259" s="1"/>
  <c r="J258"/>
  <c r="BN258"/>
  <c r="BQ258"/>
  <c r="BO258" i="17"/>
  <c r="AU258"/>
  <c r="AI259" s="1"/>
  <c r="BL258"/>
  <c r="H258"/>
  <c r="AW258"/>
  <c r="AK259" s="1"/>
  <c r="J258"/>
  <c r="BN258"/>
  <c r="BQ258"/>
  <c r="AV258"/>
  <c r="AJ259" s="1"/>
  <c r="BM258"/>
  <c r="BP258"/>
  <c r="I258"/>
  <c r="I258" i="18"/>
  <c r="BM258"/>
  <c r="BP258"/>
  <c r="AV258"/>
  <c r="AJ259" s="1"/>
  <c r="BC257" i="13"/>
  <c r="AV257"/>
  <c r="AY257" s="1"/>
  <c r="AI257"/>
  <c r="AR257" s="1"/>
  <c r="M257"/>
  <c r="S257"/>
  <c r="AB258" s="1"/>
  <c r="G468" i="7"/>
  <c r="H468"/>
  <c r="J468"/>
  <c r="K468"/>
  <c r="I468"/>
  <c r="BM257" i="13"/>
  <c r="I257"/>
  <c r="BP257"/>
  <c r="AY258" i="17" l="1"/>
  <c r="BB258" s="1"/>
  <c r="AZ258" i="18"/>
  <c r="BC258" s="1"/>
  <c r="AY258"/>
  <c r="BB258" s="1"/>
  <c r="AX258" i="17"/>
  <c r="BA258" s="1"/>
  <c r="AZ258"/>
  <c r="BC258" s="1"/>
  <c r="AX258" i="18"/>
  <c r="BA258" s="1"/>
  <c r="L468" i="20"/>
  <c r="G368" i="12" s="1"/>
  <c r="L468" i="19"/>
  <c r="G368" i="15" s="1"/>
  <c r="M258" i="17"/>
  <c r="P258" s="1"/>
  <c r="S258"/>
  <c r="AB259" s="1"/>
  <c r="Q258" i="18"/>
  <c r="Z259" s="1"/>
  <c r="BR258"/>
  <c r="BS259" s="1"/>
  <c r="K258"/>
  <c r="N258" s="1"/>
  <c r="R258"/>
  <c r="AA259" s="1"/>
  <c r="L258"/>
  <c r="O258" s="1"/>
  <c r="K258" i="17"/>
  <c r="N258" s="1"/>
  <c r="BR258"/>
  <c r="BS259" s="1"/>
  <c r="Q258"/>
  <c r="Z259" s="1"/>
  <c r="R258"/>
  <c r="AA259" s="1"/>
  <c r="L258"/>
  <c r="O258" s="1"/>
  <c r="M258" i="18"/>
  <c r="P258" s="1"/>
  <c r="S258"/>
  <c r="AB259" s="1"/>
  <c r="BW257" i="13"/>
  <c r="BB257"/>
  <c r="AU257"/>
  <c r="AX257" s="1"/>
  <c r="L468" i="7"/>
  <c r="BO257" i="13"/>
  <c r="BL257"/>
  <c r="H257"/>
  <c r="P257"/>
  <c r="R257"/>
  <c r="AA258" s="1"/>
  <c r="L257"/>
  <c r="F469" i="19" l="1"/>
  <c r="F469" i="7"/>
  <c r="BD258" i="18"/>
  <c r="BH259" i="17"/>
  <c r="BH259" i="18"/>
  <c r="H368" i="12"/>
  <c r="I368" s="1"/>
  <c r="H368" i="15"/>
  <c r="I368" s="1"/>
  <c r="G368" i="16"/>
  <c r="H368" s="1"/>
  <c r="I368" s="1"/>
  <c r="BV257" i="13"/>
  <c r="BA257"/>
  <c r="BD257" s="1"/>
  <c r="BD257" i="17" s="1"/>
  <c r="AK258" i="13"/>
  <c r="AT258" s="1"/>
  <c r="O257"/>
  <c r="Q257"/>
  <c r="Z258" s="1"/>
  <c r="F468" i="20" s="1"/>
  <c r="BR257" i="13"/>
  <c r="BS258" s="1"/>
  <c r="K257"/>
  <c r="BU258" i="18" l="1"/>
  <c r="AR259" s="1"/>
  <c r="BW258"/>
  <c r="AT259" s="1"/>
  <c r="BV258"/>
  <c r="AS259" s="1"/>
  <c r="BU258" i="17"/>
  <c r="AR259" s="1"/>
  <c r="BV258"/>
  <c r="AS259" s="1"/>
  <c r="BW258"/>
  <c r="AT259" s="1"/>
  <c r="J369" i="16"/>
  <c r="J369" i="15"/>
  <c r="BU257" i="13"/>
  <c r="J369" i="12"/>
  <c r="AW258" i="13"/>
  <c r="AZ258" s="1"/>
  <c r="AJ258"/>
  <c r="AS258" s="1"/>
  <c r="N257"/>
  <c r="BQ258"/>
  <c r="BN258"/>
  <c r="J258"/>
  <c r="BH258"/>
  <c r="J469" i="19" l="1"/>
  <c r="H469"/>
  <c r="K469"/>
  <c r="I469"/>
  <c r="G469"/>
  <c r="H469" i="20"/>
  <c r="I469"/>
  <c r="J469"/>
  <c r="G469"/>
  <c r="K469"/>
  <c r="H259" i="17"/>
  <c r="BL259"/>
  <c r="BO259"/>
  <c r="AU259"/>
  <c r="AI260" s="1"/>
  <c r="BQ259"/>
  <c r="J259"/>
  <c r="AW259"/>
  <c r="AK260" s="1"/>
  <c r="BN259"/>
  <c r="AU259" i="18"/>
  <c r="AI260" s="1"/>
  <c r="H259"/>
  <c r="BL259"/>
  <c r="BO259"/>
  <c r="BQ259"/>
  <c r="J259"/>
  <c r="AW259"/>
  <c r="AK260" s="1"/>
  <c r="BN259"/>
  <c r="AV259"/>
  <c r="AJ260" s="1"/>
  <c r="BM259"/>
  <c r="I259"/>
  <c r="BP259"/>
  <c r="BM259" i="17"/>
  <c r="BP259"/>
  <c r="AV259"/>
  <c r="AJ260" s="1"/>
  <c r="I259"/>
  <c r="BC258" i="13"/>
  <c r="AV258"/>
  <c r="AY258" s="1"/>
  <c r="AI258"/>
  <c r="AR258" s="1"/>
  <c r="G469" i="7"/>
  <c r="K469"/>
  <c r="J469"/>
  <c r="H469"/>
  <c r="I469"/>
  <c r="BM258" i="13"/>
  <c r="BP258"/>
  <c r="I258"/>
  <c r="M258"/>
  <c r="S258"/>
  <c r="AB259" s="1"/>
  <c r="AX259" i="18" l="1"/>
  <c r="BA259" s="1"/>
  <c r="AY259"/>
  <c r="BB259" s="1"/>
  <c r="AX259" i="17"/>
  <c r="BA259" s="1"/>
  <c r="L469" i="19"/>
  <c r="G369" i="15" s="1"/>
  <c r="AZ259" i="18"/>
  <c r="BC259" s="1"/>
  <c r="L469" i="20"/>
  <c r="G369" i="12" s="1"/>
  <c r="L259" i="18"/>
  <c r="O259" s="1"/>
  <c r="R259"/>
  <c r="AA260" s="1"/>
  <c r="R259" i="17"/>
  <c r="AA260" s="1"/>
  <c r="L259"/>
  <c r="O259" s="1"/>
  <c r="S259" i="18"/>
  <c r="AB260" s="1"/>
  <c r="M259"/>
  <c r="P259" s="1"/>
  <c r="BR259" i="17"/>
  <c r="BS260" s="1"/>
  <c r="K259"/>
  <c r="N259" s="1"/>
  <c r="Q259"/>
  <c r="Z260" s="1"/>
  <c r="AY259"/>
  <c r="BB259" s="1"/>
  <c r="AZ259"/>
  <c r="BC259" s="1"/>
  <c r="S259"/>
  <c r="AB260" s="1"/>
  <c r="M259"/>
  <c r="P259" s="1"/>
  <c r="Q259" i="18"/>
  <c r="Z260" s="1"/>
  <c r="BR259"/>
  <c r="BS260" s="1"/>
  <c r="K259"/>
  <c r="N259" s="1"/>
  <c r="BW258" i="13"/>
  <c r="BB258"/>
  <c r="AU258"/>
  <c r="AX258" s="1"/>
  <c r="H258"/>
  <c r="BL258"/>
  <c r="BO258"/>
  <c r="L258"/>
  <c r="R258"/>
  <c r="AA259" s="1"/>
  <c r="P258"/>
  <c r="L469" i="7"/>
  <c r="F470" i="19" l="1"/>
  <c r="F470" i="7"/>
  <c r="BD259" i="18"/>
  <c r="BH260"/>
  <c r="BH260" i="17"/>
  <c r="G369" i="16"/>
  <c r="H369" s="1"/>
  <c r="I369" s="1"/>
  <c r="H369" i="15"/>
  <c r="I369" s="1"/>
  <c r="BV258" i="13"/>
  <c r="H369" i="12"/>
  <c r="I369" s="1"/>
  <c r="BA258" i="13"/>
  <c r="BD258" s="1"/>
  <c r="BD258" i="17" s="1"/>
  <c r="AK259" i="13"/>
  <c r="AT259" s="1"/>
  <c r="Q258"/>
  <c r="Z259" s="1"/>
  <c r="F469" i="20" s="1"/>
  <c r="K258" i="13"/>
  <c r="BR258"/>
  <c r="BS259" s="1"/>
  <c r="O258"/>
  <c r="BU259" i="18" l="1"/>
  <c r="AR260" s="1"/>
  <c r="BV259"/>
  <c r="AS260" s="1"/>
  <c r="BW259"/>
  <c r="AT260" s="1"/>
  <c r="BU259" i="17"/>
  <c r="AR260" s="1"/>
  <c r="BV259"/>
  <c r="AS260" s="1"/>
  <c r="BW259"/>
  <c r="AT260" s="1"/>
  <c r="J370" i="15"/>
  <c r="J370" i="16"/>
  <c r="BU258" i="13"/>
  <c r="J370" i="12"/>
  <c r="AW259" i="13"/>
  <c r="AZ259" s="1"/>
  <c r="AJ259"/>
  <c r="AS259" s="1"/>
  <c r="N258"/>
  <c r="BQ259"/>
  <c r="BN259"/>
  <c r="J259"/>
  <c r="BH259"/>
  <c r="I470" i="19" l="1"/>
  <c r="J470"/>
  <c r="K470"/>
  <c r="H470"/>
  <c r="G470"/>
  <c r="K470" i="20"/>
  <c r="G470"/>
  <c r="H470"/>
  <c r="I470"/>
  <c r="J470"/>
  <c r="AU260" i="18"/>
  <c r="AI261" s="1"/>
  <c r="H260"/>
  <c r="BL260"/>
  <c r="BO260"/>
  <c r="BN260" i="17"/>
  <c r="BQ260"/>
  <c r="AW260"/>
  <c r="AK261" s="1"/>
  <c r="J260"/>
  <c r="AU260"/>
  <c r="AI261" s="1"/>
  <c r="BL260"/>
  <c r="BO260"/>
  <c r="H260"/>
  <c r="BN260" i="18"/>
  <c r="BQ260"/>
  <c r="J260"/>
  <c r="AW260"/>
  <c r="AK261" s="1"/>
  <c r="AV260"/>
  <c r="AJ261" s="1"/>
  <c r="I260"/>
  <c r="BM260"/>
  <c r="BP260"/>
  <c r="BM260" i="17"/>
  <c r="BP260"/>
  <c r="AV260"/>
  <c r="AJ261" s="1"/>
  <c r="I260"/>
  <c r="BC259" i="13"/>
  <c r="AV259"/>
  <c r="AY259" s="1"/>
  <c r="AI259"/>
  <c r="AR259" s="1"/>
  <c r="K470" i="7"/>
  <c r="J470"/>
  <c r="I470"/>
  <c r="H470"/>
  <c r="G470"/>
  <c r="S259" i="13"/>
  <c r="AB260" s="1"/>
  <c r="M259"/>
  <c r="I259"/>
  <c r="BP259"/>
  <c r="BM259"/>
  <c r="AX260" i="18" l="1"/>
  <c r="BA260" s="1"/>
  <c r="L470" i="20"/>
  <c r="G370" i="12" s="1"/>
  <c r="L470" i="19"/>
  <c r="G370" i="15" s="1"/>
  <c r="L260" i="17"/>
  <c r="O260" s="1"/>
  <c r="R260"/>
  <c r="AA261" s="1"/>
  <c r="M260"/>
  <c r="P260" s="1"/>
  <c r="S260"/>
  <c r="AB261" s="1"/>
  <c r="AY260" i="18"/>
  <c r="BB260" s="1"/>
  <c r="R260"/>
  <c r="AA261" s="1"/>
  <c r="L260"/>
  <c r="O260" s="1"/>
  <c r="S260"/>
  <c r="AB261" s="1"/>
  <c r="M260"/>
  <c r="P260" s="1"/>
  <c r="Q260"/>
  <c r="Z261" s="1"/>
  <c r="K260"/>
  <c r="N260" s="1"/>
  <c r="BR260"/>
  <c r="BS261" s="1"/>
  <c r="AY260" i="17"/>
  <c r="BB260" s="1"/>
  <c r="AZ260"/>
  <c r="BC260" s="1"/>
  <c r="BR260"/>
  <c r="BS261" s="1"/>
  <c r="Q260"/>
  <c r="Z261" s="1"/>
  <c r="K260"/>
  <c r="N260" s="1"/>
  <c r="AZ260" i="18"/>
  <c r="BC260" s="1"/>
  <c r="AX260" i="17"/>
  <c r="BA260" s="1"/>
  <c r="BW259" i="13"/>
  <c r="BB259"/>
  <c r="AU259"/>
  <c r="AX259" s="1"/>
  <c r="H259"/>
  <c r="BL259"/>
  <c r="BO259"/>
  <c r="L470" i="7"/>
  <c r="P259" i="13"/>
  <c r="L259"/>
  <c r="R259"/>
  <c r="AA260" s="1"/>
  <c r="F471" i="19" l="1"/>
  <c r="F471" i="7"/>
  <c r="BD260" i="18"/>
  <c r="BH261" i="17"/>
  <c r="BH261" i="18"/>
  <c r="G370" i="16"/>
  <c r="H370" s="1"/>
  <c r="I370" s="1"/>
  <c r="H370" i="15"/>
  <c r="I370" s="1"/>
  <c r="BV259" i="13"/>
  <c r="H370" i="12"/>
  <c r="I370" s="1"/>
  <c r="BA259" i="13"/>
  <c r="BD259" s="1"/>
  <c r="BD259" i="17" s="1"/>
  <c r="AK260" i="13"/>
  <c r="AT260" s="1"/>
  <c r="K259"/>
  <c r="Q259"/>
  <c r="Z260" s="1"/>
  <c r="F470" i="20" s="1"/>
  <c r="BR259" i="13"/>
  <c r="BS260" s="1"/>
  <c r="O259"/>
  <c r="BV260" i="18" l="1"/>
  <c r="AS261" s="1"/>
  <c r="BW260"/>
  <c r="AT261" s="1"/>
  <c r="BU260"/>
  <c r="AR261" s="1"/>
  <c r="BV260" i="17"/>
  <c r="AS261" s="1"/>
  <c r="BW260"/>
  <c r="AT261" s="1"/>
  <c r="BU260"/>
  <c r="AR261" s="1"/>
  <c r="J371" i="15"/>
  <c r="J371" i="16"/>
  <c r="BU259" i="13"/>
  <c r="J371" i="12"/>
  <c r="AW260" i="13"/>
  <c r="AZ260" s="1"/>
  <c r="AJ260"/>
  <c r="AS260" s="1"/>
  <c r="BH260"/>
  <c r="BQ260"/>
  <c r="J260"/>
  <c r="BN260"/>
  <c r="N259"/>
  <c r="I471" i="20" l="1"/>
  <c r="K471"/>
  <c r="H471"/>
  <c r="J471"/>
  <c r="G471"/>
  <c r="G471" i="19"/>
  <c r="K471"/>
  <c r="I471"/>
  <c r="H471"/>
  <c r="J471"/>
  <c r="H261" i="17"/>
  <c r="AU261"/>
  <c r="AI262" s="1"/>
  <c r="BL261"/>
  <c r="BO261"/>
  <c r="J261" i="18"/>
  <c r="BN261"/>
  <c r="BQ261"/>
  <c r="AW261"/>
  <c r="AK262" s="1"/>
  <c r="J261" i="17"/>
  <c r="BN261"/>
  <c r="BQ261"/>
  <c r="AW261"/>
  <c r="AK262" s="1"/>
  <c r="BP261" i="18"/>
  <c r="AV261"/>
  <c r="AJ262" s="1"/>
  <c r="I261"/>
  <c r="BM261"/>
  <c r="AU261"/>
  <c r="AI262" s="1"/>
  <c r="H261"/>
  <c r="BL261"/>
  <c r="BO261"/>
  <c r="I261" i="17"/>
  <c r="BM261"/>
  <c r="BP261"/>
  <c r="AV261"/>
  <c r="AJ262" s="1"/>
  <c r="BC260" i="13"/>
  <c r="AV260"/>
  <c r="AY260" s="1"/>
  <c r="AI260"/>
  <c r="AR260" s="1"/>
  <c r="S260"/>
  <c r="AB261" s="1"/>
  <c r="M260"/>
  <c r="J471" i="7"/>
  <c r="K471"/>
  <c r="H471"/>
  <c r="G471"/>
  <c r="I471"/>
  <c r="I260" i="13"/>
  <c r="BP260"/>
  <c r="BM260"/>
  <c r="AX261" i="18" l="1"/>
  <c r="BA261" s="1"/>
  <c r="AX261" i="17"/>
  <c r="BA261" s="1"/>
  <c r="L471" i="20"/>
  <c r="G371" i="12" s="1"/>
  <c r="L471" i="19"/>
  <c r="G371" i="15" s="1"/>
  <c r="R261" i="17"/>
  <c r="AA262" s="1"/>
  <c r="L261"/>
  <c r="O261" s="1"/>
  <c r="Q261" i="18"/>
  <c r="Z262" s="1"/>
  <c r="K261"/>
  <c r="N261" s="1"/>
  <c r="BR261"/>
  <c r="BS262" s="1"/>
  <c r="S261"/>
  <c r="AB262" s="1"/>
  <c r="M261"/>
  <c r="P261" s="1"/>
  <c r="AY261"/>
  <c r="BB261" s="1"/>
  <c r="AZ261"/>
  <c r="BC261" s="1"/>
  <c r="Q261" i="17"/>
  <c r="Z262" s="1"/>
  <c r="BR261"/>
  <c r="BS262" s="1"/>
  <c r="K261"/>
  <c r="N261" s="1"/>
  <c r="R261" i="18"/>
  <c r="AA262" s="1"/>
  <c r="L261"/>
  <c r="O261" s="1"/>
  <c r="M261" i="17"/>
  <c r="P261" s="1"/>
  <c r="S261"/>
  <c r="AB262" s="1"/>
  <c r="AY261"/>
  <c r="BB261" s="1"/>
  <c r="AZ261"/>
  <c r="BC261" s="1"/>
  <c r="BW260" i="13"/>
  <c r="BB260"/>
  <c r="AU260"/>
  <c r="AX260" s="1"/>
  <c r="BL260"/>
  <c r="H260"/>
  <c r="BO260"/>
  <c r="L260"/>
  <c r="R260"/>
  <c r="AA261" s="1"/>
  <c r="L471" i="7"/>
  <c r="P260" i="13"/>
  <c r="F472" i="19" l="1"/>
  <c r="F472" i="7"/>
  <c r="BD261" i="18"/>
  <c r="BH262"/>
  <c r="BH262" i="17"/>
  <c r="G371" i="16"/>
  <c r="H371" s="1"/>
  <c r="I371" s="1"/>
  <c r="H371" i="15"/>
  <c r="I371" s="1"/>
  <c r="BV260" i="13"/>
  <c r="H371" i="12"/>
  <c r="I371" s="1"/>
  <c r="BA260" i="13"/>
  <c r="BD260" s="1"/>
  <c r="BD260" i="17" s="1"/>
  <c r="AK261" i="13"/>
  <c r="AT261" s="1"/>
  <c r="O260"/>
  <c r="K260"/>
  <c r="BR260"/>
  <c r="BS261" s="1"/>
  <c r="Q260"/>
  <c r="Z261" s="1"/>
  <c r="F471" i="20" s="1"/>
  <c r="BW261" i="18" l="1"/>
  <c r="AT262" s="1"/>
  <c r="BV261"/>
  <c r="AS262" s="1"/>
  <c r="BU261"/>
  <c r="AR262" s="1"/>
  <c r="BW261" i="17"/>
  <c r="AT262" s="1"/>
  <c r="BU261"/>
  <c r="AR262" s="1"/>
  <c r="BV261"/>
  <c r="AS262" s="1"/>
  <c r="J372" i="16"/>
  <c r="J372" i="15"/>
  <c r="BU260" i="13"/>
  <c r="J372" i="12"/>
  <c r="AW261" i="13"/>
  <c r="AZ261" s="1"/>
  <c r="AJ261"/>
  <c r="AS261" s="1"/>
  <c r="BQ261"/>
  <c r="BN261"/>
  <c r="J261"/>
  <c r="N260"/>
  <c r="BH261"/>
  <c r="I472" i="19" l="1"/>
  <c r="H472"/>
  <c r="G472"/>
  <c r="K472"/>
  <c r="J472"/>
  <c r="I472" i="20"/>
  <c r="K472"/>
  <c r="G472"/>
  <c r="J472"/>
  <c r="H472"/>
  <c r="H262" i="18"/>
  <c r="AU262"/>
  <c r="AI263" s="1"/>
  <c r="BO262"/>
  <c r="BL262"/>
  <c r="AW262" i="17"/>
  <c r="AK263" s="1"/>
  <c r="BN262"/>
  <c r="BQ262"/>
  <c r="J262"/>
  <c r="AU262"/>
  <c r="AI263" s="1"/>
  <c r="H262"/>
  <c r="BL262"/>
  <c r="BO262"/>
  <c r="I262" i="18"/>
  <c r="AV262"/>
  <c r="AJ263" s="1"/>
  <c r="BM262"/>
  <c r="BP262"/>
  <c r="BQ262"/>
  <c r="AW262"/>
  <c r="AK263" s="1"/>
  <c r="J262"/>
  <c r="BN262"/>
  <c r="BP262" i="17"/>
  <c r="I262"/>
  <c r="AV262"/>
  <c r="AJ263" s="1"/>
  <c r="BM262"/>
  <c r="BC261" i="13"/>
  <c r="AV261"/>
  <c r="AY261" s="1"/>
  <c r="AI261"/>
  <c r="AR261" s="1"/>
  <c r="H472" i="7"/>
  <c r="K472"/>
  <c r="J472"/>
  <c r="I472"/>
  <c r="G472"/>
  <c r="BM261" i="13"/>
  <c r="I261"/>
  <c r="BP261"/>
  <c r="M261"/>
  <c r="S261"/>
  <c r="AB262" s="1"/>
  <c r="AX262" i="18" l="1"/>
  <c r="BA262" s="1"/>
  <c r="L472" i="20"/>
  <c r="G372" i="12" s="1"/>
  <c r="AY262" i="17"/>
  <c r="BB262" s="1"/>
  <c r="AZ262"/>
  <c r="BC262" s="1"/>
  <c r="L472" i="19"/>
  <c r="G372" i="15" s="1"/>
  <c r="BR262" i="18"/>
  <c r="BS263" s="1"/>
  <c r="K262"/>
  <c r="N262" s="1"/>
  <c r="Q262"/>
  <c r="Z263" s="1"/>
  <c r="S262" i="17"/>
  <c r="AB263" s="1"/>
  <c r="M262"/>
  <c r="P262" s="1"/>
  <c r="AZ262" i="18"/>
  <c r="BC262" s="1"/>
  <c r="AY262"/>
  <c r="BB262" s="1"/>
  <c r="AX262" i="17"/>
  <c r="BA262" s="1"/>
  <c r="L262"/>
  <c r="O262" s="1"/>
  <c r="R262"/>
  <c r="AA263" s="1"/>
  <c r="S262" i="18"/>
  <c r="AB263" s="1"/>
  <c r="M262"/>
  <c r="P262" s="1"/>
  <c r="L262"/>
  <c r="O262" s="1"/>
  <c r="R262"/>
  <c r="AA263" s="1"/>
  <c r="Q262" i="17"/>
  <c r="Z263" s="1"/>
  <c r="BR262"/>
  <c r="BS263" s="1"/>
  <c r="K262"/>
  <c r="N262" s="1"/>
  <c r="BW261" i="13"/>
  <c r="BB261"/>
  <c r="AU261"/>
  <c r="AX261" s="1"/>
  <c r="P261"/>
  <c r="L472" i="7"/>
  <c r="R261" i="13"/>
  <c r="AA262" s="1"/>
  <c r="L261"/>
  <c r="BL261"/>
  <c r="H261"/>
  <c r="BO261"/>
  <c r="F473" i="19" l="1"/>
  <c r="F473" i="7"/>
  <c r="BD262" i="18"/>
  <c r="BH263" i="17"/>
  <c r="BH263" i="18"/>
  <c r="H372" i="12"/>
  <c r="I372" s="1"/>
  <c r="H372" i="15"/>
  <c r="I372" s="1"/>
  <c r="G372" i="16"/>
  <c r="H372" s="1"/>
  <c r="I372" s="1"/>
  <c r="BV261" i="13"/>
  <c r="BA261"/>
  <c r="BD261" s="1"/>
  <c r="BD261" i="17" s="1"/>
  <c r="AK262" i="13"/>
  <c r="AT262" s="1"/>
  <c r="O261"/>
  <c r="K261"/>
  <c r="BR261"/>
  <c r="BS262" s="1"/>
  <c r="Q261"/>
  <c r="Z262" s="1"/>
  <c r="F472" i="20" s="1"/>
  <c r="BU262" i="18" l="1"/>
  <c r="AR263" s="1"/>
  <c r="BV262"/>
  <c r="AS263" s="1"/>
  <c r="BW262"/>
  <c r="AT263" s="1"/>
  <c r="BU262" i="17"/>
  <c r="AR263" s="1"/>
  <c r="BV262"/>
  <c r="AS263" s="1"/>
  <c r="BW262"/>
  <c r="AT263" s="1"/>
  <c r="J373" i="15"/>
  <c r="J373" i="16"/>
  <c r="BU261" i="13"/>
  <c r="J373" i="12"/>
  <c r="AW262" i="13"/>
  <c r="AZ262" s="1"/>
  <c r="AJ262"/>
  <c r="AS262" s="1"/>
  <c r="J262"/>
  <c r="BQ262"/>
  <c r="BN262"/>
  <c r="N261"/>
  <c r="BH262"/>
  <c r="J473" i="20" l="1"/>
  <c r="K473"/>
  <c r="I473"/>
  <c r="G473"/>
  <c r="H473"/>
  <c r="I473" i="19"/>
  <c r="H473"/>
  <c r="J473"/>
  <c r="G473"/>
  <c r="K473"/>
  <c r="H263" i="17"/>
  <c r="BL263"/>
  <c r="AU263"/>
  <c r="AI264" s="1"/>
  <c r="BO263"/>
  <c r="J263" i="18"/>
  <c r="BN263"/>
  <c r="BQ263"/>
  <c r="AW263"/>
  <c r="AK264" s="1"/>
  <c r="AU263"/>
  <c r="AI264" s="1"/>
  <c r="H263"/>
  <c r="BO263"/>
  <c r="BL263"/>
  <c r="BQ263" i="17"/>
  <c r="J263"/>
  <c r="AW263"/>
  <c r="AK264" s="1"/>
  <c r="BN263"/>
  <c r="BP263" i="18"/>
  <c r="I263"/>
  <c r="AV263"/>
  <c r="AJ264" s="1"/>
  <c r="BM263"/>
  <c r="BP263" i="17"/>
  <c r="AV263"/>
  <c r="AJ264" s="1"/>
  <c r="I263"/>
  <c r="BM263"/>
  <c r="BC262" i="13"/>
  <c r="AV262"/>
  <c r="AY262" s="1"/>
  <c r="AI262"/>
  <c r="AR262" s="1"/>
  <c r="S262"/>
  <c r="AB263" s="1"/>
  <c r="M262"/>
  <c r="H473" i="7"/>
  <c r="J473"/>
  <c r="K473"/>
  <c r="G473"/>
  <c r="I473"/>
  <c r="I262" i="13"/>
  <c r="BP262"/>
  <c r="BM262"/>
  <c r="AX263" i="18" l="1"/>
  <c r="BA263" s="1"/>
  <c r="AX263" i="17"/>
  <c r="BA263" s="1"/>
  <c r="L473" i="20"/>
  <c r="G373" i="12" s="1"/>
  <c r="L473" i="19"/>
  <c r="G373" i="15" s="1"/>
  <c r="AY263" i="18"/>
  <c r="BB263" s="1"/>
  <c r="AY263" i="17"/>
  <c r="BB263" s="1"/>
  <c r="R263" i="18"/>
  <c r="AA264" s="1"/>
  <c r="L263"/>
  <c r="O263" s="1"/>
  <c r="S263"/>
  <c r="AB264" s="1"/>
  <c r="M263"/>
  <c r="P263" s="1"/>
  <c r="Q263" i="17"/>
  <c r="Z264" s="1"/>
  <c r="BR263"/>
  <c r="BS264" s="1"/>
  <c r="K263"/>
  <c r="N263" s="1"/>
  <c r="AZ263" i="18"/>
  <c r="BC263" s="1"/>
  <c r="S263" i="17"/>
  <c r="AB264" s="1"/>
  <c r="M263"/>
  <c r="P263" s="1"/>
  <c r="R263"/>
  <c r="AA264" s="1"/>
  <c r="L263"/>
  <c r="O263" s="1"/>
  <c r="BR263" i="18"/>
  <c r="BS264" s="1"/>
  <c r="K263"/>
  <c r="N263" s="1"/>
  <c r="Q263"/>
  <c r="Z264" s="1"/>
  <c r="AZ263" i="17"/>
  <c r="BC263" s="1"/>
  <c r="BW262" i="13"/>
  <c r="BB262"/>
  <c r="AU262"/>
  <c r="AX262" s="1"/>
  <c r="H262"/>
  <c r="BL262"/>
  <c r="BO262"/>
  <c r="R262"/>
  <c r="AA263" s="1"/>
  <c r="L262"/>
  <c r="P262"/>
  <c r="L473" i="7"/>
  <c r="F474" l="1"/>
  <c r="F474" i="19"/>
  <c r="BD263" i="18"/>
  <c r="BH264"/>
  <c r="BH264" i="17"/>
  <c r="G373" i="16"/>
  <c r="H373" s="1"/>
  <c r="I373" s="1"/>
  <c r="H373" i="15"/>
  <c r="I373" s="1"/>
  <c r="BV262" i="13"/>
  <c r="H373" i="12"/>
  <c r="I373" s="1"/>
  <c r="BA262" i="13"/>
  <c r="BD262" s="1"/>
  <c r="BD262" i="17" s="1"/>
  <c r="AK263" i="13"/>
  <c r="AT263" s="1"/>
  <c r="O262"/>
  <c r="K262"/>
  <c r="Q262"/>
  <c r="Z263" s="1"/>
  <c r="F473" i="20" s="1"/>
  <c r="BR262" i="13"/>
  <c r="BS263" s="1"/>
  <c r="BU263" i="18" l="1"/>
  <c r="AR264" s="1"/>
  <c r="BV263"/>
  <c r="AS264" s="1"/>
  <c r="BW263"/>
  <c r="AT264" s="1"/>
  <c r="BU263" i="17"/>
  <c r="AR264" s="1"/>
  <c r="BV263"/>
  <c r="AS264" s="1"/>
  <c r="BW263"/>
  <c r="AT264" s="1"/>
  <c r="J374" i="16"/>
  <c r="J374" i="15"/>
  <c r="BU262" i="13"/>
  <c r="J374" i="12"/>
  <c r="AW263" i="13"/>
  <c r="AZ263" s="1"/>
  <c r="AJ263"/>
  <c r="AS263" s="1"/>
  <c r="N262"/>
  <c r="BN263"/>
  <c r="J263"/>
  <c r="BQ263"/>
  <c r="BH263"/>
  <c r="H474" i="20" l="1"/>
  <c r="J474"/>
  <c r="G474"/>
  <c r="K474"/>
  <c r="I474"/>
  <c r="H474" i="19"/>
  <c r="K474"/>
  <c r="I474"/>
  <c r="J474"/>
  <c r="G474"/>
  <c r="H264" i="18"/>
  <c r="BL264"/>
  <c r="BO264"/>
  <c r="AU264"/>
  <c r="AI265" s="1"/>
  <c r="AU264" i="17"/>
  <c r="AI265" s="1"/>
  <c r="H264"/>
  <c r="BL264"/>
  <c r="BO264"/>
  <c r="BQ264"/>
  <c r="BN264"/>
  <c r="AW264"/>
  <c r="AK265" s="1"/>
  <c r="J264"/>
  <c r="BP264" i="18"/>
  <c r="AV264"/>
  <c r="AJ265" s="1"/>
  <c r="I264"/>
  <c r="BM264"/>
  <c r="J264"/>
  <c r="AW264"/>
  <c r="AK265" s="1"/>
  <c r="BN264"/>
  <c r="BQ264"/>
  <c r="BM264" i="17"/>
  <c r="BP264"/>
  <c r="AV264"/>
  <c r="AJ265" s="1"/>
  <c r="I264"/>
  <c r="BC263" i="13"/>
  <c r="AV263"/>
  <c r="AY263" s="1"/>
  <c r="AI263"/>
  <c r="AR263" s="1"/>
  <c r="M263"/>
  <c r="S263"/>
  <c r="AB264" s="1"/>
  <c r="BP263"/>
  <c r="I263"/>
  <c r="BM263"/>
  <c r="H474" i="7"/>
  <c r="J474"/>
  <c r="I474"/>
  <c r="G474"/>
  <c r="K474"/>
  <c r="AX264" i="17" l="1"/>
  <c r="BA264" s="1"/>
  <c r="AY264"/>
  <c r="BB264" s="1"/>
  <c r="AX264" i="18"/>
  <c r="BA264" s="1"/>
  <c r="L474" i="19"/>
  <c r="G374" i="15" s="1"/>
  <c r="L474" i="20"/>
  <c r="G374" i="12" s="1"/>
  <c r="AZ264" i="18"/>
  <c r="BC264" s="1"/>
  <c r="AY264"/>
  <c r="BB264" s="1"/>
  <c r="L264" i="17"/>
  <c r="O264" s="1"/>
  <c r="R264"/>
  <c r="AA265" s="1"/>
  <c r="Q264" i="18"/>
  <c r="Z265" s="1"/>
  <c r="K264"/>
  <c r="N264" s="1"/>
  <c r="BR264"/>
  <c r="BS265" s="1"/>
  <c r="L264"/>
  <c r="O264" s="1"/>
  <c r="R264"/>
  <c r="AA265" s="1"/>
  <c r="S264" i="17"/>
  <c r="AB265" s="1"/>
  <c r="M264"/>
  <c r="P264" s="1"/>
  <c r="BR264"/>
  <c r="BS265" s="1"/>
  <c r="Q264"/>
  <c r="Z265" s="1"/>
  <c r="K264"/>
  <c r="N264" s="1"/>
  <c r="S264" i="18"/>
  <c r="AB265" s="1"/>
  <c r="M264"/>
  <c r="P264" s="1"/>
  <c r="AZ264" i="17"/>
  <c r="BC264" s="1"/>
  <c r="BW263" i="13"/>
  <c r="BB263"/>
  <c r="AU263"/>
  <c r="AX263" s="1"/>
  <c r="BL263"/>
  <c r="BO263"/>
  <c r="H263"/>
  <c r="L263"/>
  <c r="R263"/>
  <c r="AA264" s="1"/>
  <c r="P263"/>
  <c r="L474" i="7"/>
  <c r="F475" l="1"/>
  <c r="F475" i="19"/>
  <c r="BD264" i="18"/>
  <c r="BH265" i="17"/>
  <c r="BH265" i="18"/>
  <c r="H374" i="12"/>
  <c r="I374" s="1"/>
  <c r="G374" i="16"/>
  <c r="H374" s="1"/>
  <c r="I374" s="1"/>
  <c r="H374" i="15"/>
  <c r="I374" s="1"/>
  <c r="BV263" i="13"/>
  <c r="BA263"/>
  <c r="BD263" s="1"/>
  <c r="BD263" i="17" s="1"/>
  <c r="AK264" i="13"/>
  <c r="AT264" s="1"/>
  <c r="O263"/>
  <c r="BR263"/>
  <c r="BS264" s="1"/>
  <c r="K263"/>
  <c r="Q263"/>
  <c r="Z264" s="1"/>
  <c r="F474" i="20" s="1"/>
  <c r="BV264" i="18" l="1"/>
  <c r="AS265" s="1"/>
  <c r="BW264"/>
  <c r="AT265" s="1"/>
  <c r="BU264"/>
  <c r="AR265" s="1"/>
  <c r="BV264" i="17"/>
  <c r="AS265" s="1"/>
  <c r="BW264"/>
  <c r="AT265" s="1"/>
  <c r="BU264"/>
  <c r="AR265" s="1"/>
  <c r="J375" i="15"/>
  <c r="J375" i="16"/>
  <c r="BU263" i="13"/>
  <c r="J375" i="12"/>
  <c r="AW264" i="13"/>
  <c r="AZ264" s="1"/>
  <c r="AJ264"/>
  <c r="AS264" s="1"/>
  <c r="N263"/>
  <c r="BQ264"/>
  <c r="J264"/>
  <c r="BN264"/>
  <c r="BH264"/>
  <c r="G475" i="19" l="1"/>
  <c r="K475"/>
  <c r="I475"/>
  <c r="H475"/>
  <c r="J475"/>
  <c r="H475" i="20"/>
  <c r="I475"/>
  <c r="K475"/>
  <c r="G475"/>
  <c r="J475"/>
  <c r="BQ265" i="18"/>
  <c r="AW265"/>
  <c r="AK266" s="1"/>
  <c r="J265"/>
  <c r="BN265"/>
  <c r="BO265"/>
  <c r="H265"/>
  <c r="AU265"/>
  <c r="AI266" s="1"/>
  <c r="BL265"/>
  <c r="AW265" i="17"/>
  <c r="AK266" s="1"/>
  <c r="BN265"/>
  <c r="BQ265"/>
  <c r="J265"/>
  <c r="AU265"/>
  <c r="AI266" s="1"/>
  <c r="BL265"/>
  <c r="BO265"/>
  <c r="H265"/>
  <c r="BP265"/>
  <c r="AV265"/>
  <c r="AJ266" s="1"/>
  <c r="I265"/>
  <c r="BM265"/>
  <c r="AV265" i="18"/>
  <c r="AJ266" s="1"/>
  <c r="I265"/>
  <c r="BM265"/>
  <c r="BP265"/>
  <c r="BC264" i="13"/>
  <c r="AV264"/>
  <c r="AY264" s="1"/>
  <c r="AI264"/>
  <c r="AR264" s="1"/>
  <c r="I475" i="7"/>
  <c r="G475"/>
  <c r="H475"/>
  <c r="J475"/>
  <c r="K475"/>
  <c r="BP264" i="13"/>
  <c r="BM264"/>
  <c r="I264"/>
  <c r="S264"/>
  <c r="AB265" s="1"/>
  <c r="M264"/>
  <c r="AY265" i="18" l="1"/>
  <c r="BB265" s="1"/>
  <c r="AX265" i="17"/>
  <c r="BA265" s="1"/>
  <c r="AZ265" i="18"/>
  <c r="BC265" s="1"/>
  <c r="AX265"/>
  <c r="BA265" s="1"/>
  <c r="L475" i="19"/>
  <c r="G375" i="15" s="1"/>
  <c r="L475" i="20"/>
  <c r="G375" i="12" s="1"/>
  <c r="AZ265" i="17"/>
  <c r="BC265" s="1"/>
  <c r="R265" i="18"/>
  <c r="AA266" s="1"/>
  <c r="L265"/>
  <c r="O265" s="1"/>
  <c r="L265" i="17"/>
  <c r="O265" s="1"/>
  <c r="R265"/>
  <c r="AA266" s="1"/>
  <c r="Q265"/>
  <c r="Z266" s="1"/>
  <c r="BR265"/>
  <c r="BS266" s="1"/>
  <c r="K265"/>
  <c r="N265" s="1"/>
  <c r="S265"/>
  <c r="AB266" s="1"/>
  <c r="M265"/>
  <c r="P265" s="1"/>
  <c r="BR265" i="18"/>
  <c r="BS266" s="1"/>
  <c r="Q265"/>
  <c r="Z266" s="1"/>
  <c r="K265"/>
  <c r="N265" s="1"/>
  <c r="M265"/>
  <c r="P265" s="1"/>
  <c r="S265"/>
  <c r="AB266" s="1"/>
  <c r="AY265" i="17"/>
  <c r="BB265" s="1"/>
  <c r="BW264" i="13"/>
  <c r="BB264"/>
  <c r="AU264"/>
  <c r="AX264" s="1"/>
  <c r="P264"/>
  <c r="L475" i="7"/>
  <c r="R264" i="13"/>
  <c r="AA265" s="1"/>
  <c r="L264"/>
  <c r="BL264"/>
  <c r="H264"/>
  <c r="BO264"/>
  <c r="F476" i="19" l="1"/>
  <c r="F476" i="7"/>
  <c r="BD265" i="18"/>
  <c r="BH266" i="17"/>
  <c r="BH266" i="18"/>
  <c r="H375" i="12"/>
  <c r="I375" s="1"/>
  <c r="G375" i="16"/>
  <c r="H375" s="1"/>
  <c r="I375" s="1"/>
  <c r="H375" i="15"/>
  <c r="I375" s="1"/>
  <c r="BV264" i="13"/>
  <c r="BA264"/>
  <c r="BD264" s="1"/>
  <c r="BD264" i="17" s="1"/>
  <c r="AK265" i="13"/>
  <c r="AT265" s="1"/>
  <c r="O264"/>
  <c r="Q264"/>
  <c r="Z265" s="1"/>
  <c r="F475" i="20" s="1"/>
  <c r="K264" i="13"/>
  <c r="BR264"/>
  <c r="BS265" s="1"/>
  <c r="BW265" i="18" l="1"/>
  <c r="AT266" s="1"/>
  <c r="BU265"/>
  <c r="AR266" s="1"/>
  <c r="BV265"/>
  <c r="AS266" s="1"/>
  <c r="BW265" i="17"/>
  <c r="AT266" s="1"/>
  <c r="BU265"/>
  <c r="AR266" s="1"/>
  <c r="BV265"/>
  <c r="AS266" s="1"/>
  <c r="J376" i="16"/>
  <c r="J376" i="15"/>
  <c r="BU264" i="13"/>
  <c r="J376" i="12"/>
  <c r="AW265" i="13"/>
  <c r="AZ265" s="1"/>
  <c r="AJ265"/>
  <c r="AS265" s="1"/>
  <c r="N264"/>
  <c r="BN265"/>
  <c r="J265"/>
  <c r="BQ265"/>
  <c r="BH265"/>
  <c r="K476" i="20" l="1"/>
  <c r="J476"/>
  <c r="I476"/>
  <c r="H476"/>
  <c r="G476"/>
  <c r="H476" i="19"/>
  <c r="K476"/>
  <c r="G476"/>
  <c r="I476"/>
  <c r="J476"/>
  <c r="H266" i="18"/>
  <c r="AU266"/>
  <c r="AI267" s="1"/>
  <c r="BO266"/>
  <c r="BL266"/>
  <c r="BQ266"/>
  <c r="AW266"/>
  <c r="AK267" s="1"/>
  <c r="J266"/>
  <c r="BN266"/>
  <c r="H266" i="17"/>
  <c r="BL266"/>
  <c r="BO266"/>
  <c r="AU266"/>
  <c r="AI267" s="1"/>
  <c r="BP266" i="18"/>
  <c r="AV266"/>
  <c r="AJ267" s="1"/>
  <c r="I266"/>
  <c r="BM266"/>
  <c r="AW266" i="17"/>
  <c r="AK267" s="1"/>
  <c r="BN266"/>
  <c r="BQ266"/>
  <c r="J266"/>
  <c r="I266"/>
  <c r="BM266"/>
  <c r="BP266"/>
  <c r="AV266"/>
  <c r="AJ267" s="1"/>
  <c r="BC265" i="13"/>
  <c r="AV265"/>
  <c r="AY265" s="1"/>
  <c r="AI265"/>
  <c r="AR265" s="1"/>
  <c r="I265"/>
  <c r="BP265"/>
  <c r="BM265"/>
  <c r="M265"/>
  <c r="S265"/>
  <c r="AB266" s="1"/>
  <c r="K476" i="7"/>
  <c r="I476"/>
  <c r="H476"/>
  <c r="G476"/>
  <c r="J476"/>
  <c r="L476" i="19" l="1"/>
  <c r="G376" i="15" s="1"/>
  <c r="L476" i="20"/>
  <c r="G376" i="12" s="1"/>
  <c r="AX266" i="17"/>
  <c r="BA266" s="1"/>
  <c r="S266"/>
  <c r="AB267" s="1"/>
  <c r="M266"/>
  <c r="P266" s="1"/>
  <c r="S266" i="18"/>
  <c r="AB267" s="1"/>
  <c r="M266"/>
  <c r="P266" s="1"/>
  <c r="BR266"/>
  <c r="BS267" s="1"/>
  <c r="K266"/>
  <c r="N266" s="1"/>
  <c r="Q266"/>
  <c r="Z267" s="1"/>
  <c r="AY266" i="17"/>
  <c r="BB266" s="1"/>
  <c r="AZ266"/>
  <c r="BC266" s="1"/>
  <c r="AX266" i="18"/>
  <c r="BA266" s="1"/>
  <c r="R266"/>
  <c r="AA267" s="1"/>
  <c r="L266"/>
  <c r="O266" s="1"/>
  <c r="BR266" i="17"/>
  <c r="BS267" s="1"/>
  <c r="K266"/>
  <c r="N266" s="1"/>
  <c r="Q266"/>
  <c r="Z267" s="1"/>
  <c r="R266"/>
  <c r="AA267" s="1"/>
  <c r="L266"/>
  <c r="O266" s="1"/>
  <c r="AY266" i="18"/>
  <c r="BB266" s="1"/>
  <c r="AZ266"/>
  <c r="BC266" s="1"/>
  <c r="BW265" i="13"/>
  <c r="BB265"/>
  <c r="AU265"/>
  <c r="AX265" s="1"/>
  <c r="L265"/>
  <c r="R265"/>
  <c r="AA266" s="1"/>
  <c r="BO265"/>
  <c r="BL265"/>
  <c r="H265"/>
  <c r="P265"/>
  <c r="L476" i="7"/>
  <c r="F477" i="19" l="1"/>
  <c r="F477" i="7"/>
  <c r="BD266" i="18"/>
  <c r="BH267" i="17"/>
  <c r="BH267" i="18"/>
  <c r="H376" i="15"/>
  <c r="I376" s="1"/>
  <c r="G376" i="16"/>
  <c r="H376" s="1"/>
  <c r="I376" s="1"/>
  <c r="BV265" i="13"/>
  <c r="H376" i="12"/>
  <c r="I376" s="1"/>
  <c r="BA265" i="13"/>
  <c r="BD265" s="1"/>
  <c r="BD265" i="17" s="1"/>
  <c r="AK266" i="13"/>
  <c r="AT266" s="1"/>
  <c r="O265"/>
  <c r="K265"/>
  <c r="BR265"/>
  <c r="BS266" s="1"/>
  <c r="Q265"/>
  <c r="Z266" s="1"/>
  <c r="F476" i="20" s="1"/>
  <c r="BU266" i="18" l="1"/>
  <c r="AR267" s="1"/>
  <c r="BW266"/>
  <c r="AT267" s="1"/>
  <c r="BV266"/>
  <c r="AS267" s="1"/>
  <c r="BU266" i="17"/>
  <c r="AR267" s="1"/>
  <c r="BV266"/>
  <c r="AS267" s="1"/>
  <c r="BW266"/>
  <c r="AT267" s="1"/>
  <c r="J377" i="16"/>
  <c r="J377" i="15"/>
  <c r="BU265" i="13"/>
  <c r="J377" i="12"/>
  <c r="AW266" i="13"/>
  <c r="AZ266" s="1"/>
  <c r="AJ266"/>
  <c r="AS266" s="1"/>
  <c r="BQ266"/>
  <c r="BN266"/>
  <c r="J266"/>
  <c r="N265"/>
  <c r="BH266"/>
  <c r="G477" i="20" l="1"/>
  <c r="I477"/>
  <c r="H477"/>
  <c r="K477"/>
  <c r="J477"/>
  <c r="I477" i="19"/>
  <c r="H477"/>
  <c r="G477"/>
  <c r="K477"/>
  <c r="J477"/>
  <c r="AW267" i="18"/>
  <c r="AK268" s="1"/>
  <c r="BN267"/>
  <c r="BQ267"/>
  <c r="J267"/>
  <c r="AU267" i="17"/>
  <c r="AI268" s="1"/>
  <c r="BL267"/>
  <c r="BO267"/>
  <c r="H267"/>
  <c r="BQ267"/>
  <c r="AW267"/>
  <c r="AK268" s="1"/>
  <c r="J267"/>
  <c r="BN267"/>
  <c r="AU267" i="18"/>
  <c r="AI268" s="1"/>
  <c r="H267"/>
  <c r="BL267"/>
  <c r="BO267"/>
  <c r="BP267"/>
  <c r="I267"/>
  <c r="AV267"/>
  <c r="AJ268" s="1"/>
  <c r="BM267"/>
  <c r="BM267" i="17"/>
  <c r="BP267"/>
  <c r="AV267"/>
  <c r="AJ268" s="1"/>
  <c r="I267"/>
  <c r="BC266" i="13"/>
  <c r="AV266"/>
  <c r="AY266" s="1"/>
  <c r="AI266"/>
  <c r="AR266" s="1"/>
  <c r="J477" i="7"/>
  <c r="I477"/>
  <c r="G477"/>
  <c r="H477"/>
  <c r="K477"/>
  <c r="BP266" i="13"/>
  <c r="BM266"/>
  <c r="I266"/>
  <c r="M266"/>
  <c r="S266"/>
  <c r="AB267" s="1"/>
  <c r="AX267" i="17" l="1"/>
  <c r="BA267" s="1"/>
  <c r="AZ267" i="18"/>
  <c r="BC267" s="1"/>
  <c r="AX267"/>
  <c r="BA267" s="1"/>
  <c r="L477" i="19"/>
  <c r="G377" i="15" s="1"/>
  <c r="L477" i="20"/>
  <c r="G377" i="12" s="1"/>
  <c r="AY267" i="18"/>
  <c r="BB267" s="1"/>
  <c r="AZ267" i="17"/>
  <c r="BC267" s="1"/>
  <c r="R267"/>
  <c r="AA268" s="1"/>
  <c r="L267"/>
  <c r="O267" s="1"/>
  <c r="BR267" i="18"/>
  <c r="BS268" s="1"/>
  <c r="K267"/>
  <c r="N267" s="1"/>
  <c r="Q267"/>
  <c r="Z268" s="1"/>
  <c r="S267" i="17"/>
  <c r="AB268" s="1"/>
  <c r="M267"/>
  <c r="P267" s="1"/>
  <c r="BR267"/>
  <c r="BS268" s="1"/>
  <c r="K267"/>
  <c r="N267" s="1"/>
  <c r="Q267"/>
  <c r="Z268" s="1"/>
  <c r="R267" i="18"/>
  <c r="AA268" s="1"/>
  <c r="L267"/>
  <c r="O267" s="1"/>
  <c r="AY267" i="17"/>
  <c r="BB267" s="1"/>
  <c r="S267" i="18"/>
  <c r="AB268" s="1"/>
  <c r="M267"/>
  <c r="P267" s="1"/>
  <c r="BW266" i="13"/>
  <c r="BB266"/>
  <c r="AU266"/>
  <c r="AX266" s="1"/>
  <c r="P266"/>
  <c r="R266"/>
  <c r="AA267" s="1"/>
  <c r="L266"/>
  <c r="L477" i="7"/>
  <c r="H266" i="13"/>
  <c r="BO266"/>
  <c r="BL266"/>
  <c r="F478" i="19" l="1"/>
  <c r="F478" i="7"/>
  <c r="BD267" i="18"/>
  <c r="BH268"/>
  <c r="BH268" i="17"/>
  <c r="H377" i="12"/>
  <c r="I377" s="1"/>
  <c r="G377" i="16"/>
  <c r="H377" s="1"/>
  <c r="I377" s="1"/>
  <c r="H377" i="15"/>
  <c r="I377" s="1"/>
  <c r="BV266" i="13"/>
  <c r="BA266"/>
  <c r="BD266" s="1"/>
  <c r="BD266" i="17" s="1"/>
  <c r="AK267" i="13"/>
  <c r="AT267" s="1"/>
  <c r="O266"/>
  <c r="BR266"/>
  <c r="BS267" s="1"/>
  <c r="K266"/>
  <c r="Q266"/>
  <c r="Z267" s="1"/>
  <c r="F477" i="20" s="1"/>
  <c r="BU267" i="18" l="1"/>
  <c r="AR268" s="1"/>
  <c r="BV267"/>
  <c r="AS268" s="1"/>
  <c r="BW267"/>
  <c r="AT268" s="1"/>
  <c r="BU267" i="17"/>
  <c r="AR268" s="1"/>
  <c r="BV267"/>
  <c r="AS268" s="1"/>
  <c r="BW267"/>
  <c r="AT268" s="1"/>
  <c r="J378" i="16"/>
  <c r="J378" i="15"/>
  <c r="BU266" i="13"/>
  <c r="J378" i="12"/>
  <c r="AW267" i="13"/>
  <c r="AZ267" s="1"/>
  <c r="AJ267"/>
  <c r="AS267" s="1"/>
  <c r="J267"/>
  <c r="BQ267"/>
  <c r="BN267"/>
  <c r="BH267"/>
  <c r="N266"/>
  <c r="J478" i="19" l="1"/>
  <c r="I478"/>
  <c r="H478"/>
  <c r="K478"/>
  <c r="G478"/>
  <c r="G478" i="20"/>
  <c r="I478"/>
  <c r="J478"/>
  <c r="H478"/>
  <c r="K478"/>
  <c r="BO268" i="17"/>
  <c r="H268"/>
  <c r="BL268"/>
  <c r="AU268"/>
  <c r="AI269" s="1"/>
  <c r="J268" i="18"/>
  <c r="AW268"/>
  <c r="AK269" s="1"/>
  <c r="BQ268"/>
  <c r="BN268"/>
  <c r="AU268"/>
  <c r="AI269" s="1"/>
  <c r="H268"/>
  <c r="BL268"/>
  <c r="BO268"/>
  <c r="AW268" i="17"/>
  <c r="AK269" s="1"/>
  <c r="BQ268"/>
  <c r="J268"/>
  <c r="BN268"/>
  <c r="AV268" i="18"/>
  <c r="AJ269" s="1"/>
  <c r="I268"/>
  <c r="BM268"/>
  <c r="BP268"/>
  <c r="BM268" i="17"/>
  <c r="BP268"/>
  <c r="AV268"/>
  <c r="AJ269" s="1"/>
  <c r="I268"/>
  <c r="BC267" i="13"/>
  <c r="AV267"/>
  <c r="AY267" s="1"/>
  <c r="AI267"/>
  <c r="AR267" s="1"/>
  <c r="I267"/>
  <c r="BP267"/>
  <c r="BM267"/>
  <c r="S267"/>
  <c r="AB268" s="1"/>
  <c r="M267"/>
  <c r="J478" i="7"/>
  <c r="G478"/>
  <c r="H478"/>
  <c r="I478"/>
  <c r="K478"/>
  <c r="AY268" i="18" l="1"/>
  <c r="BB268" s="1"/>
  <c r="AY268" i="17"/>
  <c r="BB268" s="1"/>
  <c r="AX268" i="18"/>
  <c r="BA268" s="1"/>
  <c r="AZ268"/>
  <c r="BC268" s="1"/>
  <c r="AZ268" i="17"/>
  <c r="BC268" s="1"/>
  <c r="L478" i="19"/>
  <c r="G378" i="15" s="1"/>
  <c r="L478" i="20"/>
  <c r="G378" i="12" s="1"/>
  <c r="R268" i="17"/>
  <c r="AA269" s="1"/>
  <c r="L268"/>
  <c r="O268" s="1"/>
  <c r="Q268"/>
  <c r="Z269" s="1"/>
  <c r="BR268"/>
  <c r="BS269" s="1"/>
  <c r="K268"/>
  <c r="N268" s="1"/>
  <c r="S268"/>
  <c r="AB269" s="1"/>
  <c r="M268"/>
  <c r="P268" s="1"/>
  <c r="R268" i="18"/>
  <c r="AA269" s="1"/>
  <c r="L268"/>
  <c r="O268" s="1"/>
  <c r="M268"/>
  <c r="P268" s="1"/>
  <c r="S268"/>
  <c r="AB269" s="1"/>
  <c r="Q268"/>
  <c r="Z269" s="1"/>
  <c r="K268"/>
  <c r="N268" s="1"/>
  <c r="BR268"/>
  <c r="BS269" s="1"/>
  <c r="AX268" i="17"/>
  <c r="BA268" s="1"/>
  <c r="BW267" i="13"/>
  <c r="BB267"/>
  <c r="AU267"/>
  <c r="AX267" s="1"/>
  <c r="P267"/>
  <c r="R267"/>
  <c r="AA268" s="1"/>
  <c r="L267"/>
  <c r="L478" i="7"/>
  <c r="BO267" i="13"/>
  <c r="BL267"/>
  <c r="H267"/>
  <c r="F479" i="19" l="1"/>
  <c r="F479" i="7"/>
  <c r="BD268" i="18"/>
  <c r="BH269"/>
  <c r="BH269" i="17"/>
  <c r="G378" i="16"/>
  <c r="H378" s="1"/>
  <c r="I378" s="1"/>
  <c r="H378" i="15"/>
  <c r="I378" s="1"/>
  <c r="BV267" i="13"/>
  <c r="H378" i="12"/>
  <c r="I378" s="1"/>
  <c r="BA267" i="13"/>
  <c r="BD267" s="1"/>
  <c r="BD267" i="17" s="1"/>
  <c r="AK268" i="13"/>
  <c r="AT268" s="1"/>
  <c r="O267"/>
  <c r="BR267"/>
  <c r="BS268" s="1"/>
  <c r="Q267"/>
  <c r="Z268" s="1"/>
  <c r="F478" i="20" s="1"/>
  <c r="K267" i="13"/>
  <c r="BV268" i="18" l="1"/>
  <c r="AS269" s="1"/>
  <c r="BW268"/>
  <c r="AT269" s="1"/>
  <c r="BU268"/>
  <c r="AR269" s="1"/>
  <c r="BV268" i="17"/>
  <c r="AS269" s="1"/>
  <c r="BW268"/>
  <c r="AT269" s="1"/>
  <c r="BU268"/>
  <c r="AR269" s="1"/>
  <c r="J379" i="16"/>
  <c r="J379" i="15"/>
  <c r="BU267" i="13"/>
  <c r="J379" i="12"/>
  <c r="AW268" i="13"/>
  <c r="AZ268" s="1"/>
  <c r="AJ268"/>
  <c r="AS268" s="1"/>
  <c r="BN268"/>
  <c r="BQ268"/>
  <c r="J268"/>
  <c r="N267"/>
  <c r="BH268"/>
  <c r="J479" i="20" l="1"/>
  <c r="H479"/>
  <c r="K479"/>
  <c r="I479"/>
  <c r="G479"/>
  <c r="I479" i="19"/>
  <c r="H479"/>
  <c r="K479"/>
  <c r="J479"/>
  <c r="G479"/>
  <c r="H269" i="18"/>
  <c r="BL269"/>
  <c r="BO269"/>
  <c r="AU269"/>
  <c r="AI270" s="1"/>
  <c r="J269"/>
  <c r="BN269"/>
  <c r="BQ269"/>
  <c r="AW269"/>
  <c r="AK270" s="1"/>
  <c r="AU269" i="17"/>
  <c r="AI270" s="1"/>
  <c r="H269"/>
  <c r="BL269"/>
  <c r="BO269"/>
  <c r="I269" i="18"/>
  <c r="BM269"/>
  <c r="BP269"/>
  <c r="AV269"/>
  <c r="AJ270" s="1"/>
  <c r="BN269" i="17"/>
  <c r="BQ269"/>
  <c r="J269"/>
  <c r="AW269"/>
  <c r="AK270" s="1"/>
  <c r="BP269"/>
  <c r="I269"/>
  <c r="AV269"/>
  <c r="AJ270" s="1"/>
  <c r="BM269"/>
  <c r="BC268" i="13"/>
  <c r="AV268"/>
  <c r="AY268" s="1"/>
  <c r="AI268"/>
  <c r="AR268" s="1"/>
  <c r="I268"/>
  <c r="BP268"/>
  <c r="BM268"/>
  <c r="M268"/>
  <c r="S268"/>
  <c r="AB269" s="1"/>
  <c r="H479" i="7"/>
  <c r="J479"/>
  <c r="K479"/>
  <c r="I479"/>
  <c r="G479"/>
  <c r="AX269" i="17" l="1"/>
  <c r="BA269" s="1"/>
  <c r="AX269" i="18"/>
  <c r="BA269" s="1"/>
  <c r="L479" i="20"/>
  <c r="G379" i="12" s="1"/>
  <c r="AY269" i="17"/>
  <c r="BB269" s="1"/>
  <c r="L479" i="19"/>
  <c r="G379" i="15" s="1"/>
  <c r="M269" i="18"/>
  <c r="P269" s="1"/>
  <c r="S269"/>
  <c r="AB270" s="1"/>
  <c r="AZ269"/>
  <c r="BC269" s="1"/>
  <c r="R269" i="17"/>
  <c r="AA270" s="1"/>
  <c r="L269"/>
  <c r="O269" s="1"/>
  <c r="BR269" i="18"/>
  <c r="BS270" s="1"/>
  <c r="Q269"/>
  <c r="Z270" s="1"/>
  <c r="K269"/>
  <c r="N269" s="1"/>
  <c r="M269" i="17"/>
  <c r="P269" s="1"/>
  <c r="S269"/>
  <c r="AB270" s="1"/>
  <c r="R269" i="18"/>
  <c r="AA270" s="1"/>
  <c r="L269"/>
  <c r="O269" s="1"/>
  <c r="K269" i="17"/>
  <c r="N269" s="1"/>
  <c r="Q269"/>
  <c r="Z270" s="1"/>
  <c r="BR269"/>
  <c r="BS270" s="1"/>
  <c r="AZ269"/>
  <c r="BC269" s="1"/>
  <c r="AY269" i="18"/>
  <c r="BB269" s="1"/>
  <c r="BW268" i="13"/>
  <c r="BB268"/>
  <c r="AU268"/>
  <c r="AX268" s="1"/>
  <c r="L479" i="7"/>
  <c r="H268" i="13"/>
  <c r="BL268"/>
  <c r="BO268"/>
  <c r="P268"/>
  <c r="R268"/>
  <c r="AA269" s="1"/>
  <c r="L268"/>
  <c r="F480" i="19" l="1"/>
  <c r="F480" i="7"/>
  <c r="BD269" i="18"/>
  <c r="BH270" i="17"/>
  <c r="BH270" i="18"/>
  <c r="H379" i="12"/>
  <c r="I379" s="1"/>
  <c r="G379" i="16"/>
  <c r="H379" s="1"/>
  <c r="I379" s="1"/>
  <c r="H379" i="15"/>
  <c r="I379" s="1"/>
  <c r="BV268" i="13"/>
  <c r="BA268"/>
  <c r="BD268" s="1"/>
  <c r="BD268" i="17" s="1"/>
  <c r="AK269" i="13"/>
  <c r="AT269" s="1"/>
  <c r="O268"/>
  <c r="BR268"/>
  <c r="BS269" s="1"/>
  <c r="K268"/>
  <c r="Q268"/>
  <c r="Z269" s="1"/>
  <c r="F479" i="20" s="1"/>
  <c r="BW269" i="18" l="1"/>
  <c r="AT270" s="1"/>
  <c r="BV269"/>
  <c r="AS270" s="1"/>
  <c r="BU269"/>
  <c r="AR270" s="1"/>
  <c r="BW269" i="17"/>
  <c r="AT270" s="1"/>
  <c r="BU269"/>
  <c r="AR270" s="1"/>
  <c r="BV269"/>
  <c r="AS270" s="1"/>
  <c r="J380" i="15"/>
  <c r="J380" i="16"/>
  <c r="BU268" i="13"/>
  <c r="J380" i="12"/>
  <c r="AW269" i="13"/>
  <c r="AZ269" s="1"/>
  <c r="AJ269"/>
  <c r="AS269" s="1"/>
  <c r="BN269"/>
  <c r="J269"/>
  <c r="BQ269"/>
  <c r="N268"/>
  <c r="BH269"/>
  <c r="K480" i="19" l="1"/>
  <c r="I480"/>
  <c r="H480"/>
  <c r="J480"/>
  <c r="G480"/>
  <c r="H480" i="20"/>
  <c r="I480"/>
  <c r="G480"/>
  <c r="J480"/>
  <c r="K480"/>
  <c r="BO270" i="18"/>
  <c r="H270"/>
  <c r="AU270"/>
  <c r="AI271" s="1"/>
  <c r="BL270"/>
  <c r="BN270"/>
  <c r="BQ270"/>
  <c r="AW270"/>
  <c r="AK271" s="1"/>
  <c r="J270"/>
  <c r="AU270" i="17"/>
  <c r="AI271" s="1"/>
  <c r="H270"/>
  <c r="BL270"/>
  <c r="BO270"/>
  <c r="BQ270"/>
  <c r="J270"/>
  <c r="AW270"/>
  <c r="AK271" s="1"/>
  <c r="BN270"/>
  <c r="I270" i="18"/>
  <c r="AV270"/>
  <c r="AJ271" s="1"/>
  <c r="BM270"/>
  <c r="BP270"/>
  <c r="AV270" i="17"/>
  <c r="AJ271" s="1"/>
  <c r="I270"/>
  <c r="BM270"/>
  <c r="BP270"/>
  <c r="BC269" i="13"/>
  <c r="AV269"/>
  <c r="AY269" s="1"/>
  <c r="AI269"/>
  <c r="AR269" s="1"/>
  <c r="S269"/>
  <c r="AB270" s="1"/>
  <c r="M269"/>
  <c r="H480" i="7"/>
  <c r="K480"/>
  <c r="J480"/>
  <c r="G480"/>
  <c r="I480"/>
  <c r="BP269" i="13"/>
  <c r="I269"/>
  <c r="BM269"/>
  <c r="AX270" i="17" l="1"/>
  <c r="BA270" s="1"/>
  <c r="AY270"/>
  <c r="BB270" s="1"/>
  <c r="AX270" i="18"/>
  <c r="BA270" s="1"/>
  <c r="L480" i="20"/>
  <c r="G380" i="12" s="1"/>
  <c r="L480" i="19"/>
  <c r="G380" i="15" s="1"/>
  <c r="AZ270" i="18"/>
  <c r="BC270" s="1"/>
  <c r="BR270"/>
  <c r="BS271" s="1"/>
  <c r="K270"/>
  <c r="N270" s="1"/>
  <c r="Q270"/>
  <c r="Z271" s="1"/>
  <c r="R270"/>
  <c r="AA271" s="1"/>
  <c r="L270"/>
  <c r="O270" s="1"/>
  <c r="S270" i="17"/>
  <c r="AB271" s="1"/>
  <c r="M270"/>
  <c r="P270" s="1"/>
  <c r="M270" i="18"/>
  <c r="P270" s="1"/>
  <c r="S270"/>
  <c r="AB271" s="1"/>
  <c r="L270" i="17"/>
  <c r="O270" s="1"/>
  <c r="R270"/>
  <c r="AA271" s="1"/>
  <c r="Q270"/>
  <c r="Z271" s="1"/>
  <c r="K270"/>
  <c r="N270" s="1"/>
  <c r="BR270"/>
  <c r="BS271" s="1"/>
  <c r="AY270" i="18"/>
  <c r="BB270" s="1"/>
  <c r="AZ270" i="17"/>
  <c r="BC270" s="1"/>
  <c r="BW269" i="13"/>
  <c r="BB269"/>
  <c r="AU269"/>
  <c r="AX269" s="1"/>
  <c r="L269"/>
  <c r="R269"/>
  <c r="AA270" s="1"/>
  <c r="BO269"/>
  <c r="H269"/>
  <c r="BL269"/>
  <c r="L480" i="7"/>
  <c r="P269" i="13"/>
  <c r="F481" i="19" l="1"/>
  <c r="F481" i="7"/>
  <c r="BD270" i="18"/>
  <c r="BH271" i="17"/>
  <c r="BH271" i="18"/>
  <c r="H380" i="12"/>
  <c r="I380" s="1"/>
  <c r="H380" i="15"/>
  <c r="I380" s="1"/>
  <c r="G380" i="16"/>
  <c r="H380" s="1"/>
  <c r="I380" s="1"/>
  <c r="BV269" i="13"/>
  <c r="BA269"/>
  <c r="BD269" s="1"/>
  <c r="BD269" i="17" s="1"/>
  <c r="AK270" i="13"/>
  <c r="AT270" s="1"/>
  <c r="BR269"/>
  <c r="BS270" s="1"/>
  <c r="K269"/>
  <c r="Q269"/>
  <c r="Z270" s="1"/>
  <c r="F480" i="20" s="1"/>
  <c r="O269" i="13"/>
  <c r="BU270" i="18" l="1"/>
  <c r="AR271" s="1"/>
  <c r="BV270"/>
  <c r="AS271" s="1"/>
  <c r="BW270"/>
  <c r="AT271" s="1"/>
  <c r="BU270" i="17"/>
  <c r="AR271" s="1"/>
  <c r="BV270"/>
  <c r="AS271" s="1"/>
  <c r="BW270"/>
  <c r="AT271" s="1"/>
  <c r="J381" i="15"/>
  <c r="J381" i="16"/>
  <c r="BU269" i="13"/>
  <c r="J381" i="12"/>
  <c r="AW270" i="13"/>
  <c r="AZ270" s="1"/>
  <c r="AJ270"/>
  <c r="AS270" s="1"/>
  <c r="BN270"/>
  <c r="BQ270"/>
  <c r="J270"/>
  <c r="N269"/>
  <c r="BH270"/>
  <c r="I481" i="20" l="1"/>
  <c r="H481"/>
  <c r="K481"/>
  <c r="J481"/>
  <c r="G481"/>
  <c r="G481" i="19"/>
  <c r="H481"/>
  <c r="K481"/>
  <c r="J481"/>
  <c r="I481"/>
  <c r="J271" i="18"/>
  <c r="BN271"/>
  <c r="BQ271"/>
  <c r="AW271"/>
  <c r="AK272" s="1"/>
  <c r="AU271" i="17"/>
  <c r="AI272" s="1"/>
  <c r="H271"/>
  <c r="BL271"/>
  <c r="BO271"/>
  <c r="AW271"/>
  <c r="AK272" s="1"/>
  <c r="J271"/>
  <c r="BN271"/>
  <c r="BQ271"/>
  <c r="BO271" i="18"/>
  <c r="AU271"/>
  <c r="AI272" s="1"/>
  <c r="H271"/>
  <c r="BL271"/>
  <c r="I271" i="17"/>
  <c r="BM271"/>
  <c r="BP271"/>
  <c r="AV271"/>
  <c r="AJ272" s="1"/>
  <c r="AV271" i="18"/>
  <c r="AJ272" s="1"/>
  <c r="BM271"/>
  <c r="BP271"/>
  <c r="I271"/>
  <c r="BC270" i="13"/>
  <c r="AV270"/>
  <c r="AY270" s="1"/>
  <c r="AI270"/>
  <c r="AR270" s="1"/>
  <c r="BP270"/>
  <c r="I270"/>
  <c r="BM270"/>
  <c r="H481" i="7"/>
  <c r="G481"/>
  <c r="J481"/>
  <c r="I481"/>
  <c r="K481"/>
  <c r="M270" i="13"/>
  <c r="S270"/>
  <c r="AB271" s="1"/>
  <c r="AY271" i="18" l="1"/>
  <c r="BB271" s="1"/>
  <c r="AZ271" i="17"/>
  <c r="BC271" s="1"/>
  <c r="AZ271" i="18"/>
  <c r="BC271" s="1"/>
  <c r="L481" i="20"/>
  <c r="G381" i="12" s="1"/>
  <c r="AY271" i="17"/>
  <c r="BB271" s="1"/>
  <c r="L481" i="19"/>
  <c r="G381" i="15" s="1"/>
  <c r="R271" i="17"/>
  <c r="AA272" s="1"/>
  <c r="L271"/>
  <c r="O271" s="1"/>
  <c r="BR271" i="18"/>
  <c r="BS272" s="1"/>
  <c r="K271"/>
  <c r="N271" s="1"/>
  <c r="Q271"/>
  <c r="Z272" s="1"/>
  <c r="L271"/>
  <c r="O271" s="1"/>
  <c r="R271"/>
  <c r="AA272" s="1"/>
  <c r="Q271" i="17"/>
  <c r="Z272" s="1"/>
  <c r="K271"/>
  <c r="N271" s="1"/>
  <c r="BR271"/>
  <c r="BS272" s="1"/>
  <c r="S271" i="18"/>
  <c r="AB272" s="1"/>
  <c r="M271"/>
  <c r="P271" s="1"/>
  <c r="M271" i="17"/>
  <c r="P271" s="1"/>
  <c r="S271"/>
  <c r="AB272" s="1"/>
  <c r="AX271" i="18"/>
  <c r="BA271" s="1"/>
  <c r="AX271" i="17"/>
  <c r="BA271" s="1"/>
  <c r="BW270" i="13"/>
  <c r="BB270"/>
  <c r="AU270"/>
  <c r="AX270" s="1"/>
  <c r="H270"/>
  <c r="BL270"/>
  <c r="BO270"/>
  <c r="R270"/>
  <c r="AA271" s="1"/>
  <c r="L270"/>
  <c r="P270"/>
  <c r="L481" i="7"/>
  <c r="F482" i="19" l="1"/>
  <c r="F482" i="7"/>
  <c r="BH272" i="18"/>
  <c r="BD271"/>
  <c r="BH272" i="17"/>
  <c r="G381" i="16"/>
  <c r="H381" s="1"/>
  <c r="I381" s="1"/>
  <c r="H381" i="15"/>
  <c r="I381" s="1"/>
  <c r="BV270" i="13"/>
  <c r="H381" i="12"/>
  <c r="I381" s="1"/>
  <c r="BA270" i="13"/>
  <c r="BD270" s="1"/>
  <c r="BD270" i="17" s="1"/>
  <c r="AK271" i="13"/>
  <c r="AT271" s="1"/>
  <c r="K270"/>
  <c r="Q270"/>
  <c r="Z271" s="1"/>
  <c r="F481" i="20" s="1"/>
  <c r="BR270" i="13"/>
  <c r="BS271" s="1"/>
  <c r="O270"/>
  <c r="BU271" i="18" l="1"/>
  <c r="AR272" s="1"/>
  <c r="BV271"/>
  <c r="AS272" s="1"/>
  <c r="BW271"/>
  <c r="AT272" s="1"/>
  <c r="BU271" i="17"/>
  <c r="AR272" s="1"/>
  <c r="BV271"/>
  <c r="AS272" s="1"/>
  <c r="BW271"/>
  <c r="AT272" s="1"/>
  <c r="J382" i="16"/>
  <c r="J382" i="15"/>
  <c r="BU270" i="13"/>
  <c r="J382" i="12"/>
  <c r="AW271" i="13"/>
  <c r="AZ271" s="1"/>
  <c r="AJ271"/>
  <c r="AS271" s="1"/>
  <c r="BH271"/>
  <c r="J271"/>
  <c r="BQ271"/>
  <c r="BN271"/>
  <c r="N270"/>
  <c r="I482" i="19" l="1"/>
  <c r="K482"/>
  <c r="J482"/>
  <c r="H482"/>
  <c r="G482"/>
  <c r="I482" i="20"/>
  <c r="H482"/>
  <c r="J482"/>
  <c r="K482"/>
  <c r="G482"/>
  <c r="J272" i="18"/>
  <c r="AW272"/>
  <c r="AK273" s="1"/>
  <c r="BN272"/>
  <c r="BQ272"/>
  <c r="AU272" i="17"/>
  <c r="AI273" s="1"/>
  <c r="BO272"/>
  <c r="H272"/>
  <c r="BL272"/>
  <c r="AW272"/>
  <c r="AK273" s="1"/>
  <c r="J272"/>
  <c r="BN272"/>
  <c r="BQ272"/>
  <c r="BO272" i="18"/>
  <c r="BL272"/>
  <c r="AU272"/>
  <c r="AI273" s="1"/>
  <c r="H272"/>
  <c r="AV272" i="17"/>
  <c r="AJ273" s="1"/>
  <c r="BP272"/>
  <c r="BM272"/>
  <c r="I272"/>
  <c r="AV272" i="18"/>
  <c r="AJ273" s="1"/>
  <c r="BM272"/>
  <c r="BP272"/>
  <c r="I272"/>
  <c r="BC271" i="13"/>
  <c r="AV271"/>
  <c r="AY271" s="1"/>
  <c r="AI271"/>
  <c r="AR271" s="1"/>
  <c r="M271"/>
  <c r="S271"/>
  <c r="AB272" s="1"/>
  <c r="BP271"/>
  <c r="I271"/>
  <c r="BM271"/>
  <c r="H482" i="7"/>
  <c r="K482"/>
  <c r="J482"/>
  <c r="I482"/>
  <c r="G482"/>
  <c r="AX272" i="17" l="1"/>
  <c r="BA272" s="1"/>
  <c r="L482" i="19"/>
  <c r="G382" i="15" s="1"/>
  <c r="AZ272" i="18"/>
  <c r="BC272" s="1"/>
  <c r="L482" i="20"/>
  <c r="G382" i="12" s="1"/>
  <c r="R272" i="17"/>
  <c r="AA273" s="1"/>
  <c r="L272"/>
  <c r="O272" s="1"/>
  <c r="R272" i="18"/>
  <c r="AA273" s="1"/>
  <c r="L272"/>
  <c r="O272" s="1"/>
  <c r="S272"/>
  <c r="AB273" s="1"/>
  <c r="M272"/>
  <c r="P272" s="1"/>
  <c r="AY272" i="17"/>
  <c r="BB272" s="1"/>
  <c r="M272"/>
  <c r="P272" s="1"/>
  <c r="S272"/>
  <c r="AB273" s="1"/>
  <c r="BR272" i="18"/>
  <c r="BS273" s="1"/>
  <c r="Q272"/>
  <c r="Z273" s="1"/>
  <c r="K272"/>
  <c r="N272" s="1"/>
  <c r="K272" i="17"/>
  <c r="N272" s="1"/>
  <c r="BR272"/>
  <c r="BS273" s="1"/>
  <c r="Q272"/>
  <c r="Z273" s="1"/>
  <c r="AY272" i="18"/>
  <c r="BB272" s="1"/>
  <c r="AX272"/>
  <c r="BA272" s="1"/>
  <c r="AZ272" i="17"/>
  <c r="BC272" s="1"/>
  <c r="BW271" i="13"/>
  <c r="BB271"/>
  <c r="AU271"/>
  <c r="AX271" s="1"/>
  <c r="H271"/>
  <c r="BL271"/>
  <c r="BO271"/>
  <c r="L271"/>
  <c r="R271"/>
  <c r="AA272" s="1"/>
  <c r="P271"/>
  <c r="L482" i="7"/>
  <c r="F483" i="19" l="1"/>
  <c r="F483" i="7"/>
  <c r="BH273" i="18"/>
  <c r="BH273" i="17"/>
  <c r="BD272" i="18"/>
  <c r="G382" i="16"/>
  <c r="H382" s="1"/>
  <c r="I382" s="1"/>
  <c r="H382" i="15"/>
  <c r="I382" s="1"/>
  <c r="BV271" i="13"/>
  <c r="H382" i="12"/>
  <c r="I382" s="1"/>
  <c r="BA271" i="13"/>
  <c r="BD271" s="1"/>
  <c r="BD271" i="17" s="1"/>
  <c r="AK272" i="13"/>
  <c r="AT272" s="1"/>
  <c r="O271"/>
  <c r="Q271"/>
  <c r="Z272" s="1"/>
  <c r="F482" i="20" s="1"/>
  <c r="K271" i="13"/>
  <c r="BR271"/>
  <c r="BS272" s="1"/>
  <c r="BV272" i="18" l="1"/>
  <c r="AS273" s="1"/>
  <c r="BW272"/>
  <c r="AT273" s="1"/>
  <c r="BU272"/>
  <c r="AR273" s="1"/>
  <c r="BV272" i="17"/>
  <c r="AS273" s="1"/>
  <c r="BW272"/>
  <c r="AT273" s="1"/>
  <c r="BU272"/>
  <c r="AR273" s="1"/>
  <c r="J383" i="16"/>
  <c r="J383" i="15"/>
  <c r="BU271" i="13"/>
  <c r="J383" i="12"/>
  <c r="AW272" i="13"/>
  <c r="AZ272" s="1"/>
  <c r="AJ272"/>
  <c r="AS272" s="1"/>
  <c r="BH272"/>
  <c r="BN272"/>
  <c r="J272"/>
  <c r="BQ272"/>
  <c r="N271"/>
  <c r="H483" i="19" l="1"/>
  <c r="J483"/>
  <c r="G483"/>
  <c r="I483"/>
  <c r="K483"/>
  <c r="K483" i="20"/>
  <c r="I483"/>
  <c r="H483"/>
  <c r="G483"/>
  <c r="J483"/>
  <c r="BQ273" i="17"/>
  <c r="J273"/>
  <c r="BN273"/>
  <c r="AW273"/>
  <c r="AK274" s="1"/>
  <c r="H273"/>
  <c r="BL273"/>
  <c r="BO273"/>
  <c r="AU273"/>
  <c r="AI274" s="1"/>
  <c r="J273" i="18"/>
  <c r="BQ273"/>
  <c r="BN273"/>
  <c r="AW273"/>
  <c r="AK274" s="1"/>
  <c r="BO273"/>
  <c r="AU273"/>
  <c r="AI274" s="1"/>
  <c r="H273"/>
  <c r="BL273"/>
  <c r="BP273" i="17"/>
  <c r="AV273"/>
  <c r="AJ274" s="1"/>
  <c r="BM273"/>
  <c r="I273"/>
  <c r="AV273" i="18"/>
  <c r="AJ274" s="1"/>
  <c r="I273"/>
  <c r="BM273"/>
  <c r="BP273"/>
  <c r="BC272" i="13"/>
  <c r="AV272"/>
  <c r="AY272" s="1"/>
  <c r="AI272"/>
  <c r="AR272" s="1"/>
  <c r="BP272"/>
  <c r="I272"/>
  <c r="BM272"/>
  <c r="G483" i="7"/>
  <c r="I483"/>
  <c r="J483"/>
  <c r="K483"/>
  <c r="H483"/>
  <c r="S272" i="13"/>
  <c r="AB273" s="1"/>
  <c r="M272"/>
  <c r="AY273" i="18" l="1"/>
  <c r="BB273" s="1"/>
  <c r="AY273" i="17"/>
  <c r="BB273" s="1"/>
  <c r="AX273" i="18"/>
  <c r="BA273" s="1"/>
  <c r="AZ273" i="17"/>
  <c r="BC273" s="1"/>
  <c r="AX273"/>
  <c r="BA273" s="1"/>
  <c r="L483" i="20"/>
  <c r="G383" i="12" s="1"/>
  <c r="L483" i="19"/>
  <c r="G383" i="15" s="1"/>
  <c r="L273" i="17"/>
  <c r="O273" s="1"/>
  <c r="R273"/>
  <c r="AA274" s="1"/>
  <c r="R273" i="18"/>
  <c r="AA274" s="1"/>
  <c r="L273"/>
  <c r="O273" s="1"/>
  <c r="BR273"/>
  <c r="BS274" s="1"/>
  <c r="Q273"/>
  <c r="Z274" s="1"/>
  <c r="K273"/>
  <c r="N273" s="1"/>
  <c r="M273"/>
  <c r="P273" s="1"/>
  <c r="S273"/>
  <c r="AB274" s="1"/>
  <c r="AZ273"/>
  <c r="BC273" s="1"/>
  <c r="Q273" i="17"/>
  <c r="Z274" s="1"/>
  <c r="BR273"/>
  <c r="BS274" s="1"/>
  <c r="K273"/>
  <c r="N273" s="1"/>
  <c r="M273"/>
  <c r="P273" s="1"/>
  <c r="S273"/>
  <c r="AB274" s="1"/>
  <c r="BW272" i="13"/>
  <c r="BB272"/>
  <c r="AU272"/>
  <c r="AX272" s="1"/>
  <c r="R272"/>
  <c r="AA273" s="1"/>
  <c r="L272"/>
  <c r="L483" i="7"/>
  <c r="P272" i="13"/>
  <c r="BL272"/>
  <c r="BO272"/>
  <c r="H272"/>
  <c r="F484" i="19" l="1"/>
  <c r="F484" i="7"/>
  <c r="BD273" i="18"/>
  <c r="BH274"/>
  <c r="BH274" i="17"/>
  <c r="G383" i="16"/>
  <c r="H383" s="1"/>
  <c r="I383" s="1"/>
  <c r="H383" i="15"/>
  <c r="I383" s="1"/>
  <c r="BV272" i="13"/>
  <c r="H383" i="12"/>
  <c r="I383" s="1"/>
  <c r="BA272" i="13"/>
  <c r="BD272" s="1"/>
  <c r="BD272" i="17" s="1"/>
  <c r="AK273" i="13"/>
  <c r="AT273" s="1"/>
  <c r="O272"/>
  <c r="BR272"/>
  <c r="BS273" s="1"/>
  <c r="Q272"/>
  <c r="Z273" s="1"/>
  <c r="F483" i="20" s="1"/>
  <c r="K272" i="13"/>
  <c r="BW273" i="18" l="1"/>
  <c r="AT274" s="1"/>
  <c r="BU273"/>
  <c r="AR274" s="1"/>
  <c r="BV273"/>
  <c r="AS274" s="1"/>
  <c r="BW273" i="17"/>
  <c r="AT274" s="1"/>
  <c r="BU273"/>
  <c r="AR274" s="1"/>
  <c r="BV273"/>
  <c r="AS274" s="1"/>
  <c r="J384" i="15"/>
  <c r="J384" i="16"/>
  <c r="BU272" i="13"/>
  <c r="J384" i="12"/>
  <c r="AW273" i="13"/>
  <c r="AZ273" s="1"/>
  <c r="AJ273"/>
  <c r="AS273" s="1"/>
  <c r="BH273"/>
  <c r="BQ273"/>
  <c r="BN273"/>
  <c r="J273"/>
  <c r="N272"/>
  <c r="J484" i="20" l="1"/>
  <c r="G484"/>
  <c r="I484"/>
  <c r="K484"/>
  <c r="H484"/>
  <c r="H484" i="19"/>
  <c r="I484"/>
  <c r="K484"/>
  <c r="G484"/>
  <c r="J484"/>
  <c r="J274" i="18"/>
  <c r="BN274"/>
  <c r="BQ274"/>
  <c r="AW274"/>
  <c r="AK275" s="1"/>
  <c r="H274" i="17"/>
  <c r="BL274"/>
  <c r="BO274"/>
  <c r="AU274"/>
  <c r="AI275" s="1"/>
  <c r="AW274"/>
  <c r="AK275" s="1"/>
  <c r="BN274"/>
  <c r="BQ274"/>
  <c r="J274"/>
  <c r="H274" i="18"/>
  <c r="AU274"/>
  <c r="AI275" s="1"/>
  <c r="BL274"/>
  <c r="BO274"/>
  <c r="BM274"/>
  <c r="BP274"/>
  <c r="AV274"/>
  <c r="AJ275" s="1"/>
  <c r="I274"/>
  <c r="BP274" i="17"/>
  <c r="I274"/>
  <c r="AV274"/>
  <c r="AJ275" s="1"/>
  <c r="BM274"/>
  <c r="BC273" i="13"/>
  <c r="AV273"/>
  <c r="AY273" s="1"/>
  <c r="AI273"/>
  <c r="AR273" s="1"/>
  <c r="K484" i="7"/>
  <c r="H484"/>
  <c r="I484"/>
  <c r="G484"/>
  <c r="J484"/>
  <c r="BP273" i="13"/>
  <c r="BM273"/>
  <c r="I273"/>
  <c r="M273"/>
  <c r="S273"/>
  <c r="AB274" s="1"/>
  <c r="AZ274" i="17" l="1"/>
  <c r="BC274" s="1"/>
  <c r="AY274" i="18"/>
  <c r="BB274" s="1"/>
  <c r="L484" i="19"/>
  <c r="G384" i="15" s="1"/>
  <c r="L484" i="20"/>
  <c r="G384" i="12" s="1"/>
  <c r="AY274" i="17"/>
  <c r="BB274" s="1"/>
  <c r="M274"/>
  <c r="P274" s="1"/>
  <c r="S274"/>
  <c r="AB275" s="1"/>
  <c r="AX274"/>
  <c r="BA274" s="1"/>
  <c r="R274" i="18"/>
  <c r="AA275" s="1"/>
  <c r="L274"/>
  <c r="O274" s="1"/>
  <c r="S274"/>
  <c r="AB275" s="1"/>
  <c r="M274"/>
  <c r="P274" s="1"/>
  <c r="K274" i="17"/>
  <c r="N274" s="1"/>
  <c r="Q274"/>
  <c r="Z275" s="1"/>
  <c r="BR274"/>
  <c r="BS275" s="1"/>
  <c r="AZ274" i="18"/>
  <c r="BC274" s="1"/>
  <c r="R274" i="17"/>
  <c r="AA275" s="1"/>
  <c r="L274"/>
  <c r="O274" s="1"/>
  <c r="Q274" i="18"/>
  <c r="Z275" s="1"/>
  <c r="BR274"/>
  <c r="BS275" s="1"/>
  <c r="K274"/>
  <c r="N274" s="1"/>
  <c r="AX274"/>
  <c r="BA274" s="1"/>
  <c r="BW273" i="13"/>
  <c r="BB273"/>
  <c r="AU273"/>
  <c r="AX273" s="1"/>
  <c r="P273"/>
  <c r="L484" i="7"/>
  <c r="L273" i="13"/>
  <c r="R273"/>
  <c r="AA274" s="1"/>
  <c r="BO273"/>
  <c r="BL273"/>
  <c r="H273"/>
  <c r="F485" i="19" l="1"/>
  <c r="F485" i="7"/>
  <c r="BH275" i="18"/>
  <c r="BD274"/>
  <c r="BH275" i="17"/>
  <c r="H384" i="15"/>
  <c r="I384" s="1"/>
  <c r="G384" i="16"/>
  <c r="H384" s="1"/>
  <c r="I384" s="1"/>
  <c r="BV273" i="13"/>
  <c r="H384" i="12"/>
  <c r="I384" s="1"/>
  <c r="BA273" i="13"/>
  <c r="BD273" s="1"/>
  <c r="BD273" i="17" s="1"/>
  <c r="AK274" i="13"/>
  <c r="AT274" s="1"/>
  <c r="BR273"/>
  <c r="BS274" s="1"/>
  <c r="Q273"/>
  <c r="Z274" s="1"/>
  <c r="F484" i="20" s="1"/>
  <c r="K273" i="13"/>
  <c r="O273"/>
  <c r="BU274" i="18" l="1"/>
  <c r="AR275" s="1"/>
  <c r="BW274"/>
  <c r="AT275" s="1"/>
  <c r="BV274"/>
  <c r="AS275" s="1"/>
  <c r="BU274" i="17"/>
  <c r="AR275" s="1"/>
  <c r="BV274"/>
  <c r="AS275" s="1"/>
  <c r="BW274"/>
  <c r="AT275" s="1"/>
  <c r="J385" i="15"/>
  <c r="J385" i="16"/>
  <c r="BU273" i="13"/>
  <c r="J385" i="12"/>
  <c r="AW274" i="13"/>
  <c r="AZ274" s="1"/>
  <c r="AJ274"/>
  <c r="AS274" s="1"/>
  <c r="BH274"/>
  <c r="N273"/>
  <c r="BQ274"/>
  <c r="J274"/>
  <c r="BN274"/>
  <c r="H485" i="20" l="1"/>
  <c r="G485"/>
  <c r="K485"/>
  <c r="I485"/>
  <c r="J485"/>
  <c r="J485" i="19"/>
  <c r="K485"/>
  <c r="G485"/>
  <c r="H485"/>
  <c r="I485"/>
  <c r="BQ275" i="18"/>
  <c r="BN275"/>
  <c r="J275"/>
  <c r="AW275"/>
  <c r="AK276" s="1"/>
  <c r="BL275" i="17"/>
  <c r="AU275"/>
  <c r="AI276" s="1"/>
  <c r="BO275"/>
  <c r="H275"/>
  <c r="AW275"/>
  <c r="AK276" s="1"/>
  <c r="J275"/>
  <c r="BN275"/>
  <c r="BQ275"/>
  <c r="I275" i="18"/>
  <c r="BP275"/>
  <c r="AV275"/>
  <c r="AJ276" s="1"/>
  <c r="BM275"/>
  <c r="H275"/>
  <c r="BO275"/>
  <c r="AU275"/>
  <c r="AI276" s="1"/>
  <c r="BL275"/>
  <c r="AV275" i="17"/>
  <c r="AJ276" s="1"/>
  <c r="I275"/>
  <c r="BM275"/>
  <c r="BP275"/>
  <c r="BC274" i="13"/>
  <c r="AV274"/>
  <c r="AY274" s="1"/>
  <c r="AI274"/>
  <c r="AR274" s="1"/>
  <c r="BM274"/>
  <c r="BP274"/>
  <c r="I274"/>
  <c r="S274"/>
  <c r="AB275" s="1"/>
  <c r="M274"/>
  <c r="K485" i="7"/>
  <c r="J485"/>
  <c r="I485"/>
  <c r="H485"/>
  <c r="G485"/>
  <c r="AZ275" i="17" l="1"/>
  <c r="BC275" s="1"/>
  <c r="AZ275" i="18"/>
  <c r="BC275" s="1"/>
  <c r="AX275" i="17"/>
  <c r="BA275" s="1"/>
  <c r="L485" i="19"/>
  <c r="G385" i="15" s="1"/>
  <c r="L485" i="20"/>
  <c r="G385" i="12" s="1"/>
  <c r="AX275" i="18"/>
  <c r="BA275" s="1"/>
  <c r="Q275"/>
  <c r="Z276" s="1"/>
  <c r="K275"/>
  <c r="N275" s="1"/>
  <c r="BR275"/>
  <c r="BS276" s="1"/>
  <c r="K275" i="17"/>
  <c r="N275" s="1"/>
  <c r="Q275"/>
  <c r="Z276" s="1"/>
  <c r="BR275"/>
  <c r="BS276" s="1"/>
  <c r="S275" i="18"/>
  <c r="AB276" s="1"/>
  <c r="M275"/>
  <c r="P275" s="1"/>
  <c r="R275" i="17"/>
  <c r="AA276" s="1"/>
  <c r="L275"/>
  <c r="O275" s="1"/>
  <c r="R275" i="18"/>
  <c r="AA276" s="1"/>
  <c r="L275"/>
  <c r="O275" s="1"/>
  <c r="S275" i="17"/>
  <c r="AB276" s="1"/>
  <c r="M275"/>
  <c r="P275" s="1"/>
  <c r="AY275"/>
  <c r="BB275" s="1"/>
  <c r="AY275" i="18"/>
  <c r="BB275" s="1"/>
  <c r="BD275" s="1"/>
  <c r="BW274" i="13"/>
  <c r="BB274"/>
  <c r="AU274"/>
  <c r="AX274" s="1"/>
  <c r="BL274"/>
  <c r="BO274"/>
  <c r="H274"/>
  <c r="P274"/>
  <c r="L274"/>
  <c r="R274"/>
  <c r="AA275" s="1"/>
  <c r="L485" i="7"/>
  <c r="F486" i="19" l="1"/>
  <c r="F486" i="7"/>
  <c r="BH276" i="17"/>
  <c r="BH276" i="18"/>
  <c r="H385" i="12"/>
  <c r="I385" s="1"/>
  <c r="G385" i="16"/>
  <c r="H385" s="1"/>
  <c r="I385" s="1"/>
  <c r="H385" i="15"/>
  <c r="I385" s="1"/>
  <c r="BV274" i="13"/>
  <c r="BA274"/>
  <c r="BD274" s="1"/>
  <c r="BD274" i="17" s="1"/>
  <c r="AK275" i="13"/>
  <c r="AT275" s="1"/>
  <c r="K274"/>
  <c r="BR274"/>
  <c r="BS275" s="1"/>
  <c r="Q274"/>
  <c r="Z275" s="1"/>
  <c r="F485" i="20" s="1"/>
  <c r="O274" i="13"/>
  <c r="BU275" i="18" l="1"/>
  <c r="AR276" s="1"/>
  <c r="BV275"/>
  <c r="AS276" s="1"/>
  <c r="BW275"/>
  <c r="AT276" s="1"/>
  <c r="BU275" i="17"/>
  <c r="AR276" s="1"/>
  <c r="BV275"/>
  <c r="AS276" s="1"/>
  <c r="BW275"/>
  <c r="AT276" s="1"/>
  <c r="J386" i="15"/>
  <c r="J386" i="16"/>
  <c r="BU274" i="13"/>
  <c r="J386" i="12"/>
  <c r="AW275" i="13"/>
  <c r="AZ275" s="1"/>
  <c r="AJ275"/>
  <c r="AS275" s="1"/>
  <c r="J275"/>
  <c r="BQ275"/>
  <c r="BN275"/>
  <c r="N274"/>
  <c r="BH275"/>
  <c r="H486" i="19" l="1"/>
  <c r="J486"/>
  <c r="K486"/>
  <c r="I486"/>
  <c r="G486"/>
  <c r="H486" i="20"/>
  <c r="K486"/>
  <c r="J486"/>
  <c r="I486"/>
  <c r="G486"/>
  <c r="BL276" i="18"/>
  <c r="AU276"/>
  <c r="AI277" s="1"/>
  <c r="H276"/>
  <c r="BO276"/>
  <c r="H276" i="17"/>
  <c r="AU276"/>
  <c r="AI277" s="1"/>
  <c r="BO276"/>
  <c r="BL276"/>
  <c r="AW276"/>
  <c r="AK277" s="1"/>
  <c r="J276"/>
  <c r="BN276"/>
  <c r="BQ276"/>
  <c r="J276" i="18"/>
  <c r="AW276"/>
  <c r="AK277" s="1"/>
  <c r="BN276"/>
  <c r="BQ276"/>
  <c r="BP276"/>
  <c r="I276"/>
  <c r="AV276"/>
  <c r="AJ277" s="1"/>
  <c r="BM276"/>
  <c r="I276" i="17"/>
  <c r="BP276"/>
  <c r="AV276"/>
  <c r="AJ277" s="1"/>
  <c r="BM276"/>
  <c r="BC275" i="13"/>
  <c r="AV275"/>
  <c r="AY275" s="1"/>
  <c r="AI275"/>
  <c r="AR275" s="1"/>
  <c r="M275"/>
  <c r="S275"/>
  <c r="AB276" s="1"/>
  <c r="I275"/>
  <c r="BM275"/>
  <c r="BP275"/>
  <c r="I486" i="7"/>
  <c r="J486"/>
  <c r="K486"/>
  <c r="G486"/>
  <c r="H486"/>
  <c r="AX276" i="18" l="1"/>
  <c r="BA276" s="1"/>
  <c r="AY276" i="17"/>
  <c r="BB276" s="1"/>
  <c r="AZ276"/>
  <c r="BC276" s="1"/>
  <c r="AX276"/>
  <c r="BA276" s="1"/>
  <c r="L486" i="19"/>
  <c r="G386" i="15" s="1"/>
  <c r="L486" i="20"/>
  <c r="G386" i="12" s="1"/>
  <c r="AY276" i="18"/>
  <c r="BB276" s="1"/>
  <c r="L276" i="17"/>
  <c r="O276" s="1"/>
  <c r="R276"/>
  <c r="AA277" s="1"/>
  <c r="R276" i="18"/>
  <c r="AA277" s="1"/>
  <c r="L276"/>
  <c r="O276" s="1"/>
  <c r="K276" i="17"/>
  <c r="N276" s="1"/>
  <c r="Q276"/>
  <c r="Z277" s="1"/>
  <c r="BR276"/>
  <c r="BS277" s="1"/>
  <c r="BR276" i="18"/>
  <c r="BS277" s="1"/>
  <c r="K276"/>
  <c r="N276" s="1"/>
  <c r="Q276"/>
  <c r="Z277" s="1"/>
  <c r="M276"/>
  <c r="P276" s="1"/>
  <c r="S276"/>
  <c r="AB277" s="1"/>
  <c r="M276" i="17"/>
  <c r="P276" s="1"/>
  <c r="S276"/>
  <c r="AB277" s="1"/>
  <c r="AZ276" i="18"/>
  <c r="BC276" s="1"/>
  <c r="BW275" i="13"/>
  <c r="BB275"/>
  <c r="L275"/>
  <c r="R275"/>
  <c r="AA276" s="1"/>
  <c r="P275"/>
  <c r="L486" i="7"/>
  <c r="F487" l="1"/>
  <c r="F487" i="19"/>
  <c r="BD276" i="18"/>
  <c r="BH277"/>
  <c r="BH277" i="17"/>
  <c r="G386" i="16"/>
  <c r="H386" s="1"/>
  <c r="I386" s="1"/>
  <c r="H386" i="15"/>
  <c r="I386" s="1"/>
  <c r="BV275" i="13"/>
  <c r="H386" i="12"/>
  <c r="I386" s="1"/>
  <c r="AU275" i="13"/>
  <c r="AX275" s="1"/>
  <c r="BO275"/>
  <c r="H275"/>
  <c r="Q275" s="1"/>
  <c r="Z276" s="1"/>
  <c r="F486" i="20" s="1"/>
  <c r="BL275" i="13"/>
  <c r="AK276"/>
  <c r="AT276" s="1"/>
  <c r="O275"/>
  <c r="BV276" i="18" l="1"/>
  <c r="AS277" s="1"/>
  <c r="BW276"/>
  <c r="AT277" s="1"/>
  <c r="BU276"/>
  <c r="AR277" s="1"/>
  <c r="BV276" i="17"/>
  <c r="AS277" s="1"/>
  <c r="BW276"/>
  <c r="AT277" s="1"/>
  <c r="BU276"/>
  <c r="AR277" s="1"/>
  <c r="J387" i="16"/>
  <c r="J387" i="15"/>
  <c r="J387" i="12"/>
  <c r="BA275" i="13"/>
  <c r="BD275" s="1"/>
  <c r="BD275" i="17" s="1"/>
  <c r="AW276" i="13"/>
  <c r="AZ276" s="1"/>
  <c r="K275"/>
  <c r="BR275"/>
  <c r="BS276" s="1"/>
  <c r="AJ276"/>
  <c r="AS276" s="1"/>
  <c r="J276"/>
  <c r="BQ276"/>
  <c r="BN276"/>
  <c r="BH276"/>
  <c r="J487" i="20" l="1"/>
  <c r="K487"/>
  <c r="I487"/>
  <c r="H487"/>
  <c r="G487"/>
  <c r="J487" i="19"/>
  <c r="I487"/>
  <c r="G487"/>
  <c r="K487"/>
  <c r="H487"/>
  <c r="BN277" i="17"/>
  <c r="AW277"/>
  <c r="AK278" s="1"/>
  <c r="BQ277"/>
  <c r="J277"/>
  <c r="H277"/>
  <c r="BO277"/>
  <c r="AU277"/>
  <c r="AI278" s="1"/>
  <c r="BL277"/>
  <c r="AW277" i="18"/>
  <c r="AK278" s="1"/>
  <c r="J277"/>
  <c r="BN277"/>
  <c r="BQ277"/>
  <c r="BP277" i="17"/>
  <c r="AV277"/>
  <c r="AJ278" s="1"/>
  <c r="I277"/>
  <c r="BM277"/>
  <c r="BL277" i="18"/>
  <c r="AU277"/>
  <c r="AI278" s="1"/>
  <c r="H277"/>
  <c r="BO277"/>
  <c r="AV277"/>
  <c r="AJ278" s="1"/>
  <c r="I277"/>
  <c r="BM277"/>
  <c r="BP277"/>
  <c r="BU275" i="13"/>
  <c r="BC276"/>
  <c r="N275"/>
  <c r="AV276"/>
  <c r="AY276" s="1"/>
  <c r="AI276"/>
  <c r="BP276"/>
  <c r="BM276"/>
  <c r="I276"/>
  <c r="J487" i="7"/>
  <c r="I487"/>
  <c r="H487"/>
  <c r="K487"/>
  <c r="G487"/>
  <c r="M276" i="13"/>
  <c r="S276"/>
  <c r="AB277" s="1"/>
  <c r="AR276" l="1"/>
  <c r="AY277" i="18"/>
  <c r="BB277" s="1"/>
  <c r="AZ277" i="17"/>
  <c r="BC277" s="1"/>
  <c r="AX277"/>
  <c r="BA277" s="1"/>
  <c r="L487" i="19"/>
  <c r="G387" i="15" s="1"/>
  <c r="L487" i="20"/>
  <c r="G387" i="12" s="1"/>
  <c r="AX277" i="18"/>
  <c r="BA277" s="1"/>
  <c r="AY277" i="17"/>
  <c r="BB277" s="1"/>
  <c r="S277"/>
  <c r="AB278" s="1"/>
  <c r="M277"/>
  <c r="P277" s="1"/>
  <c r="K277"/>
  <c r="N277" s="1"/>
  <c r="BR277"/>
  <c r="BS278" s="1"/>
  <c r="Q277"/>
  <c r="Z278" s="1"/>
  <c r="Q277" i="18"/>
  <c r="Z278" s="1"/>
  <c r="K277"/>
  <c r="N277" s="1"/>
  <c r="BR277"/>
  <c r="BS278" s="1"/>
  <c r="L277" i="17"/>
  <c r="O277" s="1"/>
  <c r="R277"/>
  <c r="AA278" s="1"/>
  <c r="S277" i="18"/>
  <c r="AB278" s="1"/>
  <c r="M277"/>
  <c r="P277" s="1"/>
  <c r="R277"/>
  <c r="AA278" s="1"/>
  <c r="L277"/>
  <c r="O277" s="1"/>
  <c r="AZ277"/>
  <c r="BC277" s="1"/>
  <c r="BW276" i="13"/>
  <c r="BO276"/>
  <c r="BB276"/>
  <c r="R276"/>
  <c r="AA277" s="1"/>
  <c r="L276"/>
  <c r="P276"/>
  <c r="L487" i="7"/>
  <c r="F488" i="19" l="1"/>
  <c r="F488" i="7"/>
  <c r="BD277" i="18"/>
  <c r="BH278" i="17"/>
  <c r="BH278" i="18"/>
  <c r="G387" i="16"/>
  <c r="H387" s="1"/>
  <c r="I387" s="1"/>
  <c r="H387" i="15"/>
  <c r="I387" s="1"/>
  <c r="BV276" i="13"/>
  <c r="H387" i="12"/>
  <c r="I387" s="1"/>
  <c r="H276" i="13"/>
  <c r="Q276" s="1"/>
  <c r="Z277" s="1"/>
  <c r="F487" i="20" s="1"/>
  <c r="AU276" i="13"/>
  <c r="AX276" s="1"/>
  <c r="BL276"/>
  <c r="AK277"/>
  <c r="AT277" s="1"/>
  <c r="O276"/>
  <c r="BW277" i="18" l="1"/>
  <c r="AT278" s="1"/>
  <c r="BV277"/>
  <c r="AS278" s="1"/>
  <c r="BU277"/>
  <c r="AR278" s="1"/>
  <c r="BW277" i="17"/>
  <c r="AT278" s="1"/>
  <c r="BU277"/>
  <c r="AR278" s="1"/>
  <c r="BV277"/>
  <c r="AS278" s="1"/>
  <c r="J388" i="16"/>
  <c r="J388" i="15"/>
  <c r="J388" i="12"/>
  <c r="BA276" i="13"/>
  <c r="BD276" s="1"/>
  <c r="BD276" i="17" s="1"/>
  <c r="BR276" i="13"/>
  <c r="BS277" s="1"/>
  <c r="K276"/>
  <c r="AW277"/>
  <c r="AZ277" s="1"/>
  <c r="AJ277"/>
  <c r="AS277" s="1"/>
  <c r="BH277"/>
  <c r="J277"/>
  <c r="BQ277"/>
  <c r="BN277"/>
  <c r="K488" i="19" l="1"/>
  <c r="H488"/>
  <c r="I488"/>
  <c r="G488"/>
  <c r="J488"/>
  <c r="G488" i="20"/>
  <c r="K488"/>
  <c r="H488"/>
  <c r="J488"/>
  <c r="I488"/>
  <c r="BN278" i="18"/>
  <c r="AW278"/>
  <c r="AK279" s="1"/>
  <c r="BQ278"/>
  <c r="J278"/>
  <c r="BL278" i="17"/>
  <c r="H278"/>
  <c r="AU278"/>
  <c r="AI279" s="1"/>
  <c r="BO278"/>
  <c r="J278"/>
  <c r="AW278"/>
  <c r="AK279" s="1"/>
  <c r="BN278"/>
  <c r="BQ278"/>
  <c r="AV278" i="18"/>
  <c r="AJ279" s="1"/>
  <c r="BM278"/>
  <c r="BP278"/>
  <c r="I278"/>
  <c r="BO278"/>
  <c r="AU278"/>
  <c r="AI279" s="1"/>
  <c r="BL278"/>
  <c r="H278"/>
  <c r="I278" i="17"/>
  <c r="AV278"/>
  <c r="AJ279" s="1"/>
  <c r="BM278"/>
  <c r="BP278"/>
  <c r="BU276" i="13"/>
  <c r="BC277"/>
  <c r="N276"/>
  <c r="AI277"/>
  <c r="S277"/>
  <c r="AB278" s="1"/>
  <c r="M277"/>
  <c r="K488" i="7"/>
  <c r="H488"/>
  <c r="G488"/>
  <c r="I488"/>
  <c r="J488"/>
  <c r="AR277" i="13" l="1"/>
  <c r="AY278" i="18"/>
  <c r="BB278" s="1"/>
  <c r="AZ278"/>
  <c r="BC278" s="1"/>
  <c r="AX278"/>
  <c r="BA278" s="1"/>
  <c r="AY278" i="17"/>
  <c r="BB278" s="1"/>
  <c r="AZ278"/>
  <c r="BC278" s="1"/>
  <c r="AX278"/>
  <c r="BA278" s="1"/>
  <c r="L488" i="19"/>
  <c r="G388" i="15" s="1"/>
  <c r="L488" i="20"/>
  <c r="G388" i="12" s="1"/>
  <c r="R278" i="18"/>
  <c r="AA279" s="1"/>
  <c r="L278"/>
  <c r="O278" s="1"/>
  <c r="M278" i="17"/>
  <c r="P278" s="1"/>
  <c r="S278"/>
  <c r="AB279" s="1"/>
  <c r="Q278"/>
  <c r="Z279" s="1"/>
  <c r="BR278"/>
  <c r="BS279" s="1"/>
  <c r="K278"/>
  <c r="N278" s="1"/>
  <c r="BR278" i="18"/>
  <c r="BS279" s="1"/>
  <c r="K278"/>
  <c r="N278" s="1"/>
  <c r="Q278"/>
  <c r="Z279" s="1"/>
  <c r="R278" i="17"/>
  <c r="AA279" s="1"/>
  <c r="L278"/>
  <c r="O278" s="1"/>
  <c r="S278" i="18"/>
  <c r="AB279" s="1"/>
  <c r="M278"/>
  <c r="P278" s="1"/>
  <c r="BW277" i="13"/>
  <c r="AU277"/>
  <c r="AX277" s="1"/>
  <c r="AV277"/>
  <c r="AY277" s="1"/>
  <c r="BP277"/>
  <c r="BM277"/>
  <c r="I277"/>
  <c r="L277" s="1"/>
  <c r="L488" i="7"/>
  <c r="P277" i="13"/>
  <c r="F489" i="19" l="1"/>
  <c r="F489" i="7"/>
  <c r="BD278" i="18"/>
  <c r="BH279" i="17"/>
  <c r="BH279" i="18"/>
  <c r="H388" i="15"/>
  <c r="I388" s="1"/>
  <c r="G388" i="16"/>
  <c r="H388" s="1"/>
  <c r="I388" s="1"/>
  <c r="BO277" i="13"/>
  <c r="BL277"/>
  <c r="BV277"/>
  <c r="H277"/>
  <c r="K277" s="1"/>
  <c r="BA277"/>
  <c r="H388" i="12"/>
  <c r="I388" s="1"/>
  <c r="BB277" i="13"/>
  <c r="R277"/>
  <c r="AA278" s="1"/>
  <c r="AK278"/>
  <c r="AT278" s="1"/>
  <c r="O277"/>
  <c r="BU278" i="18" l="1"/>
  <c r="AR279" s="1"/>
  <c r="BV278"/>
  <c r="AS279" s="1"/>
  <c r="BW278"/>
  <c r="AT279" s="1"/>
  <c r="BU278" i="17"/>
  <c r="AR279" s="1"/>
  <c r="BV278"/>
  <c r="AS279" s="1"/>
  <c r="BW278"/>
  <c r="AT279" s="1"/>
  <c r="J389" i="15"/>
  <c r="J389" i="16"/>
  <c r="BD277" i="13"/>
  <c r="BD277" i="17" s="1"/>
  <c r="Q277" i="13"/>
  <c r="Z278" s="1"/>
  <c r="F488" i="20" s="1"/>
  <c r="BR277" i="13"/>
  <c r="BS278" s="1"/>
  <c r="BU277"/>
  <c r="J389" i="12"/>
  <c r="AW278" i="13"/>
  <c r="AZ278" s="1"/>
  <c r="AJ278"/>
  <c r="AS278" s="1"/>
  <c r="N277"/>
  <c r="BN278"/>
  <c r="BQ278"/>
  <c r="J278"/>
  <c r="J489" i="7" l="1"/>
  <c r="BO279" i="18"/>
  <c r="AU279"/>
  <c r="AI280" s="1"/>
  <c r="H279"/>
  <c r="BL279"/>
  <c r="BO279" i="17"/>
  <c r="H279"/>
  <c r="AU279"/>
  <c r="AI280" s="1"/>
  <c r="BL279"/>
  <c r="BQ279"/>
  <c r="AW279"/>
  <c r="AK280" s="1"/>
  <c r="J279"/>
  <c r="BN279"/>
  <c r="I279" i="18"/>
  <c r="BP279"/>
  <c r="AV279"/>
  <c r="AJ280" s="1"/>
  <c r="BM279"/>
  <c r="BN279"/>
  <c r="J279"/>
  <c r="BQ279"/>
  <c r="AW279"/>
  <c r="AK280" s="1"/>
  <c r="I279" i="17"/>
  <c r="AV279"/>
  <c r="AJ280" s="1"/>
  <c r="BM279"/>
  <c r="BP279"/>
  <c r="BH278" i="13"/>
  <c r="BC278"/>
  <c r="AV278"/>
  <c r="AY278" s="1"/>
  <c r="AI278"/>
  <c r="AR278" s="1"/>
  <c r="BP278"/>
  <c r="BM278"/>
  <c r="I278"/>
  <c r="M278"/>
  <c r="S278"/>
  <c r="AB279" s="1"/>
  <c r="AX279" i="17" l="1"/>
  <c r="BA279" s="1"/>
  <c r="G489" i="7"/>
  <c r="AZ279" i="17"/>
  <c r="BC279" s="1"/>
  <c r="J489" i="20"/>
  <c r="I489"/>
  <c r="K489"/>
  <c r="H489"/>
  <c r="G489"/>
  <c r="I489" i="7"/>
  <c r="H489"/>
  <c r="K489" i="19"/>
  <c r="G489"/>
  <c r="I489"/>
  <c r="J489"/>
  <c r="H489"/>
  <c r="K489" i="7"/>
  <c r="AY279" i="18"/>
  <c r="BB279" s="1"/>
  <c r="AX279"/>
  <c r="BA279" s="1"/>
  <c r="S279" i="17"/>
  <c r="AB280" s="1"/>
  <c r="M279"/>
  <c r="P279" s="1"/>
  <c r="L279"/>
  <c r="O279" s="1"/>
  <c r="R279"/>
  <c r="AA280" s="1"/>
  <c r="AZ279" i="18"/>
  <c r="BC279" s="1"/>
  <c r="S279"/>
  <c r="AB280" s="1"/>
  <c r="M279"/>
  <c r="P279" s="1"/>
  <c r="BR279" i="17"/>
  <c r="BS280" s="1"/>
  <c r="Q279"/>
  <c r="Z280" s="1"/>
  <c r="K279"/>
  <c r="N279" s="1"/>
  <c r="Q279" i="18"/>
  <c r="Z280" s="1"/>
  <c r="BR279"/>
  <c r="BS280" s="1"/>
  <c r="K279"/>
  <c r="N279" s="1"/>
  <c r="R279"/>
  <c r="AA280" s="1"/>
  <c r="L279"/>
  <c r="O279" s="1"/>
  <c r="AY279" i="17"/>
  <c r="BB279" s="1"/>
  <c r="BW278" i="13"/>
  <c r="BB278"/>
  <c r="AU278"/>
  <c r="AX278" s="1"/>
  <c r="H278"/>
  <c r="BO278"/>
  <c r="BL278"/>
  <c r="L278"/>
  <c r="R278"/>
  <c r="AA279" s="1"/>
  <c r="P278"/>
  <c r="F490" i="19" l="1"/>
  <c r="F490" i="7"/>
  <c r="L489"/>
  <c r="L489" i="20"/>
  <c r="G389" i="12" s="1"/>
  <c r="H389" s="1"/>
  <c r="I389" s="1"/>
  <c r="BD279" i="18"/>
  <c r="L489" i="19"/>
  <c r="G389" i="15" s="1"/>
  <c r="BH280" i="17"/>
  <c r="BH280" i="18"/>
  <c r="BV278" i="13"/>
  <c r="BA278"/>
  <c r="BD278" s="1"/>
  <c r="BD278" i="17" s="1"/>
  <c r="AK279" i="13"/>
  <c r="AT279" s="1"/>
  <c r="O278"/>
  <c r="K278"/>
  <c r="Q278"/>
  <c r="Z279" s="1"/>
  <c r="F489" i="20" s="1"/>
  <c r="BR278" i="13"/>
  <c r="BS279" s="1"/>
  <c r="H389" i="15" l="1"/>
  <c r="I389" s="1"/>
  <c r="BW279" i="17" s="1"/>
  <c r="AT280" s="1"/>
  <c r="G389" i="16"/>
  <c r="H389" s="1"/>
  <c r="I389" s="1"/>
  <c r="BU278" i="13"/>
  <c r="J390" i="12"/>
  <c r="AW279" i="13"/>
  <c r="AZ279" s="1"/>
  <c r="AJ279"/>
  <c r="AS279" s="1"/>
  <c r="BQ279"/>
  <c r="BN279"/>
  <c r="J279"/>
  <c r="N278"/>
  <c r="BH279"/>
  <c r="BU279" i="17" l="1"/>
  <c r="BV279"/>
  <c r="J390" i="15"/>
  <c r="J390" i="16"/>
  <c r="BU279" i="18"/>
  <c r="BV279"/>
  <c r="BW279"/>
  <c r="G490" i="19"/>
  <c r="I490"/>
  <c r="J490"/>
  <c r="H490"/>
  <c r="K490"/>
  <c r="J490" i="20"/>
  <c r="I490"/>
  <c r="K490"/>
  <c r="G490"/>
  <c r="H490"/>
  <c r="BQ280" i="17"/>
  <c r="J280"/>
  <c r="BN280"/>
  <c r="AW280"/>
  <c r="AK281" s="1"/>
  <c r="BC279" i="13"/>
  <c r="AV279"/>
  <c r="AY279" s="1"/>
  <c r="AI279"/>
  <c r="AR279" s="1"/>
  <c r="G490" i="7"/>
  <c r="J490"/>
  <c r="K490"/>
  <c r="H490"/>
  <c r="I490"/>
  <c r="BM279" i="13"/>
  <c r="BP279"/>
  <c r="I279"/>
  <c r="S279"/>
  <c r="AB280" s="1"/>
  <c r="M279"/>
  <c r="AR280" i="17" l="1"/>
  <c r="AU280" s="1"/>
  <c r="AI281" s="1"/>
  <c r="AS280"/>
  <c r="BP280" s="1"/>
  <c r="AR280" i="18"/>
  <c r="BL280" s="1"/>
  <c r="AS280"/>
  <c r="AV280" s="1"/>
  <c r="AJ281" s="1"/>
  <c r="AT280"/>
  <c r="BQ280" s="1"/>
  <c r="L490" i="19"/>
  <c r="G390" i="15" s="1"/>
  <c r="L490" i="20"/>
  <c r="G390" i="12" s="1"/>
  <c r="S280" i="17"/>
  <c r="AB281" s="1"/>
  <c r="M280"/>
  <c r="P280" s="1"/>
  <c r="AZ280"/>
  <c r="BC280" s="1"/>
  <c r="BW279" i="13"/>
  <c r="BB279"/>
  <c r="AU279"/>
  <c r="AX279" s="1"/>
  <c r="P279"/>
  <c r="BL279"/>
  <c r="H279"/>
  <c r="BO279"/>
  <c r="R279"/>
  <c r="AA280" s="1"/>
  <c r="L279"/>
  <c r="L490" i="7"/>
  <c r="BM280" i="17" l="1"/>
  <c r="AV280"/>
  <c r="AJ281" s="1"/>
  <c r="I280"/>
  <c r="R280" s="1"/>
  <c r="AA281" s="1"/>
  <c r="BO280"/>
  <c r="BL280"/>
  <c r="BO280" i="18"/>
  <c r="H280"/>
  <c r="Q280" s="1"/>
  <c r="Z281" s="1"/>
  <c r="AU280"/>
  <c r="AI281" s="1"/>
  <c r="J280"/>
  <c r="M280" s="1"/>
  <c r="P280" s="1"/>
  <c r="BN280"/>
  <c r="H280" i="17"/>
  <c r="K280" s="1"/>
  <c r="N280" s="1"/>
  <c r="BM280" i="18"/>
  <c r="I280"/>
  <c r="L280" s="1"/>
  <c r="O280" s="1"/>
  <c r="AY280"/>
  <c r="BB280" s="1"/>
  <c r="BP280"/>
  <c r="AW280"/>
  <c r="AK281" s="1"/>
  <c r="AX280" i="17"/>
  <c r="BA280" s="1"/>
  <c r="H390" i="12"/>
  <c r="I390" s="1"/>
  <c r="G390" i="16"/>
  <c r="H390" s="1"/>
  <c r="I390" s="1"/>
  <c r="H390" i="15"/>
  <c r="I390" s="1"/>
  <c r="BV279" i="13"/>
  <c r="BA279"/>
  <c r="BD279" s="1"/>
  <c r="BD279" i="17" s="1"/>
  <c r="AK280" i="13"/>
  <c r="AT280" s="1"/>
  <c r="O279"/>
  <c r="K279"/>
  <c r="BR279"/>
  <c r="BS280" s="1"/>
  <c r="Q279"/>
  <c r="Z280" s="1"/>
  <c r="F490" i="20" s="1"/>
  <c r="L280" i="17" l="1"/>
  <c r="O280" s="1"/>
  <c r="AY280"/>
  <c r="BB280" s="1"/>
  <c r="AX280" i="18"/>
  <c r="BA280" s="1"/>
  <c r="K280"/>
  <c r="N280" s="1"/>
  <c r="S280"/>
  <c r="AB281" s="1"/>
  <c r="BR280"/>
  <c r="BS281" s="1"/>
  <c r="BR280" i="17"/>
  <c r="BS281" s="1"/>
  <c r="Q280"/>
  <c r="Z281" s="1"/>
  <c r="F491" i="19" s="1"/>
  <c r="AZ280" i="18"/>
  <c r="BC280" s="1"/>
  <c r="R280"/>
  <c r="AA281" s="1"/>
  <c r="BV280"/>
  <c r="AS281" s="1"/>
  <c r="BW280"/>
  <c r="AT281" s="1"/>
  <c r="BV280" i="17"/>
  <c r="AS281" s="1"/>
  <c r="BW280"/>
  <c r="AT281" s="1"/>
  <c r="BU280"/>
  <c r="AR281" s="1"/>
  <c r="J391" i="16"/>
  <c r="J391" i="15"/>
  <c r="BU279" i="13"/>
  <c r="J391" i="12"/>
  <c r="AW280" i="13"/>
  <c r="AZ280" s="1"/>
  <c r="AJ280"/>
  <c r="AS280" s="1"/>
  <c r="BH280"/>
  <c r="N279"/>
  <c r="BN280"/>
  <c r="J280"/>
  <c r="BQ280"/>
  <c r="F491" i="7" l="1"/>
  <c r="BU280" i="18"/>
  <c r="AR281" s="1"/>
  <c r="BL281" s="1"/>
  <c r="BD280"/>
  <c r="BH281"/>
  <c r="BH281" i="17"/>
  <c r="K491" i="20"/>
  <c r="I491"/>
  <c r="G491"/>
  <c r="J491"/>
  <c r="H491"/>
  <c r="I491" i="19"/>
  <c r="J491"/>
  <c r="H491"/>
  <c r="G491"/>
  <c r="K491"/>
  <c r="BQ281" i="18"/>
  <c r="AW281"/>
  <c r="AK282" s="1"/>
  <c r="J281"/>
  <c r="BN281"/>
  <c r="H281" i="17"/>
  <c r="BL281"/>
  <c r="BO281"/>
  <c r="AU281"/>
  <c r="AI282" s="1"/>
  <c r="BQ281"/>
  <c r="AW281"/>
  <c r="AK282" s="1"/>
  <c r="J281"/>
  <c r="BN281"/>
  <c r="AV281" i="18"/>
  <c r="AJ282" s="1"/>
  <c r="I281"/>
  <c r="BM281"/>
  <c r="BP281"/>
  <c r="BP281" i="17"/>
  <c r="I281"/>
  <c r="AV281"/>
  <c r="AJ282" s="1"/>
  <c r="BM281"/>
  <c r="BC280" i="13"/>
  <c r="AV280"/>
  <c r="AY280" s="1"/>
  <c r="AI280"/>
  <c r="AR280" s="1"/>
  <c r="BP280"/>
  <c r="I280"/>
  <c r="BM280"/>
  <c r="I491" i="7"/>
  <c r="J491"/>
  <c r="H491"/>
  <c r="G491"/>
  <c r="K491"/>
  <c r="M280" i="13"/>
  <c r="S280"/>
  <c r="AB281" s="1"/>
  <c r="BO281" i="18" l="1"/>
  <c r="AU281"/>
  <c r="AI282" s="1"/>
  <c r="H281"/>
  <c r="K281" s="1"/>
  <c r="N281" s="1"/>
  <c r="AY281"/>
  <c r="BB281" s="1"/>
  <c r="AZ281" i="17"/>
  <c r="BC281" s="1"/>
  <c r="L491" i="19"/>
  <c r="G391" i="15" s="1"/>
  <c r="L491" i="20"/>
  <c r="G391" i="12" s="1"/>
  <c r="R281" i="18"/>
  <c r="AA282" s="1"/>
  <c r="L281"/>
  <c r="O281" s="1"/>
  <c r="M281" i="17"/>
  <c r="P281" s="1"/>
  <c r="S281"/>
  <c r="AB282" s="1"/>
  <c r="AY281"/>
  <c r="BB281" s="1"/>
  <c r="AX281"/>
  <c r="BA281" s="1"/>
  <c r="AZ281" i="18"/>
  <c r="BC281" s="1"/>
  <c r="L281" i="17"/>
  <c r="O281" s="1"/>
  <c r="R281"/>
  <c r="AA282" s="1"/>
  <c r="K281"/>
  <c r="N281" s="1"/>
  <c r="BR281"/>
  <c r="BS282" s="1"/>
  <c r="Q281"/>
  <c r="Z282" s="1"/>
  <c r="S281" i="18"/>
  <c r="AB282" s="1"/>
  <c r="M281"/>
  <c r="P281" s="1"/>
  <c r="BW280" i="13"/>
  <c r="BB280"/>
  <c r="AU280"/>
  <c r="AX280" s="1"/>
  <c r="P280"/>
  <c r="BO280"/>
  <c r="BL280"/>
  <c r="H280"/>
  <c r="L491" i="7"/>
  <c r="L280" i="13"/>
  <c r="R280"/>
  <c r="AA281" s="1"/>
  <c r="AX281" i="18" l="1"/>
  <c r="BA281" s="1"/>
  <c r="BD281" s="1"/>
  <c r="BR281"/>
  <c r="BS282" s="1"/>
  <c r="Q281"/>
  <c r="Z282" s="1"/>
  <c r="F492" i="7" s="1"/>
  <c r="F492" i="19"/>
  <c r="BH282" i="17"/>
  <c r="H391" i="12"/>
  <c r="I391" s="1"/>
  <c r="G391" i="16"/>
  <c r="H391" s="1"/>
  <c r="I391" s="1"/>
  <c r="H391" i="15"/>
  <c r="I391" s="1"/>
  <c r="BV280" i="13"/>
  <c r="BA280"/>
  <c r="BD280" s="1"/>
  <c r="BD280" i="17" s="1"/>
  <c r="AK281" i="13"/>
  <c r="AT281" s="1"/>
  <c r="O280"/>
  <c r="BR280"/>
  <c r="BS281" s="1"/>
  <c r="K280"/>
  <c r="Q280"/>
  <c r="Z281" s="1"/>
  <c r="F491" i="20" s="1"/>
  <c r="BH282" i="18" l="1"/>
  <c r="BW281"/>
  <c r="AT282" s="1"/>
  <c r="BU281"/>
  <c r="AR282" s="1"/>
  <c r="BV281"/>
  <c r="AS282" s="1"/>
  <c r="BW281" i="17"/>
  <c r="AT282" s="1"/>
  <c r="BU281"/>
  <c r="AR282" s="1"/>
  <c r="BV281"/>
  <c r="AS282" s="1"/>
  <c r="J392" i="15"/>
  <c r="J392" i="16"/>
  <c r="BU280" i="13"/>
  <c r="J392" i="12"/>
  <c r="AW281" i="13"/>
  <c r="AZ281" s="1"/>
  <c r="AJ281"/>
  <c r="AS281" s="1"/>
  <c r="N280"/>
  <c r="BH281"/>
  <c r="J281"/>
  <c r="BQ281"/>
  <c r="BN281"/>
  <c r="K492" i="20" l="1"/>
  <c r="I492"/>
  <c r="H492"/>
  <c r="J492"/>
  <c r="G492"/>
  <c r="I492" i="19"/>
  <c r="J492"/>
  <c r="K492"/>
  <c r="H492"/>
  <c r="G492"/>
  <c r="BL282" i="17"/>
  <c r="H282"/>
  <c r="BO282"/>
  <c r="AU282"/>
  <c r="AI283" s="1"/>
  <c r="BM282" i="18"/>
  <c r="AV282"/>
  <c r="AJ283" s="1"/>
  <c r="I282"/>
  <c r="BP282"/>
  <c r="BN282" i="17"/>
  <c r="J282"/>
  <c r="AW282"/>
  <c r="AK283" s="1"/>
  <c r="BQ282"/>
  <c r="BO282" i="18"/>
  <c r="H282"/>
  <c r="AU282"/>
  <c r="AI283" s="1"/>
  <c r="BL282"/>
  <c r="BQ282"/>
  <c r="J282"/>
  <c r="BN282"/>
  <c r="AW282"/>
  <c r="AK283" s="1"/>
  <c r="BP282" i="17"/>
  <c r="AV282"/>
  <c r="AJ283" s="1"/>
  <c r="BM282"/>
  <c r="I282"/>
  <c r="BC281" i="13"/>
  <c r="AV281"/>
  <c r="AY281" s="1"/>
  <c r="AI281"/>
  <c r="AR281" s="1"/>
  <c r="M281"/>
  <c r="S281"/>
  <c r="AB282" s="1"/>
  <c r="I281"/>
  <c r="BP281"/>
  <c r="BM281"/>
  <c r="K492" i="7"/>
  <c r="J492"/>
  <c r="I492"/>
  <c r="H492"/>
  <c r="G492"/>
  <c r="AX282" i="17" l="1"/>
  <c r="BA282" s="1"/>
  <c r="AZ282"/>
  <c r="BC282" s="1"/>
  <c r="L492" i="20"/>
  <c r="G392" i="12" s="1"/>
  <c r="AZ282" i="18"/>
  <c r="BC282" s="1"/>
  <c r="L492" i="19"/>
  <c r="G392" i="15" s="1"/>
  <c r="R282" i="17"/>
  <c r="AA283" s="1"/>
  <c r="L282"/>
  <c r="O282" s="1"/>
  <c r="S282" i="18"/>
  <c r="AB283" s="1"/>
  <c r="M282"/>
  <c r="P282" s="1"/>
  <c r="BR282"/>
  <c r="BS283" s="1"/>
  <c r="Q282"/>
  <c r="Z283" s="1"/>
  <c r="K282"/>
  <c r="N282" s="1"/>
  <c r="BR282" i="17"/>
  <c r="BS283" s="1"/>
  <c r="K282"/>
  <c r="N282" s="1"/>
  <c r="Q282"/>
  <c r="Z283" s="1"/>
  <c r="AY282"/>
  <c r="BB282" s="1"/>
  <c r="AY282" i="18"/>
  <c r="BB282" s="1"/>
  <c r="M282" i="17"/>
  <c r="P282" s="1"/>
  <c r="S282"/>
  <c r="AB283" s="1"/>
  <c r="R282" i="18"/>
  <c r="AA283" s="1"/>
  <c r="L282"/>
  <c r="O282" s="1"/>
  <c r="AX282"/>
  <c r="BA282" s="1"/>
  <c r="BW281" i="13"/>
  <c r="BB281"/>
  <c r="AU281"/>
  <c r="AX281" s="1"/>
  <c r="P281"/>
  <c r="BO281"/>
  <c r="H281"/>
  <c r="BL281"/>
  <c r="L492" i="7"/>
  <c r="L281" i="13"/>
  <c r="R281"/>
  <c r="AA282" s="1"/>
  <c r="F493" i="7" l="1"/>
  <c r="F493" i="19"/>
  <c r="BD282" i="18"/>
  <c r="BH283" i="17"/>
  <c r="BH283" i="18"/>
  <c r="H392" i="12"/>
  <c r="I392" s="1"/>
  <c r="H392" i="15"/>
  <c r="I392" s="1"/>
  <c r="G392" i="16"/>
  <c r="H392" s="1"/>
  <c r="I392" s="1"/>
  <c r="BV281" i="13"/>
  <c r="BA281"/>
  <c r="BD281" s="1"/>
  <c r="BD281" i="17" s="1"/>
  <c r="AK282" i="13"/>
  <c r="AT282" s="1"/>
  <c r="O281"/>
  <c r="BR281"/>
  <c r="BS282" s="1"/>
  <c r="K281"/>
  <c r="Q281"/>
  <c r="Z282" s="1"/>
  <c r="F492" i="20" s="1"/>
  <c r="BU282" i="18" l="1"/>
  <c r="AR283" s="1"/>
  <c r="BW282"/>
  <c r="AT283" s="1"/>
  <c r="BV282"/>
  <c r="AS283" s="1"/>
  <c r="BU282" i="17"/>
  <c r="AR283" s="1"/>
  <c r="BV282"/>
  <c r="AS283" s="1"/>
  <c r="BW282"/>
  <c r="AT283" s="1"/>
  <c r="J393" i="15"/>
  <c r="J393" i="16"/>
  <c r="BU281" i="13"/>
  <c r="J393" i="12"/>
  <c r="AW282" i="13"/>
  <c r="AZ282" s="1"/>
  <c r="AJ282"/>
  <c r="AS282" s="1"/>
  <c r="BH282"/>
  <c r="J282"/>
  <c r="BN282"/>
  <c r="BQ282"/>
  <c r="N281"/>
  <c r="K493" i="19" l="1"/>
  <c r="I493"/>
  <c r="J493"/>
  <c r="H493"/>
  <c r="G493"/>
  <c r="I493" i="20"/>
  <c r="G493"/>
  <c r="J493"/>
  <c r="K493"/>
  <c r="H493"/>
  <c r="BO283" i="18"/>
  <c r="H283"/>
  <c r="BL283"/>
  <c r="AU283"/>
  <c r="AI284" s="1"/>
  <c r="BN283" i="17"/>
  <c r="AW283"/>
  <c r="AK284" s="1"/>
  <c r="J283"/>
  <c r="BQ283"/>
  <c r="AW283" i="18"/>
  <c r="AK284" s="1"/>
  <c r="BN283"/>
  <c r="BQ283"/>
  <c r="J283"/>
  <c r="AV283"/>
  <c r="AJ284" s="1"/>
  <c r="I283"/>
  <c r="BM283"/>
  <c r="BP283"/>
  <c r="H283" i="17"/>
  <c r="BO283"/>
  <c r="AU283"/>
  <c r="AI284" s="1"/>
  <c r="BL283"/>
  <c r="AV283"/>
  <c r="AJ284" s="1"/>
  <c r="BP283"/>
  <c r="I283"/>
  <c r="BM283"/>
  <c r="BC282" i="13"/>
  <c r="AV282"/>
  <c r="AY282" s="1"/>
  <c r="AI282"/>
  <c r="AR282" s="1"/>
  <c r="S282"/>
  <c r="AB283" s="1"/>
  <c r="M282"/>
  <c r="H493" i="7"/>
  <c r="I493"/>
  <c r="J493"/>
  <c r="G493"/>
  <c r="K493"/>
  <c r="BP282" i="13"/>
  <c r="I282"/>
  <c r="BM282"/>
  <c r="AY283" i="18" l="1"/>
  <c r="BB283" s="1"/>
  <c r="AZ283"/>
  <c r="BC283" s="1"/>
  <c r="L493" i="20"/>
  <c r="G393" i="12" s="1"/>
  <c r="L493" i="19"/>
  <c r="G393" i="15" s="1"/>
  <c r="AY283" i="17"/>
  <c r="BB283" s="1"/>
  <c r="R283"/>
  <c r="AA284" s="1"/>
  <c r="L283"/>
  <c r="O283" s="1"/>
  <c r="BR283"/>
  <c r="BS284" s="1"/>
  <c r="K283"/>
  <c r="N283" s="1"/>
  <c r="Q283"/>
  <c r="Z284" s="1"/>
  <c r="R283" i="18"/>
  <c r="AA284" s="1"/>
  <c r="L283"/>
  <c r="O283" s="1"/>
  <c r="S283"/>
  <c r="AB284" s="1"/>
  <c r="M283"/>
  <c r="P283" s="1"/>
  <c r="BR283"/>
  <c r="BS284" s="1"/>
  <c r="K283"/>
  <c r="N283" s="1"/>
  <c r="Q283"/>
  <c r="Z284" s="1"/>
  <c r="AX283" i="17"/>
  <c r="BA283" s="1"/>
  <c r="AX283" i="18"/>
  <c r="BA283" s="1"/>
  <c r="AZ283" i="17"/>
  <c r="BC283" s="1"/>
  <c r="S283"/>
  <c r="AB284" s="1"/>
  <c r="M283"/>
  <c r="P283" s="1"/>
  <c r="BW282" i="13"/>
  <c r="BB282"/>
  <c r="AU282"/>
  <c r="AX282" s="1"/>
  <c r="L493" i="7"/>
  <c r="R282" i="13"/>
  <c r="AA283" s="1"/>
  <c r="L282"/>
  <c r="P282"/>
  <c r="BL282"/>
  <c r="BO282"/>
  <c r="H282"/>
  <c r="F494" i="19" l="1"/>
  <c r="F494" i="7"/>
  <c r="BD283" i="18"/>
  <c r="BH284" i="17"/>
  <c r="BH284" i="18"/>
  <c r="G393" i="16"/>
  <c r="H393" s="1"/>
  <c r="I393" s="1"/>
  <c r="H393" i="15"/>
  <c r="I393" s="1"/>
  <c r="BV282" i="13"/>
  <c r="H393" i="12"/>
  <c r="I393" s="1"/>
  <c r="BA282" i="13"/>
  <c r="BD282" s="1"/>
  <c r="BD282" i="17" s="1"/>
  <c r="AK283" i="13"/>
  <c r="AT283" s="1"/>
  <c r="Q282"/>
  <c r="Z283" s="1"/>
  <c r="F493" i="20" s="1"/>
  <c r="K282" i="13"/>
  <c r="BR282"/>
  <c r="BS283" s="1"/>
  <c r="O282"/>
  <c r="BU283" i="18" l="1"/>
  <c r="AR284" s="1"/>
  <c r="BV283"/>
  <c r="AS284" s="1"/>
  <c r="BW283"/>
  <c r="AT284" s="1"/>
  <c r="BU283" i="17"/>
  <c r="AR284" s="1"/>
  <c r="BV283"/>
  <c r="AS284" s="1"/>
  <c r="BW283"/>
  <c r="AT284" s="1"/>
  <c r="J394" i="16"/>
  <c r="J394" i="15"/>
  <c r="BU282" i="13"/>
  <c r="J394" i="12"/>
  <c r="AW283" i="13"/>
  <c r="AZ283" s="1"/>
  <c r="AJ283"/>
  <c r="AS283" s="1"/>
  <c r="BQ283"/>
  <c r="J283"/>
  <c r="BN283"/>
  <c r="BH283"/>
  <c r="N282"/>
  <c r="K494" i="20" l="1"/>
  <c r="I494"/>
  <c r="H494"/>
  <c r="J494"/>
  <c r="G494"/>
  <c r="G494" i="19"/>
  <c r="K494"/>
  <c r="H494"/>
  <c r="I494"/>
  <c r="J494"/>
  <c r="BO284" i="18"/>
  <c r="AU284"/>
  <c r="AI285" s="1"/>
  <c r="H284"/>
  <c r="BL284"/>
  <c r="BN284" i="17"/>
  <c r="AW284"/>
  <c r="AK285" s="1"/>
  <c r="BQ284"/>
  <c r="J284"/>
  <c r="AU284"/>
  <c r="AI285" s="1"/>
  <c r="BO284"/>
  <c r="BL284"/>
  <c r="H284"/>
  <c r="I284" i="18"/>
  <c r="BM284"/>
  <c r="AV284"/>
  <c r="AJ285" s="1"/>
  <c r="BP284"/>
  <c r="AW284"/>
  <c r="AK285" s="1"/>
  <c r="BQ284"/>
  <c r="J284"/>
  <c r="BN284"/>
  <c r="BM284" i="17"/>
  <c r="AV284"/>
  <c r="AJ285" s="1"/>
  <c r="I284"/>
  <c r="BP284"/>
  <c r="BC283" i="13"/>
  <c r="AV283"/>
  <c r="AY283" s="1"/>
  <c r="AI283"/>
  <c r="AR283" s="1"/>
  <c r="I283"/>
  <c r="BP283"/>
  <c r="BM283"/>
  <c r="G494" i="7"/>
  <c r="J494"/>
  <c r="H494"/>
  <c r="I494"/>
  <c r="K494"/>
  <c r="M283" i="13"/>
  <c r="S283"/>
  <c r="AB284" s="1"/>
  <c r="AZ284" i="18" l="1"/>
  <c r="BC284" s="1"/>
  <c r="AX284" i="17"/>
  <c r="BA284" s="1"/>
  <c r="L494" i="20"/>
  <c r="G394" i="12" s="1"/>
  <c r="L494" i="19"/>
  <c r="G394" i="15" s="1"/>
  <c r="AX284" i="18"/>
  <c r="BA284" s="1"/>
  <c r="L284" i="17"/>
  <c r="O284" s="1"/>
  <c r="R284"/>
  <c r="AA285" s="1"/>
  <c r="M284"/>
  <c r="P284" s="1"/>
  <c r="S284"/>
  <c r="AB285" s="1"/>
  <c r="K284"/>
  <c r="N284" s="1"/>
  <c r="BR284"/>
  <c r="BS285" s="1"/>
  <c r="Q284"/>
  <c r="Z285" s="1"/>
  <c r="AY284"/>
  <c r="BB284" s="1"/>
  <c r="AY284" i="18"/>
  <c r="BB284" s="1"/>
  <c r="AZ284" i="17"/>
  <c r="BC284" s="1"/>
  <c r="M284" i="18"/>
  <c r="P284" s="1"/>
  <c r="S284"/>
  <c r="AB285" s="1"/>
  <c r="R284"/>
  <c r="AA285" s="1"/>
  <c r="L284"/>
  <c r="O284" s="1"/>
  <c r="BR284"/>
  <c r="BS285" s="1"/>
  <c r="K284"/>
  <c r="N284" s="1"/>
  <c r="Q284"/>
  <c r="Z285" s="1"/>
  <c r="BW283" i="13"/>
  <c r="BB283"/>
  <c r="AU283"/>
  <c r="AX283" s="1"/>
  <c r="BL283"/>
  <c r="BO283"/>
  <c r="H283"/>
  <c r="L494" i="7"/>
  <c r="P283" i="13"/>
  <c r="L283"/>
  <c r="R283"/>
  <c r="AA284" s="1"/>
  <c r="F495" i="7" l="1"/>
  <c r="F495" i="19"/>
  <c r="BD284" i="18"/>
  <c r="BH285"/>
  <c r="BH285" i="17"/>
  <c r="H394" i="12"/>
  <c r="I394" s="1"/>
  <c r="G394" i="16"/>
  <c r="H394" s="1"/>
  <c r="I394" s="1"/>
  <c r="H394" i="15"/>
  <c r="I394" s="1"/>
  <c r="BV283" i="13"/>
  <c r="BA283"/>
  <c r="BD283" s="1"/>
  <c r="BD283" i="17" s="1"/>
  <c r="AK284" i="13"/>
  <c r="AT284" s="1"/>
  <c r="O283"/>
  <c r="K283"/>
  <c r="BR283"/>
  <c r="BS284" s="1"/>
  <c r="Q283"/>
  <c r="Z284" s="1"/>
  <c r="F494" i="20" s="1"/>
  <c r="BV284" i="18" l="1"/>
  <c r="AS285" s="1"/>
  <c r="BW284"/>
  <c r="AT285" s="1"/>
  <c r="BU284"/>
  <c r="AR285" s="1"/>
  <c r="BV284" i="17"/>
  <c r="AS285" s="1"/>
  <c r="BW284"/>
  <c r="AT285" s="1"/>
  <c r="BU284"/>
  <c r="AR285" s="1"/>
  <c r="J395" i="16"/>
  <c r="J395" i="15"/>
  <c r="BU283" i="13"/>
  <c r="J395" i="12"/>
  <c r="AW284" i="13"/>
  <c r="AZ284" s="1"/>
  <c r="AJ284"/>
  <c r="AS284" s="1"/>
  <c r="BH284"/>
  <c r="N283"/>
  <c r="BN284"/>
  <c r="J284"/>
  <c r="BQ284"/>
  <c r="J495" i="20" l="1"/>
  <c r="K495"/>
  <c r="G495"/>
  <c r="H495"/>
  <c r="I495"/>
  <c r="J495" i="19"/>
  <c r="H495"/>
  <c r="I495"/>
  <c r="K495"/>
  <c r="G495"/>
  <c r="AW285" i="17"/>
  <c r="AK286" s="1"/>
  <c r="BQ285"/>
  <c r="J285"/>
  <c r="BN285"/>
  <c r="AU285"/>
  <c r="AI286" s="1"/>
  <c r="H285"/>
  <c r="BO285"/>
  <c r="BL285"/>
  <c r="AW285" i="18"/>
  <c r="AK286" s="1"/>
  <c r="BN285"/>
  <c r="BQ285"/>
  <c r="J285"/>
  <c r="H285"/>
  <c r="BL285"/>
  <c r="AU285"/>
  <c r="AI286" s="1"/>
  <c r="BO285"/>
  <c r="I285" i="17"/>
  <c r="AV285"/>
  <c r="AJ286" s="1"/>
  <c r="BM285"/>
  <c r="BP285"/>
  <c r="BM285" i="18"/>
  <c r="BP285"/>
  <c r="AV285"/>
  <c r="AJ286" s="1"/>
  <c r="I285"/>
  <c r="BC284" i="13"/>
  <c r="AV284"/>
  <c r="AY284" s="1"/>
  <c r="AI284"/>
  <c r="AR284" s="1"/>
  <c r="M284"/>
  <c r="S284"/>
  <c r="AB285" s="1"/>
  <c r="I284"/>
  <c r="BM284"/>
  <c r="BP284"/>
  <c r="G495" i="7"/>
  <c r="I495"/>
  <c r="J495"/>
  <c r="K495"/>
  <c r="H495"/>
  <c r="AZ285" i="18" l="1"/>
  <c r="BC285" s="1"/>
  <c r="AY285"/>
  <c r="BB285" s="1"/>
  <c r="L495" i="19"/>
  <c r="G395" i="15" s="1"/>
  <c r="L495" i="20"/>
  <c r="G395" i="12" s="1"/>
  <c r="L285" i="18"/>
  <c r="O285" s="1"/>
  <c r="R285"/>
  <c r="AA286" s="1"/>
  <c r="L285" i="17"/>
  <c r="O285" s="1"/>
  <c r="R285"/>
  <c r="AA286" s="1"/>
  <c r="AY285"/>
  <c r="BB285" s="1"/>
  <c r="M285" i="18"/>
  <c r="P285" s="1"/>
  <c r="S285"/>
  <c r="AB286" s="1"/>
  <c r="S285" i="17"/>
  <c r="AB286" s="1"/>
  <c r="M285"/>
  <c r="P285" s="1"/>
  <c r="AX285" i="18"/>
  <c r="BA285" s="1"/>
  <c r="AX285" i="17"/>
  <c r="BA285" s="1"/>
  <c r="BR285" i="18"/>
  <c r="BS286" s="1"/>
  <c r="Q285"/>
  <c r="Z286" s="1"/>
  <c r="K285"/>
  <c r="N285" s="1"/>
  <c r="K285" i="17"/>
  <c r="N285" s="1"/>
  <c r="BR285"/>
  <c r="BS286" s="1"/>
  <c r="Q285"/>
  <c r="Z286" s="1"/>
  <c r="AZ285"/>
  <c r="BC285" s="1"/>
  <c r="BW284" i="13"/>
  <c r="BB284"/>
  <c r="AU284"/>
  <c r="AX284" s="1"/>
  <c r="P284"/>
  <c r="L495" i="7"/>
  <c r="L284" i="13"/>
  <c r="R284"/>
  <c r="AA285" s="1"/>
  <c r="BO284"/>
  <c r="H284"/>
  <c r="BL284"/>
  <c r="F496" i="19" l="1"/>
  <c r="F496" i="7"/>
  <c r="BD285" i="18"/>
  <c r="BH286" i="17"/>
  <c r="BH286" i="18"/>
  <c r="G395" i="16"/>
  <c r="H395" s="1"/>
  <c r="I395" s="1"/>
  <c r="H395" i="15"/>
  <c r="I395" s="1"/>
  <c r="BV284" i="13"/>
  <c r="H395" i="12"/>
  <c r="I395" s="1"/>
  <c r="BA284" i="13"/>
  <c r="BD284" s="1"/>
  <c r="BD284" i="17" s="1"/>
  <c r="AK285" i="13"/>
  <c r="AT285" s="1"/>
  <c r="O284"/>
  <c r="BR284"/>
  <c r="BS285" s="1"/>
  <c r="Q284"/>
  <c r="Z285" s="1"/>
  <c r="F495" i="20" s="1"/>
  <c r="K284" i="13"/>
  <c r="BW285" i="18" l="1"/>
  <c r="AT286" s="1"/>
  <c r="BV285"/>
  <c r="AS286" s="1"/>
  <c r="BU285"/>
  <c r="AR286" s="1"/>
  <c r="BW285" i="17"/>
  <c r="AT286" s="1"/>
  <c r="BU285"/>
  <c r="AR286" s="1"/>
  <c r="BV285"/>
  <c r="AS286" s="1"/>
  <c r="J396" i="16"/>
  <c r="J396" i="15"/>
  <c r="BU284" i="13"/>
  <c r="J396" i="12"/>
  <c r="AW285" i="13"/>
  <c r="AZ285" s="1"/>
  <c r="AJ285"/>
  <c r="AS285" s="1"/>
  <c r="BH285"/>
  <c r="BN285"/>
  <c r="BQ285"/>
  <c r="J285"/>
  <c r="N284"/>
  <c r="J496" i="19" l="1"/>
  <c r="G496"/>
  <c r="I496"/>
  <c r="H496"/>
  <c r="K496"/>
  <c r="K496" i="20"/>
  <c r="I496"/>
  <c r="J496"/>
  <c r="G496"/>
  <c r="H496"/>
  <c r="J286" i="18"/>
  <c r="BQ286"/>
  <c r="BN286"/>
  <c r="AW286"/>
  <c r="AK287" s="1"/>
  <c r="AU286" i="17"/>
  <c r="AI287" s="1"/>
  <c r="BO286"/>
  <c r="H286"/>
  <c r="BL286"/>
  <c r="J286"/>
  <c r="BN286"/>
  <c r="BQ286"/>
  <c r="AW286"/>
  <c r="AK287" s="1"/>
  <c r="H286" i="18"/>
  <c r="BO286"/>
  <c r="AU286"/>
  <c r="AI287" s="1"/>
  <c r="BL286"/>
  <c r="BP286" i="17"/>
  <c r="AV286"/>
  <c r="AJ287" s="1"/>
  <c r="I286"/>
  <c r="BM286"/>
  <c r="BP286" i="18"/>
  <c r="AV286"/>
  <c r="AJ287" s="1"/>
  <c r="BM286"/>
  <c r="I286"/>
  <c r="BC285" i="13"/>
  <c r="AV285"/>
  <c r="AY285" s="1"/>
  <c r="AI285"/>
  <c r="AR285" s="1"/>
  <c r="M285"/>
  <c r="S285"/>
  <c r="AB286" s="1"/>
  <c r="I285"/>
  <c r="BM285"/>
  <c r="BP285"/>
  <c r="H496" i="7"/>
  <c r="K496"/>
  <c r="I496"/>
  <c r="J496"/>
  <c r="G496"/>
  <c r="AX286" i="17" l="1"/>
  <c r="BA286" s="1"/>
  <c r="AZ286" i="18"/>
  <c r="BC286" s="1"/>
  <c r="AZ286" i="17"/>
  <c r="BC286" s="1"/>
  <c r="L496" i="20"/>
  <c r="G396" i="12" s="1"/>
  <c r="L496" i="19"/>
  <c r="G396" i="15" s="1"/>
  <c r="S286" i="18"/>
  <c r="AB287" s="1"/>
  <c r="M286"/>
  <c r="P286" s="1"/>
  <c r="R286"/>
  <c r="AA287" s="1"/>
  <c r="L286"/>
  <c r="O286" s="1"/>
  <c r="L286" i="17"/>
  <c r="O286" s="1"/>
  <c r="R286"/>
  <c r="AA287" s="1"/>
  <c r="S286"/>
  <c r="AB287" s="1"/>
  <c r="M286"/>
  <c r="P286" s="1"/>
  <c r="K286" i="18"/>
  <c r="N286" s="1"/>
  <c r="Q286"/>
  <c r="Z287" s="1"/>
  <c r="BR286"/>
  <c r="BS287" s="1"/>
  <c r="BR286" i="17"/>
  <c r="BS287" s="1"/>
  <c r="K286"/>
  <c r="N286" s="1"/>
  <c r="Q286"/>
  <c r="Z287" s="1"/>
  <c r="AY286" i="18"/>
  <c r="BB286" s="1"/>
  <c r="AY286" i="17"/>
  <c r="BB286" s="1"/>
  <c r="AX286" i="18"/>
  <c r="BA286" s="1"/>
  <c r="BW285" i="13"/>
  <c r="BB285"/>
  <c r="AU285"/>
  <c r="AX285" s="1"/>
  <c r="P285"/>
  <c r="L496" i="7"/>
  <c r="R285" i="13"/>
  <c r="AA286" s="1"/>
  <c r="L285"/>
  <c r="BO285"/>
  <c r="BL285"/>
  <c r="H285"/>
  <c r="F497" i="19" l="1"/>
  <c r="F497" i="7"/>
  <c r="BH287" i="18"/>
  <c r="BH287" i="17"/>
  <c r="BD286" i="18"/>
  <c r="H396" i="12"/>
  <c r="I396" s="1"/>
  <c r="H396" i="15"/>
  <c r="I396" s="1"/>
  <c r="G396" i="16"/>
  <c r="H396" s="1"/>
  <c r="I396" s="1"/>
  <c r="BV285" i="13"/>
  <c r="BA285"/>
  <c r="BD285" s="1"/>
  <c r="BD285" i="17" s="1"/>
  <c r="AK286" i="13"/>
  <c r="AT286" s="1"/>
  <c r="O285"/>
  <c r="K285"/>
  <c r="Q285"/>
  <c r="Z286" s="1"/>
  <c r="F496" i="20" s="1"/>
  <c r="BR285" i="13"/>
  <c r="BS286" s="1"/>
  <c r="BU286" i="18" l="1"/>
  <c r="AR287" s="1"/>
  <c r="BV286"/>
  <c r="AS287" s="1"/>
  <c r="BW286"/>
  <c r="AT287" s="1"/>
  <c r="BU286" i="17"/>
  <c r="AR287" s="1"/>
  <c r="BV286"/>
  <c r="AS287" s="1"/>
  <c r="BW286"/>
  <c r="AT287" s="1"/>
  <c r="J397" i="15"/>
  <c r="J397" i="16"/>
  <c r="BU285" i="13"/>
  <c r="J397" i="12"/>
  <c r="AW286" i="13"/>
  <c r="AZ286" s="1"/>
  <c r="AJ286"/>
  <c r="AS286" s="1"/>
  <c r="BH286"/>
  <c r="J286"/>
  <c r="BQ286"/>
  <c r="BN286"/>
  <c r="N285"/>
  <c r="H497" i="19" l="1"/>
  <c r="J497"/>
  <c r="G497"/>
  <c r="K497"/>
  <c r="I497"/>
  <c r="J497" i="20"/>
  <c r="G497"/>
  <c r="K497"/>
  <c r="H497"/>
  <c r="I497"/>
  <c r="J287" i="18"/>
  <c r="BQ287"/>
  <c r="AW287"/>
  <c r="AK288" s="1"/>
  <c r="BN287"/>
  <c r="BL287" i="17"/>
  <c r="H287"/>
  <c r="BO287"/>
  <c r="AU287"/>
  <c r="AI288" s="1"/>
  <c r="J287"/>
  <c r="BN287"/>
  <c r="BQ287"/>
  <c r="AW287"/>
  <c r="AK288" s="1"/>
  <c r="BO287" i="18"/>
  <c r="H287"/>
  <c r="BL287"/>
  <c r="AU287"/>
  <c r="AI288" s="1"/>
  <c r="BM287"/>
  <c r="I287"/>
  <c r="BP287"/>
  <c r="AV287"/>
  <c r="AJ288" s="1"/>
  <c r="AV287" i="17"/>
  <c r="AJ288" s="1"/>
  <c r="BP287"/>
  <c r="BM287"/>
  <c r="I287"/>
  <c r="BC286" i="13"/>
  <c r="AV286"/>
  <c r="AY286" s="1"/>
  <c r="AI286"/>
  <c r="AR286" s="1"/>
  <c r="G497" i="7"/>
  <c r="H497"/>
  <c r="I497"/>
  <c r="J497"/>
  <c r="K497"/>
  <c r="S286" i="13"/>
  <c r="AB287" s="1"/>
  <c r="M286"/>
  <c r="BP286"/>
  <c r="BM286"/>
  <c r="I286"/>
  <c r="AY287" i="17" l="1"/>
  <c r="BB287" s="1"/>
  <c r="AX287" i="18"/>
  <c r="BA287" s="1"/>
  <c r="AY287"/>
  <c r="BB287" s="1"/>
  <c r="L497" i="20"/>
  <c r="G397" i="12" s="1"/>
  <c r="L497" i="19"/>
  <c r="G397" i="15" s="1"/>
  <c r="R287" i="18"/>
  <c r="AA288" s="1"/>
  <c r="L287"/>
  <c r="O287" s="1"/>
  <c r="AX287" i="17"/>
  <c r="BA287" s="1"/>
  <c r="S287" i="18"/>
  <c r="AB288" s="1"/>
  <c r="M287"/>
  <c r="P287" s="1"/>
  <c r="S287" i="17"/>
  <c r="AB288" s="1"/>
  <c r="M287"/>
  <c r="P287" s="1"/>
  <c r="AZ287"/>
  <c r="BC287" s="1"/>
  <c r="R287"/>
  <c r="AA288" s="1"/>
  <c r="L287"/>
  <c r="O287" s="1"/>
  <c r="BR287" i="18"/>
  <c r="BS288" s="1"/>
  <c r="K287"/>
  <c r="N287" s="1"/>
  <c r="Q287"/>
  <c r="Z288" s="1"/>
  <c r="BR287" i="17"/>
  <c r="BS288" s="1"/>
  <c r="Q287"/>
  <c r="Z288" s="1"/>
  <c r="K287"/>
  <c r="N287" s="1"/>
  <c r="AZ287" i="18"/>
  <c r="BC287" s="1"/>
  <c r="BW286" i="13"/>
  <c r="BB286"/>
  <c r="AU286"/>
  <c r="AX286" s="1"/>
  <c r="L286"/>
  <c r="R286"/>
  <c r="AA287" s="1"/>
  <c r="P286"/>
  <c r="L497" i="7"/>
  <c r="H286" i="13"/>
  <c r="BO286"/>
  <c r="BL286"/>
  <c r="F498" i="7" l="1"/>
  <c r="F498" i="19"/>
  <c r="BD287" i="18"/>
  <c r="BH288"/>
  <c r="BH288" i="17"/>
  <c r="H397" i="12"/>
  <c r="I397" s="1"/>
  <c r="G397" i="16"/>
  <c r="H397" s="1"/>
  <c r="I397" s="1"/>
  <c r="H397" i="15"/>
  <c r="I397" s="1"/>
  <c r="BV286" i="13"/>
  <c r="BA286"/>
  <c r="BD286" s="1"/>
  <c r="BD286" i="17" s="1"/>
  <c r="AK287" i="13"/>
  <c r="AT287" s="1"/>
  <c r="O286"/>
  <c r="Q286"/>
  <c r="Z287" s="1"/>
  <c r="F497" i="20" s="1"/>
  <c r="K286" i="13"/>
  <c r="BR286"/>
  <c r="BS287" s="1"/>
  <c r="BU287" i="18" l="1"/>
  <c r="AR288" s="1"/>
  <c r="BW287"/>
  <c r="AT288" s="1"/>
  <c r="BV287"/>
  <c r="AS288" s="1"/>
  <c r="BU287" i="17"/>
  <c r="AR288" s="1"/>
  <c r="BV287"/>
  <c r="AS288" s="1"/>
  <c r="BW287"/>
  <c r="AT288" s="1"/>
  <c r="J398" i="16"/>
  <c r="J398" i="15"/>
  <c r="BU286" i="13"/>
  <c r="J398" i="12"/>
  <c r="AW287" i="13"/>
  <c r="AZ287" s="1"/>
  <c r="AJ287"/>
  <c r="AS287" s="1"/>
  <c r="BQ287"/>
  <c r="BN287"/>
  <c r="J287"/>
  <c r="N286"/>
  <c r="BH287"/>
  <c r="J498" i="20" l="1"/>
  <c r="G498"/>
  <c r="H498"/>
  <c r="K498"/>
  <c r="I498"/>
  <c r="H498" i="19"/>
  <c r="G498"/>
  <c r="J498"/>
  <c r="K498"/>
  <c r="I498"/>
  <c r="J288" i="18"/>
  <c r="AW288"/>
  <c r="AK289" s="1"/>
  <c r="BN288"/>
  <c r="BQ288"/>
  <c r="BL288" i="17"/>
  <c r="H288"/>
  <c r="BO288"/>
  <c r="AU288"/>
  <c r="AI289" s="1"/>
  <c r="AW288"/>
  <c r="AK289" s="1"/>
  <c r="J288"/>
  <c r="BN288"/>
  <c r="BQ288"/>
  <c r="H288" i="18"/>
  <c r="BL288"/>
  <c r="BO288"/>
  <c r="AU288"/>
  <c r="AI289" s="1"/>
  <c r="AV288"/>
  <c r="AJ289" s="1"/>
  <c r="I288"/>
  <c r="BM288"/>
  <c r="BP288"/>
  <c r="BP288" i="17"/>
  <c r="I288"/>
  <c r="BM288"/>
  <c r="AV288"/>
  <c r="AJ289" s="1"/>
  <c r="BC287" i="13"/>
  <c r="AV287"/>
  <c r="AY287" s="1"/>
  <c r="AI287"/>
  <c r="AR287" s="1"/>
  <c r="K498" i="7"/>
  <c r="H498"/>
  <c r="G498"/>
  <c r="I498"/>
  <c r="J498"/>
  <c r="I287" i="13"/>
  <c r="BM287"/>
  <c r="BP287"/>
  <c r="S287"/>
  <c r="AB288" s="1"/>
  <c r="M287"/>
  <c r="AZ288" i="17" l="1"/>
  <c r="BC288" s="1"/>
  <c r="L498" i="19"/>
  <c r="G398" i="15" s="1"/>
  <c r="AZ288" i="18"/>
  <c r="BC288" s="1"/>
  <c r="L498" i="20"/>
  <c r="G398" i="12" s="1"/>
  <c r="AY288" i="18"/>
  <c r="BB288" s="1"/>
  <c r="BR288"/>
  <c r="BS289" s="1"/>
  <c r="Q288"/>
  <c r="Z289" s="1"/>
  <c r="K288"/>
  <c r="N288" s="1"/>
  <c r="S288"/>
  <c r="AB289" s="1"/>
  <c r="M288"/>
  <c r="P288" s="1"/>
  <c r="L288"/>
  <c r="O288" s="1"/>
  <c r="R288"/>
  <c r="AA289" s="1"/>
  <c r="AY288" i="17"/>
  <c r="BB288" s="1"/>
  <c r="AX288"/>
  <c r="BA288" s="1"/>
  <c r="L288"/>
  <c r="O288" s="1"/>
  <c r="R288"/>
  <c r="AA289" s="1"/>
  <c r="Q288"/>
  <c r="Z289" s="1"/>
  <c r="K288"/>
  <c r="N288" s="1"/>
  <c r="BR288"/>
  <c r="BS289" s="1"/>
  <c r="M288"/>
  <c r="P288" s="1"/>
  <c r="S288"/>
  <c r="AB289" s="1"/>
  <c r="AX288" i="18"/>
  <c r="BA288" s="1"/>
  <c r="BW287" i="13"/>
  <c r="BB287"/>
  <c r="AU287"/>
  <c r="AX287" s="1"/>
  <c r="L287"/>
  <c r="R287"/>
  <c r="AA288" s="1"/>
  <c r="BL287"/>
  <c r="BO287"/>
  <c r="H287"/>
  <c r="P287"/>
  <c r="L498" i="7"/>
  <c r="F499" i="19" l="1"/>
  <c r="F499" i="7"/>
  <c r="BD288" i="18"/>
  <c r="BH289"/>
  <c r="BH289" i="17"/>
  <c r="G398" i="16"/>
  <c r="H398" s="1"/>
  <c r="I398" s="1"/>
  <c r="H398" i="15"/>
  <c r="I398" s="1"/>
  <c r="BV287" i="13"/>
  <c r="H398" i="12"/>
  <c r="I398" s="1"/>
  <c r="BA287" i="13"/>
  <c r="BD287" s="1"/>
  <c r="BD287" i="17" s="1"/>
  <c r="AK288" i="13"/>
  <c r="AT288" s="1"/>
  <c r="Q287"/>
  <c r="Z288" s="1"/>
  <c r="F498" i="20" s="1"/>
  <c r="K287" i="13"/>
  <c r="BR287"/>
  <c r="BS288" s="1"/>
  <c r="O287"/>
  <c r="BV288" i="18" l="1"/>
  <c r="AS289" s="1"/>
  <c r="BW288"/>
  <c r="AT289" s="1"/>
  <c r="BU288"/>
  <c r="AR289" s="1"/>
  <c r="BV288" i="17"/>
  <c r="AS289" s="1"/>
  <c r="BW288"/>
  <c r="AT289" s="1"/>
  <c r="BU288"/>
  <c r="AR289" s="1"/>
  <c r="J399" i="15"/>
  <c r="J399" i="16"/>
  <c r="BU287" i="13"/>
  <c r="J399" i="12"/>
  <c r="AW288" i="13"/>
  <c r="AZ288" s="1"/>
  <c r="AJ288"/>
  <c r="AS288" s="1"/>
  <c r="BH288"/>
  <c r="N287"/>
  <c r="BQ288"/>
  <c r="BN288"/>
  <c r="J288"/>
  <c r="I499" i="20" l="1"/>
  <c r="G499"/>
  <c r="K499"/>
  <c r="J499"/>
  <c r="H499"/>
  <c r="K499" i="19"/>
  <c r="I499"/>
  <c r="G499"/>
  <c r="J499"/>
  <c r="H499"/>
  <c r="BQ289" i="17"/>
  <c r="J289"/>
  <c r="BN289"/>
  <c r="AW289"/>
  <c r="AK290" s="1"/>
  <c r="H289" i="18"/>
  <c r="AU289"/>
  <c r="AI290" s="1"/>
  <c r="BL289"/>
  <c r="BO289"/>
  <c r="BN289"/>
  <c r="BQ289"/>
  <c r="J289"/>
  <c r="AW289"/>
  <c r="AK290" s="1"/>
  <c r="AU289" i="17"/>
  <c r="AI290" s="1"/>
  <c r="H289"/>
  <c r="BL289"/>
  <c r="BO289"/>
  <c r="BP289"/>
  <c r="I289"/>
  <c r="AV289"/>
  <c r="AJ290" s="1"/>
  <c r="BM289"/>
  <c r="BM289" i="18"/>
  <c r="BP289"/>
  <c r="I289"/>
  <c r="AV289"/>
  <c r="AJ290" s="1"/>
  <c r="BC288" i="13"/>
  <c r="AV288"/>
  <c r="AY288" s="1"/>
  <c r="AI288"/>
  <c r="AR288" s="1"/>
  <c r="BP288"/>
  <c r="BM288"/>
  <c r="I288"/>
  <c r="M288"/>
  <c r="S288"/>
  <c r="AB289" s="1"/>
  <c r="H499" i="7"/>
  <c r="J499"/>
  <c r="K499"/>
  <c r="G499"/>
  <c r="I499"/>
  <c r="AY289" i="17" l="1"/>
  <c r="BB289" s="1"/>
  <c r="AX289"/>
  <c r="BA289" s="1"/>
  <c r="AX289" i="18"/>
  <c r="BA289" s="1"/>
  <c r="L499" i="19"/>
  <c r="G399" i="15" s="1"/>
  <c r="L499" i="20"/>
  <c r="G399" i="12" s="1"/>
  <c r="L289" i="17"/>
  <c r="O289" s="1"/>
  <c r="R289"/>
  <c r="AA290" s="1"/>
  <c r="Q289" i="18"/>
  <c r="Z290" s="1"/>
  <c r="K289"/>
  <c r="N289" s="1"/>
  <c r="BR289"/>
  <c r="BS290" s="1"/>
  <c r="S289" i="17"/>
  <c r="AB290" s="1"/>
  <c r="M289"/>
  <c r="P289" s="1"/>
  <c r="K289"/>
  <c r="N289" s="1"/>
  <c r="BR289"/>
  <c r="BS290" s="1"/>
  <c r="Q289"/>
  <c r="Z290" s="1"/>
  <c r="F500" i="19" s="1"/>
  <c r="AZ289" i="18"/>
  <c r="BC289" s="1"/>
  <c r="AZ289" i="17"/>
  <c r="BC289" s="1"/>
  <c r="R289" i="18"/>
  <c r="AA290" s="1"/>
  <c r="L289"/>
  <c r="O289" s="1"/>
  <c r="M289"/>
  <c r="P289" s="1"/>
  <c r="S289"/>
  <c r="AB290" s="1"/>
  <c r="AY289"/>
  <c r="BB289" s="1"/>
  <c r="BW288" i="13"/>
  <c r="BB288"/>
  <c r="AU288"/>
  <c r="AX288" s="1"/>
  <c r="P288"/>
  <c r="BO288"/>
  <c r="BL288"/>
  <c r="H288"/>
  <c r="L499" i="7"/>
  <c r="R288" i="13"/>
  <c r="AA289" s="1"/>
  <c r="L288"/>
  <c r="F500" i="7" l="1"/>
  <c r="BD289" i="18"/>
  <c r="BH290" i="17"/>
  <c r="BH290" i="18"/>
  <c r="H399" i="12"/>
  <c r="I399" s="1"/>
  <c r="G399" i="16"/>
  <c r="H399" s="1"/>
  <c r="I399" s="1"/>
  <c r="H399" i="15"/>
  <c r="I399" s="1"/>
  <c r="BV288" i="13"/>
  <c r="BA288"/>
  <c r="BD288" s="1"/>
  <c r="BD288" i="17" s="1"/>
  <c r="AK289" i="13"/>
  <c r="AT289" s="1"/>
  <c r="O288"/>
  <c r="K288"/>
  <c r="Q288"/>
  <c r="Z289" s="1"/>
  <c r="F499" i="20" s="1"/>
  <c r="BR288" i="13"/>
  <c r="BS289" s="1"/>
  <c r="BW289" i="18" l="1"/>
  <c r="AT290" s="1"/>
  <c r="BU289"/>
  <c r="AR290" s="1"/>
  <c r="BV289"/>
  <c r="AS290" s="1"/>
  <c r="BW289" i="17"/>
  <c r="AT290" s="1"/>
  <c r="BU289"/>
  <c r="AR290" s="1"/>
  <c r="BV289"/>
  <c r="AS290" s="1"/>
  <c r="J400" i="16"/>
  <c r="J400" i="15"/>
  <c r="BU288" i="13"/>
  <c r="J400" i="12"/>
  <c r="AW289" i="13"/>
  <c r="AZ289" s="1"/>
  <c r="AJ289"/>
  <c r="AS289" s="1"/>
  <c r="J289"/>
  <c r="BQ289"/>
  <c r="BN289"/>
  <c r="N288"/>
  <c r="BH289"/>
  <c r="I500" i="19" l="1"/>
  <c r="H500"/>
  <c r="K500"/>
  <c r="J500"/>
  <c r="G500"/>
  <c r="G500" i="20"/>
  <c r="I500"/>
  <c r="H500"/>
  <c r="J500"/>
  <c r="K500"/>
  <c r="J290" i="17"/>
  <c r="AW290"/>
  <c r="AK291" s="1"/>
  <c r="BQ290"/>
  <c r="BN290"/>
  <c r="H290" i="18"/>
  <c r="BL290"/>
  <c r="BO290"/>
  <c r="AU290"/>
  <c r="AI291" s="1"/>
  <c r="AW290"/>
  <c r="AK291" s="1"/>
  <c r="BN290"/>
  <c r="BQ290"/>
  <c r="J290"/>
  <c r="BL290" i="17"/>
  <c r="BO290"/>
  <c r="H290"/>
  <c r="AU290"/>
  <c r="AI291" s="1"/>
  <c r="I290" i="18"/>
  <c r="AV290"/>
  <c r="AJ291" s="1"/>
  <c r="BM290"/>
  <c r="BP290"/>
  <c r="BP290" i="17"/>
  <c r="I290"/>
  <c r="AV290"/>
  <c r="AJ291" s="1"/>
  <c r="BM290"/>
  <c r="BC289" i="13"/>
  <c r="AV289"/>
  <c r="AY289" s="1"/>
  <c r="AI289"/>
  <c r="AR289" s="1"/>
  <c r="S289"/>
  <c r="AB290" s="1"/>
  <c r="M289"/>
  <c r="I500" i="7"/>
  <c r="K500"/>
  <c r="G500"/>
  <c r="J500"/>
  <c r="H500"/>
  <c r="BP289" i="13"/>
  <c r="BM289"/>
  <c r="I289"/>
  <c r="AZ290" i="18" l="1"/>
  <c r="BC290" s="1"/>
  <c r="AX290"/>
  <c r="BA290" s="1"/>
  <c r="L500" i="19"/>
  <c r="G400" i="15" s="1"/>
  <c r="L500" i="20"/>
  <c r="G400" i="12" s="1"/>
  <c r="R290" i="18"/>
  <c r="AA291" s="1"/>
  <c r="L290"/>
  <c r="O290" s="1"/>
  <c r="M290" i="17"/>
  <c r="P290" s="1"/>
  <c r="S290"/>
  <c r="AB291" s="1"/>
  <c r="AY290" i="18"/>
  <c r="BB290" s="1"/>
  <c r="AZ290" i="17"/>
  <c r="BC290" s="1"/>
  <c r="K290"/>
  <c r="N290" s="1"/>
  <c r="BR290"/>
  <c r="BS291" s="1"/>
  <c r="Q290"/>
  <c r="Z291" s="1"/>
  <c r="S290" i="18"/>
  <c r="AB291" s="1"/>
  <c r="M290"/>
  <c r="P290" s="1"/>
  <c r="BR290"/>
  <c r="BS291" s="1"/>
  <c r="Q290"/>
  <c r="Z291" s="1"/>
  <c r="K290"/>
  <c r="N290" s="1"/>
  <c r="AY290" i="17"/>
  <c r="BB290" s="1"/>
  <c r="R290"/>
  <c r="AA291" s="1"/>
  <c r="L290"/>
  <c r="O290" s="1"/>
  <c r="AX290"/>
  <c r="BA290" s="1"/>
  <c r="BW289" i="13"/>
  <c r="BB289"/>
  <c r="AU289"/>
  <c r="AX289" s="1"/>
  <c r="L500" i="7"/>
  <c r="P289" i="13"/>
  <c r="R289"/>
  <c r="AA290" s="1"/>
  <c r="L289"/>
  <c r="BO289"/>
  <c r="H289"/>
  <c r="BL289"/>
  <c r="F501" i="7" l="1"/>
  <c r="F501" i="19"/>
  <c r="BD290" i="18"/>
  <c r="BH291" i="17"/>
  <c r="BH291" i="18"/>
  <c r="H400" i="12"/>
  <c r="I400" s="1"/>
  <c r="H400" i="15"/>
  <c r="I400" s="1"/>
  <c r="G400" i="16"/>
  <c r="H400" s="1"/>
  <c r="I400" s="1"/>
  <c r="BV289" i="13"/>
  <c r="BA289"/>
  <c r="BD289" s="1"/>
  <c r="BD289" i="17" s="1"/>
  <c r="AK290" i="13"/>
  <c r="AT290" s="1"/>
  <c r="BR289"/>
  <c r="BS290" s="1"/>
  <c r="Q289"/>
  <c r="Z290" s="1"/>
  <c r="F500" i="20" s="1"/>
  <c r="K289" i="13"/>
  <c r="O289"/>
  <c r="BU290" i="18" l="1"/>
  <c r="AR291" s="1"/>
  <c r="BV290"/>
  <c r="AS291" s="1"/>
  <c r="BW290"/>
  <c r="AT291" s="1"/>
  <c r="BU290" i="17"/>
  <c r="AR291" s="1"/>
  <c r="BV290"/>
  <c r="AS291" s="1"/>
  <c r="BW290"/>
  <c r="AT291" s="1"/>
  <c r="J401" i="15"/>
  <c r="J401" i="16"/>
  <c r="BU289" i="13"/>
  <c r="J401" i="12"/>
  <c r="AW290" i="13"/>
  <c r="AZ290" s="1"/>
  <c r="AJ290"/>
  <c r="AS290" s="1"/>
  <c r="BN290"/>
  <c r="BQ290"/>
  <c r="J290"/>
  <c r="BH290"/>
  <c r="N289"/>
  <c r="I501" i="20" l="1"/>
  <c r="G501"/>
  <c r="K501"/>
  <c r="H501"/>
  <c r="J501"/>
  <c r="J501" i="19"/>
  <c r="K501"/>
  <c r="I501"/>
  <c r="H501"/>
  <c r="G501"/>
  <c r="J291" i="18"/>
  <c r="AW291"/>
  <c r="AK292" s="1"/>
  <c r="BN291"/>
  <c r="BQ291"/>
  <c r="BO291"/>
  <c r="H291"/>
  <c r="AU291"/>
  <c r="AI292" s="1"/>
  <c r="BL291"/>
  <c r="AW291" i="17"/>
  <c r="AK292" s="1"/>
  <c r="BQ291"/>
  <c r="J291"/>
  <c r="BN291"/>
  <c r="BO291"/>
  <c r="BL291"/>
  <c r="H291"/>
  <c r="AU291"/>
  <c r="AI292" s="1"/>
  <c r="I291"/>
  <c r="BP291"/>
  <c r="AV291"/>
  <c r="AJ292" s="1"/>
  <c r="BM291"/>
  <c r="BM291" i="18"/>
  <c r="BP291"/>
  <c r="I291"/>
  <c r="AV291"/>
  <c r="AJ292" s="1"/>
  <c r="BC290" i="13"/>
  <c r="AV290"/>
  <c r="AY290" s="1"/>
  <c r="AI290"/>
  <c r="AR290" s="1"/>
  <c r="BM290"/>
  <c r="I290"/>
  <c r="BP290"/>
  <c r="K501" i="7"/>
  <c r="I501"/>
  <c r="H501"/>
  <c r="G501"/>
  <c r="J501"/>
  <c r="S290" i="13"/>
  <c r="AB291" s="1"/>
  <c r="M290"/>
  <c r="AY291" i="17" l="1"/>
  <c r="BB291" s="1"/>
  <c r="AZ291" i="18"/>
  <c r="BC291" s="1"/>
  <c r="AX291"/>
  <c r="BA291" s="1"/>
  <c r="L501" i="20"/>
  <c r="G401" i="12" s="1"/>
  <c r="L501" i="19"/>
  <c r="G401" i="15" s="1"/>
  <c r="BR291" i="17"/>
  <c r="BS292" s="1"/>
  <c r="K291"/>
  <c r="N291" s="1"/>
  <c r="Q291"/>
  <c r="Z292" s="1"/>
  <c r="S291"/>
  <c r="AB292" s="1"/>
  <c r="M291"/>
  <c r="P291" s="1"/>
  <c r="AY291" i="18"/>
  <c r="BB291" s="1"/>
  <c r="M291"/>
  <c r="P291" s="1"/>
  <c r="S291"/>
  <c r="AB292" s="1"/>
  <c r="K291"/>
  <c r="N291" s="1"/>
  <c r="BR291"/>
  <c r="BS292" s="1"/>
  <c r="Q291"/>
  <c r="Z292" s="1"/>
  <c r="R291" i="17"/>
  <c r="AA292" s="1"/>
  <c r="L291"/>
  <c r="O291" s="1"/>
  <c r="R291" i="18"/>
  <c r="AA292" s="1"/>
  <c r="L291"/>
  <c r="O291" s="1"/>
  <c r="AX291" i="17"/>
  <c r="BA291" s="1"/>
  <c r="AZ291"/>
  <c r="BC291" s="1"/>
  <c r="BW290" i="13"/>
  <c r="BB290"/>
  <c r="AU290"/>
  <c r="AX290" s="1"/>
  <c r="BL290"/>
  <c r="H290"/>
  <c r="BO290"/>
  <c r="R290"/>
  <c r="AA291" s="1"/>
  <c r="L290"/>
  <c r="P290"/>
  <c r="L501" i="7"/>
  <c r="F502" i="19" l="1"/>
  <c r="F502" i="7"/>
  <c r="BD291" i="18"/>
  <c r="BH292" i="17"/>
  <c r="BH292" i="18"/>
  <c r="H401" i="12"/>
  <c r="I401" s="1"/>
  <c r="G401" i="16"/>
  <c r="H401" s="1"/>
  <c r="I401" s="1"/>
  <c r="H401" i="15"/>
  <c r="I401" s="1"/>
  <c r="BV290" i="13"/>
  <c r="BA290"/>
  <c r="BD290" s="1"/>
  <c r="BD290" i="17" s="1"/>
  <c r="AK291" i="13"/>
  <c r="AT291" s="1"/>
  <c r="Q290"/>
  <c r="Z291" s="1"/>
  <c r="F501" i="20" s="1"/>
  <c r="BR290" i="13"/>
  <c r="BS291" s="1"/>
  <c r="K290"/>
  <c r="O290"/>
  <c r="BU291" i="18" l="1"/>
  <c r="AR292" s="1"/>
  <c r="BV291"/>
  <c r="AS292" s="1"/>
  <c r="BW291"/>
  <c r="AT292" s="1"/>
  <c r="BU291" i="17"/>
  <c r="AR292" s="1"/>
  <c r="BV291"/>
  <c r="AS292" s="1"/>
  <c r="BW291"/>
  <c r="AT292" s="1"/>
  <c r="J402" i="16"/>
  <c r="J402" i="15"/>
  <c r="BU290" i="13"/>
  <c r="J402" i="12"/>
  <c r="AW291" i="13"/>
  <c r="AZ291" s="1"/>
  <c r="AJ291"/>
  <c r="AS291" s="1"/>
  <c r="BH291"/>
  <c r="J291"/>
  <c r="BQ291"/>
  <c r="BN291"/>
  <c r="N290"/>
  <c r="G502" i="19" l="1"/>
  <c r="I502"/>
  <c r="J502"/>
  <c r="K502"/>
  <c r="H502"/>
  <c r="J502" i="20"/>
  <c r="K502"/>
  <c r="H502"/>
  <c r="I502"/>
  <c r="G502"/>
  <c r="AU292" i="18"/>
  <c r="AI293" s="1"/>
  <c r="H292"/>
  <c r="BL292"/>
  <c r="BO292"/>
  <c r="BQ292"/>
  <c r="J292"/>
  <c r="AW292"/>
  <c r="AK293" s="1"/>
  <c r="BN292"/>
  <c r="AU292" i="17"/>
  <c r="AI293" s="1"/>
  <c r="BL292"/>
  <c r="BO292"/>
  <c r="H292"/>
  <c r="I292" i="18"/>
  <c r="AV292"/>
  <c r="AJ293" s="1"/>
  <c r="BP292"/>
  <c r="BM292"/>
  <c r="AW292" i="17"/>
  <c r="AK293" s="1"/>
  <c r="J292"/>
  <c r="BN292"/>
  <c r="BQ292"/>
  <c r="BM292"/>
  <c r="I292"/>
  <c r="BP292"/>
  <c r="AV292"/>
  <c r="AJ293" s="1"/>
  <c r="BC291" i="13"/>
  <c r="AV291"/>
  <c r="AY291" s="1"/>
  <c r="AI291"/>
  <c r="AR291" s="1"/>
  <c r="BM291"/>
  <c r="BP291"/>
  <c r="I291"/>
  <c r="K502" i="7"/>
  <c r="J502"/>
  <c r="G502"/>
  <c r="I502"/>
  <c r="H502"/>
  <c r="M291" i="13"/>
  <c r="S291"/>
  <c r="AB292" s="1"/>
  <c r="AX292" i="17" l="1"/>
  <c r="BA292" s="1"/>
  <c r="AZ292"/>
  <c r="BC292" s="1"/>
  <c r="AZ292" i="18"/>
  <c r="BC292" s="1"/>
  <c r="L502" i="19"/>
  <c r="G402" i="15" s="1"/>
  <c r="L502" i="20"/>
  <c r="G402" i="12" s="1"/>
  <c r="S292" i="17"/>
  <c r="AB293" s="1"/>
  <c r="M292"/>
  <c r="P292" s="1"/>
  <c r="Q292"/>
  <c r="Z293" s="1"/>
  <c r="BR292"/>
  <c r="BS293" s="1"/>
  <c r="K292"/>
  <c r="N292" s="1"/>
  <c r="BR292" i="18"/>
  <c r="BS293" s="1"/>
  <c r="Q292"/>
  <c r="Z293" s="1"/>
  <c r="K292"/>
  <c r="N292" s="1"/>
  <c r="AY292" i="17"/>
  <c r="BB292" s="1"/>
  <c r="S292" i="18"/>
  <c r="AB293" s="1"/>
  <c r="M292"/>
  <c r="P292" s="1"/>
  <c r="AX292"/>
  <c r="BA292" s="1"/>
  <c r="L292" i="17"/>
  <c r="O292" s="1"/>
  <c r="R292"/>
  <c r="AA293" s="1"/>
  <c r="R292" i="18"/>
  <c r="AA293" s="1"/>
  <c r="L292"/>
  <c r="O292" s="1"/>
  <c r="AY292"/>
  <c r="BB292" s="1"/>
  <c r="BW291" i="13"/>
  <c r="BB291"/>
  <c r="AU291"/>
  <c r="AX291" s="1"/>
  <c r="P291"/>
  <c r="L502" i="7"/>
  <c r="BO291" i="13"/>
  <c r="H291"/>
  <c r="BL291"/>
  <c r="R291"/>
  <c r="AA292" s="1"/>
  <c r="L291"/>
  <c r="F503" i="19" l="1"/>
  <c r="F503" i="7"/>
  <c r="BH293" i="18"/>
  <c r="BD292"/>
  <c r="BH293" i="17"/>
  <c r="H402" i="12"/>
  <c r="I402" s="1"/>
  <c r="G402" i="16"/>
  <c r="H402" s="1"/>
  <c r="I402" s="1"/>
  <c r="H402" i="15"/>
  <c r="I402" s="1"/>
  <c r="BV291" i="13"/>
  <c r="BA291"/>
  <c r="BD291" s="1"/>
  <c r="BD291" i="17" s="1"/>
  <c r="AK292" i="13"/>
  <c r="AT292" s="1"/>
  <c r="O291"/>
  <c r="BR291"/>
  <c r="BS292" s="1"/>
  <c r="Q291"/>
  <c r="Z292" s="1"/>
  <c r="F502" i="20" s="1"/>
  <c r="K291" i="13"/>
  <c r="BV292" i="18" l="1"/>
  <c r="AS293" s="1"/>
  <c r="BW292"/>
  <c r="AT293" s="1"/>
  <c r="BU292"/>
  <c r="AR293" s="1"/>
  <c r="BV292" i="17"/>
  <c r="AS293" s="1"/>
  <c r="BW292"/>
  <c r="AT293" s="1"/>
  <c r="BU292"/>
  <c r="AR293" s="1"/>
  <c r="J403" i="16"/>
  <c r="J403" i="15"/>
  <c r="BU291" i="13"/>
  <c r="J403" i="12"/>
  <c r="AW292" i="13"/>
  <c r="AZ292" s="1"/>
  <c r="AJ292"/>
  <c r="AS292" s="1"/>
  <c r="BH292"/>
  <c r="BQ292"/>
  <c r="BN292"/>
  <c r="J292"/>
  <c r="N291"/>
  <c r="G503" i="20" l="1"/>
  <c r="H503"/>
  <c r="I503"/>
  <c r="K503"/>
  <c r="J503"/>
  <c r="K503" i="19"/>
  <c r="J503"/>
  <c r="H503"/>
  <c r="G503"/>
  <c r="I503"/>
  <c r="AW293" i="18"/>
  <c r="AK294" s="1"/>
  <c r="J293"/>
  <c r="BN293"/>
  <c r="BQ293"/>
  <c r="H293" i="17"/>
  <c r="AU293"/>
  <c r="AI294" s="1"/>
  <c r="BL293"/>
  <c r="BO293"/>
  <c r="J293"/>
  <c r="BN293"/>
  <c r="BQ293"/>
  <c r="AW293"/>
  <c r="AK294" s="1"/>
  <c r="H293" i="18"/>
  <c r="BL293"/>
  <c r="BO293"/>
  <c r="AU293"/>
  <c r="AI294" s="1"/>
  <c r="I293"/>
  <c r="BP293"/>
  <c r="AV293"/>
  <c r="AJ294" s="1"/>
  <c r="BM293"/>
  <c r="BP293" i="17"/>
  <c r="BM293"/>
  <c r="I293"/>
  <c r="AV293"/>
  <c r="AJ294" s="1"/>
  <c r="BC292" i="13"/>
  <c r="AV292"/>
  <c r="AY292" s="1"/>
  <c r="AI292"/>
  <c r="AR292" s="1"/>
  <c r="H503" i="7"/>
  <c r="G503"/>
  <c r="K503"/>
  <c r="J503"/>
  <c r="I503"/>
  <c r="S292" i="13"/>
  <c r="AB293" s="1"/>
  <c r="M292"/>
  <c r="I292"/>
  <c r="BM292"/>
  <c r="BP292"/>
  <c r="AX293" i="17" l="1"/>
  <c r="BA293" s="1"/>
  <c r="L503" i="20"/>
  <c r="G403" i="12" s="1"/>
  <c r="AY293" i="18"/>
  <c r="BB293" s="1"/>
  <c r="L503" i="19"/>
  <c r="G403" i="15" s="1"/>
  <c r="R293" i="18"/>
  <c r="AA294" s="1"/>
  <c r="L293"/>
  <c r="O293" s="1"/>
  <c r="Q293" i="17"/>
  <c r="Z294" s="1"/>
  <c r="K293"/>
  <c r="N293" s="1"/>
  <c r="BR293"/>
  <c r="BS294" s="1"/>
  <c r="M293" i="18"/>
  <c r="P293" s="1"/>
  <c r="S293"/>
  <c r="AB294" s="1"/>
  <c r="M293" i="17"/>
  <c r="P293" s="1"/>
  <c r="S293"/>
  <c r="AB294" s="1"/>
  <c r="AY293"/>
  <c r="BB293" s="1"/>
  <c r="AZ293"/>
  <c r="BC293" s="1"/>
  <c r="L293"/>
  <c r="O293" s="1"/>
  <c r="R293"/>
  <c r="AA294" s="1"/>
  <c r="BR293" i="18"/>
  <c r="BS294" s="1"/>
  <c r="K293"/>
  <c r="N293" s="1"/>
  <c r="Q293"/>
  <c r="Z294" s="1"/>
  <c r="AZ293"/>
  <c r="BC293" s="1"/>
  <c r="AX293"/>
  <c r="BA293" s="1"/>
  <c r="BW292" i="13"/>
  <c r="BB292"/>
  <c r="AU292"/>
  <c r="AX292" s="1"/>
  <c r="P292"/>
  <c r="BO292"/>
  <c r="H292"/>
  <c r="BL292"/>
  <c r="L503" i="7"/>
  <c r="L292" i="13"/>
  <c r="R292"/>
  <c r="AA293" s="1"/>
  <c r="F504" i="19" l="1"/>
  <c r="F504" i="7"/>
  <c r="BH294" i="18"/>
  <c r="BH294" i="17"/>
  <c r="BD293" i="18"/>
  <c r="G403" i="16"/>
  <c r="H403" s="1"/>
  <c r="I403" s="1"/>
  <c r="H403" i="15"/>
  <c r="I403" s="1"/>
  <c r="BV292" i="13"/>
  <c r="H403" i="12"/>
  <c r="I403" s="1"/>
  <c r="BA292" i="13"/>
  <c r="BD292" s="1"/>
  <c r="BD292" i="17" s="1"/>
  <c r="AK293" i="13"/>
  <c r="AT293" s="1"/>
  <c r="Q292"/>
  <c r="Z293" s="1"/>
  <c r="F503" i="20" s="1"/>
  <c r="K292" i="13"/>
  <c r="BR292"/>
  <c r="BS293" s="1"/>
  <c r="O292"/>
  <c r="BW293" i="18" l="1"/>
  <c r="AT294" s="1"/>
  <c r="BU293"/>
  <c r="AR294" s="1"/>
  <c r="BV293"/>
  <c r="AS294" s="1"/>
  <c r="BW293" i="17"/>
  <c r="AT294" s="1"/>
  <c r="BU293"/>
  <c r="AR294" s="1"/>
  <c r="BV293"/>
  <c r="AS294" s="1"/>
  <c r="J404" i="16"/>
  <c r="J404" i="15"/>
  <c r="BU292" i="13"/>
  <c r="J404" i="12"/>
  <c r="AW293" i="13"/>
  <c r="AZ293" s="1"/>
  <c r="AJ293"/>
  <c r="AS293" s="1"/>
  <c r="N292"/>
  <c r="BH293"/>
  <c r="BN293"/>
  <c r="BQ293"/>
  <c r="J293"/>
  <c r="I504" i="19" l="1"/>
  <c r="J504"/>
  <c r="K504"/>
  <c r="H504"/>
  <c r="G504"/>
  <c r="G504" i="20"/>
  <c r="K504"/>
  <c r="J504"/>
  <c r="I504"/>
  <c r="H504"/>
  <c r="AW294" i="17"/>
  <c r="AK295" s="1"/>
  <c r="J294"/>
  <c r="BN294"/>
  <c r="BQ294"/>
  <c r="H294"/>
  <c r="AU294"/>
  <c r="AI295" s="1"/>
  <c r="BL294"/>
  <c r="BO294"/>
  <c r="J294" i="18"/>
  <c r="AW294"/>
  <c r="AK295" s="1"/>
  <c r="BN294"/>
  <c r="BQ294"/>
  <c r="AV294"/>
  <c r="AJ295" s="1"/>
  <c r="I294"/>
  <c r="BP294"/>
  <c r="BM294"/>
  <c r="H294"/>
  <c r="BL294"/>
  <c r="BO294"/>
  <c r="AU294"/>
  <c r="AI295" s="1"/>
  <c r="I294" i="17"/>
  <c r="BM294"/>
  <c r="BP294"/>
  <c r="AV294"/>
  <c r="AJ295" s="1"/>
  <c r="BC293" i="13"/>
  <c r="AV293"/>
  <c r="AY293" s="1"/>
  <c r="AI293"/>
  <c r="AR293" s="1"/>
  <c r="S293"/>
  <c r="AB294" s="1"/>
  <c r="M293"/>
  <c r="BM293"/>
  <c r="BP293"/>
  <c r="I293"/>
  <c r="G504" i="7"/>
  <c r="H504"/>
  <c r="K504"/>
  <c r="J504"/>
  <c r="I504"/>
  <c r="AZ294" i="17" l="1"/>
  <c r="BC294" s="1"/>
  <c r="AY294" i="18"/>
  <c r="BB294" s="1"/>
  <c r="L504" i="19"/>
  <c r="G404" i="15" s="1"/>
  <c r="L504" i="20"/>
  <c r="G404" i="12" s="1"/>
  <c r="AX294" i="18"/>
  <c r="BA294" s="1"/>
  <c r="Q294"/>
  <c r="Z295" s="1"/>
  <c r="K294"/>
  <c r="N294" s="1"/>
  <c r="BR294"/>
  <c r="BS295" s="1"/>
  <c r="R294"/>
  <c r="AA295" s="1"/>
  <c r="L294"/>
  <c r="O294" s="1"/>
  <c r="Q294" i="17"/>
  <c r="Z295" s="1"/>
  <c r="K294"/>
  <c r="N294" s="1"/>
  <c r="BR294"/>
  <c r="BS295" s="1"/>
  <c r="L294"/>
  <c r="O294" s="1"/>
  <c r="R294"/>
  <c r="AA295" s="1"/>
  <c r="M294"/>
  <c r="P294" s="1"/>
  <c r="S294"/>
  <c r="AB295" s="1"/>
  <c r="AY294"/>
  <c r="BB294" s="1"/>
  <c r="AX294"/>
  <c r="BA294" s="1"/>
  <c r="S294" i="18"/>
  <c r="AB295" s="1"/>
  <c r="M294"/>
  <c r="P294" s="1"/>
  <c r="AZ294"/>
  <c r="BC294" s="1"/>
  <c r="BW293" i="13"/>
  <c r="BB293"/>
  <c r="AU293"/>
  <c r="AX293" s="1"/>
  <c r="BO293"/>
  <c r="BL293"/>
  <c r="H293"/>
  <c r="L504" i="7"/>
  <c r="L293" i="13"/>
  <c r="R293"/>
  <c r="AA294" s="1"/>
  <c r="P293"/>
  <c r="F505" i="19" l="1"/>
  <c r="F505" i="7"/>
  <c r="BD294" i="18"/>
  <c r="BH295"/>
  <c r="BH295" i="17"/>
  <c r="H404" i="12"/>
  <c r="I404" s="1"/>
  <c r="H404" i="15"/>
  <c r="I404" s="1"/>
  <c r="G404" i="16"/>
  <c r="H404" s="1"/>
  <c r="I404" s="1"/>
  <c r="BV293" i="13"/>
  <c r="BA293"/>
  <c r="BD293" s="1"/>
  <c r="BD293" i="17" s="1"/>
  <c r="AK294" i="13"/>
  <c r="AT294" s="1"/>
  <c r="BR293"/>
  <c r="BS294" s="1"/>
  <c r="Q293"/>
  <c r="Z294" s="1"/>
  <c r="F504" i="20" s="1"/>
  <c r="K293" i="13"/>
  <c r="O293"/>
  <c r="BU294" i="18" l="1"/>
  <c r="AR295" s="1"/>
  <c r="BV294"/>
  <c r="AS295" s="1"/>
  <c r="BW294"/>
  <c r="AT295" s="1"/>
  <c r="BU294" i="17"/>
  <c r="AR295" s="1"/>
  <c r="BV294"/>
  <c r="AS295" s="1"/>
  <c r="BW294"/>
  <c r="AT295" s="1"/>
  <c r="J405" i="16"/>
  <c r="J405" i="15"/>
  <c r="BU293" i="13"/>
  <c r="J405" i="12"/>
  <c r="AW294" i="13"/>
  <c r="AZ294" s="1"/>
  <c r="AJ294"/>
  <c r="AS294" s="1"/>
  <c r="BQ294"/>
  <c r="J294"/>
  <c r="BN294"/>
  <c r="BH294"/>
  <c r="N293"/>
  <c r="H505" i="20" l="1"/>
  <c r="G505"/>
  <c r="J505"/>
  <c r="K505"/>
  <c r="I505"/>
  <c r="I505" i="19"/>
  <c r="H505"/>
  <c r="K505"/>
  <c r="G505"/>
  <c r="J505"/>
  <c r="H295" i="18"/>
  <c r="AU295"/>
  <c r="AI296" s="1"/>
  <c r="BL295"/>
  <c r="BO295"/>
  <c r="AW295"/>
  <c r="AK296" s="1"/>
  <c r="BQ295"/>
  <c r="J295"/>
  <c r="BN295"/>
  <c r="AU295" i="17"/>
  <c r="AI296" s="1"/>
  <c r="BL295"/>
  <c r="H295"/>
  <c r="BO295"/>
  <c r="J295"/>
  <c r="BN295"/>
  <c r="BQ295"/>
  <c r="AW295"/>
  <c r="AK296" s="1"/>
  <c r="I295"/>
  <c r="BM295"/>
  <c r="BP295"/>
  <c r="AV295"/>
  <c r="AJ296" s="1"/>
  <c r="AV295" i="18"/>
  <c r="AJ296" s="1"/>
  <c r="I295"/>
  <c r="BM295"/>
  <c r="BP295"/>
  <c r="BC294" i="13"/>
  <c r="AV294"/>
  <c r="AY294" s="1"/>
  <c r="AI294"/>
  <c r="AR294" s="1"/>
  <c r="I294"/>
  <c r="BP294"/>
  <c r="BM294"/>
  <c r="S294"/>
  <c r="AB295" s="1"/>
  <c r="M294"/>
  <c r="K505" i="7"/>
  <c r="G505"/>
  <c r="I505"/>
  <c r="J505"/>
  <c r="H505"/>
  <c r="AZ295" i="18" l="1"/>
  <c r="BC295" s="1"/>
  <c r="AZ295" i="17"/>
  <c r="BC295" s="1"/>
  <c r="AY295" i="18"/>
  <c r="BB295" s="1"/>
  <c r="L505" i="19"/>
  <c r="G405" i="15" s="1"/>
  <c r="L505" i="20"/>
  <c r="G405" i="12" s="1"/>
  <c r="AY295" i="17"/>
  <c r="BB295" s="1"/>
  <c r="L295"/>
  <c r="O295" s="1"/>
  <c r="R295"/>
  <c r="AA296" s="1"/>
  <c r="BR295"/>
  <c r="BS296" s="1"/>
  <c r="Q295"/>
  <c r="Z296" s="1"/>
  <c r="K295"/>
  <c r="N295" s="1"/>
  <c r="AX295" i="18"/>
  <c r="BA295" s="1"/>
  <c r="BR295"/>
  <c r="BS296" s="1"/>
  <c r="K295"/>
  <c r="N295" s="1"/>
  <c r="Q295"/>
  <c r="Z296" s="1"/>
  <c r="R295"/>
  <c r="AA296" s="1"/>
  <c r="L295"/>
  <c r="O295" s="1"/>
  <c r="M295" i="17"/>
  <c r="P295" s="1"/>
  <c r="S295"/>
  <c r="AB296" s="1"/>
  <c r="S295" i="18"/>
  <c r="AB296" s="1"/>
  <c r="M295"/>
  <c r="P295" s="1"/>
  <c r="AX295" i="17"/>
  <c r="BA295" s="1"/>
  <c r="BW294" i="13"/>
  <c r="BB294"/>
  <c r="AU294"/>
  <c r="AX294" s="1"/>
  <c r="L505" i="7"/>
  <c r="P294" i="13"/>
  <c r="R294"/>
  <c r="AA295" s="1"/>
  <c r="L294"/>
  <c r="BO294"/>
  <c r="BL294"/>
  <c r="H294"/>
  <c r="F506" i="19" l="1"/>
  <c r="F506" i="7"/>
  <c r="BD295" i="18"/>
  <c r="BH296"/>
  <c r="BH296" i="17"/>
  <c r="H405" i="12"/>
  <c r="I405" s="1"/>
  <c r="G405" i="16"/>
  <c r="H405" s="1"/>
  <c r="I405" s="1"/>
  <c r="H405" i="15"/>
  <c r="I405" s="1"/>
  <c r="BV294" i="13"/>
  <c r="BA294"/>
  <c r="BD294" s="1"/>
  <c r="BD294" i="17" s="1"/>
  <c r="AK295" i="13"/>
  <c r="AT295" s="1"/>
  <c r="Q294"/>
  <c r="Z295" s="1"/>
  <c r="F505" i="20" s="1"/>
  <c r="K294" i="13"/>
  <c r="BR294"/>
  <c r="BS295" s="1"/>
  <c r="O294"/>
  <c r="BU295" i="18" l="1"/>
  <c r="AR296" s="1"/>
  <c r="BV295"/>
  <c r="AS296" s="1"/>
  <c r="BW295"/>
  <c r="AT296" s="1"/>
  <c r="BU295" i="17"/>
  <c r="AR296" s="1"/>
  <c r="BV295"/>
  <c r="AS296" s="1"/>
  <c r="BW295"/>
  <c r="AT296" s="1"/>
  <c r="J406" i="16"/>
  <c r="J406" i="15"/>
  <c r="BU294" i="13"/>
  <c r="J406" i="12"/>
  <c r="AW295" i="13"/>
  <c r="AZ295" s="1"/>
  <c r="AJ295"/>
  <c r="AS295" s="1"/>
  <c r="BH295"/>
  <c r="N294"/>
  <c r="BQ295"/>
  <c r="BN295"/>
  <c r="J295"/>
  <c r="K506" i="19" l="1"/>
  <c r="G506"/>
  <c r="I506"/>
  <c r="H506"/>
  <c r="J506"/>
  <c r="I506" i="20"/>
  <c r="G506"/>
  <c r="K506"/>
  <c r="J506"/>
  <c r="H506"/>
  <c r="BO296" i="18"/>
  <c r="H296"/>
  <c r="AU296"/>
  <c r="AI297" s="1"/>
  <c r="BL296"/>
  <c r="AW296" i="17"/>
  <c r="AK297" s="1"/>
  <c r="J296"/>
  <c r="BN296"/>
  <c r="BQ296"/>
  <c r="AU296"/>
  <c r="AI297" s="1"/>
  <c r="BL296"/>
  <c r="BO296"/>
  <c r="H296"/>
  <c r="J296" i="18"/>
  <c r="BN296"/>
  <c r="BQ296"/>
  <c r="AW296"/>
  <c r="AK297" s="1"/>
  <c r="BP296"/>
  <c r="AV296"/>
  <c r="AJ297" s="1"/>
  <c r="BM296"/>
  <c r="I296"/>
  <c r="BM296" i="17"/>
  <c r="I296"/>
  <c r="BP296"/>
  <c r="AV296"/>
  <c r="AJ297" s="1"/>
  <c r="BC295" i="13"/>
  <c r="AV295"/>
  <c r="AY295" s="1"/>
  <c r="AI295"/>
  <c r="AR295" s="1"/>
  <c r="I295"/>
  <c r="BP295"/>
  <c r="BM295"/>
  <c r="S295"/>
  <c r="AB296" s="1"/>
  <c r="M295"/>
  <c r="H506" i="7"/>
  <c r="J506"/>
  <c r="G506"/>
  <c r="K506"/>
  <c r="I506"/>
  <c r="AX296" i="17" l="1"/>
  <c r="BA296" s="1"/>
  <c r="AX296" i="18"/>
  <c r="BA296" s="1"/>
  <c r="L506" i="20"/>
  <c r="G406" i="12" s="1"/>
  <c r="L506" i="19"/>
  <c r="G406" i="15" s="1"/>
  <c r="AY296" i="18"/>
  <c r="BB296" s="1"/>
  <c r="AZ296" i="17"/>
  <c r="BC296" s="1"/>
  <c r="R296"/>
  <c r="AA297" s="1"/>
  <c r="L296"/>
  <c r="O296" s="1"/>
  <c r="L296" i="18"/>
  <c r="O296" s="1"/>
  <c r="R296"/>
  <c r="AA297" s="1"/>
  <c r="S296"/>
  <c r="AB297" s="1"/>
  <c r="M296"/>
  <c r="P296" s="1"/>
  <c r="Q296" i="17"/>
  <c r="Z297" s="1"/>
  <c r="BR296"/>
  <c r="BS297" s="1"/>
  <c r="K296"/>
  <c r="N296" s="1"/>
  <c r="Q296" i="18"/>
  <c r="Z297" s="1"/>
  <c r="K296"/>
  <c r="N296" s="1"/>
  <c r="BR296"/>
  <c r="BS297" s="1"/>
  <c r="AZ296"/>
  <c r="BC296" s="1"/>
  <c r="AY296" i="17"/>
  <c r="BB296" s="1"/>
  <c r="S296"/>
  <c r="AB297" s="1"/>
  <c r="M296"/>
  <c r="P296" s="1"/>
  <c r="BW295" i="13"/>
  <c r="BB295"/>
  <c r="AU295"/>
  <c r="AX295" s="1"/>
  <c r="L506" i="7"/>
  <c r="BL295" i="13"/>
  <c r="BO295"/>
  <c r="H295"/>
  <c r="R295"/>
  <c r="AA296" s="1"/>
  <c r="L295"/>
  <c r="P295"/>
  <c r="F507" i="19" l="1"/>
  <c r="F507" i="7"/>
  <c r="BD296" i="18"/>
  <c r="BH297"/>
  <c r="BH297" i="17"/>
  <c r="H406" i="12"/>
  <c r="I406" s="1"/>
  <c r="G406" i="16"/>
  <c r="H406" s="1"/>
  <c r="I406" s="1"/>
  <c r="H406" i="15"/>
  <c r="I406" s="1"/>
  <c r="BV295" i="13"/>
  <c r="BA295"/>
  <c r="BD295" s="1"/>
  <c r="BD295" i="17" s="1"/>
  <c r="AK296" i="13"/>
  <c r="AT296" s="1"/>
  <c r="O295"/>
  <c r="BR295"/>
  <c r="BS296" s="1"/>
  <c r="Q295"/>
  <c r="Z296" s="1"/>
  <c r="F506" i="20" s="1"/>
  <c r="K295" i="13"/>
  <c r="BV296" i="18" l="1"/>
  <c r="AS297" s="1"/>
  <c r="BW296"/>
  <c r="AT297" s="1"/>
  <c r="BU296"/>
  <c r="AR297" s="1"/>
  <c r="BV296" i="17"/>
  <c r="AS297" s="1"/>
  <c r="BW296"/>
  <c r="AT297" s="1"/>
  <c r="BU296"/>
  <c r="AR297" s="1"/>
  <c r="J407" i="16"/>
  <c r="J407" i="15"/>
  <c r="BU295" i="13"/>
  <c r="J407" i="12"/>
  <c r="AW296" i="13"/>
  <c r="AZ296" s="1"/>
  <c r="AJ296"/>
  <c r="AS296" s="1"/>
  <c r="J296"/>
  <c r="BN296"/>
  <c r="BQ296"/>
  <c r="BH296"/>
  <c r="N295"/>
  <c r="K507" i="20" l="1"/>
  <c r="H507"/>
  <c r="G507"/>
  <c r="J507"/>
  <c r="I507"/>
  <c r="G507" i="19"/>
  <c r="J507"/>
  <c r="H507"/>
  <c r="K507"/>
  <c r="I507"/>
  <c r="H297" i="17"/>
  <c r="AU297"/>
  <c r="AI298" s="1"/>
  <c r="BL297"/>
  <c r="BO297"/>
  <c r="BQ297"/>
  <c r="AW297"/>
  <c r="AK298" s="1"/>
  <c r="BN297"/>
  <c r="J297"/>
  <c r="H297" i="18"/>
  <c r="BL297"/>
  <c r="AU297"/>
  <c r="AI298" s="1"/>
  <c r="BO297"/>
  <c r="I297"/>
  <c r="AV297"/>
  <c r="AJ298" s="1"/>
  <c r="BM297"/>
  <c r="BP297"/>
  <c r="BN297"/>
  <c r="BQ297"/>
  <c r="J297"/>
  <c r="AW297"/>
  <c r="AK298" s="1"/>
  <c r="I297" i="17"/>
  <c r="AV297"/>
  <c r="AJ298" s="1"/>
  <c r="BM297"/>
  <c r="BP297"/>
  <c r="BC296" i="13"/>
  <c r="AV296"/>
  <c r="AY296" s="1"/>
  <c r="AI296"/>
  <c r="AR296" s="1"/>
  <c r="BM296"/>
  <c r="I296"/>
  <c r="BP296"/>
  <c r="S296"/>
  <c r="AB297" s="1"/>
  <c r="M296"/>
  <c r="H507" i="7"/>
  <c r="J507"/>
  <c r="K507"/>
  <c r="I507"/>
  <c r="G507"/>
  <c r="AZ297" i="17" l="1"/>
  <c r="BC297" s="1"/>
  <c r="AY297"/>
  <c r="BB297" s="1"/>
  <c r="L507" i="19"/>
  <c r="G407" i="15" s="1"/>
  <c r="L507" i="20"/>
  <c r="G407" i="12" s="1"/>
  <c r="S297" i="17"/>
  <c r="AB298" s="1"/>
  <c r="M297"/>
  <c r="P297" s="1"/>
  <c r="K297"/>
  <c r="N297" s="1"/>
  <c r="BR297"/>
  <c r="BS298" s="1"/>
  <c r="Q297"/>
  <c r="Z298" s="1"/>
  <c r="AZ297" i="18"/>
  <c r="BC297" s="1"/>
  <c r="AX297" i="17"/>
  <c r="BA297" s="1"/>
  <c r="BR297" i="18"/>
  <c r="BS298" s="1"/>
  <c r="Q297"/>
  <c r="Z298" s="1"/>
  <c r="K297"/>
  <c r="N297" s="1"/>
  <c r="AX297"/>
  <c r="BA297" s="1"/>
  <c r="L297" i="17"/>
  <c r="O297" s="1"/>
  <c r="R297"/>
  <c r="AA298" s="1"/>
  <c r="S297" i="18"/>
  <c r="AB298" s="1"/>
  <c r="M297"/>
  <c r="P297" s="1"/>
  <c r="R297"/>
  <c r="AA298" s="1"/>
  <c r="L297"/>
  <c r="O297" s="1"/>
  <c r="AY297"/>
  <c r="BB297" s="1"/>
  <c r="BW296" i="13"/>
  <c r="BB296"/>
  <c r="AU296"/>
  <c r="AX296" s="1"/>
  <c r="L507" i="7"/>
  <c r="BO296" i="13"/>
  <c r="H296"/>
  <c r="BL296"/>
  <c r="P296"/>
  <c r="R296"/>
  <c r="AA297" s="1"/>
  <c r="L296"/>
  <c r="F508" i="19" l="1"/>
  <c r="F508" i="7"/>
  <c r="BH298" i="18"/>
  <c r="BH298" i="17"/>
  <c r="BD297" i="18"/>
  <c r="H407" i="12"/>
  <c r="I407" s="1"/>
  <c r="G407" i="16"/>
  <c r="H407" s="1"/>
  <c r="I407" s="1"/>
  <c r="H407" i="15"/>
  <c r="I407" s="1"/>
  <c r="BV296" i="13"/>
  <c r="BA296"/>
  <c r="BD296" s="1"/>
  <c r="BD296" i="17" s="1"/>
  <c r="AK297" i="13"/>
  <c r="AT297" s="1"/>
  <c r="O296"/>
  <c r="K296"/>
  <c r="BR296"/>
  <c r="BS297" s="1"/>
  <c r="Q296"/>
  <c r="Z297" s="1"/>
  <c r="F507" i="20" s="1"/>
  <c r="BW297" i="18" l="1"/>
  <c r="AT298" s="1"/>
  <c r="BU297"/>
  <c r="AR298" s="1"/>
  <c r="BV297"/>
  <c r="AS298" s="1"/>
  <c r="BW297" i="17"/>
  <c r="AT298" s="1"/>
  <c r="BU297"/>
  <c r="AR298" s="1"/>
  <c r="BV297"/>
  <c r="AS298" s="1"/>
  <c r="J408" i="16"/>
  <c r="J408" i="15"/>
  <c r="BU296" i="13"/>
  <c r="J408" i="12"/>
  <c r="AW297" i="13"/>
  <c r="AZ297" s="1"/>
  <c r="AJ297"/>
  <c r="AS297" s="1"/>
  <c r="N296"/>
  <c r="BH297"/>
  <c r="BN297"/>
  <c r="BQ297"/>
  <c r="J297"/>
  <c r="H508" i="20" l="1"/>
  <c r="G508"/>
  <c r="I508"/>
  <c r="J508"/>
  <c r="K508"/>
  <c r="H508" i="19"/>
  <c r="G508"/>
  <c r="J508"/>
  <c r="I508"/>
  <c r="K508"/>
  <c r="BO298" i="18"/>
  <c r="H298"/>
  <c r="AU298"/>
  <c r="AI299" s="1"/>
  <c r="BL298"/>
  <c r="AW298" i="17"/>
  <c r="AK299" s="1"/>
  <c r="BN298"/>
  <c r="BQ298"/>
  <c r="J298"/>
  <c r="H298"/>
  <c r="BL298"/>
  <c r="BO298"/>
  <c r="AU298"/>
  <c r="AI299" s="1"/>
  <c r="J298" i="18"/>
  <c r="BQ298"/>
  <c r="AW298"/>
  <c r="AK299" s="1"/>
  <c r="BN298"/>
  <c r="AV298"/>
  <c r="AJ299" s="1"/>
  <c r="I298"/>
  <c r="BP298"/>
  <c r="BM298"/>
  <c r="I298" i="17"/>
  <c r="BM298"/>
  <c r="BP298"/>
  <c r="AV298"/>
  <c r="AJ299" s="1"/>
  <c r="BC297" i="13"/>
  <c r="AV297"/>
  <c r="AY297" s="1"/>
  <c r="AI297"/>
  <c r="AR297" s="1"/>
  <c r="S297"/>
  <c r="AB298" s="1"/>
  <c r="M297"/>
  <c r="G508" i="7"/>
  <c r="H508"/>
  <c r="I508"/>
  <c r="J508"/>
  <c r="K508"/>
  <c r="BP297" i="13"/>
  <c r="I297"/>
  <c r="BM297"/>
  <c r="AZ298" i="17" l="1"/>
  <c r="BC298" s="1"/>
  <c r="AY298" i="18"/>
  <c r="BB298" s="1"/>
  <c r="L508" i="20"/>
  <c r="G408" i="12" s="1"/>
  <c r="L508" i="19"/>
  <c r="G408" i="15" s="1"/>
  <c r="AZ298" i="18"/>
  <c r="BC298" s="1"/>
  <c r="AX298" i="17"/>
  <c r="BA298" s="1"/>
  <c r="M298"/>
  <c r="P298" s="1"/>
  <c r="S298"/>
  <c r="AB299" s="1"/>
  <c r="K298" i="18"/>
  <c r="N298" s="1"/>
  <c r="BR298"/>
  <c r="BS299" s="1"/>
  <c r="Q298"/>
  <c r="Z299" s="1"/>
  <c r="L298" i="17"/>
  <c r="O298" s="1"/>
  <c r="R298"/>
  <c r="AA299" s="1"/>
  <c r="Q298"/>
  <c r="Z299" s="1"/>
  <c r="K298"/>
  <c r="N298" s="1"/>
  <c r="BR298"/>
  <c r="BS299" s="1"/>
  <c r="R298" i="18"/>
  <c r="AA299" s="1"/>
  <c r="L298"/>
  <c r="O298" s="1"/>
  <c r="S298"/>
  <c r="AB299" s="1"/>
  <c r="M298"/>
  <c r="P298" s="1"/>
  <c r="AY298" i="17"/>
  <c r="BB298" s="1"/>
  <c r="AX298" i="18"/>
  <c r="BA298" s="1"/>
  <c r="BW297" i="13"/>
  <c r="BB297"/>
  <c r="AU297"/>
  <c r="AX297" s="1"/>
  <c r="P297"/>
  <c r="L508" i="7"/>
  <c r="BO297" i="13"/>
  <c r="H297"/>
  <c r="BL297"/>
  <c r="R297"/>
  <c r="AA298" s="1"/>
  <c r="L297"/>
  <c r="F509" i="19" l="1"/>
  <c r="F509" i="7"/>
  <c r="BD298" i="18"/>
  <c r="BH299"/>
  <c r="BH299" i="17"/>
  <c r="H408" i="12"/>
  <c r="I408" s="1"/>
  <c r="H408" i="15"/>
  <c r="I408" s="1"/>
  <c r="G408" i="16"/>
  <c r="H408" s="1"/>
  <c r="I408" s="1"/>
  <c r="BV297" i="13"/>
  <c r="BA297"/>
  <c r="BD297" s="1"/>
  <c r="BD297" i="17" s="1"/>
  <c r="AK298" i="13"/>
  <c r="AT298" s="1"/>
  <c r="O297"/>
  <c r="K297"/>
  <c r="BR297"/>
  <c r="BS298" s="1"/>
  <c r="Q297"/>
  <c r="Z298" s="1"/>
  <c r="F508" i="20" s="1"/>
  <c r="BU298" i="18" l="1"/>
  <c r="AR299" s="1"/>
  <c r="BV298"/>
  <c r="AS299" s="1"/>
  <c r="BW298"/>
  <c r="AT299" s="1"/>
  <c r="BU298" i="17"/>
  <c r="AR299" s="1"/>
  <c r="BV298"/>
  <c r="AS299" s="1"/>
  <c r="BW298"/>
  <c r="AT299" s="1"/>
  <c r="J409" i="16"/>
  <c r="J409" i="15"/>
  <c r="BU297" i="13"/>
  <c r="J409" i="12"/>
  <c r="AW298" i="13"/>
  <c r="AZ298" s="1"/>
  <c r="AJ298"/>
  <c r="AS298" s="1"/>
  <c r="BH298"/>
  <c r="N297"/>
  <c r="BQ298"/>
  <c r="J298"/>
  <c r="BN298"/>
  <c r="G509" i="19" l="1"/>
  <c r="K509"/>
  <c r="I509"/>
  <c r="J509"/>
  <c r="H509"/>
  <c r="K509" i="20"/>
  <c r="G509"/>
  <c r="J509"/>
  <c r="H509"/>
  <c r="I509"/>
  <c r="AW299" i="18"/>
  <c r="AK300" s="1"/>
  <c r="BQ299"/>
  <c r="J299"/>
  <c r="BN299"/>
  <c r="AU299"/>
  <c r="AI300" s="1"/>
  <c r="H299"/>
  <c r="BO299"/>
  <c r="BL299"/>
  <c r="BQ299" i="17"/>
  <c r="J299"/>
  <c r="BN299"/>
  <c r="AW299"/>
  <c r="AK300" s="1"/>
  <c r="BO299"/>
  <c r="AU299"/>
  <c r="AI300" s="1"/>
  <c r="BL299"/>
  <c r="H299"/>
  <c r="AV299" i="18"/>
  <c r="AJ300" s="1"/>
  <c r="I299"/>
  <c r="BM299"/>
  <c r="BP299"/>
  <c r="AV299" i="17"/>
  <c r="AJ300" s="1"/>
  <c r="BM299"/>
  <c r="I299"/>
  <c r="BP299"/>
  <c r="BC298" i="13"/>
  <c r="AV298"/>
  <c r="AY298" s="1"/>
  <c r="AI298"/>
  <c r="AR298" s="1"/>
  <c r="M298"/>
  <c r="S298"/>
  <c r="AB299" s="1"/>
  <c r="K509" i="7"/>
  <c r="H509"/>
  <c r="J509"/>
  <c r="I509"/>
  <c r="G509"/>
  <c r="BP298" i="13"/>
  <c r="I298"/>
  <c r="BM298"/>
  <c r="AZ299" i="18" l="1"/>
  <c r="BC299" s="1"/>
  <c r="AX299"/>
  <c r="BA299" s="1"/>
  <c r="L509" i="20"/>
  <c r="G409" i="12" s="1"/>
  <c r="L509" i="19"/>
  <c r="G409" i="15" s="1"/>
  <c r="AX299" i="17"/>
  <c r="BA299" s="1"/>
  <c r="R299" i="18"/>
  <c r="AA300" s="1"/>
  <c r="L299"/>
  <c r="O299" s="1"/>
  <c r="Q299"/>
  <c r="Z300" s="1"/>
  <c r="K299"/>
  <c r="N299" s="1"/>
  <c r="BR299"/>
  <c r="BS300" s="1"/>
  <c r="S299"/>
  <c r="AB300" s="1"/>
  <c r="M299"/>
  <c r="P299" s="1"/>
  <c r="AZ299" i="17"/>
  <c r="BC299" s="1"/>
  <c r="R299"/>
  <c r="AA300" s="1"/>
  <c r="L299"/>
  <c r="O299" s="1"/>
  <c r="Q299"/>
  <c r="Z300" s="1"/>
  <c r="K299"/>
  <c r="N299" s="1"/>
  <c r="BR299"/>
  <c r="BS300" s="1"/>
  <c r="S299"/>
  <c r="AB300" s="1"/>
  <c r="M299"/>
  <c r="P299" s="1"/>
  <c r="AY299"/>
  <c r="BB299" s="1"/>
  <c r="AY299" i="18"/>
  <c r="BB299" s="1"/>
  <c r="BW298" i="13"/>
  <c r="BB298"/>
  <c r="AU298"/>
  <c r="AX298" s="1"/>
  <c r="R298"/>
  <c r="AA299" s="1"/>
  <c r="L298"/>
  <c r="BL298"/>
  <c r="H298"/>
  <c r="BO298"/>
  <c r="P298"/>
  <c r="L509" i="7"/>
  <c r="F510" i="19" l="1"/>
  <c r="F510" i="7"/>
  <c r="BD299" i="18"/>
  <c r="BH300"/>
  <c r="BH300" i="17"/>
  <c r="H409" i="12"/>
  <c r="I409" s="1"/>
  <c r="G409" i="16"/>
  <c r="H409" s="1"/>
  <c r="I409" s="1"/>
  <c r="H409" i="15"/>
  <c r="I409" s="1"/>
  <c r="BV298" i="13"/>
  <c r="BA298"/>
  <c r="BD298" s="1"/>
  <c r="BD298" i="17" s="1"/>
  <c r="AK299" i="13"/>
  <c r="AT299" s="1"/>
  <c r="O298"/>
  <c r="BR298"/>
  <c r="BS299" s="1"/>
  <c r="K298"/>
  <c r="Q298"/>
  <c r="Z299" s="1"/>
  <c r="F509" i="20" s="1"/>
  <c r="BU299" i="18" l="1"/>
  <c r="AR300" s="1"/>
  <c r="BV299"/>
  <c r="AS300" s="1"/>
  <c r="BW299"/>
  <c r="AT300" s="1"/>
  <c r="BU299" i="17"/>
  <c r="AR300" s="1"/>
  <c r="BV299"/>
  <c r="AS300" s="1"/>
  <c r="BW299"/>
  <c r="AT300" s="1"/>
  <c r="J410" i="15"/>
  <c r="J410" i="16"/>
  <c r="BU298" i="13"/>
  <c r="J410" i="12"/>
  <c r="AW299" i="13"/>
  <c r="AZ299" s="1"/>
  <c r="AJ299"/>
  <c r="AS299" s="1"/>
  <c r="N298"/>
  <c r="BQ299"/>
  <c r="J299"/>
  <c r="BN299"/>
  <c r="BH299"/>
  <c r="G510" i="19" l="1"/>
  <c r="J510"/>
  <c r="K510"/>
  <c r="H510"/>
  <c r="I510"/>
  <c r="H510" i="20"/>
  <c r="K510"/>
  <c r="J510"/>
  <c r="I510"/>
  <c r="G510"/>
  <c r="AU300" i="17"/>
  <c r="AI301" s="1"/>
  <c r="BL300"/>
  <c r="BO300"/>
  <c r="H300"/>
  <c r="BN300" i="18"/>
  <c r="BQ300"/>
  <c r="AW300"/>
  <c r="AK301" s="1"/>
  <c r="J300"/>
  <c r="BQ300" i="17"/>
  <c r="AW300"/>
  <c r="AK301" s="1"/>
  <c r="J300"/>
  <c r="BN300"/>
  <c r="BM300"/>
  <c r="BP300"/>
  <c r="I300"/>
  <c r="AV300"/>
  <c r="AJ301" s="1"/>
  <c r="H300" i="18"/>
  <c r="AU300"/>
  <c r="AI301" s="1"/>
  <c r="BL300"/>
  <c r="BO300"/>
  <c r="I300"/>
  <c r="BP300"/>
  <c r="AV300"/>
  <c r="AJ301" s="1"/>
  <c r="BM300"/>
  <c r="BC299" i="13"/>
  <c r="AV299"/>
  <c r="AY299" s="1"/>
  <c r="AI299"/>
  <c r="AR299" s="1"/>
  <c r="BM299"/>
  <c r="I299"/>
  <c r="BP299"/>
  <c r="H510" i="7"/>
  <c r="J510"/>
  <c r="I510"/>
  <c r="K510"/>
  <c r="G510"/>
  <c r="M299" i="13"/>
  <c r="S299"/>
  <c r="AB300" s="1"/>
  <c r="AX300" i="17" l="1"/>
  <c r="BA300" s="1"/>
  <c r="AY300" i="18"/>
  <c r="BB300" s="1"/>
  <c r="AZ300" i="17"/>
  <c r="BC300" s="1"/>
  <c r="AZ300" i="18"/>
  <c r="BC300" s="1"/>
  <c r="L510" i="19"/>
  <c r="G410" i="15" s="1"/>
  <c r="L510" i="20"/>
  <c r="G410" i="12" s="1"/>
  <c r="AX300" i="18"/>
  <c r="BA300" s="1"/>
  <c r="S300" i="17"/>
  <c r="AB301" s="1"/>
  <c r="M300"/>
  <c r="P300" s="1"/>
  <c r="L300" i="18"/>
  <c r="O300" s="1"/>
  <c r="R300"/>
  <c r="AA301" s="1"/>
  <c r="L300" i="17"/>
  <c r="O300" s="1"/>
  <c r="R300"/>
  <c r="AA301" s="1"/>
  <c r="K300" i="18"/>
  <c r="N300" s="1"/>
  <c r="BR300"/>
  <c r="BS301" s="1"/>
  <c r="Q300"/>
  <c r="Z301" s="1"/>
  <c r="M300"/>
  <c r="P300" s="1"/>
  <c r="S300"/>
  <c r="AB301" s="1"/>
  <c r="K300" i="17"/>
  <c r="N300" s="1"/>
  <c r="Q300"/>
  <c r="Z301" s="1"/>
  <c r="BR300"/>
  <c r="BS301" s="1"/>
  <c r="AY300"/>
  <c r="BB300" s="1"/>
  <c r="BW299" i="13"/>
  <c r="BB299"/>
  <c r="AU299"/>
  <c r="AX299" s="1"/>
  <c r="L510" i="7"/>
  <c r="H299" i="13"/>
  <c r="BO299"/>
  <c r="BL299"/>
  <c r="P299"/>
  <c r="L299"/>
  <c r="R299"/>
  <c r="AA300" s="1"/>
  <c r="F511" i="19" l="1"/>
  <c r="F511" i="7"/>
  <c r="BD300" i="18"/>
  <c r="BH301" i="17"/>
  <c r="BH301" i="18"/>
  <c r="H410" i="12"/>
  <c r="I410" s="1"/>
  <c r="G410" i="16"/>
  <c r="H410" s="1"/>
  <c r="I410" s="1"/>
  <c r="H410" i="15"/>
  <c r="I410" s="1"/>
  <c r="BV299" i="13"/>
  <c r="BA299"/>
  <c r="BD299" s="1"/>
  <c r="BD299" i="17" s="1"/>
  <c r="AK300" i="13"/>
  <c r="AT300" s="1"/>
  <c r="K299"/>
  <c r="Q299"/>
  <c r="Z300" s="1"/>
  <c r="F510" i="20" s="1"/>
  <c r="BR299" i="13"/>
  <c r="BS300" s="1"/>
  <c r="O299"/>
  <c r="BV300" i="18" l="1"/>
  <c r="AS301" s="1"/>
  <c r="BW300"/>
  <c r="AT301" s="1"/>
  <c r="BU300"/>
  <c r="AR301" s="1"/>
  <c r="BV300" i="17"/>
  <c r="AS301" s="1"/>
  <c r="BW300"/>
  <c r="AT301" s="1"/>
  <c r="BU300"/>
  <c r="AR301" s="1"/>
  <c r="J411" i="15"/>
  <c r="J411" i="16"/>
  <c r="BU299" i="13"/>
  <c r="J411" i="12"/>
  <c r="AW300" i="13"/>
  <c r="AZ300" s="1"/>
  <c r="AJ300"/>
  <c r="AS300" s="1"/>
  <c r="BH300"/>
  <c r="J300"/>
  <c r="BQ300"/>
  <c r="BN300"/>
  <c r="N299"/>
  <c r="J511" i="20" l="1"/>
  <c r="G511"/>
  <c r="H511"/>
  <c r="I511"/>
  <c r="K511"/>
  <c r="H511" i="19"/>
  <c r="J511"/>
  <c r="G511"/>
  <c r="I511"/>
  <c r="K511"/>
  <c r="H301" i="17"/>
  <c r="BL301"/>
  <c r="BO301"/>
  <c r="AU301"/>
  <c r="AI302" s="1"/>
  <c r="BN301"/>
  <c r="AW301"/>
  <c r="AK302" s="1"/>
  <c r="BQ301"/>
  <c r="J301"/>
  <c r="BL301" i="18"/>
  <c r="H301"/>
  <c r="BO301"/>
  <c r="AU301"/>
  <c r="AI302" s="1"/>
  <c r="I301"/>
  <c r="BP301"/>
  <c r="AV301"/>
  <c r="AJ302" s="1"/>
  <c r="BM301"/>
  <c r="AW301"/>
  <c r="AK302" s="1"/>
  <c r="BQ301"/>
  <c r="J301"/>
  <c r="BN301"/>
  <c r="BP301" i="17"/>
  <c r="I301"/>
  <c r="AV301"/>
  <c r="AJ302" s="1"/>
  <c r="BM301"/>
  <c r="BC300" i="13"/>
  <c r="AV300"/>
  <c r="AY300" s="1"/>
  <c r="AI300"/>
  <c r="AR300" s="1"/>
  <c r="M300"/>
  <c r="S300"/>
  <c r="AB301" s="1"/>
  <c r="BP300"/>
  <c r="I300"/>
  <c r="BM300"/>
  <c r="G511" i="7"/>
  <c r="I511"/>
  <c r="H511"/>
  <c r="K511"/>
  <c r="J511"/>
  <c r="AZ301" i="18" l="1"/>
  <c r="BC301" s="1"/>
  <c r="AX301"/>
  <c r="BA301" s="1"/>
  <c r="AY301"/>
  <c r="BB301" s="1"/>
  <c r="L511" i="19"/>
  <c r="G411" i="15" s="1"/>
  <c r="L511" i="20"/>
  <c r="G411" i="12" s="1"/>
  <c r="Q301" i="17"/>
  <c r="Z302" s="1"/>
  <c r="K301"/>
  <c r="N301" s="1"/>
  <c r="BR301"/>
  <c r="BS302" s="1"/>
  <c r="M301"/>
  <c r="P301" s="1"/>
  <c r="S301"/>
  <c r="AB302" s="1"/>
  <c r="AY301"/>
  <c r="BB301" s="1"/>
  <c r="AZ301"/>
  <c r="BC301" s="1"/>
  <c r="R301"/>
  <c r="AA302" s="1"/>
  <c r="L301"/>
  <c r="O301" s="1"/>
  <c r="S301" i="18"/>
  <c r="AB302" s="1"/>
  <c r="M301"/>
  <c r="P301" s="1"/>
  <c r="AX301" i="17"/>
  <c r="BA301" s="1"/>
  <c r="R301" i="18"/>
  <c r="AA302" s="1"/>
  <c r="L301"/>
  <c r="O301" s="1"/>
  <c r="K301"/>
  <c r="N301" s="1"/>
  <c r="Q301"/>
  <c r="Z302" s="1"/>
  <c r="BR301"/>
  <c r="BS302" s="1"/>
  <c r="BW300" i="13"/>
  <c r="BB300"/>
  <c r="AU300"/>
  <c r="AX300" s="1"/>
  <c r="L511" i="7"/>
  <c r="P300" i="13"/>
  <c r="BO300"/>
  <c r="BL300"/>
  <c r="H300"/>
  <c r="R300"/>
  <c r="AA301" s="1"/>
  <c r="L300"/>
  <c r="F512" i="19" l="1"/>
  <c r="F512" i="7"/>
  <c r="BD301" i="18"/>
  <c r="BH302"/>
  <c r="BH302" i="17"/>
  <c r="H411" i="12"/>
  <c r="I411" s="1"/>
  <c r="G411" i="16"/>
  <c r="H411" s="1"/>
  <c r="I411" s="1"/>
  <c r="H411" i="15"/>
  <c r="I411" s="1"/>
  <c r="BV300" i="13"/>
  <c r="BA300"/>
  <c r="BD300" s="1"/>
  <c r="BD300" i="17" s="1"/>
  <c r="AK301" i="13"/>
  <c r="AT301" s="1"/>
  <c r="O300"/>
  <c r="K300"/>
  <c r="Q300"/>
  <c r="Z301" s="1"/>
  <c r="F511" i="20" s="1"/>
  <c r="BR300" i="13"/>
  <c r="BS301" s="1"/>
  <c r="BW301" i="18" l="1"/>
  <c r="AT302" s="1"/>
  <c r="BU301"/>
  <c r="AR302" s="1"/>
  <c r="BV301"/>
  <c r="AS302" s="1"/>
  <c r="BW301" i="17"/>
  <c r="AT302" s="1"/>
  <c r="BU301"/>
  <c r="AR302" s="1"/>
  <c r="BV301"/>
  <c r="AS302" s="1"/>
  <c r="J412" i="16"/>
  <c r="J412" i="15"/>
  <c r="BU300" i="13"/>
  <c r="J412" i="12"/>
  <c r="AW301" i="13"/>
  <c r="AZ301" s="1"/>
  <c r="AJ301"/>
  <c r="AS301" s="1"/>
  <c r="BH301"/>
  <c r="N300"/>
  <c r="J301"/>
  <c r="BQ301"/>
  <c r="BN301"/>
  <c r="K512" i="20" l="1"/>
  <c r="I512"/>
  <c r="H512"/>
  <c r="J512"/>
  <c r="G512"/>
  <c r="J512" i="19"/>
  <c r="H512"/>
  <c r="I512"/>
  <c r="G512"/>
  <c r="K512"/>
  <c r="AW302" i="18"/>
  <c r="AK303" s="1"/>
  <c r="BN302"/>
  <c r="BQ302"/>
  <c r="J302"/>
  <c r="BO302" i="17"/>
  <c r="H302"/>
  <c r="AU302"/>
  <c r="AI303" s="1"/>
  <c r="BL302"/>
  <c r="BQ302"/>
  <c r="J302"/>
  <c r="AW302"/>
  <c r="AK303" s="1"/>
  <c r="BN302"/>
  <c r="BO302" i="18"/>
  <c r="H302"/>
  <c r="AU302"/>
  <c r="AI303" s="1"/>
  <c r="BL302"/>
  <c r="BP302"/>
  <c r="BM302"/>
  <c r="AV302"/>
  <c r="AJ303" s="1"/>
  <c r="I302"/>
  <c r="I302" i="17"/>
  <c r="BM302"/>
  <c r="BP302"/>
  <c r="AV302"/>
  <c r="AJ303" s="1"/>
  <c r="BC301" i="13"/>
  <c r="AV301"/>
  <c r="AY301" s="1"/>
  <c r="AI301"/>
  <c r="AR301" s="1"/>
  <c r="G512" i="7"/>
  <c r="H512"/>
  <c r="I512"/>
  <c r="J512"/>
  <c r="K512"/>
  <c r="BP301" i="13"/>
  <c r="BM301"/>
  <c r="I301"/>
  <c r="S301"/>
  <c r="AB302" s="1"/>
  <c r="M301"/>
  <c r="AZ302" i="18" l="1"/>
  <c r="BC302" s="1"/>
  <c r="AY302"/>
  <c r="BB302" s="1"/>
  <c r="L512" i="20"/>
  <c r="G412" i="12" s="1"/>
  <c r="L512" i="19"/>
  <c r="G412" i="15" s="1"/>
  <c r="R302" i="17"/>
  <c r="AA303" s="1"/>
  <c r="L302"/>
  <c r="O302" s="1"/>
  <c r="AX302" i="18"/>
  <c r="BA302" s="1"/>
  <c r="AZ302" i="17"/>
  <c r="BC302" s="1"/>
  <c r="AX302"/>
  <c r="BA302" s="1"/>
  <c r="BR302" i="18"/>
  <c r="BS303" s="1"/>
  <c r="K302"/>
  <c r="N302" s="1"/>
  <c r="Q302"/>
  <c r="Z303" s="1"/>
  <c r="R302"/>
  <c r="AA303" s="1"/>
  <c r="L302"/>
  <c r="O302" s="1"/>
  <c r="S302" i="17"/>
  <c r="AB303" s="1"/>
  <c r="M302"/>
  <c r="P302" s="1"/>
  <c r="K302"/>
  <c r="N302" s="1"/>
  <c r="BR302"/>
  <c r="BS303" s="1"/>
  <c r="Q302"/>
  <c r="Z303" s="1"/>
  <c r="S302" i="18"/>
  <c r="AB303" s="1"/>
  <c r="M302"/>
  <c r="P302" s="1"/>
  <c r="AY302" i="17"/>
  <c r="BB302" s="1"/>
  <c r="BW301" i="13"/>
  <c r="BB301"/>
  <c r="P301"/>
  <c r="L512" i="7"/>
  <c r="L301" i="13"/>
  <c r="R301"/>
  <c r="AA302" s="1"/>
  <c r="F513" i="19" l="1"/>
  <c r="F513" i="7"/>
  <c r="BD302" i="18"/>
  <c r="BH303" i="17"/>
  <c r="BH303" i="18"/>
  <c r="H412" i="15"/>
  <c r="I412" s="1"/>
  <c r="G412" i="16"/>
  <c r="H412" s="1"/>
  <c r="I412" s="1"/>
  <c r="BV301" i="13"/>
  <c r="H412" i="12"/>
  <c r="I412" s="1"/>
  <c r="AU301" i="13"/>
  <c r="AX301" s="1"/>
  <c r="BL301"/>
  <c r="H301"/>
  <c r="Q301" s="1"/>
  <c r="Z302" s="1"/>
  <c r="F512" i="20" s="1"/>
  <c r="BO301" i="13"/>
  <c r="AK302"/>
  <c r="AT302" s="1"/>
  <c r="O301"/>
  <c r="BU302" i="18" l="1"/>
  <c r="AR303" s="1"/>
  <c r="BV302"/>
  <c r="AS303" s="1"/>
  <c r="BW302"/>
  <c r="AT303" s="1"/>
  <c r="BU302" i="17"/>
  <c r="AR303" s="1"/>
  <c r="BV302"/>
  <c r="AS303" s="1"/>
  <c r="BW302"/>
  <c r="AT303" s="1"/>
  <c r="J413" i="15"/>
  <c r="J413" i="16"/>
  <c r="BA301" i="13"/>
  <c r="BD301" s="1"/>
  <c r="BD301" i="17" s="1"/>
  <c r="J413" i="12"/>
  <c r="K301" i="13"/>
  <c r="AW302"/>
  <c r="AZ302" s="1"/>
  <c r="BR301"/>
  <c r="BS302" s="1"/>
  <c r="AJ302"/>
  <c r="AS302" s="1"/>
  <c r="BN302"/>
  <c r="J302"/>
  <c r="BQ302"/>
  <c r="BH302"/>
  <c r="I513" i="19" l="1"/>
  <c r="H513"/>
  <c r="J513"/>
  <c r="G513"/>
  <c r="K513"/>
  <c r="J513" i="20"/>
  <c r="H513"/>
  <c r="K513"/>
  <c r="I513"/>
  <c r="G513"/>
  <c r="AW303" i="17"/>
  <c r="AK304" s="1"/>
  <c r="BN303"/>
  <c r="J303"/>
  <c r="BQ303"/>
  <c r="H303"/>
  <c r="BL303"/>
  <c r="BO303"/>
  <c r="AU303"/>
  <c r="AI304" s="1"/>
  <c r="BQ303" i="18"/>
  <c r="AW303"/>
  <c r="AK304" s="1"/>
  <c r="J303"/>
  <c r="BN303"/>
  <c r="AV303" i="17"/>
  <c r="AJ304" s="1"/>
  <c r="BM303"/>
  <c r="I303"/>
  <c r="BP303"/>
  <c r="AU303" i="18"/>
  <c r="AI304" s="1"/>
  <c r="BL303"/>
  <c r="BO303"/>
  <c r="H303"/>
  <c r="I303"/>
  <c r="AV303"/>
  <c r="AJ304" s="1"/>
  <c r="BM303"/>
  <c r="BP303"/>
  <c r="BU301" i="13"/>
  <c r="BC302"/>
  <c r="N301"/>
  <c r="AV302"/>
  <c r="AY302" s="1"/>
  <c r="AI302"/>
  <c r="M302"/>
  <c r="S302"/>
  <c r="AB303" s="1"/>
  <c r="H513" i="7"/>
  <c r="K513"/>
  <c r="I513"/>
  <c r="G513"/>
  <c r="J513"/>
  <c r="BP302" i="13"/>
  <c r="I302"/>
  <c r="BM302"/>
  <c r="AR302" l="1"/>
  <c r="H302" s="1"/>
  <c r="AZ303" i="18"/>
  <c r="BC303" s="1"/>
  <c r="L513" i="19"/>
  <c r="G413" i="15" s="1"/>
  <c r="AY303" i="17"/>
  <c r="BB303" s="1"/>
  <c r="L513" i="20"/>
  <c r="G413" i="12" s="1"/>
  <c r="L303" i="18"/>
  <c r="O303" s="1"/>
  <c r="R303"/>
  <c r="AA304" s="1"/>
  <c r="Q303" i="17"/>
  <c r="Z304" s="1"/>
  <c r="BR303"/>
  <c r="BS304" s="1"/>
  <c r="K303"/>
  <c r="N303" s="1"/>
  <c r="AY303" i="18"/>
  <c r="BB303" s="1"/>
  <c r="AX303"/>
  <c r="BA303" s="1"/>
  <c r="AX303" i="17"/>
  <c r="BA303" s="1"/>
  <c r="S303" i="18"/>
  <c r="AB304" s="1"/>
  <c r="M303"/>
  <c r="P303" s="1"/>
  <c r="R303" i="17"/>
  <c r="AA304" s="1"/>
  <c r="L303"/>
  <c r="O303" s="1"/>
  <c r="S303"/>
  <c r="AB304" s="1"/>
  <c r="M303"/>
  <c r="P303" s="1"/>
  <c r="AZ303"/>
  <c r="BC303" s="1"/>
  <c r="Q303" i="18"/>
  <c r="Z304" s="1"/>
  <c r="K303"/>
  <c r="N303" s="1"/>
  <c r="BR303"/>
  <c r="BS304" s="1"/>
  <c r="BW302" i="13"/>
  <c r="BB302"/>
  <c r="L302"/>
  <c r="R302"/>
  <c r="AA303" s="1"/>
  <c r="P302"/>
  <c r="L513" i="7"/>
  <c r="F514" i="19" l="1"/>
  <c r="F514" i="7"/>
  <c r="BD303" i="18"/>
  <c r="BH304" i="17"/>
  <c r="BH304" i="18"/>
  <c r="G413" i="16"/>
  <c r="H413" s="1"/>
  <c r="I413" s="1"/>
  <c r="H413" i="15"/>
  <c r="I413" s="1"/>
  <c r="BV302" i="13"/>
  <c r="H413" i="12"/>
  <c r="I413" s="1"/>
  <c r="AU302" i="13"/>
  <c r="AX302" s="1"/>
  <c r="BL302"/>
  <c r="BO302"/>
  <c r="AK303"/>
  <c r="AT303" s="1"/>
  <c r="O302"/>
  <c r="BR302"/>
  <c r="BS303" s="1"/>
  <c r="K302"/>
  <c r="Q302"/>
  <c r="Z303" s="1"/>
  <c r="F513" i="20" s="1"/>
  <c r="BU303" i="18" l="1"/>
  <c r="AR304" s="1"/>
  <c r="BV303"/>
  <c r="AS304" s="1"/>
  <c r="BW303"/>
  <c r="AT304" s="1"/>
  <c r="BU303" i="17"/>
  <c r="AR304" s="1"/>
  <c r="BV303"/>
  <c r="AS304" s="1"/>
  <c r="BW303"/>
  <c r="AT304" s="1"/>
  <c r="J414" i="16"/>
  <c r="J414" i="15"/>
  <c r="BU302" i="13"/>
  <c r="J414" i="12"/>
  <c r="BA302" i="13"/>
  <c r="BD302" s="1"/>
  <c r="BD302" i="17" s="1"/>
  <c r="AW303" i="13"/>
  <c r="AZ303" s="1"/>
  <c r="AJ303"/>
  <c r="AS303" s="1"/>
  <c r="N302"/>
  <c r="BQ303"/>
  <c r="J303"/>
  <c r="BN303"/>
  <c r="BH303"/>
  <c r="J514" i="20" l="1"/>
  <c r="I514"/>
  <c r="H514"/>
  <c r="G514"/>
  <c r="K514"/>
  <c r="G514" i="19"/>
  <c r="H514"/>
  <c r="I514"/>
  <c r="K514"/>
  <c r="J514"/>
  <c r="H304" i="17"/>
  <c r="BO304"/>
  <c r="AU304"/>
  <c r="AI305" s="1"/>
  <c r="BL304"/>
  <c r="J304" i="18"/>
  <c r="BN304"/>
  <c r="AW304"/>
  <c r="AK305" s="1"/>
  <c r="BQ304"/>
  <c r="AW304" i="17"/>
  <c r="AK305" s="1"/>
  <c r="BN304"/>
  <c r="J304"/>
  <c r="BQ304"/>
  <c r="AV304" i="18"/>
  <c r="AJ305" s="1"/>
  <c r="I304"/>
  <c r="BP304"/>
  <c r="BM304"/>
  <c r="H304"/>
  <c r="AU304"/>
  <c r="AI305" s="1"/>
  <c r="BL304"/>
  <c r="BO304"/>
  <c r="AV304" i="17"/>
  <c r="AJ305" s="1"/>
  <c r="BM304"/>
  <c r="BP304"/>
  <c r="I304"/>
  <c r="BC303" i="13"/>
  <c r="AV303"/>
  <c r="AY303" s="1"/>
  <c r="AI303"/>
  <c r="AR303" s="1"/>
  <c r="BM303"/>
  <c r="BP303"/>
  <c r="I303"/>
  <c r="M303"/>
  <c r="S303"/>
  <c r="AB304" s="1"/>
  <c r="J514" i="7"/>
  <c r="H514"/>
  <c r="K514"/>
  <c r="G514"/>
  <c r="I514"/>
  <c r="AZ304" i="17" l="1"/>
  <c r="BC304" s="1"/>
  <c r="AY304" i="18"/>
  <c r="BB304" s="1"/>
  <c r="AX304" i="17"/>
  <c r="BA304" s="1"/>
  <c r="L514" i="20"/>
  <c r="G414" i="12" s="1"/>
  <c r="L514" i="19"/>
  <c r="G414" i="15" s="1"/>
  <c r="AX304" i="18"/>
  <c r="BA304" s="1"/>
  <c r="L304"/>
  <c r="O304" s="1"/>
  <c r="R304"/>
  <c r="AA305" s="1"/>
  <c r="S304" i="17"/>
  <c r="AB305" s="1"/>
  <c r="M304"/>
  <c r="P304" s="1"/>
  <c r="L304"/>
  <c r="O304" s="1"/>
  <c r="R304"/>
  <c r="AA305" s="1"/>
  <c r="Q304" i="18"/>
  <c r="Z305" s="1"/>
  <c r="BR304"/>
  <c r="BS305" s="1"/>
  <c r="K304"/>
  <c r="N304" s="1"/>
  <c r="AZ304"/>
  <c r="BC304" s="1"/>
  <c r="BR304" i="17"/>
  <c r="BS305" s="1"/>
  <c r="K304"/>
  <c r="N304" s="1"/>
  <c r="Q304"/>
  <c r="Z305" s="1"/>
  <c r="S304" i="18"/>
  <c r="AB305" s="1"/>
  <c r="M304"/>
  <c r="P304" s="1"/>
  <c r="AY304" i="17"/>
  <c r="BB304" s="1"/>
  <c r="BW303" i="13"/>
  <c r="BB303"/>
  <c r="AU303"/>
  <c r="AX303" s="1"/>
  <c r="L514" i="7"/>
  <c r="P303" i="13"/>
  <c r="BO303"/>
  <c r="H303"/>
  <c r="BL303"/>
  <c r="L303"/>
  <c r="R303"/>
  <c r="AA304" s="1"/>
  <c r="F515" i="7" l="1"/>
  <c r="F515" i="19"/>
  <c r="BH305" i="18"/>
  <c r="BD304"/>
  <c r="BH305" i="17"/>
  <c r="H414" i="12"/>
  <c r="I414" s="1"/>
  <c r="G414" i="16"/>
  <c r="H414" s="1"/>
  <c r="I414" s="1"/>
  <c r="H414" i="15"/>
  <c r="I414" s="1"/>
  <c r="BV303" i="13"/>
  <c r="BA303"/>
  <c r="BD303" s="1"/>
  <c r="BD303" i="17" s="1"/>
  <c r="AK304" i="13"/>
  <c r="AT304" s="1"/>
  <c r="K303"/>
  <c r="Q303"/>
  <c r="Z304" s="1"/>
  <c r="F514" i="20" s="1"/>
  <c r="BR303" i="13"/>
  <c r="BS304" s="1"/>
  <c r="O303"/>
  <c r="BV304" i="18" l="1"/>
  <c r="AS305" s="1"/>
  <c r="BW304"/>
  <c r="AT305" s="1"/>
  <c r="BU304"/>
  <c r="AR305" s="1"/>
  <c r="BV304" i="17"/>
  <c r="AS305" s="1"/>
  <c r="BW304"/>
  <c r="AT305" s="1"/>
  <c r="BU304"/>
  <c r="AR305" s="1"/>
  <c r="J415" i="12"/>
  <c r="J415" i="16"/>
  <c r="J415" i="15"/>
  <c r="BU303" i="13"/>
  <c r="AW304"/>
  <c r="AZ304" s="1"/>
  <c r="AJ304"/>
  <c r="AS304" s="1"/>
  <c r="N303"/>
  <c r="BH304"/>
  <c r="BQ304"/>
  <c r="J304"/>
  <c r="BN304"/>
  <c r="J515" i="19" l="1"/>
  <c r="K515"/>
  <c r="H515"/>
  <c r="I515"/>
  <c r="G515"/>
  <c r="J515" i="20"/>
  <c r="I515"/>
  <c r="K515"/>
  <c r="G515"/>
  <c r="H515"/>
  <c r="BP305" i="17"/>
  <c r="AV305"/>
  <c r="AJ306" s="1"/>
  <c r="I305"/>
  <c r="BM305"/>
  <c r="AU305" i="18"/>
  <c r="AI306" s="1"/>
  <c r="H305"/>
  <c r="BL305"/>
  <c r="BO305"/>
  <c r="BQ305"/>
  <c r="J305"/>
  <c r="BN305"/>
  <c r="AW305"/>
  <c r="AK306" s="1"/>
  <c r="H305" i="17"/>
  <c r="BL305"/>
  <c r="AU305"/>
  <c r="AI306" s="1"/>
  <c r="BO305"/>
  <c r="J305"/>
  <c r="AW305"/>
  <c r="AK306" s="1"/>
  <c r="BQ305"/>
  <c r="BN305"/>
  <c r="AV305" i="18"/>
  <c r="AJ306" s="1"/>
  <c r="BM305"/>
  <c r="BP305"/>
  <c r="I305"/>
  <c r="BC304" i="13"/>
  <c r="AV304"/>
  <c r="AY304" s="1"/>
  <c r="AI304"/>
  <c r="AR304" s="1"/>
  <c r="H515" i="7"/>
  <c r="J515"/>
  <c r="I515"/>
  <c r="K515"/>
  <c r="G515"/>
  <c r="S304" i="13"/>
  <c r="AB305" s="1"/>
  <c r="M304"/>
  <c r="BP304"/>
  <c r="BM304"/>
  <c r="I304"/>
  <c r="L515" i="19" l="1"/>
  <c r="G415" i="15" s="1"/>
  <c r="AX305" i="18"/>
  <c r="BA305" s="1"/>
  <c r="L515" i="20"/>
  <c r="G415" i="12" s="1"/>
  <c r="R305" i="18"/>
  <c r="AA306" s="1"/>
  <c r="L305"/>
  <c r="O305" s="1"/>
  <c r="M305" i="17"/>
  <c r="P305" s="1"/>
  <c r="S305"/>
  <c r="AB306" s="1"/>
  <c r="Q305" i="18"/>
  <c r="Z306" s="1"/>
  <c r="BR305"/>
  <c r="BS306" s="1"/>
  <c r="K305"/>
  <c r="N305" s="1"/>
  <c r="R305" i="17"/>
  <c r="AA306" s="1"/>
  <c r="L305"/>
  <c r="O305" s="1"/>
  <c r="AZ305" i="18"/>
  <c r="BC305" s="1"/>
  <c r="BR305" i="17"/>
  <c r="BS306" s="1"/>
  <c r="K305"/>
  <c r="N305" s="1"/>
  <c r="Q305"/>
  <c r="Z306" s="1"/>
  <c r="M305" i="18"/>
  <c r="P305" s="1"/>
  <c r="S305"/>
  <c r="AB306" s="1"/>
  <c r="AY305"/>
  <c r="BB305" s="1"/>
  <c r="AZ305" i="17"/>
  <c r="BC305" s="1"/>
  <c r="AX305"/>
  <c r="BA305" s="1"/>
  <c r="AY305"/>
  <c r="BB305" s="1"/>
  <c r="BW304" i="13"/>
  <c r="BB304"/>
  <c r="AU304"/>
  <c r="AX304" s="1"/>
  <c r="L515" i="7"/>
  <c r="P304" i="13"/>
  <c r="BL304"/>
  <c r="BO304"/>
  <c r="H304"/>
  <c r="R304"/>
  <c r="AA305" s="1"/>
  <c r="L304"/>
  <c r="F516" i="19" l="1"/>
  <c r="F516" i="7"/>
  <c r="BD305" i="18"/>
  <c r="BH306" i="17"/>
  <c r="BH306" i="18"/>
  <c r="H415" i="12"/>
  <c r="I415" s="1"/>
  <c r="G415" i="16"/>
  <c r="H415" s="1"/>
  <c r="I415" s="1"/>
  <c r="H415" i="15"/>
  <c r="I415" s="1"/>
  <c r="BV304" i="13"/>
  <c r="BA304"/>
  <c r="BD304" s="1"/>
  <c r="BD304" i="17" s="1"/>
  <c r="AK305" i="13"/>
  <c r="AT305" s="1"/>
  <c r="O304"/>
  <c r="K304"/>
  <c r="BR304"/>
  <c r="BS305" s="1"/>
  <c r="Q304"/>
  <c r="Z305" s="1"/>
  <c r="F515" i="20" s="1"/>
  <c r="BW305" i="18" l="1"/>
  <c r="AT306" s="1"/>
  <c r="BU305"/>
  <c r="AR306" s="1"/>
  <c r="BV305"/>
  <c r="AS306" s="1"/>
  <c r="BW305" i="17"/>
  <c r="AT306" s="1"/>
  <c r="BU305"/>
  <c r="AR306" s="1"/>
  <c r="BV305"/>
  <c r="AS306" s="1"/>
  <c r="J416" i="16"/>
  <c r="J416" i="15"/>
  <c r="BU304" i="13"/>
  <c r="J416" i="12"/>
  <c r="AW305" i="13"/>
  <c r="AZ305" s="1"/>
  <c r="AJ305"/>
  <c r="AS305" s="1"/>
  <c r="BQ305"/>
  <c r="BN305"/>
  <c r="J305"/>
  <c r="N304"/>
  <c r="BH305"/>
  <c r="K516" i="20" l="1"/>
  <c r="I516"/>
  <c r="J516"/>
  <c r="H516"/>
  <c r="G516"/>
  <c r="G516" i="19"/>
  <c r="H516"/>
  <c r="K516"/>
  <c r="J516"/>
  <c r="I516"/>
  <c r="BQ306" i="18"/>
  <c r="J306"/>
  <c r="AW306"/>
  <c r="AK307" s="1"/>
  <c r="BN306"/>
  <c r="AU306" i="17"/>
  <c r="AI307" s="1"/>
  <c r="BL306"/>
  <c r="BO306"/>
  <c r="H306"/>
  <c r="AW306"/>
  <c r="AK307" s="1"/>
  <c r="BN306"/>
  <c r="BQ306"/>
  <c r="J306"/>
  <c r="BO306" i="18"/>
  <c r="BL306"/>
  <c r="AU306"/>
  <c r="AI307" s="1"/>
  <c r="H306"/>
  <c r="I306"/>
  <c r="BM306"/>
  <c r="BP306"/>
  <c r="AV306"/>
  <c r="AJ307" s="1"/>
  <c r="I306" i="17"/>
  <c r="BM306"/>
  <c r="BP306"/>
  <c r="AV306"/>
  <c r="AJ307" s="1"/>
  <c r="BC305" i="13"/>
  <c r="AV305"/>
  <c r="AY305" s="1"/>
  <c r="AI305"/>
  <c r="AR305" s="1"/>
  <c r="I305"/>
  <c r="BP305"/>
  <c r="BM305"/>
  <c r="J516" i="7"/>
  <c r="H516"/>
  <c r="I516"/>
  <c r="K516"/>
  <c r="G516"/>
  <c r="M305" i="13"/>
  <c r="S305"/>
  <c r="AB306" s="1"/>
  <c r="AX306" i="17" l="1"/>
  <c r="BA306" s="1"/>
  <c r="AY306" i="18"/>
  <c r="BB306" s="1"/>
  <c r="AX306"/>
  <c r="BA306" s="1"/>
  <c r="L516" i="20"/>
  <c r="G416" i="12" s="1"/>
  <c r="AZ306" i="17"/>
  <c r="BC306" s="1"/>
  <c r="AZ306" i="18"/>
  <c r="BC306" s="1"/>
  <c r="L516" i="19"/>
  <c r="G416" i="15" s="1"/>
  <c r="R306" i="17"/>
  <c r="AA307" s="1"/>
  <c r="L306"/>
  <c r="O306" s="1"/>
  <c r="S306" i="18"/>
  <c r="AB307" s="1"/>
  <c r="M306"/>
  <c r="P306" s="1"/>
  <c r="AY306" i="17"/>
  <c r="BB306" s="1"/>
  <c r="BR306"/>
  <c r="BS307" s="1"/>
  <c r="Q306"/>
  <c r="Z307" s="1"/>
  <c r="K306"/>
  <c r="N306" s="1"/>
  <c r="M306"/>
  <c r="P306" s="1"/>
  <c r="S306"/>
  <c r="AB307" s="1"/>
  <c r="R306" i="18"/>
  <c r="AA307" s="1"/>
  <c r="L306"/>
  <c r="O306" s="1"/>
  <c r="Q306"/>
  <c r="Z307" s="1"/>
  <c r="BR306"/>
  <c r="BS307" s="1"/>
  <c r="K306"/>
  <c r="N306" s="1"/>
  <c r="BW305" i="13"/>
  <c r="BB305"/>
  <c r="AU305"/>
  <c r="AX305" s="1"/>
  <c r="P305"/>
  <c r="H305"/>
  <c r="BO305"/>
  <c r="BL305"/>
  <c r="R305"/>
  <c r="AA306" s="1"/>
  <c r="L305"/>
  <c r="L516" i="7"/>
  <c r="F517" i="19" l="1"/>
  <c r="F517" i="7"/>
  <c r="BD306" i="18"/>
  <c r="BH307"/>
  <c r="BH307" i="17"/>
  <c r="H416" i="12"/>
  <c r="I416" s="1"/>
  <c r="H416" i="15"/>
  <c r="I416" s="1"/>
  <c r="G416" i="16"/>
  <c r="H416" s="1"/>
  <c r="I416" s="1"/>
  <c r="BV305" i="13"/>
  <c r="BA305"/>
  <c r="BD305" s="1"/>
  <c r="BD305" i="17" s="1"/>
  <c r="AK306" i="13"/>
  <c r="AT306" s="1"/>
  <c r="Q305"/>
  <c r="Z306" s="1"/>
  <c r="F516" i="20" s="1"/>
  <c r="BR305" i="13"/>
  <c r="BS306" s="1"/>
  <c r="K305"/>
  <c r="O305"/>
  <c r="BU306" i="18" l="1"/>
  <c r="AR307" s="1"/>
  <c r="BV306"/>
  <c r="AS307" s="1"/>
  <c r="BW306"/>
  <c r="AT307" s="1"/>
  <c r="BU306" i="17"/>
  <c r="AR307" s="1"/>
  <c r="BV306"/>
  <c r="AS307" s="1"/>
  <c r="BW306"/>
  <c r="AT307" s="1"/>
  <c r="J417" i="15"/>
  <c r="J417" i="16"/>
  <c r="BU305" i="13"/>
  <c r="J417" i="12"/>
  <c r="AW306" i="13"/>
  <c r="AZ306" s="1"/>
  <c r="AJ306"/>
  <c r="AS306" s="1"/>
  <c r="BH306"/>
  <c r="BQ306"/>
  <c r="BN306"/>
  <c r="J306"/>
  <c r="N305"/>
  <c r="K517" i="19" l="1"/>
  <c r="H517"/>
  <c r="G517"/>
  <c r="I517"/>
  <c r="J517"/>
  <c r="K517" i="20"/>
  <c r="H517"/>
  <c r="I517"/>
  <c r="J517"/>
  <c r="G517"/>
  <c r="AU307" i="17"/>
  <c r="AI308" s="1"/>
  <c r="H307"/>
  <c r="BL307"/>
  <c r="BO307"/>
  <c r="AW307" i="18"/>
  <c r="AK308" s="1"/>
  <c r="J307"/>
  <c r="BN307"/>
  <c r="BQ307"/>
  <c r="AV307"/>
  <c r="AJ308" s="1"/>
  <c r="BM307"/>
  <c r="BP307"/>
  <c r="I307"/>
  <c r="J307" i="17"/>
  <c r="AW307"/>
  <c r="AK308" s="1"/>
  <c r="BN307"/>
  <c r="BQ307"/>
  <c r="AU307" i="18"/>
  <c r="AI308" s="1"/>
  <c r="H307"/>
  <c r="BL307"/>
  <c r="BO307"/>
  <c r="I307" i="17"/>
  <c r="AV307"/>
  <c r="AJ308" s="1"/>
  <c r="BM307"/>
  <c r="BP307"/>
  <c r="BC306" i="13"/>
  <c r="AV306"/>
  <c r="AY306" s="1"/>
  <c r="AI306"/>
  <c r="AR306" s="1"/>
  <c r="J517" i="7"/>
  <c r="H517"/>
  <c r="G517"/>
  <c r="K517"/>
  <c r="I517"/>
  <c r="S306" i="13"/>
  <c r="AB307" s="1"/>
  <c r="M306"/>
  <c r="I306"/>
  <c r="BM306"/>
  <c r="BP306"/>
  <c r="AX307" i="17" l="1"/>
  <c r="BA307" s="1"/>
  <c r="AZ307" i="18"/>
  <c r="BC307" s="1"/>
  <c r="AX307"/>
  <c r="BA307" s="1"/>
  <c r="AY307" i="17"/>
  <c r="BB307" s="1"/>
  <c r="AY307" i="18"/>
  <c r="BB307" s="1"/>
  <c r="L517" i="20"/>
  <c r="G417" i="12" s="1"/>
  <c r="L517" i="19"/>
  <c r="G417" i="15" s="1"/>
  <c r="Q307" i="18"/>
  <c r="Z308" s="1"/>
  <c r="BR307"/>
  <c r="BS308" s="1"/>
  <c r="K307"/>
  <c r="N307" s="1"/>
  <c r="BR307" i="17"/>
  <c r="BS308" s="1"/>
  <c r="K307"/>
  <c r="N307" s="1"/>
  <c r="Q307"/>
  <c r="Z308" s="1"/>
  <c r="R307"/>
  <c r="AA308" s="1"/>
  <c r="L307"/>
  <c r="O307" s="1"/>
  <c r="R307" i="18"/>
  <c r="AA308" s="1"/>
  <c r="L307"/>
  <c r="O307" s="1"/>
  <c r="S307"/>
  <c r="AB308" s="1"/>
  <c r="M307"/>
  <c r="P307" s="1"/>
  <c r="M307" i="17"/>
  <c r="P307" s="1"/>
  <c r="S307"/>
  <c r="AB308" s="1"/>
  <c r="AZ307"/>
  <c r="BC307" s="1"/>
  <c r="BW306" i="13"/>
  <c r="BB306"/>
  <c r="AU306"/>
  <c r="AX306" s="1"/>
  <c r="BO306"/>
  <c r="H306"/>
  <c r="BL306"/>
  <c r="P306"/>
  <c r="L306"/>
  <c r="R306"/>
  <c r="AA307" s="1"/>
  <c r="L517" i="7"/>
  <c r="F518" i="19" l="1"/>
  <c r="F518" i="7"/>
  <c r="BD307" i="18"/>
  <c r="BH308"/>
  <c r="BH308" i="17"/>
  <c r="H417" i="12"/>
  <c r="I417" s="1"/>
  <c r="G417" i="16"/>
  <c r="H417" s="1"/>
  <c r="I417" s="1"/>
  <c r="H417" i="15"/>
  <c r="I417" s="1"/>
  <c r="BV306" i="13"/>
  <c r="BA306"/>
  <c r="BD306" s="1"/>
  <c r="BD306" i="17" s="1"/>
  <c r="AK307" i="13"/>
  <c r="AT307" s="1"/>
  <c r="K306"/>
  <c r="BR306"/>
  <c r="BS307" s="1"/>
  <c r="Q306"/>
  <c r="Z307" s="1"/>
  <c r="F517" i="20" s="1"/>
  <c r="O306" i="13"/>
  <c r="BU307" i="18" l="1"/>
  <c r="AR308" s="1"/>
  <c r="BV307"/>
  <c r="AS308" s="1"/>
  <c r="BW307"/>
  <c r="AT308" s="1"/>
  <c r="BU307" i="17"/>
  <c r="AR308" s="1"/>
  <c r="BV307"/>
  <c r="AS308" s="1"/>
  <c r="BW307"/>
  <c r="AT308" s="1"/>
  <c r="J418" i="15"/>
  <c r="J418" i="16"/>
  <c r="BU306" i="13"/>
  <c r="J418" i="12"/>
  <c r="AW307" i="13"/>
  <c r="AZ307" s="1"/>
  <c r="AJ307"/>
  <c r="AS307" s="1"/>
  <c r="BH307"/>
  <c r="BN307"/>
  <c r="J307"/>
  <c r="BQ307"/>
  <c r="N306"/>
  <c r="G518" i="20" l="1"/>
  <c r="J518"/>
  <c r="I518"/>
  <c r="K518"/>
  <c r="H518"/>
  <c r="K518" i="19"/>
  <c r="H518"/>
  <c r="G518"/>
  <c r="J518"/>
  <c r="I518"/>
  <c r="H308" i="18"/>
  <c r="BL308"/>
  <c r="BO308"/>
  <c r="AU308"/>
  <c r="AI309" s="1"/>
  <c r="H308" i="17"/>
  <c r="BO308"/>
  <c r="AU308"/>
  <c r="AI309" s="1"/>
  <c r="BL308"/>
  <c r="BN308"/>
  <c r="J308"/>
  <c r="BQ308"/>
  <c r="AW308"/>
  <c r="AK309" s="1"/>
  <c r="BQ308" i="18"/>
  <c r="J308"/>
  <c r="AW308"/>
  <c r="AK309" s="1"/>
  <c r="BN308"/>
  <c r="AV308"/>
  <c r="AJ309" s="1"/>
  <c r="I308"/>
  <c r="BM308"/>
  <c r="BP308"/>
  <c r="BM308" i="17"/>
  <c r="BP308"/>
  <c r="I308"/>
  <c r="AV308"/>
  <c r="AJ309" s="1"/>
  <c r="BC307" i="13"/>
  <c r="AV307"/>
  <c r="AY307" s="1"/>
  <c r="AI307"/>
  <c r="AR307" s="1"/>
  <c r="I518" i="7"/>
  <c r="K518"/>
  <c r="J518"/>
  <c r="G518"/>
  <c r="H518"/>
  <c r="BM307" i="13"/>
  <c r="BP307"/>
  <c r="I307"/>
  <c r="S307"/>
  <c r="AB308" s="1"/>
  <c r="M307"/>
  <c r="AY308" i="18" l="1"/>
  <c r="BB308" s="1"/>
  <c r="AX308" i="17"/>
  <c r="BA308" s="1"/>
  <c r="L518" i="19"/>
  <c r="G418" i="15" s="1"/>
  <c r="L518" i="20"/>
  <c r="G418" i="12" s="1"/>
  <c r="R308" i="17"/>
  <c r="AA309" s="1"/>
  <c r="L308"/>
  <c r="O308" s="1"/>
  <c r="R308" i="18"/>
  <c r="AA309" s="1"/>
  <c r="L308"/>
  <c r="O308" s="1"/>
  <c r="BR308" i="17"/>
  <c r="BS309" s="1"/>
  <c r="Q308"/>
  <c r="Z309" s="1"/>
  <c r="K308"/>
  <c r="N308" s="1"/>
  <c r="BR308" i="18"/>
  <c r="BS309" s="1"/>
  <c r="Q308"/>
  <c r="Z309" s="1"/>
  <c r="K308"/>
  <c r="N308" s="1"/>
  <c r="AY308" i="17"/>
  <c r="BB308" s="1"/>
  <c r="AX308" i="18"/>
  <c r="BA308" s="1"/>
  <c r="AZ308" i="17"/>
  <c r="BC308" s="1"/>
  <c r="S308" i="18"/>
  <c r="AB309" s="1"/>
  <c r="M308"/>
  <c r="P308" s="1"/>
  <c r="M308" i="17"/>
  <c r="P308" s="1"/>
  <c r="S308"/>
  <c r="AB309" s="1"/>
  <c r="AZ308" i="18"/>
  <c r="BC308" s="1"/>
  <c r="BW307" i="13"/>
  <c r="BB307"/>
  <c r="AU307"/>
  <c r="AX307" s="1"/>
  <c r="L518" i="7"/>
  <c r="P307" i="13"/>
  <c r="BO307"/>
  <c r="H307"/>
  <c r="BL307"/>
  <c r="L307"/>
  <c r="R307"/>
  <c r="AA308" s="1"/>
  <c r="F519" i="7" l="1"/>
  <c r="F519" i="19"/>
  <c r="BD308" i="18"/>
  <c r="BH309"/>
  <c r="BH309" i="17"/>
  <c r="H418" i="12"/>
  <c r="I418" s="1"/>
  <c r="G418" i="16"/>
  <c r="H418" s="1"/>
  <c r="I418" s="1"/>
  <c r="H418" i="15"/>
  <c r="I418" s="1"/>
  <c r="BV307" i="13"/>
  <c r="BA307"/>
  <c r="BD307" s="1"/>
  <c r="BD307" i="17" s="1"/>
  <c r="AK308" i="13"/>
  <c r="AT308" s="1"/>
  <c r="O307"/>
  <c r="Q307"/>
  <c r="Z308" s="1"/>
  <c r="F518" i="20" s="1"/>
  <c r="K307" i="13"/>
  <c r="BR307"/>
  <c r="BS308" s="1"/>
  <c r="BV308" i="18" l="1"/>
  <c r="AS309" s="1"/>
  <c r="BW308"/>
  <c r="AT309" s="1"/>
  <c r="BU308"/>
  <c r="AR309" s="1"/>
  <c r="BV308" i="17"/>
  <c r="AS309" s="1"/>
  <c r="BW308"/>
  <c r="AT309" s="1"/>
  <c r="BU308"/>
  <c r="AR309" s="1"/>
  <c r="J419" i="16"/>
  <c r="J419" i="15"/>
  <c r="BU307" i="13"/>
  <c r="J419" i="12"/>
  <c r="AW308" i="13"/>
  <c r="AZ308" s="1"/>
  <c r="AJ308"/>
  <c r="AS308" s="1"/>
  <c r="N307"/>
  <c r="BN308"/>
  <c r="BQ308"/>
  <c r="J308"/>
  <c r="BH308"/>
  <c r="J519" i="19" l="1"/>
  <c r="K519"/>
  <c r="G519"/>
  <c r="I519"/>
  <c r="H519"/>
  <c r="J519" i="20"/>
  <c r="I519"/>
  <c r="G519"/>
  <c r="K519"/>
  <c r="H519"/>
  <c r="AW309" i="17"/>
  <c r="AK310" s="1"/>
  <c r="J309"/>
  <c r="BQ309"/>
  <c r="BN309"/>
  <c r="BL309"/>
  <c r="BO309"/>
  <c r="AU309"/>
  <c r="AI310" s="1"/>
  <c r="H309"/>
  <c r="AW309" i="18"/>
  <c r="AK310" s="1"/>
  <c r="J309"/>
  <c r="BN309"/>
  <c r="BQ309"/>
  <c r="AU309"/>
  <c r="AI310" s="1"/>
  <c r="BL309"/>
  <c r="BO309"/>
  <c r="H309"/>
  <c r="AV309"/>
  <c r="AJ310" s="1"/>
  <c r="BP309"/>
  <c r="I309"/>
  <c r="BM309"/>
  <c r="AV309" i="17"/>
  <c r="AJ310" s="1"/>
  <c r="I309"/>
  <c r="BM309"/>
  <c r="BP309"/>
  <c r="BC308" i="13"/>
  <c r="AV308"/>
  <c r="AY308" s="1"/>
  <c r="AI308"/>
  <c r="AR308" s="1"/>
  <c r="S308"/>
  <c r="AB309" s="1"/>
  <c r="M308"/>
  <c r="I308"/>
  <c r="BM308"/>
  <c r="BP308"/>
  <c r="I519" i="7"/>
  <c r="J519"/>
  <c r="G519"/>
  <c r="K519"/>
  <c r="H519"/>
  <c r="AY309" i="17" l="1"/>
  <c r="BB309" s="1"/>
  <c r="AZ309" i="18"/>
  <c r="BC309" s="1"/>
  <c r="AX309" i="17"/>
  <c r="BA309" s="1"/>
  <c r="AX309" i="18"/>
  <c r="BA309" s="1"/>
  <c r="L519" i="20"/>
  <c r="G419" i="12" s="1"/>
  <c r="AY309" i="18"/>
  <c r="BB309" s="1"/>
  <c r="L519" i="19"/>
  <c r="G419" i="15" s="1"/>
  <c r="AZ309" i="17"/>
  <c r="BC309" s="1"/>
  <c r="S309"/>
  <c r="AB310" s="1"/>
  <c r="M309"/>
  <c r="P309" s="1"/>
  <c r="Q309"/>
  <c r="Z310" s="1"/>
  <c r="K309"/>
  <c r="N309" s="1"/>
  <c r="BR309"/>
  <c r="BS310" s="1"/>
  <c r="R309"/>
  <c r="AA310" s="1"/>
  <c r="L309"/>
  <c r="O309" s="1"/>
  <c r="R309" i="18"/>
  <c r="AA310" s="1"/>
  <c r="L309"/>
  <c r="O309" s="1"/>
  <c r="BR309"/>
  <c r="BS310" s="1"/>
  <c r="K309"/>
  <c r="N309" s="1"/>
  <c r="Q309"/>
  <c r="Z310" s="1"/>
  <c r="S309"/>
  <c r="AB310" s="1"/>
  <c r="M309"/>
  <c r="P309" s="1"/>
  <c r="BW308" i="13"/>
  <c r="BB308"/>
  <c r="AU308"/>
  <c r="AX308" s="1"/>
  <c r="L519" i="7"/>
  <c r="P308" i="13"/>
  <c r="L308"/>
  <c r="R308"/>
  <c r="AA309" s="1"/>
  <c r="BO308"/>
  <c r="H308"/>
  <c r="BL308"/>
  <c r="F520" i="7" l="1"/>
  <c r="F520" i="19"/>
  <c r="BD309" i="18"/>
  <c r="BH310"/>
  <c r="BH310" i="17"/>
  <c r="H419" i="12"/>
  <c r="I419" s="1"/>
  <c r="G419" i="16"/>
  <c r="H419" s="1"/>
  <c r="I419" s="1"/>
  <c r="H419" i="15"/>
  <c r="I419" s="1"/>
  <c r="BV308" i="13"/>
  <c r="BA308"/>
  <c r="BD308" s="1"/>
  <c r="BD308" i="17" s="1"/>
  <c r="AK309" i="13"/>
  <c r="AT309" s="1"/>
  <c r="O308"/>
  <c r="BR308"/>
  <c r="BS309" s="1"/>
  <c r="K308"/>
  <c r="Q308"/>
  <c r="Z309" s="1"/>
  <c r="F519" i="20" s="1"/>
  <c r="BW309" i="18" l="1"/>
  <c r="AT310" s="1"/>
  <c r="BU309"/>
  <c r="AR310" s="1"/>
  <c r="BV309"/>
  <c r="AS310" s="1"/>
  <c r="BW309" i="17"/>
  <c r="AT310" s="1"/>
  <c r="BU309"/>
  <c r="AR310" s="1"/>
  <c r="BV309"/>
  <c r="AS310" s="1"/>
  <c r="J420" i="15"/>
  <c r="J420" i="16"/>
  <c r="BU308" i="13"/>
  <c r="J420" i="12"/>
  <c r="AW309" i="13"/>
  <c r="AZ309" s="1"/>
  <c r="AJ309"/>
  <c r="AS309" s="1"/>
  <c r="BH309"/>
  <c r="BN309"/>
  <c r="BQ309"/>
  <c r="J309"/>
  <c r="N308"/>
  <c r="K520" i="20" l="1"/>
  <c r="J520"/>
  <c r="I520"/>
  <c r="H520"/>
  <c r="G520"/>
  <c r="J520" i="19"/>
  <c r="K520"/>
  <c r="H520"/>
  <c r="I520"/>
  <c r="G520"/>
  <c r="BQ310" i="18"/>
  <c r="J310"/>
  <c r="AW310"/>
  <c r="AK311" s="1"/>
  <c r="BN310"/>
  <c r="BL310"/>
  <c r="AU310"/>
  <c r="AI311" s="1"/>
  <c r="BO310"/>
  <c r="H310"/>
  <c r="AW310" i="17"/>
  <c r="AK311" s="1"/>
  <c r="BN310"/>
  <c r="BQ310"/>
  <c r="J310"/>
  <c r="AU310"/>
  <c r="AI311" s="1"/>
  <c r="BL310"/>
  <c r="H310"/>
  <c r="BO310"/>
  <c r="AV310"/>
  <c r="AJ311" s="1"/>
  <c r="BP310"/>
  <c r="I310"/>
  <c r="BM310"/>
  <c r="BP310" i="18"/>
  <c r="BM310"/>
  <c r="AV310"/>
  <c r="AJ311" s="1"/>
  <c r="I310"/>
  <c r="BC309" i="13"/>
  <c r="AV309"/>
  <c r="AY309" s="1"/>
  <c r="AI309"/>
  <c r="AR309" s="1"/>
  <c r="K520" i="7"/>
  <c r="H520"/>
  <c r="I520"/>
  <c r="G520"/>
  <c r="J520"/>
  <c r="M309" i="13"/>
  <c r="S309"/>
  <c r="AB310" s="1"/>
  <c r="BP309"/>
  <c r="I309"/>
  <c r="BM309"/>
  <c r="AX310" i="17" l="1"/>
  <c r="BA310" s="1"/>
  <c r="AZ310"/>
  <c r="BC310" s="1"/>
  <c r="AY310" i="18"/>
  <c r="BB310" s="1"/>
  <c r="AZ310"/>
  <c r="BC310" s="1"/>
  <c r="AX310"/>
  <c r="BA310" s="1"/>
  <c r="L520" i="20"/>
  <c r="G420" i="12" s="1"/>
  <c r="L520" i="19"/>
  <c r="G420" i="15" s="1"/>
  <c r="BR310" i="17"/>
  <c r="BS311" s="1"/>
  <c r="Q310"/>
  <c r="Z311" s="1"/>
  <c r="K310"/>
  <c r="N310" s="1"/>
  <c r="S310"/>
  <c r="AB311" s="1"/>
  <c r="M310"/>
  <c r="P310" s="1"/>
  <c r="S310" i="18"/>
  <c r="AB311" s="1"/>
  <c r="M310"/>
  <c r="P310" s="1"/>
  <c r="AY310" i="17"/>
  <c r="BB310" s="1"/>
  <c r="R310" i="18"/>
  <c r="AA311" s="1"/>
  <c r="L310"/>
  <c r="O310" s="1"/>
  <c r="BR310"/>
  <c r="BS311" s="1"/>
  <c r="K310"/>
  <c r="N310" s="1"/>
  <c r="Q310"/>
  <c r="Z311" s="1"/>
  <c r="L310" i="17"/>
  <c r="O310" s="1"/>
  <c r="R310"/>
  <c r="AA311" s="1"/>
  <c r="BW309" i="13"/>
  <c r="BB309"/>
  <c r="AU309"/>
  <c r="AX309" s="1"/>
  <c r="R309"/>
  <c r="AA310" s="1"/>
  <c r="L309"/>
  <c r="P309"/>
  <c r="BO309"/>
  <c r="H309"/>
  <c r="BL309"/>
  <c r="L520" i="7"/>
  <c r="F521" i="19" l="1"/>
  <c r="F521" i="7"/>
  <c r="BD310" i="18"/>
  <c r="BH311"/>
  <c r="BH311" i="17"/>
  <c r="H420" i="12"/>
  <c r="I420" s="1"/>
  <c r="H420" i="15"/>
  <c r="I420" s="1"/>
  <c r="G420" i="16"/>
  <c r="H420" s="1"/>
  <c r="I420" s="1"/>
  <c r="BV309" i="13"/>
  <c r="BA309"/>
  <c r="BD309" s="1"/>
  <c r="BD309" i="17" s="1"/>
  <c r="AK310" i="13"/>
  <c r="AT310" s="1"/>
  <c r="O309"/>
  <c r="BR309"/>
  <c r="BS310" s="1"/>
  <c r="K309"/>
  <c r="Q309"/>
  <c r="Z310" s="1"/>
  <c r="F520" i="20" s="1"/>
  <c r="BU310" i="18" l="1"/>
  <c r="AR311" s="1"/>
  <c r="BV310"/>
  <c r="AS311" s="1"/>
  <c r="BW310"/>
  <c r="AT311" s="1"/>
  <c r="BU310" i="17"/>
  <c r="AR311" s="1"/>
  <c r="BV310"/>
  <c r="AS311" s="1"/>
  <c r="BW310"/>
  <c r="AT311" s="1"/>
  <c r="J421" i="15"/>
  <c r="J421" i="16"/>
  <c r="BU309" i="13"/>
  <c r="J421" i="12"/>
  <c r="AW310" i="13"/>
  <c r="AZ310" s="1"/>
  <c r="AJ310"/>
  <c r="AS310" s="1"/>
  <c r="BH310"/>
  <c r="BN310"/>
  <c r="BQ310"/>
  <c r="J310"/>
  <c r="N309"/>
  <c r="H521" i="19" l="1"/>
  <c r="K521"/>
  <c r="I521"/>
  <c r="J521"/>
  <c r="G521"/>
  <c r="J521" i="20"/>
  <c r="I521"/>
  <c r="G521"/>
  <c r="H521"/>
  <c r="K521"/>
  <c r="BO311" i="18"/>
  <c r="AU311"/>
  <c r="AI312" s="1"/>
  <c r="H311"/>
  <c r="BL311"/>
  <c r="BN311" i="17"/>
  <c r="BQ311"/>
  <c r="AW311"/>
  <c r="AK312" s="1"/>
  <c r="J311"/>
  <c r="AW311" i="18"/>
  <c r="AK312" s="1"/>
  <c r="J311"/>
  <c r="BN311"/>
  <c r="BQ311"/>
  <c r="AV311"/>
  <c r="AJ312" s="1"/>
  <c r="I311"/>
  <c r="BM311"/>
  <c r="BP311"/>
  <c r="BL311" i="17"/>
  <c r="AU311"/>
  <c r="AI312" s="1"/>
  <c r="BO311"/>
  <c r="H311"/>
  <c r="AV311"/>
  <c r="AJ312" s="1"/>
  <c r="I311"/>
  <c r="BM311"/>
  <c r="BP311"/>
  <c r="BC310" i="13"/>
  <c r="AV310"/>
  <c r="AY310" s="1"/>
  <c r="AI310"/>
  <c r="AR310" s="1"/>
  <c r="BM310"/>
  <c r="BP310"/>
  <c r="I310"/>
  <c r="S310"/>
  <c r="AB311" s="1"/>
  <c r="M310"/>
  <c r="I521" i="7"/>
  <c r="J521"/>
  <c r="G521"/>
  <c r="H521"/>
  <c r="K521"/>
  <c r="AY311" i="18" l="1"/>
  <c r="BB311" s="1"/>
  <c r="AZ311"/>
  <c r="BC311" s="1"/>
  <c r="AY311" i="17"/>
  <c r="BB311" s="1"/>
  <c r="AX311"/>
  <c r="BA311" s="1"/>
  <c r="L521" i="20"/>
  <c r="G421" i="12" s="1"/>
  <c r="L521" i="19"/>
  <c r="G421" i="15" s="1"/>
  <c r="L311" i="17"/>
  <c r="O311" s="1"/>
  <c r="R311"/>
  <c r="AA312" s="1"/>
  <c r="Q311"/>
  <c r="Z312" s="1"/>
  <c r="BR311"/>
  <c r="BS312" s="1"/>
  <c r="K311"/>
  <c r="N311" s="1"/>
  <c r="S311" i="18"/>
  <c r="AB312" s="1"/>
  <c r="M311"/>
  <c r="P311" s="1"/>
  <c r="R311"/>
  <c r="AA312" s="1"/>
  <c r="L311"/>
  <c r="O311" s="1"/>
  <c r="S311" i="17"/>
  <c r="AB312" s="1"/>
  <c r="M311"/>
  <c r="P311" s="1"/>
  <c r="AX311" i="18"/>
  <c r="BA311" s="1"/>
  <c r="AZ311" i="17"/>
  <c r="BC311" s="1"/>
  <c r="BR311" i="18"/>
  <c r="BS312" s="1"/>
  <c r="Q311"/>
  <c r="Z312" s="1"/>
  <c r="K311"/>
  <c r="N311" s="1"/>
  <c r="BW310" i="13"/>
  <c r="BB310"/>
  <c r="AU310"/>
  <c r="AX310" s="1"/>
  <c r="H310"/>
  <c r="BL310"/>
  <c r="BO310"/>
  <c r="P310"/>
  <c r="L521" i="7"/>
  <c r="R310" i="13"/>
  <c r="AA311" s="1"/>
  <c r="L310"/>
  <c r="F522" i="7" l="1"/>
  <c r="F522" i="19"/>
  <c r="BD311" i="18"/>
  <c r="BH312" i="17"/>
  <c r="BH312" i="18"/>
  <c r="G421" i="16"/>
  <c r="H421" s="1"/>
  <c r="I421" s="1"/>
  <c r="H421" i="15"/>
  <c r="I421" s="1"/>
  <c r="BV310" i="13"/>
  <c r="H421" i="12"/>
  <c r="I421" s="1"/>
  <c r="BA310" i="13"/>
  <c r="BD310" s="1"/>
  <c r="BD310" i="17" s="1"/>
  <c r="AK311" i="13"/>
  <c r="AT311" s="1"/>
  <c r="O310"/>
  <c r="K310"/>
  <c r="BR310"/>
  <c r="BS311" s="1"/>
  <c r="Q310"/>
  <c r="Z311" s="1"/>
  <c r="F521" i="20" s="1"/>
  <c r="BU311" i="18" l="1"/>
  <c r="AR312" s="1"/>
  <c r="BV311"/>
  <c r="AS312" s="1"/>
  <c r="BW311"/>
  <c r="AT312" s="1"/>
  <c r="BU311" i="17"/>
  <c r="AR312" s="1"/>
  <c r="BV311"/>
  <c r="AS312" s="1"/>
  <c r="BW311"/>
  <c r="AT312" s="1"/>
  <c r="J422" i="16"/>
  <c r="J422" i="15"/>
  <c r="BU310" i="13"/>
  <c r="J422" i="12"/>
  <c r="AW311" i="13"/>
  <c r="AZ311" s="1"/>
  <c r="AJ311"/>
  <c r="AS311" s="1"/>
  <c r="N310"/>
  <c r="BN311"/>
  <c r="BQ311"/>
  <c r="J311"/>
  <c r="BH311"/>
  <c r="G522" i="19" l="1"/>
  <c r="I522"/>
  <c r="H522"/>
  <c r="J522"/>
  <c r="K522"/>
  <c r="H522" i="20"/>
  <c r="I522"/>
  <c r="J522"/>
  <c r="G522"/>
  <c r="K522"/>
  <c r="H312" i="18"/>
  <c r="BL312"/>
  <c r="AU312"/>
  <c r="AI313" s="1"/>
  <c r="BO312"/>
  <c r="AW312" i="17"/>
  <c r="AK313" s="1"/>
  <c r="BQ312"/>
  <c r="J312"/>
  <c r="BN312"/>
  <c r="J312" i="18"/>
  <c r="BQ312"/>
  <c r="AW312"/>
  <c r="AK313" s="1"/>
  <c r="BN312"/>
  <c r="BM312" i="17"/>
  <c r="BP312"/>
  <c r="AV312"/>
  <c r="AJ313" s="1"/>
  <c r="I312"/>
  <c r="BL312"/>
  <c r="BO312"/>
  <c r="AU312"/>
  <c r="AI313" s="1"/>
  <c r="H312"/>
  <c r="AV312" i="18"/>
  <c r="AJ313" s="1"/>
  <c r="BP312"/>
  <c r="I312"/>
  <c r="BM312"/>
  <c r="BC311" i="13"/>
  <c r="AV311"/>
  <c r="AY311" s="1"/>
  <c r="AI311"/>
  <c r="AR311" s="1"/>
  <c r="I311"/>
  <c r="BM311"/>
  <c r="BP311"/>
  <c r="M311"/>
  <c r="S311"/>
  <c r="AB312" s="1"/>
  <c r="H522" i="7"/>
  <c r="G522"/>
  <c r="J522"/>
  <c r="I522"/>
  <c r="K522"/>
  <c r="AY312" i="18" l="1"/>
  <c r="BB312" s="1"/>
  <c r="AZ312" i="17"/>
  <c r="BC312" s="1"/>
  <c r="AX312" i="18"/>
  <c r="BA312" s="1"/>
  <c r="L522" i="19"/>
  <c r="G422" i="15" s="1"/>
  <c r="L522" i="20"/>
  <c r="G422" i="12" s="1"/>
  <c r="AX312" i="17"/>
  <c r="BA312" s="1"/>
  <c r="Q312" i="18"/>
  <c r="Z313" s="1"/>
  <c r="K312"/>
  <c r="N312" s="1"/>
  <c r="BR312"/>
  <c r="BS313" s="1"/>
  <c r="S312"/>
  <c r="AB313" s="1"/>
  <c r="M312"/>
  <c r="P312" s="1"/>
  <c r="AZ312"/>
  <c r="BC312" s="1"/>
  <c r="L312"/>
  <c r="O312" s="1"/>
  <c r="R312"/>
  <c r="AA313" s="1"/>
  <c r="BR312" i="17"/>
  <c r="BS313" s="1"/>
  <c r="K312"/>
  <c r="N312" s="1"/>
  <c r="Q312"/>
  <c r="Z313" s="1"/>
  <c r="R312"/>
  <c r="AA313" s="1"/>
  <c r="L312"/>
  <c r="O312" s="1"/>
  <c r="M312"/>
  <c r="P312" s="1"/>
  <c r="S312"/>
  <c r="AB313" s="1"/>
  <c r="AY312"/>
  <c r="BB312" s="1"/>
  <c r="BW311" i="13"/>
  <c r="BB311"/>
  <c r="AU311"/>
  <c r="AX311" s="1"/>
  <c r="L522" i="7"/>
  <c r="BL311" i="13"/>
  <c r="H311"/>
  <c r="BO311"/>
  <c r="P311"/>
  <c r="R311"/>
  <c r="AA312" s="1"/>
  <c r="L311"/>
  <c r="F523" i="19" l="1"/>
  <c r="F523" i="7"/>
  <c r="BD312" i="18"/>
  <c r="BH313"/>
  <c r="BH313" i="17"/>
  <c r="H422" i="12"/>
  <c r="I422" s="1"/>
  <c r="G422" i="16"/>
  <c r="H422" s="1"/>
  <c r="I422" s="1"/>
  <c r="H422" i="15"/>
  <c r="I422" s="1"/>
  <c r="BV311" i="13"/>
  <c r="BA311"/>
  <c r="BD311" s="1"/>
  <c r="BD311" i="17" s="1"/>
  <c r="AK312" i="13"/>
  <c r="AT312" s="1"/>
  <c r="O311"/>
  <c r="K311"/>
  <c r="Q311"/>
  <c r="Z312" s="1"/>
  <c r="F522" i="20" s="1"/>
  <c r="BR311" i="13"/>
  <c r="BS312" s="1"/>
  <c r="BV312" i="18" l="1"/>
  <c r="AS313" s="1"/>
  <c r="BW312"/>
  <c r="AT313" s="1"/>
  <c r="BU312"/>
  <c r="AR313" s="1"/>
  <c r="BV312" i="17"/>
  <c r="AS313" s="1"/>
  <c r="BW312"/>
  <c r="AT313" s="1"/>
  <c r="BU312"/>
  <c r="AR313" s="1"/>
  <c r="J423" i="16"/>
  <c r="J423" i="15"/>
  <c r="BU311" i="13"/>
  <c r="J423" i="12"/>
  <c r="AW312" i="13"/>
  <c r="AZ312" s="1"/>
  <c r="AJ312"/>
  <c r="AS312" s="1"/>
  <c r="BQ312"/>
  <c r="BN312"/>
  <c r="J312"/>
  <c r="BH312"/>
  <c r="N311"/>
  <c r="K523" i="19" l="1"/>
  <c r="G523"/>
  <c r="H523"/>
  <c r="J523"/>
  <c r="I523"/>
  <c r="H523" i="20"/>
  <c r="J523"/>
  <c r="K523"/>
  <c r="G523"/>
  <c r="I523"/>
  <c r="J313" i="18"/>
  <c r="BN313"/>
  <c r="BQ313"/>
  <c r="AW313"/>
  <c r="AK314" s="1"/>
  <c r="BO313"/>
  <c r="BL313"/>
  <c r="AU313"/>
  <c r="AI314" s="1"/>
  <c r="H313"/>
  <c r="J313" i="17"/>
  <c r="AW313"/>
  <c r="AK314" s="1"/>
  <c r="BN313"/>
  <c r="BQ313"/>
  <c r="BL313"/>
  <c r="BO313"/>
  <c r="AU313"/>
  <c r="AI314" s="1"/>
  <c r="H313"/>
  <c r="BP313" i="18"/>
  <c r="I313"/>
  <c r="BM313"/>
  <c r="AV313"/>
  <c r="AJ314" s="1"/>
  <c r="AV313" i="17"/>
  <c r="AJ314" s="1"/>
  <c r="I313"/>
  <c r="BM313"/>
  <c r="BP313"/>
  <c r="BC312" i="13"/>
  <c r="AV312"/>
  <c r="AY312" s="1"/>
  <c r="AI312"/>
  <c r="AR312" s="1"/>
  <c r="I312"/>
  <c r="BP312"/>
  <c r="BM312"/>
  <c r="H523" i="7"/>
  <c r="J523"/>
  <c r="I523"/>
  <c r="G523"/>
  <c r="K523"/>
  <c r="M312" i="13"/>
  <c r="S312"/>
  <c r="AB313" s="1"/>
  <c r="AY313" i="18" l="1"/>
  <c r="BB313" s="1"/>
  <c r="AY313" i="17"/>
  <c r="BB313" s="1"/>
  <c r="AX313" i="18"/>
  <c r="BA313" s="1"/>
  <c r="L523" i="20"/>
  <c r="G423" i="12" s="1"/>
  <c r="L523" i="19"/>
  <c r="G423" i="15" s="1"/>
  <c r="AZ313" i="17"/>
  <c r="BC313" s="1"/>
  <c r="R313"/>
  <c r="AA314" s="1"/>
  <c r="L313"/>
  <c r="O313" s="1"/>
  <c r="Q313"/>
  <c r="Z314" s="1"/>
  <c r="K313"/>
  <c r="N313" s="1"/>
  <c r="BR313"/>
  <c r="BS314" s="1"/>
  <c r="S313"/>
  <c r="AB314" s="1"/>
  <c r="M313"/>
  <c r="P313" s="1"/>
  <c r="Q313" i="18"/>
  <c r="Z314" s="1"/>
  <c r="BR313"/>
  <c r="BS314" s="1"/>
  <c r="K313"/>
  <c r="N313" s="1"/>
  <c r="S313"/>
  <c r="AB314" s="1"/>
  <c r="M313"/>
  <c r="P313" s="1"/>
  <c r="R313"/>
  <c r="AA314" s="1"/>
  <c r="L313"/>
  <c r="O313" s="1"/>
  <c r="AX313" i="17"/>
  <c r="BA313" s="1"/>
  <c r="AZ313" i="18"/>
  <c r="BC313" s="1"/>
  <c r="BW312" i="13"/>
  <c r="BB312"/>
  <c r="AU312"/>
  <c r="AX312" s="1"/>
  <c r="P312"/>
  <c r="BL312"/>
  <c r="H312"/>
  <c r="BO312"/>
  <c r="L312"/>
  <c r="R312"/>
  <c r="AA313" s="1"/>
  <c r="L523" i="7"/>
  <c r="F524" i="19" l="1"/>
  <c r="F524" i="7"/>
  <c r="BD313" i="18"/>
  <c r="BH314"/>
  <c r="BH314" i="17"/>
  <c r="H423" i="12"/>
  <c r="I423" s="1"/>
  <c r="G423" i="16"/>
  <c r="H423" s="1"/>
  <c r="I423" s="1"/>
  <c r="H423" i="15"/>
  <c r="I423" s="1"/>
  <c r="BV312" i="13"/>
  <c r="BA312"/>
  <c r="BD312" s="1"/>
  <c r="BD312" i="17" s="1"/>
  <c r="AK313" i="13"/>
  <c r="AT313" s="1"/>
  <c r="Q312"/>
  <c r="Z313" s="1"/>
  <c r="F523" i="20" s="1"/>
  <c r="K312" i="13"/>
  <c r="BR312"/>
  <c r="BS313" s="1"/>
  <c r="O312"/>
  <c r="BW313" i="18" l="1"/>
  <c r="AT314" s="1"/>
  <c r="BU313"/>
  <c r="AR314" s="1"/>
  <c r="BV313"/>
  <c r="AS314" s="1"/>
  <c r="BW313" i="17"/>
  <c r="AT314" s="1"/>
  <c r="BU313"/>
  <c r="AR314" s="1"/>
  <c r="BV313"/>
  <c r="AS314" s="1"/>
  <c r="J424" i="16"/>
  <c r="J424" i="15"/>
  <c r="BU312" i="13"/>
  <c r="J424" i="12"/>
  <c r="AW313" i="13"/>
  <c r="AZ313" s="1"/>
  <c r="AJ313"/>
  <c r="AS313" s="1"/>
  <c r="BH313"/>
  <c r="N312"/>
  <c r="BQ313"/>
  <c r="BN313"/>
  <c r="J313"/>
  <c r="G524" i="20" l="1"/>
  <c r="H524"/>
  <c r="I524"/>
  <c r="K524"/>
  <c r="J524"/>
  <c r="J524" i="19"/>
  <c r="K524"/>
  <c r="I524"/>
  <c r="G524"/>
  <c r="H524"/>
  <c r="H314" i="18"/>
  <c r="AU314"/>
  <c r="AI315" s="1"/>
  <c r="BO314"/>
  <c r="BL314"/>
  <c r="AU314" i="17"/>
  <c r="AI315" s="1"/>
  <c r="H314"/>
  <c r="BO314"/>
  <c r="BL314"/>
  <c r="AW314"/>
  <c r="AK315" s="1"/>
  <c r="BN314"/>
  <c r="J314"/>
  <c r="BQ314"/>
  <c r="J314" i="18"/>
  <c r="BN314"/>
  <c r="BQ314"/>
  <c r="AW314"/>
  <c r="AK315" s="1"/>
  <c r="BP314" i="17"/>
  <c r="AV314"/>
  <c r="AJ315" s="1"/>
  <c r="I314"/>
  <c r="BM314"/>
  <c r="I314" i="18"/>
  <c r="AV314"/>
  <c r="AJ315" s="1"/>
  <c r="BM314"/>
  <c r="BP314"/>
  <c r="BC313" i="13"/>
  <c r="AV313"/>
  <c r="AY313" s="1"/>
  <c r="AI313"/>
  <c r="AR313" s="1"/>
  <c r="J524" i="7"/>
  <c r="I524"/>
  <c r="G524"/>
  <c r="H524"/>
  <c r="K524"/>
  <c r="I313" i="13"/>
  <c r="BM313"/>
  <c r="BP313"/>
  <c r="S313"/>
  <c r="AB314" s="1"/>
  <c r="M313"/>
  <c r="AX314" i="17" l="1"/>
  <c r="BA314" s="1"/>
  <c r="AX314" i="18"/>
  <c r="BA314" s="1"/>
  <c r="AZ314" i="17"/>
  <c r="BC314" s="1"/>
  <c r="L524" i="20"/>
  <c r="G424" i="12" s="1"/>
  <c r="L524" i="19"/>
  <c r="G424" i="15" s="1"/>
  <c r="L314" i="18"/>
  <c r="O314" s="1"/>
  <c r="R314"/>
  <c r="AA315" s="1"/>
  <c r="Q314" i="17"/>
  <c r="Z315" s="1"/>
  <c r="K314"/>
  <c r="N314" s="1"/>
  <c r="BR314"/>
  <c r="BS315" s="1"/>
  <c r="S314"/>
  <c r="AB315" s="1"/>
  <c r="M314"/>
  <c r="P314" s="1"/>
  <c r="BR314" i="18"/>
  <c r="BS315" s="1"/>
  <c r="K314"/>
  <c r="N314" s="1"/>
  <c r="Q314"/>
  <c r="Z315" s="1"/>
  <c r="R314" i="17"/>
  <c r="AA315" s="1"/>
  <c r="L314"/>
  <c r="O314" s="1"/>
  <c r="S314" i="18"/>
  <c r="AB315" s="1"/>
  <c r="M314"/>
  <c r="P314" s="1"/>
  <c r="AY314"/>
  <c r="BB314" s="1"/>
  <c r="AY314" i="17"/>
  <c r="BB314" s="1"/>
  <c r="AZ314" i="18"/>
  <c r="BC314" s="1"/>
  <c r="BW313" i="13"/>
  <c r="BB313"/>
  <c r="AU313"/>
  <c r="AX313" s="1"/>
  <c r="P313"/>
  <c r="L313"/>
  <c r="R313"/>
  <c r="AA314" s="1"/>
  <c r="L524" i="7"/>
  <c r="BO313" i="13"/>
  <c r="BL313"/>
  <c r="H313"/>
  <c r="F525" i="19" l="1"/>
  <c r="F525" i="7"/>
  <c r="BD314" i="18"/>
  <c r="BH315" i="17"/>
  <c r="BH315" i="18"/>
  <c r="H424" i="15"/>
  <c r="I424" s="1"/>
  <c r="G424" i="16"/>
  <c r="H424" s="1"/>
  <c r="I424" s="1"/>
  <c r="BV313" i="13"/>
  <c r="H424" i="12"/>
  <c r="I424" s="1"/>
  <c r="BA313" i="13"/>
  <c r="BD313" s="1"/>
  <c r="BD313" i="17" s="1"/>
  <c r="AK314" i="13"/>
  <c r="AT314" s="1"/>
  <c r="K313"/>
  <c r="Q313"/>
  <c r="Z314" s="1"/>
  <c r="F524" i="20" s="1"/>
  <c r="BR313" i="13"/>
  <c r="BS314" s="1"/>
  <c r="O313"/>
  <c r="BU314" i="18" l="1"/>
  <c r="AR315" s="1"/>
  <c r="BV314"/>
  <c r="AS315" s="1"/>
  <c r="BW314"/>
  <c r="AT315" s="1"/>
  <c r="BU314" i="17"/>
  <c r="AR315" s="1"/>
  <c r="BV314"/>
  <c r="AS315" s="1"/>
  <c r="BW314"/>
  <c r="AT315" s="1"/>
  <c r="J425" i="15"/>
  <c r="J425" i="16"/>
  <c r="BU313" i="13"/>
  <c r="J425" i="12"/>
  <c r="AW314" i="13"/>
  <c r="AZ314" s="1"/>
  <c r="AJ314"/>
  <c r="AS314" s="1"/>
  <c r="BN314"/>
  <c r="J314"/>
  <c r="BQ314"/>
  <c r="N313"/>
  <c r="BH314"/>
  <c r="I525" i="20" l="1"/>
  <c r="H525"/>
  <c r="K525"/>
  <c r="G525"/>
  <c r="J525"/>
  <c r="I525" i="19"/>
  <c r="K525"/>
  <c r="G525"/>
  <c r="J525"/>
  <c r="H525"/>
  <c r="J315" i="18"/>
  <c r="BN315"/>
  <c r="BQ315"/>
  <c r="AW315"/>
  <c r="AK316" s="1"/>
  <c r="BL315"/>
  <c r="BO315"/>
  <c r="AU315"/>
  <c r="AI316" s="1"/>
  <c r="H315"/>
  <c r="AW315" i="17"/>
  <c r="AK316" s="1"/>
  <c r="J315"/>
  <c r="BN315"/>
  <c r="BQ315"/>
  <c r="BL315"/>
  <c r="BO315"/>
  <c r="AU315"/>
  <c r="AI316" s="1"/>
  <c r="H315"/>
  <c r="AV315"/>
  <c r="AJ316" s="1"/>
  <c r="BM315"/>
  <c r="BP315"/>
  <c r="I315"/>
  <c r="BP315" i="18"/>
  <c r="BM315"/>
  <c r="I315"/>
  <c r="AV315"/>
  <c r="AJ316" s="1"/>
  <c r="BC314" i="13"/>
  <c r="AV314"/>
  <c r="AY314" s="1"/>
  <c r="AI314"/>
  <c r="AR314" s="1"/>
  <c r="K525" i="7"/>
  <c r="G525"/>
  <c r="I525"/>
  <c r="H525"/>
  <c r="J525"/>
  <c r="I314" i="13"/>
  <c r="BM314"/>
  <c r="BP314"/>
  <c r="M314"/>
  <c r="S314"/>
  <c r="AB315" s="1"/>
  <c r="AY315" i="17" l="1"/>
  <c r="BB315" s="1"/>
  <c r="AX315" i="18"/>
  <c r="BA315" s="1"/>
  <c r="L525" i="19"/>
  <c r="G425" i="15" s="1"/>
  <c r="AZ315" i="18"/>
  <c r="BC315" s="1"/>
  <c r="L525" i="20"/>
  <c r="G425" i="12" s="1"/>
  <c r="AY315" i="18"/>
  <c r="BB315" s="1"/>
  <c r="S315" i="17"/>
  <c r="AB316" s="1"/>
  <c r="M315"/>
  <c r="P315" s="1"/>
  <c r="Q315" i="18"/>
  <c r="Z316" s="1"/>
  <c r="BR315"/>
  <c r="BS316" s="1"/>
  <c r="K315"/>
  <c r="N315" s="1"/>
  <c r="S315"/>
  <c r="AB316" s="1"/>
  <c r="M315"/>
  <c r="P315" s="1"/>
  <c r="Q315" i="17"/>
  <c r="Z316" s="1"/>
  <c r="BR315"/>
  <c r="BS316" s="1"/>
  <c r="K315"/>
  <c r="N315" s="1"/>
  <c r="R315" i="18"/>
  <c r="AA316" s="1"/>
  <c r="L315"/>
  <c r="O315" s="1"/>
  <c r="L315" i="17"/>
  <c r="O315" s="1"/>
  <c r="R315"/>
  <c r="AA316" s="1"/>
  <c r="AX315"/>
  <c r="BA315" s="1"/>
  <c r="AZ315"/>
  <c r="BC315" s="1"/>
  <c r="BW314" i="13"/>
  <c r="BB314"/>
  <c r="AU314"/>
  <c r="AX314" s="1"/>
  <c r="P314"/>
  <c r="L314"/>
  <c r="R314"/>
  <c r="AA315" s="1"/>
  <c r="BO314"/>
  <c r="BL314"/>
  <c r="H314"/>
  <c r="L525" i="7"/>
  <c r="F526" i="19" l="1"/>
  <c r="F526" i="7"/>
  <c r="BD315" i="18"/>
  <c r="BH316"/>
  <c r="BH316" i="17"/>
  <c r="G425" i="16"/>
  <c r="H425" s="1"/>
  <c r="I425" s="1"/>
  <c r="H425" i="15"/>
  <c r="I425" s="1"/>
  <c r="BV314" i="13"/>
  <c r="H425" i="12"/>
  <c r="I425" s="1"/>
  <c r="BA314" i="13"/>
  <c r="BD314" s="1"/>
  <c r="BD314" i="17" s="1"/>
  <c r="AK315" i="13"/>
  <c r="AT315" s="1"/>
  <c r="O314"/>
  <c r="K314"/>
  <c r="Q314"/>
  <c r="Z315" s="1"/>
  <c r="F525" i="20" s="1"/>
  <c r="BR314" i="13"/>
  <c r="BS315" s="1"/>
  <c r="BU315" i="18" l="1"/>
  <c r="AR316" s="1"/>
  <c r="BV315"/>
  <c r="AS316" s="1"/>
  <c r="BW315"/>
  <c r="AT316" s="1"/>
  <c r="BU315" i="17"/>
  <c r="AR316" s="1"/>
  <c r="BV315"/>
  <c r="AS316" s="1"/>
  <c r="BW315"/>
  <c r="AT316" s="1"/>
  <c r="J426" i="16"/>
  <c r="J426" i="15"/>
  <c r="BU314" i="13"/>
  <c r="J426" i="12"/>
  <c r="AW315" i="13"/>
  <c r="AZ315" s="1"/>
  <c r="AJ315"/>
  <c r="AS315" s="1"/>
  <c r="BQ315"/>
  <c r="J315"/>
  <c r="BN315"/>
  <c r="N314"/>
  <c r="BH315"/>
  <c r="H526" i="19" l="1"/>
  <c r="J526"/>
  <c r="G526"/>
  <c r="K526"/>
  <c r="I526"/>
  <c r="J526" i="20"/>
  <c r="H526"/>
  <c r="G526"/>
  <c r="K526"/>
  <c r="I526"/>
  <c r="AU316" i="17"/>
  <c r="AI317" s="1"/>
  <c r="BL316"/>
  <c r="BO316"/>
  <c r="H316"/>
  <c r="AW316"/>
  <c r="AK317" s="1"/>
  <c r="BN316"/>
  <c r="J316"/>
  <c r="BQ316"/>
  <c r="J316" i="18"/>
  <c r="BN316"/>
  <c r="AW316"/>
  <c r="AK317" s="1"/>
  <c r="BQ316"/>
  <c r="BP316"/>
  <c r="AV316"/>
  <c r="AJ317" s="1"/>
  <c r="I316"/>
  <c r="BM316"/>
  <c r="BL316"/>
  <c r="BO316"/>
  <c r="AU316"/>
  <c r="AI317" s="1"/>
  <c r="H316"/>
  <c r="BM316" i="17"/>
  <c r="BP316"/>
  <c r="AV316"/>
  <c r="AJ317" s="1"/>
  <c r="I316"/>
  <c r="BC315" i="13"/>
  <c r="AV315"/>
  <c r="AY315" s="1"/>
  <c r="AI315"/>
  <c r="AR315" s="1"/>
  <c r="BP315"/>
  <c r="I315"/>
  <c r="BM315"/>
  <c r="I526" i="7"/>
  <c r="J526"/>
  <c r="G526"/>
  <c r="K526"/>
  <c r="H526"/>
  <c r="M315" i="13"/>
  <c r="S315"/>
  <c r="AB316" s="1"/>
  <c r="AY316" i="17" l="1"/>
  <c r="BB316" s="1"/>
  <c r="AX316" i="18"/>
  <c r="BA316" s="1"/>
  <c r="L526" i="20"/>
  <c r="G426" i="12" s="1"/>
  <c r="L526" i="19"/>
  <c r="G426" i="15" s="1"/>
  <c r="S316" i="17"/>
  <c r="AB317" s="1"/>
  <c r="M316"/>
  <c r="P316" s="1"/>
  <c r="R316"/>
  <c r="AA317" s="1"/>
  <c r="L316"/>
  <c r="O316" s="1"/>
  <c r="BR316"/>
  <c r="BS317" s="1"/>
  <c r="K316"/>
  <c r="N316" s="1"/>
  <c r="Q316"/>
  <c r="Z317" s="1"/>
  <c r="R316" i="18"/>
  <c r="AA317" s="1"/>
  <c r="L316"/>
  <c r="O316" s="1"/>
  <c r="S316"/>
  <c r="AB317" s="1"/>
  <c r="M316"/>
  <c r="P316" s="1"/>
  <c r="AZ316"/>
  <c r="BC316" s="1"/>
  <c r="AZ316" i="17"/>
  <c r="BC316" s="1"/>
  <c r="K316" i="18"/>
  <c r="N316" s="1"/>
  <c r="BR316"/>
  <c r="BS317" s="1"/>
  <c r="Q316"/>
  <c r="Z317" s="1"/>
  <c r="AY316"/>
  <c r="BB316" s="1"/>
  <c r="AX316" i="17"/>
  <c r="BA316" s="1"/>
  <c r="BW315" i="13"/>
  <c r="BB315"/>
  <c r="AU315"/>
  <c r="AX315" s="1"/>
  <c r="BO315"/>
  <c r="BL315"/>
  <c r="H315"/>
  <c r="L315"/>
  <c r="R315"/>
  <c r="AA316" s="1"/>
  <c r="L526" i="7"/>
  <c r="P315" i="13"/>
  <c r="F527" i="19" l="1"/>
  <c r="F527" i="7"/>
  <c r="BH317" i="18"/>
  <c r="BD316"/>
  <c r="BH317" i="17"/>
  <c r="G426" i="16"/>
  <c r="H426" s="1"/>
  <c r="I426" s="1"/>
  <c r="H426" i="15"/>
  <c r="I426" s="1"/>
  <c r="BV315" i="13"/>
  <c r="BA315"/>
  <c r="BD315" s="1"/>
  <c r="BD315" i="17" s="1"/>
  <c r="H426" i="12"/>
  <c r="I426" s="1"/>
  <c r="AK316" i="13"/>
  <c r="AT316" s="1"/>
  <c r="O315"/>
  <c r="BR315"/>
  <c r="BS316" s="1"/>
  <c r="Q315"/>
  <c r="Z316" s="1"/>
  <c r="F526" i="20" s="1"/>
  <c r="K315" i="13"/>
  <c r="BV316" i="18" l="1"/>
  <c r="AS317" s="1"/>
  <c r="BW316"/>
  <c r="AT317" s="1"/>
  <c r="BU316"/>
  <c r="AR317" s="1"/>
  <c r="BV316" i="17"/>
  <c r="AS317" s="1"/>
  <c r="BW316"/>
  <c r="AT317" s="1"/>
  <c r="BU316"/>
  <c r="AR317" s="1"/>
  <c r="J427" i="16"/>
  <c r="J427" i="15"/>
  <c r="BU315" i="13"/>
  <c r="J427" i="12"/>
  <c r="AW316" i="13"/>
  <c r="AZ316" s="1"/>
  <c r="AJ316"/>
  <c r="AS316" s="1"/>
  <c r="N315"/>
  <c r="BQ316"/>
  <c r="BN316"/>
  <c r="J316"/>
  <c r="BH316"/>
  <c r="J527" i="20" l="1"/>
  <c r="H527"/>
  <c r="I527"/>
  <c r="G527"/>
  <c r="K527"/>
  <c r="K527" i="19"/>
  <c r="G527"/>
  <c r="J527"/>
  <c r="I527"/>
  <c r="H527"/>
  <c r="J317" i="17"/>
  <c r="AW317"/>
  <c r="AK318" s="1"/>
  <c r="BN317"/>
  <c r="BQ317"/>
  <c r="H317" i="18"/>
  <c r="AU317"/>
  <c r="AI318" s="1"/>
  <c r="BL317"/>
  <c r="BO317"/>
  <c r="AW317"/>
  <c r="AK318" s="1"/>
  <c r="J317"/>
  <c r="BN317"/>
  <c r="BQ317"/>
  <c r="AV317"/>
  <c r="AJ318" s="1"/>
  <c r="I317"/>
  <c r="BM317"/>
  <c r="BP317"/>
  <c r="AU317" i="17"/>
  <c r="AI318" s="1"/>
  <c r="BO317"/>
  <c r="H317"/>
  <c r="BL317"/>
  <c r="BP317"/>
  <c r="BM317"/>
  <c r="I317"/>
  <c r="AV317"/>
  <c r="AJ318" s="1"/>
  <c r="BC316" i="13"/>
  <c r="AV316"/>
  <c r="AY316" s="1"/>
  <c r="AI316"/>
  <c r="AR316" s="1"/>
  <c r="BM316"/>
  <c r="I316"/>
  <c r="BP316"/>
  <c r="M316"/>
  <c r="S316"/>
  <c r="AB317" s="1"/>
  <c r="J527" i="7"/>
  <c r="I527"/>
  <c r="G527"/>
  <c r="K527"/>
  <c r="H527"/>
  <c r="AZ317" i="17" l="1"/>
  <c r="BC317" s="1"/>
  <c r="AX317"/>
  <c r="BA317" s="1"/>
  <c r="AZ317" i="18"/>
  <c r="BC317" s="1"/>
  <c r="L527" i="19"/>
  <c r="G427" i="15" s="1"/>
  <c r="L527" i="20"/>
  <c r="G427" i="12" s="1"/>
  <c r="AY317" i="18"/>
  <c r="BB317" s="1"/>
  <c r="R317" i="17"/>
  <c r="AA318" s="1"/>
  <c r="L317"/>
  <c r="O317" s="1"/>
  <c r="M317" i="18"/>
  <c r="P317" s="1"/>
  <c r="S317"/>
  <c r="AB318" s="1"/>
  <c r="M317" i="17"/>
  <c r="P317" s="1"/>
  <c r="S317"/>
  <c r="AB318" s="1"/>
  <c r="R317" i="18"/>
  <c r="AA318" s="1"/>
  <c r="L317"/>
  <c r="O317" s="1"/>
  <c r="K317"/>
  <c r="N317" s="1"/>
  <c r="Q317"/>
  <c r="Z318" s="1"/>
  <c r="BR317"/>
  <c r="BS318" s="1"/>
  <c r="AY317" i="17"/>
  <c r="BB317" s="1"/>
  <c r="AX317" i="18"/>
  <c r="BA317" s="1"/>
  <c r="Q317" i="17"/>
  <c r="Z318" s="1"/>
  <c r="K317"/>
  <c r="N317" s="1"/>
  <c r="BR317"/>
  <c r="BS318" s="1"/>
  <c r="BW316" i="13"/>
  <c r="BB316"/>
  <c r="AU316"/>
  <c r="AX316" s="1"/>
  <c r="P316"/>
  <c r="L527" i="7"/>
  <c r="L316" i="13"/>
  <c r="R316"/>
  <c r="AA317" s="1"/>
  <c r="H316"/>
  <c r="BO316"/>
  <c r="BL316"/>
  <c r="F528" i="19" l="1"/>
  <c r="F528" i="7"/>
  <c r="BD317" i="18"/>
  <c r="BH318"/>
  <c r="BH318" i="17"/>
  <c r="H427" i="12"/>
  <c r="I427" s="1"/>
  <c r="G427" i="16"/>
  <c r="H427" s="1"/>
  <c r="I427" s="1"/>
  <c r="H427" i="15"/>
  <c r="I427" s="1"/>
  <c r="BV316" i="13"/>
  <c r="BA316"/>
  <c r="BD316" s="1"/>
  <c r="BD316" i="17" s="1"/>
  <c r="AK317" i="13"/>
  <c r="AT317" s="1"/>
  <c r="Q316"/>
  <c r="Z317" s="1"/>
  <c r="F527" i="20" s="1"/>
  <c r="BR316" i="13"/>
  <c r="BS317" s="1"/>
  <c r="K316"/>
  <c r="O316"/>
  <c r="BW317" i="18" l="1"/>
  <c r="AT318" s="1"/>
  <c r="BU317"/>
  <c r="AR318" s="1"/>
  <c r="BV317"/>
  <c r="AS318" s="1"/>
  <c r="BW317" i="17"/>
  <c r="AT318" s="1"/>
  <c r="BU317"/>
  <c r="AR318" s="1"/>
  <c r="BV317"/>
  <c r="AS318" s="1"/>
  <c r="J428" i="16"/>
  <c r="J428" i="15"/>
  <c r="BU316" i="13"/>
  <c r="J428" i="12"/>
  <c r="AW317" i="13"/>
  <c r="AZ317" s="1"/>
  <c r="AJ317"/>
  <c r="AS317" s="1"/>
  <c r="BN317"/>
  <c r="BQ317"/>
  <c r="J317"/>
  <c r="N316"/>
  <c r="BH317"/>
  <c r="J528" i="20" l="1"/>
  <c r="K528"/>
  <c r="G528"/>
  <c r="H528"/>
  <c r="I528"/>
  <c r="G528" i="19"/>
  <c r="K528"/>
  <c r="I528"/>
  <c r="H528"/>
  <c r="J528"/>
  <c r="J318" i="18"/>
  <c r="BN318"/>
  <c r="BQ318"/>
  <c r="AW318"/>
  <c r="AK319" s="1"/>
  <c r="H318"/>
  <c r="AU318"/>
  <c r="AI319" s="1"/>
  <c r="BO318"/>
  <c r="BL318"/>
  <c r="J318" i="17"/>
  <c r="AW318"/>
  <c r="AK319" s="1"/>
  <c r="BQ318"/>
  <c r="BN318"/>
  <c r="AU318"/>
  <c r="AI319" s="1"/>
  <c r="BL318"/>
  <c r="H318"/>
  <c r="BO318"/>
  <c r="AV318"/>
  <c r="AJ319" s="1"/>
  <c r="BP318"/>
  <c r="I318"/>
  <c r="BM318"/>
  <c r="BP318" i="18"/>
  <c r="BM318"/>
  <c r="AV318"/>
  <c r="AJ319" s="1"/>
  <c r="I318"/>
  <c r="BC317" i="13"/>
  <c r="AV317"/>
  <c r="AY317" s="1"/>
  <c r="AI317"/>
  <c r="AR317" s="1"/>
  <c r="BP317"/>
  <c r="BM317"/>
  <c r="I317"/>
  <c r="K528" i="7"/>
  <c r="H528"/>
  <c r="G528"/>
  <c r="J528"/>
  <c r="I528"/>
  <c r="M317" i="13"/>
  <c r="S317"/>
  <c r="AB318" s="1"/>
  <c r="AX318" i="18" l="1"/>
  <c r="BA318" s="1"/>
  <c r="AZ318" i="17"/>
  <c r="BC318" s="1"/>
  <c r="L528" i="19"/>
  <c r="G428" i="15" s="1"/>
  <c r="L528" i="20"/>
  <c r="G428" i="12" s="1"/>
  <c r="AX318" i="17"/>
  <c r="BA318" s="1"/>
  <c r="BR318" i="18"/>
  <c r="BS319" s="1"/>
  <c r="K318"/>
  <c r="N318" s="1"/>
  <c r="Q318"/>
  <c r="Z319" s="1"/>
  <c r="R318"/>
  <c r="AA319" s="1"/>
  <c r="L318"/>
  <c r="O318" s="1"/>
  <c r="Q318" i="17"/>
  <c r="Z319" s="1"/>
  <c r="K318"/>
  <c r="N318" s="1"/>
  <c r="BR318"/>
  <c r="BS319" s="1"/>
  <c r="M318"/>
  <c r="P318" s="1"/>
  <c r="S318"/>
  <c r="AB319" s="1"/>
  <c r="AY318"/>
  <c r="BB318" s="1"/>
  <c r="S318" i="18"/>
  <c r="AB319" s="1"/>
  <c r="M318"/>
  <c r="P318" s="1"/>
  <c r="L318" i="17"/>
  <c r="O318" s="1"/>
  <c r="R318"/>
  <c r="AA319" s="1"/>
  <c r="AY318" i="18"/>
  <c r="BB318" s="1"/>
  <c r="AZ318"/>
  <c r="BC318" s="1"/>
  <c r="BW317" i="13"/>
  <c r="BB317"/>
  <c r="AU317"/>
  <c r="AX317" s="1"/>
  <c r="P317"/>
  <c r="BO317"/>
  <c r="H317"/>
  <c r="BL317"/>
  <c r="L528" i="7"/>
  <c r="R317" i="13"/>
  <c r="AA318" s="1"/>
  <c r="L317"/>
  <c r="F529" i="19" l="1"/>
  <c r="F529" i="7"/>
  <c r="BD318" i="18"/>
  <c r="BH319"/>
  <c r="BH319" i="17"/>
  <c r="H428" i="12"/>
  <c r="I428" s="1"/>
  <c r="H428" i="15"/>
  <c r="I428" s="1"/>
  <c r="G428" i="16"/>
  <c r="H428" s="1"/>
  <c r="I428" s="1"/>
  <c r="BV317" i="13"/>
  <c r="BA317"/>
  <c r="BD317" s="1"/>
  <c r="BD317" i="17" s="1"/>
  <c r="AK318" i="13"/>
  <c r="AT318" s="1"/>
  <c r="O317"/>
  <c r="K317"/>
  <c r="Q317"/>
  <c r="Z318" s="1"/>
  <c r="F528" i="20" s="1"/>
  <c r="BR317" i="13"/>
  <c r="BS318" s="1"/>
  <c r="BU318" i="18" l="1"/>
  <c r="AR319" s="1"/>
  <c r="BV318"/>
  <c r="AS319" s="1"/>
  <c r="BW318"/>
  <c r="AT319" s="1"/>
  <c r="BU318" i="17"/>
  <c r="AR319" s="1"/>
  <c r="BV318"/>
  <c r="AS319" s="1"/>
  <c r="BW318"/>
  <c r="AT319" s="1"/>
  <c r="J429" i="16"/>
  <c r="J429" i="15"/>
  <c r="BU317" i="13"/>
  <c r="J429" i="12"/>
  <c r="AW318" i="13"/>
  <c r="AZ318" s="1"/>
  <c r="AJ318"/>
  <c r="AS318" s="1"/>
  <c r="BN318"/>
  <c r="J318"/>
  <c r="BQ318"/>
  <c r="N317"/>
  <c r="BH318"/>
  <c r="G529" i="19" l="1"/>
  <c r="K529"/>
  <c r="J529"/>
  <c r="I529"/>
  <c r="H529"/>
  <c r="J529" i="20"/>
  <c r="I529"/>
  <c r="H529"/>
  <c r="K529"/>
  <c r="G529"/>
  <c r="BO319" i="18"/>
  <c r="AU319"/>
  <c r="AI320" s="1"/>
  <c r="H319"/>
  <c r="BL319"/>
  <c r="BQ319" i="17"/>
  <c r="AW319"/>
  <c r="AK320" s="1"/>
  <c r="J319"/>
  <c r="BN319"/>
  <c r="AU319"/>
  <c r="AI320" s="1"/>
  <c r="BL319"/>
  <c r="BO319"/>
  <c r="H319"/>
  <c r="BP319" i="18"/>
  <c r="I319"/>
  <c r="AV319"/>
  <c r="AJ320" s="1"/>
  <c r="BM319"/>
  <c r="BN319"/>
  <c r="AW319"/>
  <c r="AK320" s="1"/>
  <c r="BQ319"/>
  <c r="J319"/>
  <c r="BM319" i="17"/>
  <c r="BP319"/>
  <c r="AV319"/>
  <c r="AJ320" s="1"/>
  <c r="I319"/>
  <c r="BC318" i="13"/>
  <c r="AV318"/>
  <c r="AY318" s="1"/>
  <c r="AI318"/>
  <c r="AR318" s="1"/>
  <c r="BM318"/>
  <c r="BP318"/>
  <c r="I318"/>
  <c r="S318"/>
  <c r="AB319" s="1"/>
  <c r="M318"/>
  <c r="H529" i="7"/>
  <c r="I529"/>
  <c r="G529"/>
  <c r="K529"/>
  <c r="J529"/>
  <c r="AZ319" i="17" l="1"/>
  <c r="BC319" s="1"/>
  <c r="AY319"/>
  <c r="BB319" s="1"/>
  <c r="L529" i="19"/>
  <c r="G429" i="15" s="1"/>
  <c r="L529" i="20"/>
  <c r="G429" i="12" s="1"/>
  <c r="R319" i="17"/>
  <c r="AA320" s="1"/>
  <c r="L319"/>
  <c r="O319" s="1"/>
  <c r="S319" i="18"/>
  <c r="AB320" s="1"/>
  <c r="M319"/>
  <c r="P319" s="1"/>
  <c r="R319"/>
  <c r="AA320" s="1"/>
  <c r="L319"/>
  <c r="O319" s="1"/>
  <c r="AZ319"/>
  <c r="BC319" s="1"/>
  <c r="AX319"/>
  <c r="BA319" s="1"/>
  <c r="Q319" i="17"/>
  <c r="Z320" s="1"/>
  <c r="K319"/>
  <c r="N319" s="1"/>
  <c r="BR319"/>
  <c r="BS320" s="1"/>
  <c r="BR319" i="18"/>
  <c r="BS320" s="1"/>
  <c r="K319"/>
  <c r="N319" s="1"/>
  <c r="Q319"/>
  <c r="Z320" s="1"/>
  <c r="M319" i="17"/>
  <c r="P319" s="1"/>
  <c r="S319"/>
  <c r="AB320" s="1"/>
  <c r="AY319" i="18"/>
  <c r="BB319" s="1"/>
  <c r="AX319" i="17"/>
  <c r="BA319" s="1"/>
  <c r="BW318" i="13"/>
  <c r="BB318"/>
  <c r="AU318"/>
  <c r="AX318" s="1"/>
  <c r="BL318"/>
  <c r="BO318"/>
  <c r="H318"/>
  <c r="L529" i="7"/>
  <c r="P318" i="13"/>
  <c r="L318"/>
  <c r="R318"/>
  <c r="AA319" s="1"/>
  <c r="F530" i="19" l="1"/>
  <c r="F530" i="7"/>
  <c r="BH320" i="17"/>
  <c r="BH320" i="18"/>
  <c r="BD319"/>
  <c r="G429" i="16"/>
  <c r="H429" s="1"/>
  <c r="I429" s="1"/>
  <c r="H429" i="15"/>
  <c r="I429" s="1"/>
  <c r="BV318" i="13"/>
  <c r="H429" i="12"/>
  <c r="I429" s="1"/>
  <c r="BA318" i="13"/>
  <c r="BD318" s="1"/>
  <c r="BD318" i="17" s="1"/>
  <c r="AK319" i="13"/>
  <c r="AT319" s="1"/>
  <c r="O318"/>
  <c r="Q318"/>
  <c r="Z319" s="1"/>
  <c r="F529" i="20" s="1"/>
  <c r="BR318" i="13"/>
  <c r="BS319" s="1"/>
  <c r="K318"/>
  <c r="BU319" i="18" l="1"/>
  <c r="AR320" s="1"/>
  <c r="BV319"/>
  <c r="AS320" s="1"/>
  <c r="BW319"/>
  <c r="AT320" s="1"/>
  <c r="BU319" i="17"/>
  <c r="AR320" s="1"/>
  <c r="BV319"/>
  <c r="AS320" s="1"/>
  <c r="BW319"/>
  <c r="AT320" s="1"/>
  <c r="J430" i="16"/>
  <c r="J430" i="15"/>
  <c r="BU318" i="13"/>
  <c r="J430" i="12"/>
  <c r="AW319" i="13"/>
  <c r="AZ319" s="1"/>
  <c r="AJ319"/>
  <c r="AS319" s="1"/>
  <c r="BH319"/>
  <c r="N318"/>
  <c r="BQ319"/>
  <c r="BN319"/>
  <c r="J319"/>
  <c r="K530" i="19" l="1"/>
  <c r="J530"/>
  <c r="H530"/>
  <c r="G530"/>
  <c r="I530"/>
  <c r="H530" i="20"/>
  <c r="I530"/>
  <c r="K530"/>
  <c r="J530"/>
  <c r="G530"/>
  <c r="H320" i="18"/>
  <c r="BL320"/>
  <c r="AU320"/>
  <c r="AI321" s="1"/>
  <c r="BO320"/>
  <c r="BN320"/>
  <c r="BQ320"/>
  <c r="J320"/>
  <c r="AW320"/>
  <c r="AK321" s="1"/>
  <c r="BO320" i="17"/>
  <c r="H320"/>
  <c r="BL320"/>
  <c r="AU320"/>
  <c r="AI321" s="1"/>
  <c r="BM320"/>
  <c r="BP320"/>
  <c r="AV320"/>
  <c r="AJ321" s="1"/>
  <c r="I320"/>
  <c r="J320"/>
  <c r="BQ320"/>
  <c r="AW320"/>
  <c r="AK321" s="1"/>
  <c r="BN320"/>
  <c r="AV320" i="18"/>
  <c r="AJ321" s="1"/>
  <c r="I320"/>
  <c r="BM320"/>
  <c r="BP320"/>
  <c r="BC319" i="13"/>
  <c r="AV319"/>
  <c r="AY319" s="1"/>
  <c r="AI319"/>
  <c r="AR319" s="1"/>
  <c r="M319"/>
  <c r="S319"/>
  <c r="AB320" s="1"/>
  <c r="J530" i="7"/>
  <c r="I530"/>
  <c r="G530"/>
  <c r="K530"/>
  <c r="H530"/>
  <c r="BP319" i="13"/>
  <c r="BM319"/>
  <c r="I319"/>
  <c r="AX320" i="17" l="1"/>
  <c r="BA320" s="1"/>
  <c r="L530" i="19"/>
  <c r="G430" i="15" s="1"/>
  <c r="L530" i="20"/>
  <c r="G430" i="12" s="1"/>
  <c r="AZ320" i="17"/>
  <c r="BC320" s="1"/>
  <c r="S320"/>
  <c r="AB321" s="1"/>
  <c r="M320"/>
  <c r="P320" s="1"/>
  <c r="BR320" i="18"/>
  <c r="BS321" s="1"/>
  <c r="Q320"/>
  <c r="Z321" s="1"/>
  <c r="K320"/>
  <c r="N320" s="1"/>
  <c r="AX320"/>
  <c r="BA320" s="1"/>
  <c r="R320" i="17"/>
  <c r="AA321" s="1"/>
  <c r="L320"/>
  <c r="O320" s="1"/>
  <c r="AY320" i="18"/>
  <c r="BB320" s="1"/>
  <c r="AZ320"/>
  <c r="BC320" s="1"/>
  <c r="R320"/>
  <c r="AA321" s="1"/>
  <c r="L320"/>
  <c r="O320" s="1"/>
  <c r="Q320" i="17"/>
  <c r="Z321" s="1"/>
  <c r="BR320"/>
  <c r="BS321" s="1"/>
  <c r="K320"/>
  <c r="N320" s="1"/>
  <c r="M320" i="18"/>
  <c r="P320" s="1"/>
  <c r="S320"/>
  <c r="AB321" s="1"/>
  <c r="AY320" i="17"/>
  <c r="BB320" s="1"/>
  <c r="BW319" i="13"/>
  <c r="BB319"/>
  <c r="AU319"/>
  <c r="AX319" s="1"/>
  <c r="L319"/>
  <c r="R319"/>
  <c r="AA320" s="1"/>
  <c r="P319"/>
  <c r="H319"/>
  <c r="BL319"/>
  <c r="BO319"/>
  <c r="L530" i="7"/>
  <c r="F531" i="19" l="1"/>
  <c r="F531" i="7"/>
  <c r="BH321" i="17"/>
  <c r="BD320" i="18"/>
  <c r="BH321"/>
  <c r="H430" i="12"/>
  <c r="I430" s="1"/>
  <c r="G430" i="16"/>
  <c r="H430" s="1"/>
  <c r="I430" s="1"/>
  <c r="H430" i="15"/>
  <c r="I430" s="1"/>
  <c r="BV319" i="13"/>
  <c r="BA319"/>
  <c r="BD319" s="1"/>
  <c r="BD319" i="17" s="1"/>
  <c r="AK320" i="13"/>
  <c r="AT320" s="1"/>
  <c r="K319"/>
  <c r="BR319"/>
  <c r="BS320" s="1"/>
  <c r="Q319"/>
  <c r="Z320" s="1"/>
  <c r="F530" i="20" s="1"/>
  <c r="O319" i="13"/>
  <c r="BV320" i="18" l="1"/>
  <c r="AS321" s="1"/>
  <c r="BW320"/>
  <c r="AT321" s="1"/>
  <c r="BU320"/>
  <c r="AR321" s="1"/>
  <c r="BV320" i="17"/>
  <c r="AS321" s="1"/>
  <c r="BW320"/>
  <c r="AT321" s="1"/>
  <c r="BU320"/>
  <c r="AR321" s="1"/>
  <c r="J431" i="15"/>
  <c r="J431" i="16"/>
  <c r="BU319" i="13"/>
  <c r="J431" i="12"/>
  <c r="AW320" i="13"/>
  <c r="AZ320" s="1"/>
  <c r="AJ320"/>
  <c r="AS320" s="1"/>
  <c r="BH320"/>
  <c r="BQ320"/>
  <c r="J320"/>
  <c r="BN320"/>
  <c r="N319"/>
  <c r="G531" i="20" l="1"/>
  <c r="H531"/>
  <c r="K531"/>
  <c r="J531"/>
  <c r="I531"/>
  <c r="K531" i="19"/>
  <c r="J531"/>
  <c r="I531"/>
  <c r="G531"/>
  <c r="H531"/>
  <c r="BL321" i="17"/>
  <c r="BO321"/>
  <c r="AU321"/>
  <c r="AI322" s="1"/>
  <c r="H321"/>
  <c r="AU321" i="18"/>
  <c r="AI322" s="1"/>
  <c r="BO321"/>
  <c r="H321"/>
  <c r="BL321"/>
  <c r="AW321"/>
  <c r="AK322" s="1"/>
  <c r="J321"/>
  <c r="BN321"/>
  <c r="BQ321"/>
  <c r="BQ321" i="17"/>
  <c r="J321"/>
  <c r="AW321"/>
  <c r="AK322" s="1"/>
  <c r="BN321"/>
  <c r="AV321" i="18"/>
  <c r="AJ322" s="1"/>
  <c r="I321"/>
  <c r="BM321"/>
  <c r="BP321"/>
  <c r="BP321" i="17"/>
  <c r="I321"/>
  <c r="AV321"/>
  <c r="AJ322" s="1"/>
  <c r="BM321"/>
  <c r="BC320" i="13"/>
  <c r="AV320"/>
  <c r="AY320" s="1"/>
  <c r="AI320"/>
  <c r="AR320" s="1"/>
  <c r="G531" i="7"/>
  <c r="J531"/>
  <c r="H531"/>
  <c r="I531"/>
  <c r="K531"/>
  <c r="M320" i="13"/>
  <c r="S320"/>
  <c r="AB321" s="1"/>
  <c r="BM320"/>
  <c r="I320"/>
  <c r="BP320"/>
  <c r="AY321" i="18" l="1"/>
  <c r="BB321" s="1"/>
  <c r="AX321"/>
  <c r="BA321" s="1"/>
  <c r="AY321" i="17"/>
  <c r="BB321" s="1"/>
  <c r="AX321"/>
  <c r="BA321" s="1"/>
  <c r="AZ321" i="18"/>
  <c r="BC321" s="1"/>
  <c r="L531" i="20"/>
  <c r="G431" i="12" s="1"/>
  <c r="L531" i="19"/>
  <c r="G431" i="15" s="1"/>
  <c r="M321" i="17"/>
  <c r="P321" s="1"/>
  <c r="S321"/>
  <c r="AB322" s="1"/>
  <c r="R321" i="18"/>
  <c r="AA322" s="1"/>
  <c r="L321"/>
  <c r="O321" s="1"/>
  <c r="R321" i="17"/>
  <c r="AA322" s="1"/>
  <c r="L321"/>
  <c r="O321" s="1"/>
  <c r="S321" i="18"/>
  <c r="AB322" s="1"/>
  <c r="M321"/>
  <c r="P321" s="1"/>
  <c r="Q321"/>
  <c r="Z322" s="1"/>
  <c r="K321"/>
  <c r="N321" s="1"/>
  <c r="BR321"/>
  <c r="BS322" s="1"/>
  <c r="Q321" i="17"/>
  <c r="Z322" s="1"/>
  <c r="K321"/>
  <c r="N321" s="1"/>
  <c r="BR321"/>
  <c r="BS322" s="1"/>
  <c r="AZ321"/>
  <c r="BC321" s="1"/>
  <c r="BW320" i="13"/>
  <c r="BB320"/>
  <c r="AU320"/>
  <c r="AX320" s="1"/>
  <c r="L320"/>
  <c r="R320"/>
  <c r="AA321" s="1"/>
  <c r="BO320"/>
  <c r="H320"/>
  <c r="BL320"/>
  <c r="P320"/>
  <c r="L531" i="7"/>
  <c r="F532" i="19" l="1"/>
  <c r="F532" i="7"/>
  <c r="BD321" i="18"/>
  <c r="BH322"/>
  <c r="BH322" i="17"/>
  <c r="H431" i="12"/>
  <c r="I431" s="1"/>
  <c r="G431" i="16"/>
  <c r="H431" s="1"/>
  <c r="I431" s="1"/>
  <c r="H431" i="15"/>
  <c r="I431" s="1"/>
  <c r="BV320" i="13"/>
  <c r="BA320"/>
  <c r="BD320" s="1"/>
  <c r="BD320" i="17" s="1"/>
  <c r="AK321" i="13"/>
  <c r="AT321" s="1"/>
  <c r="O320"/>
  <c r="K320"/>
  <c r="Q320"/>
  <c r="Z321" s="1"/>
  <c r="F531" i="20" s="1"/>
  <c r="BR320" i="13"/>
  <c r="BS321" s="1"/>
  <c r="BW321" i="18" l="1"/>
  <c r="AT322" s="1"/>
  <c r="BU321"/>
  <c r="AR322" s="1"/>
  <c r="BV321"/>
  <c r="AS322" s="1"/>
  <c r="BW321" i="17"/>
  <c r="AT322" s="1"/>
  <c r="BU321"/>
  <c r="AR322" s="1"/>
  <c r="BV321"/>
  <c r="AS322" s="1"/>
  <c r="J432" i="16"/>
  <c r="J432" i="15"/>
  <c r="BU320" i="13"/>
  <c r="J432" i="12"/>
  <c r="AW321" i="13"/>
  <c r="AZ321" s="1"/>
  <c r="AJ321"/>
  <c r="AS321" s="1"/>
  <c r="N320"/>
  <c r="BH321"/>
  <c r="J321"/>
  <c r="BQ321"/>
  <c r="BN321"/>
  <c r="I532" i="19" l="1"/>
  <c r="J532"/>
  <c r="K532"/>
  <c r="H532"/>
  <c r="G532"/>
  <c r="I532" i="20"/>
  <c r="J532"/>
  <c r="K532"/>
  <c r="H532"/>
  <c r="G532"/>
  <c r="J322" i="18"/>
  <c r="AW322"/>
  <c r="AK323" s="1"/>
  <c r="BN322"/>
  <c r="BQ322"/>
  <c r="AU322" i="17"/>
  <c r="AI323" s="1"/>
  <c r="H322"/>
  <c r="BO322"/>
  <c r="BL322"/>
  <c r="AW322"/>
  <c r="AK323" s="1"/>
  <c r="BN322"/>
  <c r="BQ322"/>
  <c r="J322"/>
  <c r="H322" i="18"/>
  <c r="AU322"/>
  <c r="AI323" s="1"/>
  <c r="BO322"/>
  <c r="BL322"/>
  <c r="I322"/>
  <c r="BP322"/>
  <c r="AV322"/>
  <c r="AJ323" s="1"/>
  <c r="BM322"/>
  <c r="I322" i="17"/>
  <c r="BM322"/>
  <c r="AV322"/>
  <c r="AJ323" s="1"/>
  <c r="BP322"/>
  <c r="BC321" i="13"/>
  <c r="AV321"/>
  <c r="AY321" s="1"/>
  <c r="AI321"/>
  <c r="AR321" s="1"/>
  <c r="M321"/>
  <c r="S321"/>
  <c r="AB322" s="1"/>
  <c r="I321"/>
  <c r="BM321"/>
  <c r="BP321"/>
  <c r="J532" i="7"/>
  <c r="K532"/>
  <c r="G532"/>
  <c r="H532"/>
  <c r="I532"/>
  <c r="AX322" i="17" l="1"/>
  <c r="BA322" s="1"/>
  <c r="AZ322" i="18"/>
  <c r="BC322" s="1"/>
  <c r="AZ322" i="17"/>
  <c r="BC322" s="1"/>
  <c r="L532" i="19"/>
  <c r="G432" i="15" s="1"/>
  <c r="L532" i="20"/>
  <c r="G432" i="12" s="1"/>
  <c r="AY322" i="17"/>
  <c r="BB322" s="1"/>
  <c r="L322"/>
  <c r="O322" s="1"/>
  <c r="R322"/>
  <c r="AA323" s="1"/>
  <c r="S322"/>
  <c r="AB323" s="1"/>
  <c r="M322"/>
  <c r="P322" s="1"/>
  <c r="S322" i="18"/>
  <c r="AB323" s="1"/>
  <c r="M322"/>
  <c r="P322" s="1"/>
  <c r="Q322" i="17"/>
  <c r="Z323" s="1"/>
  <c r="K322"/>
  <c r="N322" s="1"/>
  <c r="BR322"/>
  <c r="BS323" s="1"/>
  <c r="L322" i="18"/>
  <c r="O322" s="1"/>
  <c r="R322"/>
  <c r="AA323" s="1"/>
  <c r="BR322"/>
  <c r="BS323" s="1"/>
  <c r="K322"/>
  <c r="N322" s="1"/>
  <c r="Q322"/>
  <c r="Z323" s="1"/>
  <c r="AY322"/>
  <c r="BB322" s="1"/>
  <c r="AX322"/>
  <c r="BA322" s="1"/>
  <c r="BW321" i="13"/>
  <c r="BB321"/>
  <c r="AU321"/>
  <c r="AX321" s="1"/>
  <c r="R321"/>
  <c r="AA322" s="1"/>
  <c r="L321"/>
  <c r="L532" i="7"/>
  <c r="P321" i="13"/>
  <c r="BL321"/>
  <c r="H321"/>
  <c r="BO321"/>
  <c r="F533" i="19" l="1"/>
  <c r="F533" i="7"/>
  <c r="BH323" i="17"/>
  <c r="BD322" i="18"/>
  <c r="BH323"/>
  <c r="H432" i="12"/>
  <c r="I432" s="1"/>
  <c r="H432" i="15"/>
  <c r="I432" s="1"/>
  <c r="G432" i="16"/>
  <c r="H432" s="1"/>
  <c r="I432" s="1"/>
  <c r="BV321" i="13"/>
  <c r="BA321"/>
  <c r="BD321" s="1"/>
  <c r="BD321" i="17" s="1"/>
  <c r="AK322" i="13"/>
  <c r="AT322" s="1"/>
  <c r="Q321"/>
  <c r="Z322" s="1"/>
  <c r="F532" i="20" s="1"/>
  <c r="K321" i="13"/>
  <c r="BR321"/>
  <c r="BS322" s="1"/>
  <c r="O321"/>
  <c r="BU322" i="18" l="1"/>
  <c r="AR323" s="1"/>
  <c r="BV322"/>
  <c r="AS323" s="1"/>
  <c r="BW322"/>
  <c r="AT323" s="1"/>
  <c r="BU322" i="17"/>
  <c r="AR323" s="1"/>
  <c r="BV322"/>
  <c r="AS323" s="1"/>
  <c r="BW322"/>
  <c r="AT323" s="1"/>
  <c r="J433" i="15"/>
  <c r="J433" i="16"/>
  <c r="BU321" i="13"/>
  <c r="J433" i="12"/>
  <c r="AW322" i="13"/>
  <c r="AZ322" s="1"/>
  <c r="AJ322"/>
  <c r="AS322" s="1"/>
  <c r="BH322"/>
  <c r="N321"/>
  <c r="J322"/>
  <c r="BQ322"/>
  <c r="BN322"/>
  <c r="J533" i="19" l="1"/>
  <c r="I533"/>
  <c r="K533"/>
  <c r="H533"/>
  <c r="G533"/>
  <c r="K533" i="20"/>
  <c r="I533"/>
  <c r="H533"/>
  <c r="J533"/>
  <c r="G533"/>
  <c r="AU323" i="18"/>
  <c r="AI324" s="1"/>
  <c r="H323"/>
  <c r="BO323"/>
  <c r="BL323"/>
  <c r="BO323" i="17"/>
  <c r="H323"/>
  <c r="BL323"/>
  <c r="AU323"/>
  <c r="AI324" s="1"/>
  <c r="J323"/>
  <c r="BN323"/>
  <c r="BQ323"/>
  <c r="AW323"/>
  <c r="AK324" s="1"/>
  <c r="AV323"/>
  <c r="AJ324" s="1"/>
  <c r="BM323"/>
  <c r="BP323"/>
  <c r="I323"/>
  <c r="J323" i="18"/>
  <c r="AW323"/>
  <c r="AK324" s="1"/>
  <c r="BN323"/>
  <c r="BQ323"/>
  <c r="AV323"/>
  <c r="AJ324" s="1"/>
  <c r="BM323"/>
  <c r="BP323"/>
  <c r="I323"/>
  <c r="BC322" i="13"/>
  <c r="AV322"/>
  <c r="AY322" s="1"/>
  <c r="AI322"/>
  <c r="AR322" s="1"/>
  <c r="H533" i="7"/>
  <c r="K533"/>
  <c r="G533"/>
  <c r="I533"/>
  <c r="J533"/>
  <c r="BM322" i="13"/>
  <c r="BP322"/>
  <c r="I322"/>
  <c r="M322"/>
  <c r="S322"/>
  <c r="AB323" s="1"/>
  <c r="AY323" i="18" l="1"/>
  <c r="BB323" s="1"/>
  <c r="AY323" i="17"/>
  <c r="BB323" s="1"/>
  <c r="L533" i="19"/>
  <c r="G433" i="15" s="1"/>
  <c r="AZ323" i="17"/>
  <c r="BC323" s="1"/>
  <c r="L533" i="20"/>
  <c r="G433" i="12" s="1"/>
  <c r="K323" i="18"/>
  <c r="N323" s="1"/>
  <c r="Q323"/>
  <c r="Z324" s="1"/>
  <c r="BR323"/>
  <c r="BS324" s="1"/>
  <c r="M323" i="17"/>
  <c r="P323" s="1"/>
  <c r="S323"/>
  <c r="AB324" s="1"/>
  <c r="AX323" i="18"/>
  <c r="BA323" s="1"/>
  <c r="AX323" i="17"/>
  <c r="BA323" s="1"/>
  <c r="L323" i="18"/>
  <c r="O323" s="1"/>
  <c r="R323"/>
  <c r="AA324" s="1"/>
  <c r="M323"/>
  <c r="P323" s="1"/>
  <c r="S323"/>
  <c r="AB324" s="1"/>
  <c r="R323" i="17"/>
  <c r="AA324" s="1"/>
  <c r="L323"/>
  <c r="O323" s="1"/>
  <c r="BR323"/>
  <c r="BS324" s="1"/>
  <c r="Q323"/>
  <c r="Z324" s="1"/>
  <c r="K323"/>
  <c r="N323" s="1"/>
  <c r="AZ323" i="18"/>
  <c r="BC323" s="1"/>
  <c r="BW322" i="13"/>
  <c r="BB322"/>
  <c r="AU322"/>
  <c r="AX322" s="1"/>
  <c r="P322"/>
  <c r="BO322"/>
  <c r="BL322"/>
  <c r="H322"/>
  <c r="L322"/>
  <c r="R322"/>
  <c r="AA323" s="1"/>
  <c r="L533" i="7"/>
  <c r="F534" i="19" l="1"/>
  <c r="F534" i="7"/>
  <c r="BD323" i="18"/>
  <c r="BH324"/>
  <c r="BH324" i="17"/>
  <c r="H433" i="12"/>
  <c r="I433" s="1"/>
  <c r="G433" i="16"/>
  <c r="H433" s="1"/>
  <c r="I433" s="1"/>
  <c r="H433" i="15"/>
  <c r="I433" s="1"/>
  <c r="BV322" i="13"/>
  <c r="BA322"/>
  <c r="BD322" s="1"/>
  <c r="BD322" i="17" s="1"/>
  <c r="AK323" i="13"/>
  <c r="AT323" s="1"/>
  <c r="O322"/>
  <c r="BR322"/>
  <c r="BS323" s="1"/>
  <c r="Q322"/>
  <c r="Z323" s="1"/>
  <c r="F533" i="20" s="1"/>
  <c r="K322" i="13"/>
  <c r="BU323" i="18" l="1"/>
  <c r="AR324" s="1"/>
  <c r="BV323"/>
  <c r="AS324" s="1"/>
  <c r="BW323"/>
  <c r="AT324" s="1"/>
  <c r="BU323" i="17"/>
  <c r="AR324" s="1"/>
  <c r="BV323"/>
  <c r="AS324" s="1"/>
  <c r="BW323"/>
  <c r="AT324" s="1"/>
  <c r="J434" i="15"/>
  <c r="J434" i="16"/>
  <c r="BU322" i="13"/>
  <c r="J434" i="12"/>
  <c r="AW323" i="13"/>
  <c r="AZ323" s="1"/>
  <c r="AJ323"/>
  <c r="AS323" s="1"/>
  <c r="BQ323"/>
  <c r="J323"/>
  <c r="BN323"/>
  <c r="BH323"/>
  <c r="N322"/>
  <c r="I534" i="19" l="1"/>
  <c r="H534"/>
  <c r="J534"/>
  <c r="K534"/>
  <c r="G534"/>
  <c r="H534" i="20"/>
  <c r="K534"/>
  <c r="I534"/>
  <c r="J534"/>
  <c r="G534"/>
  <c r="J324" i="18"/>
  <c r="BQ324"/>
  <c r="AW324"/>
  <c r="AK325" s="1"/>
  <c r="BN324"/>
  <c r="H324" i="17"/>
  <c r="AU324"/>
  <c r="AI325" s="1"/>
  <c r="BL324"/>
  <c r="BO324"/>
  <c r="BN324"/>
  <c r="J324"/>
  <c r="BQ324"/>
  <c r="AW324"/>
  <c r="AK325" s="1"/>
  <c r="AU324" i="18"/>
  <c r="AI325" s="1"/>
  <c r="BL324"/>
  <c r="BO324"/>
  <c r="H324"/>
  <c r="I324"/>
  <c r="AV324"/>
  <c r="AJ325" s="1"/>
  <c r="BM324"/>
  <c r="BP324"/>
  <c r="BM324" i="17"/>
  <c r="BP324"/>
  <c r="I324"/>
  <c r="AV324"/>
  <c r="AJ325" s="1"/>
  <c r="BC323" i="13"/>
  <c r="AV323"/>
  <c r="AY323" s="1"/>
  <c r="AI323"/>
  <c r="AR323" s="1"/>
  <c r="G534" i="7"/>
  <c r="I534"/>
  <c r="H534"/>
  <c r="K534"/>
  <c r="J534"/>
  <c r="S323" i="13"/>
  <c r="AB324" s="1"/>
  <c r="M323"/>
  <c r="BP323"/>
  <c r="BM323"/>
  <c r="I323"/>
  <c r="AX324" i="18" l="1"/>
  <c r="BA324" s="1"/>
  <c r="AZ324"/>
  <c r="BC324" s="1"/>
  <c r="AX324" i="17"/>
  <c r="BA324" s="1"/>
  <c r="L534" i="19"/>
  <c r="G434" i="15" s="1"/>
  <c r="L534" i="20"/>
  <c r="G434" i="12" s="1"/>
  <c r="R324" i="17"/>
  <c r="AA325" s="1"/>
  <c r="L324"/>
  <c r="O324" s="1"/>
  <c r="R324" i="18"/>
  <c r="AA325" s="1"/>
  <c r="L324"/>
  <c r="O324" s="1"/>
  <c r="S324"/>
  <c r="AB325" s="1"/>
  <c r="M324"/>
  <c r="P324" s="1"/>
  <c r="AY324"/>
  <c r="BB324" s="1"/>
  <c r="K324" i="17"/>
  <c r="N324" s="1"/>
  <c r="Q324"/>
  <c r="Z325" s="1"/>
  <c r="BR324"/>
  <c r="BS325" s="1"/>
  <c r="AY324"/>
  <c r="BB324" s="1"/>
  <c r="AZ324"/>
  <c r="BC324" s="1"/>
  <c r="K324" i="18"/>
  <c r="N324" s="1"/>
  <c r="Q324"/>
  <c r="Z325" s="1"/>
  <c r="BR324"/>
  <c r="BS325" s="1"/>
  <c r="M324" i="17"/>
  <c r="P324" s="1"/>
  <c r="S324"/>
  <c r="AB325" s="1"/>
  <c r="BW323" i="13"/>
  <c r="BB323"/>
  <c r="AU323"/>
  <c r="AX323" s="1"/>
  <c r="R323"/>
  <c r="AA324" s="1"/>
  <c r="L323"/>
  <c r="P323"/>
  <c r="BL323"/>
  <c r="H323"/>
  <c r="BO323"/>
  <c r="L534" i="7"/>
  <c r="F535" i="19" l="1"/>
  <c r="F535" i="7"/>
  <c r="BD324" i="18"/>
  <c r="BH325"/>
  <c r="BH325" i="17"/>
  <c r="G434" i="16"/>
  <c r="H434" s="1"/>
  <c r="I434" s="1"/>
  <c r="H434" i="15"/>
  <c r="I434" s="1"/>
  <c r="BV323" i="13"/>
  <c r="H434" i="12"/>
  <c r="I434" s="1"/>
  <c r="BA323" i="13"/>
  <c r="BD323" s="1"/>
  <c r="BD323" i="17" s="1"/>
  <c r="AK324" i="13"/>
  <c r="AT324" s="1"/>
  <c r="O323"/>
  <c r="K323"/>
  <c r="Q323"/>
  <c r="Z324" s="1"/>
  <c r="F534" i="20" s="1"/>
  <c r="BR323" i="13"/>
  <c r="BS324" s="1"/>
  <c r="BV324" i="18" l="1"/>
  <c r="AS325" s="1"/>
  <c r="BW324"/>
  <c r="AT325" s="1"/>
  <c r="BU324"/>
  <c r="AR325" s="1"/>
  <c r="BV324" i="17"/>
  <c r="AS325" s="1"/>
  <c r="BW324"/>
  <c r="AT325" s="1"/>
  <c r="BU324"/>
  <c r="AR325" s="1"/>
  <c r="J435" i="15"/>
  <c r="J435" i="16"/>
  <c r="BU323" i="13"/>
  <c r="J435" i="12"/>
  <c r="AW324" i="13"/>
  <c r="AZ324" s="1"/>
  <c r="AJ324"/>
  <c r="AS324" s="1"/>
  <c r="BH324"/>
  <c r="N323"/>
  <c r="BN324"/>
  <c r="J324"/>
  <c r="BQ324"/>
  <c r="J535" i="19" l="1"/>
  <c r="I535"/>
  <c r="H535"/>
  <c r="G535"/>
  <c r="K535"/>
  <c r="I535" i="20"/>
  <c r="G535"/>
  <c r="K535"/>
  <c r="H535"/>
  <c r="J535"/>
  <c r="AU325" i="18"/>
  <c r="AI326" s="1"/>
  <c r="H325"/>
  <c r="BL325"/>
  <c r="BO325"/>
  <c r="AW325"/>
  <c r="AK326" s="1"/>
  <c r="J325"/>
  <c r="BN325"/>
  <c r="BQ325"/>
  <c r="H325" i="17"/>
  <c r="BL325"/>
  <c r="AU325"/>
  <c r="AI326" s="1"/>
  <c r="BO325"/>
  <c r="BP325"/>
  <c r="I325"/>
  <c r="AV325"/>
  <c r="AJ326" s="1"/>
  <c r="BM325"/>
  <c r="AW325"/>
  <c r="AK326" s="1"/>
  <c r="J325"/>
  <c r="BQ325"/>
  <c r="BN325"/>
  <c r="AV325" i="18"/>
  <c r="AJ326" s="1"/>
  <c r="I325"/>
  <c r="BM325"/>
  <c r="BP325"/>
  <c r="BC324" i="13"/>
  <c r="AV324"/>
  <c r="AY324" s="1"/>
  <c r="AI324"/>
  <c r="AR324" s="1"/>
  <c r="J535" i="7"/>
  <c r="G535"/>
  <c r="H535"/>
  <c r="I535"/>
  <c r="K535"/>
  <c r="BM324" i="13"/>
  <c r="BP324"/>
  <c r="I324"/>
  <c r="M324"/>
  <c r="S324"/>
  <c r="AB325" s="1"/>
  <c r="AZ325" i="18" l="1"/>
  <c r="BC325" s="1"/>
  <c r="AX325" i="17"/>
  <c r="BA325" s="1"/>
  <c r="AX325" i="18"/>
  <c r="BA325" s="1"/>
  <c r="AY325"/>
  <c r="BB325" s="1"/>
  <c r="AZ325" i="17"/>
  <c r="BC325" s="1"/>
  <c r="L535" i="20"/>
  <c r="G435" i="12" s="1"/>
  <c r="L535" i="19"/>
  <c r="G435" i="15" s="1"/>
  <c r="R325" i="18"/>
  <c r="AA326" s="1"/>
  <c r="L325"/>
  <c r="O325" s="1"/>
  <c r="R325" i="17"/>
  <c r="AA326" s="1"/>
  <c r="L325"/>
  <c r="O325" s="1"/>
  <c r="S325"/>
  <c r="AB326" s="1"/>
  <c r="M325"/>
  <c r="P325" s="1"/>
  <c r="K325" i="18"/>
  <c r="N325" s="1"/>
  <c r="BR325"/>
  <c r="BS326" s="1"/>
  <c r="Q325"/>
  <c r="Z326" s="1"/>
  <c r="AY325" i="17"/>
  <c r="BB325" s="1"/>
  <c r="K325"/>
  <c r="N325" s="1"/>
  <c r="Q325"/>
  <c r="Z326" s="1"/>
  <c r="BR325"/>
  <c r="BS326" s="1"/>
  <c r="S325" i="18"/>
  <c r="AB326" s="1"/>
  <c r="M325"/>
  <c r="P325" s="1"/>
  <c r="BW324" i="13"/>
  <c r="BB324"/>
  <c r="AU324"/>
  <c r="AX324" s="1"/>
  <c r="P324"/>
  <c r="L535" i="7"/>
  <c r="BO324" i="13"/>
  <c r="H324"/>
  <c r="BL324"/>
  <c r="R324"/>
  <c r="AA325" s="1"/>
  <c r="L324"/>
  <c r="F536" i="7" l="1"/>
  <c r="F536" i="19"/>
  <c r="BD325" i="18"/>
  <c r="BH326"/>
  <c r="BH326" i="17"/>
  <c r="H435" i="12"/>
  <c r="I435" s="1"/>
  <c r="G435" i="16"/>
  <c r="H435" s="1"/>
  <c r="I435" s="1"/>
  <c r="H435" i="15"/>
  <c r="I435" s="1"/>
  <c r="BV324" i="13"/>
  <c r="BA324"/>
  <c r="BD324" s="1"/>
  <c r="BD324" i="17" s="1"/>
  <c r="AK325" i="13"/>
  <c r="AT325" s="1"/>
  <c r="O324"/>
  <c r="K324"/>
  <c r="BR324"/>
  <c r="BS325" s="1"/>
  <c r="Q324"/>
  <c r="Z325" s="1"/>
  <c r="F535" i="20" s="1"/>
  <c r="BW325" i="18" l="1"/>
  <c r="AT326" s="1"/>
  <c r="BU325"/>
  <c r="AR326" s="1"/>
  <c r="BV325"/>
  <c r="AS326" s="1"/>
  <c r="BW325" i="17"/>
  <c r="AT326" s="1"/>
  <c r="BU325"/>
  <c r="AR326" s="1"/>
  <c r="BV325"/>
  <c r="AS326" s="1"/>
  <c r="J436" i="15"/>
  <c r="J436" i="16"/>
  <c r="BU324" i="13"/>
  <c r="J436" i="12"/>
  <c r="AW325" i="13"/>
  <c r="AZ325" s="1"/>
  <c r="AJ325"/>
  <c r="AS325" s="1"/>
  <c r="N324"/>
  <c r="J325"/>
  <c r="BN325"/>
  <c r="BQ325"/>
  <c r="BH325"/>
  <c r="H536" i="20" l="1"/>
  <c r="K536"/>
  <c r="I536"/>
  <c r="G536"/>
  <c r="J536"/>
  <c r="G536" i="19"/>
  <c r="K536"/>
  <c r="H536"/>
  <c r="I536"/>
  <c r="J536"/>
  <c r="H326" i="18"/>
  <c r="BO326"/>
  <c r="AU326"/>
  <c r="AI327" s="1"/>
  <c r="BL326"/>
  <c r="AW326" i="17"/>
  <c r="AK327" s="1"/>
  <c r="BN326"/>
  <c r="J326"/>
  <c r="BQ326"/>
  <c r="BL326"/>
  <c r="BO326"/>
  <c r="H326"/>
  <c r="AU326"/>
  <c r="AI327" s="1"/>
  <c r="BQ326" i="18"/>
  <c r="J326"/>
  <c r="AW326"/>
  <c r="AK327" s="1"/>
  <c r="BN326"/>
  <c r="I326" i="17"/>
  <c r="BM326"/>
  <c r="BP326"/>
  <c r="AV326"/>
  <c r="AJ327" s="1"/>
  <c r="BM326" i="18"/>
  <c r="BP326"/>
  <c r="I326"/>
  <c r="AV326"/>
  <c r="AJ327" s="1"/>
  <c r="BC325" i="13"/>
  <c r="AV325"/>
  <c r="AY325" s="1"/>
  <c r="AI325"/>
  <c r="AR325" s="1"/>
  <c r="J536" i="7"/>
  <c r="I536"/>
  <c r="G536"/>
  <c r="K536"/>
  <c r="H536"/>
  <c r="BP325" i="13"/>
  <c r="BM325"/>
  <c r="I325"/>
  <c r="S325"/>
  <c r="AB326" s="1"/>
  <c r="M325"/>
  <c r="AZ326" i="17" l="1"/>
  <c r="BC326" s="1"/>
  <c r="AX326" i="18"/>
  <c r="BA326" s="1"/>
  <c r="L536" i="20"/>
  <c r="G436" i="12" s="1"/>
  <c r="AY326" i="17"/>
  <c r="BB326" s="1"/>
  <c r="L536" i="19"/>
  <c r="G436" i="15" s="1"/>
  <c r="R326" i="18"/>
  <c r="AA327" s="1"/>
  <c r="L326"/>
  <c r="O326" s="1"/>
  <c r="R326" i="17"/>
  <c r="AA327" s="1"/>
  <c r="L326"/>
  <c r="O326" s="1"/>
  <c r="Q326" i="18"/>
  <c r="Z327" s="1"/>
  <c r="K326"/>
  <c r="N326" s="1"/>
  <c r="BR326"/>
  <c r="BS327" s="1"/>
  <c r="AX326" i="17"/>
  <c r="BA326" s="1"/>
  <c r="BR326"/>
  <c r="BS327" s="1"/>
  <c r="Q326"/>
  <c r="Z327" s="1"/>
  <c r="K326"/>
  <c r="N326" s="1"/>
  <c r="S326" i="18"/>
  <c r="AB327" s="1"/>
  <c r="M326"/>
  <c r="P326" s="1"/>
  <c r="S326" i="17"/>
  <c r="AB327" s="1"/>
  <c r="M326"/>
  <c r="P326" s="1"/>
  <c r="AY326" i="18"/>
  <c r="BB326" s="1"/>
  <c r="AZ326"/>
  <c r="BC326" s="1"/>
  <c r="BW325" i="13"/>
  <c r="BB325"/>
  <c r="AU325"/>
  <c r="AX325" s="1"/>
  <c r="BO325"/>
  <c r="BL325"/>
  <c r="H325"/>
  <c r="L325"/>
  <c r="R325"/>
  <c r="AA326" s="1"/>
  <c r="L536" i="7"/>
  <c r="P325" i="13"/>
  <c r="F537" i="19" l="1"/>
  <c r="F537" i="7"/>
  <c r="BD326" i="18"/>
  <c r="BH327"/>
  <c r="BH327" i="17"/>
  <c r="H436" i="12"/>
  <c r="I436" s="1"/>
  <c r="H436" i="15"/>
  <c r="I436" s="1"/>
  <c r="G436" i="16"/>
  <c r="H436" s="1"/>
  <c r="I436" s="1"/>
  <c r="BV325" i="13"/>
  <c r="BA325"/>
  <c r="BD325" s="1"/>
  <c r="BD325" i="17" s="1"/>
  <c r="AK326" i="13"/>
  <c r="AT326" s="1"/>
  <c r="O325"/>
  <c r="Q325"/>
  <c r="Z326" s="1"/>
  <c r="F536" i="20" s="1"/>
  <c r="K325" i="13"/>
  <c r="BR325"/>
  <c r="BS326" s="1"/>
  <c r="BU326" i="18" l="1"/>
  <c r="AR327" s="1"/>
  <c r="BV326"/>
  <c r="AS327" s="1"/>
  <c r="BW326"/>
  <c r="AT327" s="1"/>
  <c r="BU326" i="17"/>
  <c r="AR327" s="1"/>
  <c r="BV326"/>
  <c r="AS327" s="1"/>
  <c r="BW326"/>
  <c r="AT327" s="1"/>
  <c r="J437" i="15"/>
  <c r="J437" i="16"/>
  <c r="BU325" i="13"/>
  <c r="J437" i="12"/>
  <c r="AW326" i="13"/>
  <c r="AZ326" s="1"/>
  <c r="AJ326"/>
  <c r="AS326" s="1"/>
  <c r="BH326"/>
  <c r="N325"/>
  <c r="BQ326"/>
  <c r="J326"/>
  <c r="BN326"/>
  <c r="H537" i="20" l="1"/>
  <c r="G537"/>
  <c r="J537"/>
  <c r="K537"/>
  <c r="I537"/>
  <c r="I537" i="19"/>
  <c r="J537"/>
  <c r="G537"/>
  <c r="K537"/>
  <c r="H537"/>
  <c r="BQ327" i="18"/>
  <c r="J327"/>
  <c r="AW327"/>
  <c r="AK328" s="1"/>
  <c r="BN327"/>
  <c r="H327" i="17"/>
  <c r="BO327"/>
  <c r="AU327"/>
  <c r="AI328" s="1"/>
  <c r="BL327"/>
  <c r="J327"/>
  <c r="BN327"/>
  <c r="BQ327"/>
  <c r="AW327"/>
  <c r="AK328" s="1"/>
  <c r="H327" i="18"/>
  <c r="BL327"/>
  <c r="BO327"/>
  <c r="AU327"/>
  <c r="AI328" s="1"/>
  <c r="I327"/>
  <c r="AV327"/>
  <c r="AJ328" s="1"/>
  <c r="BM327"/>
  <c r="BP327"/>
  <c r="BP327" i="17"/>
  <c r="BM327"/>
  <c r="AV327"/>
  <c r="AJ328" s="1"/>
  <c r="I327"/>
  <c r="BC326" i="13"/>
  <c r="AV326"/>
  <c r="AY326" s="1"/>
  <c r="AI326"/>
  <c r="AR326" s="1"/>
  <c r="M326"/>
  <c r="S326"/>
  <c r="AB327" s="1"/>
  <c r="G537" i="7"/>
  <c r="J537"/>
  <c r="H537"/>
  <c r="K537"/>
  <c r="I537"/>
  <c r="I326" i="13"/>
  <c r="BP326"/>
  <c r="BM326"/>
  <c r="L537" i="19" l="1"/>
  <c r="G437" i="15" s="1"/>
  <c r="AY327" i="18"/>
  <c r="BB327" s="1"/>
  <c r="L537" i="20"/>
  <c r="G437" i="12" s="1"/>
  <c r="AY327" i="17"/>
  <c r="BB327" s="1"/>
  <c r="AX327"/>
  <c r="BA327" s="1"/>
  <c r="R327"/>
  <c r="AA328" s="1"/>
  <c r="L327"/>
  <c r="O327" s="1"/>
  <c r="AZ327"/>
  <c r="BC327" s="1"/>
  <c r="R327" i="18"/>
  <c r="AA328" s="1"/>
  <c r="L327"/>
  <c r="O327" s="1"/>
  <c r="BR327" i="17"/>
  <c r="BS328" s="1"/>
  <c r="Q327"/>
  <c r="Z328" s="1"/>
  <c r="K327"/>
  <c r="N327" s="1"/>
  <c r="S327" i="18"/>
  <c r="AB328" s="1"/>
  <c r="M327"/>
  <c r="P327" s="1"/>
  <c r="BR327"/>
  <c r="BS328" s="1"/>
  <c r="Q327"/>
  <c r="Z328" s="1"/>
  <c r="K327"/>
  <c r="N327" s="1"/>
  <c r="S327" i="17"/>
  <c r="AB328" s="1"/>
  <c r="M327"/>
  <c r="P327" s="1"/>
  <c r="AX327" i="18"/>
  <c r="BA327" s="1"/>
  <c r="AZ327"/>
  <c r="BC327" s="1"/>
  <c r="BW326" i="13"/>
  <c r="BB326"/>
  <c r="AU326"/>
  <c r="AX326" s="1"/>
  <c r="P326"/>
  <c r="BL326"/>
  <c r="H326"/>
  <c r="BO326"/>
  <c r="L326"/>
  <c r="R326"/>
  <c r="AA327" s="1"/>
  <c r="L537" i="7"/>
  <c r="F538" i="19" l="1"/>
  <c r="F538" i="7"/>
  <c r="BD327" i="18"/>
  <c r="BH328"/>
  <c r="BH328" i="17"/>
  <c r="H437" i="12"/>
  <c r="I437" s="1"/>
  <c r="G437" i="16"/>
  <c r="H437" s="1"/>
  <c r="I437" s="1"/>
  <c r="H437" i="15"/>
  <c r="I437" s="1"/>
  <c r="BV326" i="13"/>
  <c r="BA326"/>
  <c r="BD326" s="1"/>
  <c r="BD326" i="17" s="1"/>
  <c r="AK327" i="13"/>
  <c r="AT327" s="1"/>
  <c r="O326"/>
  <c r="K326"/>
  <c r="Q326"/>
  <c r="Z327" s="1"/>
  <c r="F537" i="20" s="1"/>
  <c r="BR326" i="13"/>
  <c r="BS327" s="1"/>
  <c r="BU327" i="18" l="1"/>
  <c r="AR328" s="1"/>
  <c r="BV327"/>
  <c r="AS328" s="1"/>
  <c r="BW327"/>
  <c r="AT328" s="1"/>
  <c r="BU327" i="17"/>
  <c r="AR328" s="1"/>
  <c r="BV327"/>
  <c r="AS328" s="1"/>
  <c r="BW327"/>
  <c r="AT328" s="1"/>
  <c r="J438" i="16"/>
  <c r="J438" i="15"/>
  <c r="BU326" i="13"/>
  <c r="J438" i="12"/>
  <c r="AW327" i="13"/>
  <c r="AZ327" s="1"/>
  <c r="AJ327"/>
  <c r="AS327" s="1"/>
  <c r="BH327"/>
  <c r="BQ327"/>
  <c r="J327"/>
  <c r="BN327"/>
  <c r="N326"/>
  <c r="H538" i="19" l="1"/>
  <c r="J538"/>
  <c r="G538"/>
  <c r="K538"/>
  <c r="I538"/>
  <c r="I538" i="20"/>
  <c r="K538"/>
  <c r="J538"/>
  <c r="G538"/>
  <c r="H538"/>
  <c r="BQ328" i="17"/>
  <c r="J328"/>
  <c r="AW328"/>
  <c r="AK329" s="1"/>
  <c r="BN328"/>
  <c r="H328"/>
  <c r="AU328"/>
  <c r="AI329" s="1"/>
  <c r="BL328"/>
  <c r="BO328"/>
  <c r="J328" i="18"/>
  <c r="AW328"/>
  <c r="AK329" s="1"/>
  <c r="BN328"/>
  <c r="BQ328"/>
  <c r="AV328"/>
  <c r="AJ329" s="1"/>
  <c r="I328"/>
  <c r="BM328"/>
  <c r="BP328"/>
  <c r="H328"/>
  <c r="BO328"/>
  <c r="AU328"/>
  <c r="AI329" s="1"/>
  <c r="BL328"/>
  <c r="BP328" i="17"/>
  <c r="AV328"/>
  <c r="AJ329" s="1"/>
  <c r="I328"/>
  <c r="BM328"/>
  <c r="BC327" i="13"/>
  <c r="AV327"/>
  <c r="AY327" s="1"/>
  <c r="AI327"/>
  <c r="AR327" s="1"/>
  <c r="M327"/>
  <c r="S327"/>
  <c r="AB328" s="1"/>
  <c r="BM327"/>
  <c r="I327"/>
  <c r="BP327"/>
  <c r="I538" i="7"/>
  <c r="G538"/>
  <c r="J538"/>
  <c r="H538"/>
  <c r="K538"/>
  <c r="AZ328" i="18" l="1"/>
  <c r="BC328" s="1"/>
  <c r="AZ328" i="17"/>
  <c r="BC328" s="1"/>
  <c r="AX328"/>
  <c r="BA328" s="1"/>
  <c r="L538" i="20"/>
  <c r="G438" i="12" s="1"/>
  <c r="L538" i="19"/>
  <c r="G438" i="15" s="1"/>
  <c r="AX328" i="18"/>
  <c r="BA328" s="1"/>
  <c r="R328"/>
  <c r="AA329" s="1"/>
  <c r="L328"/>
  <c r="O328" s="1"/>
  <c r="Q328" i="17"/>
  <c r="Z329" s="1"/>
  <c r="BR328"/>
  <c r="BS329" s="1"/>
  <c r="K328"/>
  <c r="N328" s="1"/>
  <c r="M328"/>
  <c r="P328" s="1"/>
  <c r="S328"/>
  <c r="AB329" s="1"/>
  <c r="S328" i="18"/>
  <c r="AB329" s="1"/>
  <c r="M328"/>
  <c r="P328" s="1"/>
  <c r="R328" i="17"/>
  <c r="AA329" s="1"/>
  <c r="L328"/>
  <c r="O328" s="1"/>
  <c r="K328" i="18"/>
  <c r="N328" s="1"/>
  <c r="BR328"/>
  <c r="BS329" s="1"/>
  <c r="Q328"/>
  <c r="Z329" s="1"/>
  <c r="AY328" i="17"/>
  <c r="BB328" s="1"/>
  <c r="AY328" i="18"/>
  <c r="BB328" s="1"/>
  <c r="BW327" i="13"/>
  <c r="BB327"/>
  <c r="AU327"/>
  <c r="AX327" s="1"/>
  <c r="P327"/>
  <c r="R327"/>
  <c r="AA328" s="1"/>
  <c r="L327"/>
  <c r="BL327"/>
  <c r="BO327"/>
  <c r="H327"/>
  <c r="L538" i="7"/>
  <c r="F539" i="19" l="1"/>
  <c r="F539" i="7"/>
  <c r="BH329" i="18"/>
  <c r="BD328"/>
  <c r="BH329" i="17"/>
  <c r="G438" i="16"/>
  <c r="H438" s="1"/>
  <c r="I438" s="1"/>
  <c r="H438" i="15"/>
  <c r="I438" s="1"/>
  <c r="BV327" i="13"/>
  <c r="H438" i="12"/>
  <c r="I438" s="1"/>
  <c r="BA327" i="13"/>
  <c r="BD327" s="1"/>
  <c r="BD327" i="17" s="1"/>
  <c r="AK328" i="13"/>
  <c r="AT328" s="1"/>
  <c r="O327"/>
  <c r="Q327"/>
  <c r="Z328" s="1"/>
  <c r="F538" i="20" s="1"/>
  <c r="BR327" i="13"/>
  <c r="BS328" s="1"/>
  <c r="K327"/>
  <c r="BV328" i="18" l="1"/>
  <c r="AS329" s="1"/>
  <c r="BW328"/>
  <c r="AT329" s="1"/>
  <c r="BU328"/>
  <c r="AR329" s="1"/>
  <c r="BV328" i="17"/>
  <c r="AS329" s="1"/>
  <c r="BW328"/>
  <c r="AT329" s="1"/>
  <c r="BU328"/>
  <c r="AR329" s="1"/>
  <c r="J439" i="15"/>
  <c r="J439" i="16"/>
  <c r="BU327" i="13"/>
  <c r="J439" i="12"/>
  <c r="AW328" i="13"/>
  <c r="AZ328" s="1"/>
  <c r="AJ328"/>
  <c r="AS328" s="1"/>
  <c r="BH328"/>
  <c r="N327"/>
  <c r="BQ328"/>
  <c r="BN328"/>
  <c r="J328"/>
  <c r="G539" i="20" l="1"/>
  <c r="H539"/>
  <c r="I539"/>
  <c r="J539"/>
  <c r="K539"/>
  <c r="H539" i="19"/>
  <c r="J539"/>
  <c r="I539"/>
  <c r="K539"/>
  <c r="G539"/>
  <c r="AW329" i="17"/>
  <c r="AK330" s="1"/>
  <c r="BQ329"/>
  <c r="J329"/>
  <c r="BN329"/>
  <c r="H329"/>
  <c r="BL329"/>
  <c r="BO329"/>
  <c r="AU329"/>
  <c r="AI330" s="1"/>
  <c r="BQ329" i="18"/>
  <c r="J329"/>
  <c r="AW329"/>
  <c r="AK330" s="1"/>
  <c r="BN329"/>
  <c r="BL329"/>
  <c r="BO329"/>
  <c r="AU329"/>
  <c r="AI330" s="1"/>
  <c r="H329"/>
  <c r="I329" i="17"/>
  <c r="BP329"/>
  <c r="AV329"/>
  <c r="AJ330" s="1"/>
  <c r="BM329"/>
  <c r="AV329" i="18"/>
  <c r="AJ330" s="1"/>
  <c r="I329"/>
  <c r="BP329"/>
  <c r="BM329"/>
  <c r="BC328" i="13"/>
  <c r="AV328"/>
  <c r="AY328" s="1"/>
  <c r="AI328"/>
  <c r="AR328" s="1"/>
  <c r="K539" i="7"/>
  <c r="I539"/>
  <c r="J539"/>
  <c r="H539"/>
  <c r="G539"/>
  <c r="S328" i="13"/>
  <c r="AB329" s="1"/>
  <c r="M328"/>
  <c r="BM328"/>
  <c r="I328"/>
  <c r="BP328"/>
  <c r="AY329" i="18" l="1"/>
  <c r="BB329" s="1"/>
  <c r="L539" i="20"/>
  <c r="G439" i="12" s="1"/>
  <c r="AY329" i="17"/>
  <c r="BB329" s="1"/>
  <c r="L539" i="19"/>
  <c r="G439" i="15" s="1"/>
  <c r="AX329" i="17"/>
  <c r="BA329" s="1"/>
  <c r="Q329"/>
  <c r="Z330" s="1"/>
  <c r="BR329"/>
  <c r="BS330" s="1"/>
  <c r="K329"/>
  <c r="N329" s="1"/>
  <c r="AZ329" i="18"/>
  <c r="BC329" s="1"/>
  <c r="R329"/>
  <c r="AA330" s="1"/>
  <c r="L329"/>
  <c r="O329" s="1"/>
  <c r="K329"/>
  <c r="N329" s="1"/>
  <c r="BR329"/>
  <c r="BS330" s="1"/>
  <c r="Q329"/>
  <c r="Z330" s="1"/>
  <c r="S329" i="17"/>
  <c r="AB330" s="1"/>
  <c r="M329"/>
  <c r="P329" s="1"/>
  <c r="R329"/>
  <c r="AA330" s="1"/>
  <c r="L329"/>
  <c r="O329" s="1"/>
  <c r="M329" i="18"/>
  <c r="P329" s="1"/>
  <c r="S329"/>
  <c r="AB330" s="1"/>
  <c r="AX329"/>
  <c r="BA329" s="1"/>
  <c r="BD329" s="1"/>
  <c r="AZ329" i="17"/>
  <c r="BC329" s="1"/>
  <c r="BW328" i="13"/>
  <c r="BB328"/>
  <c r="AU328"/>
  <c r="AX328" s="1"/>
  <c r="L539" i="7"/>
  <c r="P328" i="13"/>
  <c r="BL328"/>
  <c r="H328"/>
  <c r="BO328"/>
  <c r="L328"/>
  <c r="R328"/>
  <c r="AA329" s="1"/>
  <c r="F540" i="7" l="1"/>
  <c r="F540" i="19"/>
  <c r="BH330" i="17"/>
  <c r="BH330" i="18"/>
  <c r="H439" i="12"/>
  <c r="I439" s="1"/>
  <c r="G439" i="16"/>
  <c r="H439" s="1"/>
  <c r="I439" s="1"/>
  <c r="H439" i="15"/>
  <c r="I439" s="1"/>
  <c r="BV328" i="13"/>
  <c r="BA328"/>
  <c r="BD328" s="1"/>
  <c r="BD328" i="17" s="1"/>
  <c r="AK329" i="13"/>
  <c r="AT329" s="1"/>
  <c r="O328"/>
  <c r="BR328"/>
  <c r="BS329" s="1"/>
  <c r="K328"/>
  <c r="Q328"/>
  <c r="Z329" s="1"/>
  <c r="F539" i="20" s="1"/>
  <c r="BW329" i="18" l="1"/>
  <c r="AT330" s="1"/>
  <c r="BU329"/>
  <c r="AR330" s="1"/>
  <c r="BV329"/>
  <c r="AS330" s="1"/>
  <c r="BW329" i="17"/>
  <c r="AT330" s="1"/>
  <c r="BU329"/>
  <c r="AR330" s="1"/>
  <c r="BV329"/>
  <c r="AS330" s="1"/>
  <c r="J440" i="16"/>
  <c r="J440" i="15"/>
  <c r="BU328" i="13"/>
  <c r="J440" i="12"/>
  <c r="AW329" i="13"/>
  <c r="AZ329" s="1"/>
  <c r="AJ329"/>
  <c r="AS329" s="1"/>
  <c r="BH329"/>
  <c r="J329"/>
  <c r="BN329"/>
  <c r="BQ329"/>
  <c r="N328"/>
  <c r="K540" i="19" l="1"/>
  <c r="J540"/>
  <c r="G540"/>
  <c r="H540"/>
  <c r="I540"/>
  <c r="J540" i="20"/>
  <c r="G540"/>
  <c r="K540"/>
  <c r="I540"/>
  <c r="H540"/>
  <c r="AU330" i="17"/>
  <c r="AI331" s="1"/>
  <c r="BO330"/>
  <c r="H330"/>
  <c r="BL330"/>
  <c r="AW330"/>
  <c r="AK331" s="1"/>
  <c r="BQ330"/>
  <c r="J330"/>
  <c r="BN330"/>
  <c r="BL330" i="18"/>
  <c r="BO330"/>
  <c r="H330"/>
  <c r="AU330"/>
  <c r="AI331" s="1"/>
  <c r="BP330"/>
  <c r="I330"/>
  <c r="AV330"/>
  <c r="AJ331" s="1"/>
  <c r="BM330"/>
  <c r="J330"/>
  <c r="BQ330"/>
  <c r="AW330"/>
  <c r="AK331" s="1"/>
  <c r="BN330"/>
  <c r="BP330" i="17"/>
  <c r="AV330"/>
  <c r="AJ331" s="1"/>
  <c r="I330"/>
  <c r="BM330"/>
  <c r="BC329" i="13"/>
  <c r="AV329"/>
  <c r="AY329" s="1"/>
  <c r="AI329"/>
  <c r="AR329" s="1"/>
  <c r="I329"/>
  <c r="BM329"/>
  <c r="BP329"/>
  <c r="K540" i="7"/>
  <c r="H540"/>
  <c r="I540"/>
  <c r="J540"/>
  <c r="G540"/>
  <c r="M329" i="13"/>
  <c r="S329"/>
  <c r="AB330" s="1"/>
  <c r="AZ330" i="17" l="1"/>
  <c r="BC330" s="1"/>
  <c r="L540" i="20"/>
  <c r="G440" i="12" s="1"/>
  <c r="AX330" i="17"/>
  <c r="BA330" s="1"/>
  <c r="AZ330" i="18"/>
  <c r="BC330" s="1"/>
  <c r="L540" i="19"/>
  <c r="G440" i="15" s="1"/>
  <c r="R330" i="17"/>
  <c r="AA331" s="1"/>
  <c r="L330"/>
  <c r="O330" s="1"/>
  <c r="S330" i="18"/>
  <c r="AB331" s="1"/>
  <c r="M330"/>
  <c r="P330" s="1"/>
  <c r="R330"/>
  <c r="AA331" s="1"/>
  <c r="L330"/>
  <c r="O330" s="1"/>
  <c r="Q330"/>
  <c r="Z331" s="1"/>
  <c r="BR330"/>
  <c r="BS331" s="1"/>
  <c r="K330"/>
  <c r="N330" s="1"/>
  <c r="K330" i="17"/>
  <c r="N330" s="1"/>
  <c r="Q330"/>
  <c r="Z331" s="1"/>
  <c r="BR330"/>
  <c r="BS331" s="1"/>
  <c r="AX330" i="18"/>
  <c r="BA330" s="1"/>
  <c r="M330" i="17"/>
  <c r="P330" s="1"/>
  <c r="S330"/>
  <c r="AB331" s="1"/>
  <c r="AY330" i="18"/>
  <c r="BB330" s="1"/>
  <c r="AY330" i="17"/>
  <c r="BB330" s="1"/>
  <c r="BW329" i="13"/>
  <c r="BB329"/>
  <c r="AU329"/>
  <c r="AX329" s="1"/>
  <c r="H329"/>
  <c r="BL329"/>
  <c r="BO329"/>
  <c r="L329"/>
  <c r="R329"/>
  <c r="AA330" s="1"/>
  <c r="L540" i="7"/>
  <c r="P329" i="13"/>
  <c r="F541" i="19" l="1"/>
  <c r="F541" i="7"/>
  <c r="BD330" i="18"/>
  <c r="BH331" i="17"/>
  <c r="BH331" i="18"/>
  <c r="H440" i="12"/>
  <c r="I440" s="1"/>
  <c r="H440" i="15"/>
  <c r="I440" s="1"/>
  <c r="G440" i="16"/>
  <c r="H440" s="1"/>
  <c r="I440" s="1"/>
  <c r="BV329" i="13"/>
  <c r="BA329"/>
  <c r="BD329" s="1"/>
  <c r="BD329" i="17" s="1"/>
  <c r="AK330" i="13"/>
  <c r="AT330" s="1"/>
  <c r="K329"/>
  <c r="BR329"/>
  <c r="BS330" s="1"/>
  <c r="Q329"/>
  <c r="Z330" s="1"/>
  <c r="F540" i="20" s="1"/>
  <c r="O329" i="13"/>
  <c r="BU330" i="18" l="1"/>
  <c r="AR331" s="1"/>
  <c r="BV330"/>
  <c r="AS331" s="1"/>
  <c r="BW330"/>
  <c r="AT331" s="1"/>
  <c r="BU330" i="17"/>
  <c r="AR331" s="1"/>
  <c r="BV330"/>
  <c r="AS331" s="1"/>
  <c r="BW330"/>
  <c r="AT331" s="1"/>
  <c r="J441" i="16"/>
  <c r="J441" i="15"/>
  <c r="BU329" i="13"/>
  <c r="J441" i="12"/>
  <c r="AW330" i="13"/>
  <c r="AZ330" s="1"/>
  <c r="AJ330"/>
  <c r="AS330" s="1"/>
  <c r="BH330"/>
  <c r="J330"/>
  <c r="BQ330"/>
  <c r="BN330"/>
  <c r="N329"/>
  <c r="I541" i="19" l="1"/>
  <c r="K541"/>
  <c r="H541"/>
  <c r="G541"/>
  <c r="J541"/>
  <c r="K541" i="20"/>
  <c r="G541"/>
  <c r="H541"/>
  <c r="J541"/>
  <c r="I541"/>
  <c r="H331" i="18"/>
  <c r="BL331"/>
  <c r="BO331"/>
  <c r="AU331"/>
  <c r="AI332" s="1"/>
  <c r="AU331" i="17"/>
  <c r="AI332" s="1"/>
  <c r="H331"/>
  <c r="BL331"/>
  <c r="BO331"/>
  <c r="AW331"/>
  <c r="AK332" s="1"/>
  <c r="BQ331"/>
  <c r="J331"/>
  <c r="BN331"/>
  <c r="I331" i="18"/>
  <c r="AV331"/>
  <c r="AJ332" s="1"/>
  <c r="BM331"/>
  <c r="BP331"/>
  <c r="AW331"/>
  <c r="AK332" s="1"/>
  <c r="BN331"/>
  <c r="BQ331"/>
  <c r="J331"/>
  <c r="BM331" i="17"/>
  <c r="BP331"/>
  <c r="I331"/>
  <c r="AV331"/>
  <c r="AJ332" s="1"/>
  <c r="BC330" i="13"/>
  <c r="AV330"/>
  <c r="AY330" s="1"/>
  <c r="AI330"/>
  <c r="AR330" s="1"/>
  <c r="K541" i="7"/>
  <c r="I541"/>
  <c r="G541"/>
  <c r="H541"/>
  <c r="J541"/>
  <c r="I330" i="13"/>
  <c r="BM330"/>
  <c r="BP330"/>
  <c r="S330"/>
  <c r="AB331" s="1"/>
  <c r="M330"/>
  <c r="AZ331" i="18" l="1"/>
  <c r="BC331" s="1"/>
  <c r="AZ331" i="17"/>
  <c r="BC331" s="1"/>
  <c r="AX331" i="18"/>
  <c r="BA331" s="1"/>
  <c r="L541" i="20"/>
  <c r="G441" i="12" s="1"/>
  <c r="L541" i="19"/>
  <c r="G441" i="15" s="1"/>
  <c r="AY331" i="17"/>
  <c r="BB331" s="1"/>
  <c r="K331"/>
  <c r="N331" s="1"/>
  <c r="BR331"/>
  <c r="BS332" s="1"/>
  <c r="Q331"/>
  <c r="Z332" s="1"/>
  <c r="S331"/>
  <c r="AB332" s="1"/>
  <c r="M331"/>
  <c r="P331" s="1"/>
  <c r="K331" i="18"/>
  <c r="N331" s="1"/>
  <c r="BR331"/>
  <c r="BS332" s="1"/>
  <c r="Q331"/>
  <c r="Z332" s="1"/>
  <c r="R331" i="17"/>
  <c r="AA332" s="1"/>
  <c r="L331"/>
  <c r="O331" s="1"/>
  <c r="M331" i="18"/>
  <c r="P331" s="1"/>
  <c r="S331"/>
  <c r="AB332" s="1"/>
  <c r="L331"/>
  <c r="O331" s="1"/>
  <c r="R331"/>
  <c r="AA332" s="1"/>
  <c r="AY331"/>
  <c r="BB331" s="1"/>
  <c r="AX331" i="17"/>
  <c r="BA331" s="1"/>
  <c r="BW330" i="13"/>
  <c r="BB330"/>
  <c r="AU330"/>
  <c r="AX330" s="1"/>
  <c r="R330"/>
  <c r="AA331" s="1"/>
  <c r="L330"/>
  <c r="L541" i="7"/>
  <c r="P330" i="13"/>
  <c r="BL330"/>
  <c r="BO330"/>
  <c r="H330"/>
  <c r="F542" i="7" l="1"/>
  <c r="F542" i="19"/>
  <c r="BD331" i="18"/>
  <c r="BH332"/>
  <c r="BH332" i="17"/>
  <c r="G441" i="16"/>
  <c r="H441" s="1"/>
  <c r="I441" s="1"/>
  <c r="H441" i="15"/>
  <c r="I441" s="1"/>
  <c r="BV330" i="13"/>
  <c r="H441" i="12"/>
  <c r="I441" s="1"/>
  <c r="BA330" i="13"/>
  <c r="BD330" s="1"/>
  <c r="BD330" i="17" s="1"/>
  <c r="AK331" i="13"/>
  <c r="AT331" s="1"/>
  <c r="BR330"/>
  <c r="BS331" s="1"/>
  <c r="Q330"/>
  <c r="Z331" s="1"/>
  <c r="F541" i="20" s="1"/>
  <c r="K330" i="13"/>
  <c r="O330"/>
  <c r="BU331" i="18" l="1"/>
  <c r="AR332" s="1"/>
  <c r="BV331"/>
  <c r="AS332" s="1"/>
  <c r="BW331"/>
  <c r="AT332" s="1"/>
  <c r="BU331" i="17"/>
  <c r="AR332" s="1"/>
  <c r="BV331"/>
  <c r="AS332" s="1"/>
  <c r="BW331"/>
  <c r="AT332" s="1"/>
  <c r="J442" i="16"/>
  <c r="J442" i="15"/>
  <c r="BU330" i="13"/>
  <c r="J442" i="12"/>
  <c r="AW331" i="13"/>
  <c r="AZ331" s="1"/>
  <c r="AJ331"/>
  <c r="AS331" s="1"/>
  <c r="BH331"/>
  <c r="BQ331"/>
  <c r="J331"/>
  <c r="BN331"/>
  <c r="N330"/>
  <c r="H542" i="20" l="1"/>
  <c r="K542"/>
  <c r="G542"/>
  <c r="J542"/>
  <c r="I542"/>
  <c r="J542" i="19"/>
  <c r="H542"/>
  <c r="I542"/>
  <c r="G542"/>
  <c r="K542"/>
  <c r="AU332" i="18"/>
  <c r="AI333" s="1"/>
  <c r="H332"/>
  <c r="BL332"/>
  <c r="BO332"/>
  <c r="BN332" i="17"/>
  <c r="BQ332"/>
  <c r="AW332"/>
  <c r="AK333" s="1"/>
  <c r="J332"/>
  <c r="H332"/>
  <c r="AU332"/>
  <c r="AI333" s="1"/>
  <c r="BO332"/>
  <c r="BL332"/>
  <c r="I332" i="18"/>
  <c r="BM332"/>
  <c r="BP332"/>
  <c r="AV332"/>
  <c r="AJ333" s="1"/>
  <c r="J332"/>
  <c r="AW332"/>
  <c r="AK333" s="1"/>
  <c r="BQ332"/>
  <c r="BN332"/>
  <c r="BP332" i="17"/>
  <c r="BM332"/>
  <c r="I332"/>
  <c r="AV332"/>
  <c r="AJ333" s="1"/>
  <c r="BC331" i="13"/>
  <c r="AV331"/>
  <c r="AY331" s="1"/>
  <c r="AI331"/>
  <c r="AR331" s="1"/>
  <c r="G542" i="7"/>
  <c r="I542"/>
  <c r="K542"/>
  <c r="J542"/>
  <c r="H542"/>
  <c r="BP331" i="13"/>
  <c r="BM331"/>
  <c r="I331"/>
  <c r="S331"/>
  <c r="AB332" s="1"/>
  <c r="M331"/>
  <c r="AZ332" i="17" l="1"/>
  <c r="BC332" s="1"/>
  <c r="AX332"/>
  <c r="BA332" s="1"/>
  <c r="AX332" i="18"/>
  <c r="BA332" s="1"/>
  <c r="AY332"/>
  <c r="BB332" s="1"/>
  <c r="AZ332"/>
  <c r="BC332" s="1"/>
  <c r="L542" i="19"/>
  <c r="G442" i="15" s="1"/>
  <c r="L542" i="20"/>
  <c r="G442" i="12" s="1"/>
  <c r="Q332" i="18"/>
  <c r="Z333" s="1"/>
  <c r="BR332"/>
  <c r="BS333" s="1"/>
  <c r="K332"/>
  <c r="N332" s="1"/>
  <c r="AY332" i="17"/>
  <c r="BB332" s="1"/>
  <c r="S332" i="18"/>
  <c r="AB333" s="1"/>
  <c r="M332"/>
  <c r="P332" s="1"/>
  <c r="M332" i="17"/>
  <c r="P332" s="1"/>
  <c r="S332"/>
  <c r="AB333" s="1"/>
  <c r="K332"/>
  <c r="N332" s="1"/>
  <c r="Q332"/>
  <c r="Z333" s="1"/>
  <c r="BR332"/>
  <c r="BS333" s="1"/>
  <c r="R332"/>
  <c r="AA333" s="1"/>
  <c r="L332"/>
  <c r="O332" s="1"/>
  <c r="R332" i="18"/>
  <c r="AA333" s="1"/>
  <c r="L332"/>
  <c r="O332" s="1"/>
  <c r="BW331" i="13"/>
  <c r="BB331"/>
  <c r="AU331"/>
  <c r="AX331" s="1"/>
  <c r="P331"/>
  <c r="BL331"/>
  <c r="H331"/>
  <c r="BO331"/>
  <c r="L542" i="7"/>
  <c r="R331" i="13"/>
  <c r="AA332" s="1"/>
  <c r="L331"/>
  <c r="F543" i="19" l="1"/>
  <c r="F543" i="7"/>
  <c r="BD332" i="18"/>
  <c r="BH333"/>
  <c r="BH333" i="17"/>
  <c r="G442" i="16"/>
  <c r="H442" s="1"/>
  <c r="I442" s="1"/>
  <c r="H442" i="15"/>
  <c r="I442" s="1"/>
  <c r="BV331" i="13"/>
  <c r="BA331"/>
  <c r="BD331" s="1"/>
  <c r="BD331" i="17" s="1"/>
  <c r="H442" i="12"/>
  <c r="I442" s="1"/>
  <c r="AK332" i="13"/>
  <c r="AT332" s="1"/>
  <c r="O331"/>
  <c r="BR331"/>
  <c r="BS332" s="1"/>
  <c r="K331"/>
  <c r="Q331"/>
  <c r="Z332" s="1"/>
  <c r="F542" i="20" s="1"/>
  <c r="BV332" i="18" l="1"/>
  <c r="AS333" s="1"/>
  <c r="BW332"/>
  <c r="AT333" s="1"/>
  <c r="BU332"/>
  <c r="AR333" s="1"/>
  <c r="BV332" i="17"/>
  <c r="AS333" s="1"/>
  <c r="BW332"/>
  <c r="AT333" s="1"/>
  <c r="BU332"/>
  <c r="AR333" s="1"/>
  <c r="J443" i="16"/>
  <c r="J443" i="15"/>
  <c r="BU331" i="13"/>
  <c r="J443" i="12"/>
  <c r="AW332" i="13"/>
  <c r="AZ332" s="1"/>
  <c r="AJ332"/>
  <c r="AS332" s="1"/>
  <c r="BH332"/>
  <c r="N331"/>
  <c r="BQ332"/>
  <c r="BN332"/>
  <c r="J332"/>
  <c r="H543" i="20" l="1"/>
  <c r="K543"/>
  <c r="I543"/>
  <c r="J543"/>
  <c r="G543"/>
  <c r="J543" i="19"/>
  <c r="K543"/>
  <c r="I543"/>
  <c r="G543"/>
  <c r="H543"/>
  <c r="BQ333" i="18"/>
  <c r="AW333"/>
  <c r="AK334" s="1"/>
  <c r="J333"/>
  <c r="BN333"/>
  <c r="H333" i="17"/>
  <c r="BL333"/>
  <c r="BO333"/>
  <c r="AU333"/>
  <c r="AI334" s="1"/>
  <c r="AW333"/>
  <c r="AK334" s="1"/>
  <c r="J333"/>
  <c r="BN333"/>
  <c r="BQ333"/>
  <c r="H333" i="18"/>
  <c r="AU333"/>
  <c r="AI334" s="1"/>
  <c r="BL333"/>
  <c r="BO333"/>
  <c r="AV333"/>
  <c r="AJ334" s="1"/>
  <c r="BM333"/>
  <c r="BP333"/>
  <c r="I333"/>
  <c r="I333" i="17"/>
  <c r="AV333"/>
  <c r="AJ334" s="1"/>
  <c r="BM333"/>
  <c r="BP333"/>
  <c r="BC332" i="13"/>
  <c r="AV332"/>
  <c r="AY332" s="1"/>
  <c r="AI332"/>
  <c r="AR332" s="1"/>
  <c r="S332"/>
  <c r="AB333" s="1"/>
  <c r="M332"/>
  <c r="I543" i="7"/>
  <c r="G543"/>
  <c r="H543"/>
  <c r="J543"/>
  <c r="K543"/>
  <c r="I332" i="13"/>
  <c r="BM332"/>
  <c r="BP332"/>
  <c r="AZ333" i="18" l="1"/>
  <c r="BC333" s="1"/>
  <c r="AZ333" i="17"/>
  <c r="BC333" s="1"/>
  <c r="L543" i="20"/>
  <c r="G443" i="12" s="1"/>
  <c r="L543" i="19"/>
  <c r="G443" i="15" s="1"/>
  <c r="AY333" i="17"/>
  <c r="BB333" s="1"/>
  <c r="R333" i="18"/>
  <c r="AA334" s="1"/>
  <c r="L333"/>
  <c r="O333" s="1"/>
  <c r="R333" i="17"/>
  <c r="AA334" s="1"/>
  <c r="L333"/>
  <c r="O333" s="1"/>
  <c r="K333"/>
  <c r="N333" s="1"/>
  <c r="BR333"/>
  <c r="BS334" s="1"/>
  <c r="Q333"/>
  <c r="Z334" s="1"/>
  <c r="AY333" i="18"/>
  <c r="BB333" s="1"/>
  <c r="S333"/>
  <c r="AB334" s="1"/>
  <c r="M333"/>
  <c r="P333" s="1"/>
  <c r="AX333" i="17"/>
  <c r="BA333" s="1"/>
  <c r="Q333" i="18"/>
  <c r="Z334" s="1"/>
  <c r="K333"/>
  <c r="N333" s="1"/>
  <c r="BR333"/>
  <c r="BS334" s="1"/>
  <c r="S333" i="17"/>
  <c r="AB334" s="1"/>
  <c r="M333"/>
  <c r="P333" s="1"/>
  <c r="AX333" i="18"/>
  <c r="BA333" s="1"/>
  <c r="BW332" i="13"/>
  <c r="BB332"/>
  <c r="AU332"/>
  <c r="AX332" s="1"/>
  <c r="L543" i="7"/>
  <c r="R332" i="13"/>
  <c r="AA333" s="1"/>
  <c r="L332"/>
  <c r="P332"/>
  <c r="BL332"/>
  <c r="BO332"/>
  <c r="H332"/>
  <c r="F544" i="19" l="1"/>
  <c r="F544" i="7"/>
  <c r="BH334" i="18"/>
  <c r="BD333"/>
  <c r="BH334" i="17"/>
  <c r="G443" i="16"/>
  <c r="H443" s="1"/>
  <c r="I443" s="1"/>
  <c r="H443" i="15"/>
  <c r="I443" s="1"/>
  <c r="BV332" i="13"/>
  <c r="H443" i="12"/>
  <c r="I443" s="1"/>
  <c r="BA332" i="13"/>
  <c r="BD332" s="1"/>
  <c r="BD332" i="17" s="1"/>
  <c r="AK333" i="13"/>
  <c r="AT333" s="1"/>
  <c r="BR332"/>
  <c r="BS333" s="1"/>
  <c r="K332"/>
  <c r="Q332"/>
  <c r="Z333" s="1"/>
  <c r="F543" i="20" s="1"/>
  <c r="O332" i="13"/>
  <c r="BW333" i="18" l="1"/>
  <c r="AT334" s="1"/>
  <c r="BU333"/>
  <c r="AR334" s="1"/>
  <c r="BV333"/>
  <c r="AS334" s="1"/>
  <c r="BW333" i="17"/>
  <c r="AT334" s="1"/>
  <c r="BU333"/>
  <c r="AR334" s="1"/>
  <c r="BV333"/>
  <c r="AS334" s="1"/>
  <c r="J444" i="16"/>
  <c r="J444" i="15"/>
  <c r="BU332" i="13"/>
  <c r="J444" i="12"/>
  <c r="AW333" i="13"/>
  <c r="AZ333" s="1"/>
  <c r="AJ333"/>
  <c r="AS333" s="1"/>
  <c r="N332"/>
  <c r="BQ333"/>
  <c r="J333"/>
  <c r="BN333"/>
  <c r="BH333"/>
  <c r="J544" i="19" l="1"/>
  <c r="I544"/>
  <c r="K544"/>
  <c r="H544"/>
  <c r="G544"/>
  <c r="H544" i="20"/>
  <c r="J544"/>
  <c r="G544"/>
  <c r="I544"/>
  <c r="K544"/>
  <c r="BN334" i="18"/>
  <c r="AW334"/>
  <c r="AK335" s="1"/>
  <c r="BQ334"/>
  <c r="J334"/>
  <c r="AU334" i="17"/>
  <c r="AI335" s="1"/>
  <c r="BL334"/>
  <c r="BO334"/>
  <c r="H334"/>
  <c r="J334"/>
  <c r="BQ334"/>
  <c r="AW334"/>
  <c r="AK335" s="1"/>
  <c r="BN334"/>
  <c r="AU334" i="18"/>
  <c r="AI335" s="1"/>
  <c r="H334"/>
  <c r="BL334"/>
  <c r="BO334"/>
  <c r="AV334" i="17"/>
  <c r="AJ335" s="1"/>
  <c r="BP334"/>
  <c r="I334"/>
  <c r="BM334"/>
  <c r="BM334" i="18"/>
  <c r="BP334"/>
  <c r="I334"/>
  <c r="AV334"/>
  <c r="AJ335" s="1"/>
  <c r="BC333" i="13"/>
  <c r="AV333"/>
  <c r="AY333" s="1"/>
  <c r="AI333"/>
  <c r="AR333" s="1"/>
  <c r="BM333"/>
  <c r="BP333"/>
  <c r="I333"/>
  <c r="J544" i="7"/>
  <c r="G544"/>
  <c r="I544"/>
  <c r="K544"/>
  <c r="H544"/>
  <c r="M333" i="13"/>
  <c r="S333"/>
  <c r="AB334" s="1"/>
  <c r="AY334" i="17" l="1"/>
  <c r="BB334" s="1"/>
  <c r="AZ334" i="18"/>
  <c r="BC334" s="1"/>
  <c r="L544" i="20"/>
  <c r="G444" i="12" s="1"/>
  <c r="L544" i="19"/>
  <c r="G444" i="15" s="1"/>
  <c r="AZ334" i="17"/>
  <c r="BC334" s="1"/>
  <c r="AX334"/>
  <c r="BA334" s="1"/>
  <c r="S334" i="18"/>
  <c r="AB335" s="1"/>
  <c r="M334"/>
  <c r="P334" s="1"/>
  <c r="BR334"/>
  <c r="BS335" s="1"/>
  <c r="Q334"/>
  <c r="Z335" s="1"/>
  <c r="K334"/>
  <c r="N334" s="1"/>
  <c r="Q334" i="17"/>
  <c r="Z335" s="1"/>
  <c r="BR334"/>
  <c r="BS335" s="1"/>
  <c r="K334"/>
  <c r="N334" s="1"/>
  <c r="AY334" i="18"/>
  <c r="BB334" s="1"/>
  <c r="R334" i="17"/>
  <c r="AA335" s="1"/>
  <c r="L334"/>
  <c r="O334" s="1"/>
  <c r="R334" i="18"/>
  <c r="AA335" s="1"/>
  <c r="L334"/>
  <c r="O334" s="1"/>
  <c r="S334" i="17"/>
  <c r="AB335" s="1"/>
  <c r="M334"/>
  <c r="P334" s="1"/>
  <c r="AX334" i="18"/>
  <c r="BA334" s="1"/>
  <c r="BW333" i="13"/>
  <c r="BB333"/>
  <c r="AU333"/>
  <c r="AX333" s="1"/>
  <c r="H333"/>
  <c r="BL333"/>
  <c r="BO333"/>
  <c r="L544" i="7"/>
  <c r="P333" i="13"/>
  <c r="R333"/>
  <c r="AA334" s="1"/>
  <c r="L333"/>
  <c r="F545" i="7" l="1"/>
  <c r="F545" i="19"/>
  <c r="BH335" i="17"/>
  <c r="BD334" i="18"/>
  <c r="BH335"/>
  <c r="H444" i="15"/>
  <c r="I444" s="1"/>
  <c r="G444" i="16"/>
  <c r="H444" s="1"/>
  <c r="I444" s="1"/>
  <c r="BV333" i="13"/>
  <c r="H444" i="12"/>
  <c r="I444" s="1"/>
  <c r="BA333" i="13"/>
  <c r="BD333" s="1"/>
  <c r="BD333" i="17" s="1"/>
  <c r="AK334" i="13"/>
  <c r="AT334" s="1"/>
  <c r="O333"/>
  <c r="BR333"/>
  <c r="BS334" s="1"/>
  <c r="K333"/>
  <c r="Q333"/>
  <c r="Z334" s="1"/>
  <c r="F544" i="20" s="1"/>
  <c r="BU334" i="18" l="1"/>
  <c r="AR335" s="1"/>
  <c r="BV334"/>
  <c r="AS335" s="1"/>
  <c r="BW334"/>
  <c r="AT335" s="1"/>
  <c r="BU334" i="17"/>
  <c r="AR335" s="1"/>
  <c r="BV334"/>
  <c r="AS335" s="1"/>
  <c r="BW334"/>
  <c r="AT335" s="1"/>
  <c r="J445" i="15"/>
  <c r="J445" i="16"/>
  <c r="BU333" i="13"/>
  <c r="J445" i="12"/>
  <c r="AW334" i="13"/>
  <c r="AZ334" s="1"/>
  <c r="AJ334"/>
  <c r="AS334" s="1"/>
  <c r="BQ334"/>
  <c r="BN334"/>
  <c r="J334"/>
  <c r="BH334"/>
  <c r="N333"/>
  <c r="K545" i="20" l="1"/>
  <c r="J545"/>
  <c r="G545"/>
  <c r="I545"/>
  <c r="H545"/>
  <c r="G545" i="19"/>
  <c r="J545"/>
  <c r="H545"/>
  <c r="I545"/>
  <c r="K545"/>
  <c r="AU335" i="18"/>
  <c r="AI336" s="1"/>
  <c r="H335"/>
  <c r="BL335"/>
  <c r="BO335"/>
  <c r="J335" i="17"/>
  <c r="BN335"/>
  <c r="AW335"/>
  <c r="AK336" s="1"/>
  <c r="BQ335"/>
  <c r="BL335"/>
  <c r="H335"/>
  <c r="BO335"/>
  <c r="AU335"/>
  <c r="AI336" s="1"/>
  <c r="BM335" i="18"/>
  <c r="I335"/>
  <c r="BP335"/>
  <c r="AV335"/>
  <c r="AJ336" s="1"/>
  <c r="AW335"/>
  <c r="AK336" s="1"/>
  <c r="BN335"/>
  <c r="BQ335"/>
  <c r="J335"/>
  <c r="AV335" i="17"/>
  <c r="AJ336" s="1"/>
  <c r="I335"/>
  <c r="BM335"/>
  <c r="BP335"/>
  <c r="BC334" i="13"/>
  <c r="AV334"/>
  <c r="AY334" s="1"/>
  <c r="AI334"/>
  <c r="AR334" s="1"/>
  <c r="J545" i="7"/>
  <c r="H545"/>
  <c r="G545"/>
  <c r="I545"/>
  <c r="K545"/>
  <c r="I334" i="13"/>
  <c r="BM334"/>
  <c r="BP334"/>
  <c r="S334"/>
  <c r="AB335" s="1"/>
  <c r="M334"/>
  <c r="AX335" i="17" l="1"/>
  <c r="BA335" s="1"/>
  <c r="L545" i="19"/>
  <c r="G445" i="15" s="1"/>
  <c r="L545" i="20"/>
  <c r="G445" i="12" s="1"/>
  <c r="AY335" i="17"/>
  <c r="BB335" s="1"/>
  <c r="M335"/>
  <c r="P335" s="1"/>
  <c r="S335"/>
  <c r="AB336" s="1"/>
  <c r="AZ335"/>
  <c r="BC335" s="1"/>
  <c r="AX335" i="18"/>
  <c r="BA335" s="1"/>
  <c r="S335"/>
  <c r="AB336" s="1"/>
  <c r="M335"/>
  <c r="P335" s="1"/>
  <c r="R335" i="17"/>
  <c r="AA336" s="1"/>
  <c r="L335"/>
  <c r="O335" s="1"/>
  <c r="Q335" i="18"/>
  <c r="Z336" s="1"/>
  <c r="K335"/>
  <c r="N335" s="1"/>
  <c r="BR335"/>
  <c r="BS336" s="1"/>
  <c r="R335"/>
  <c r="AA336" s="1"/>
  <c r="L335"/>
  <c r="O335" s="1"/>
  <c r="BR335" i="17"/>
  <c r="BS336" s="1"/>
  <c r="K335"/>
  <c r="N335" s="1"/>
  <c r="Q335"/>
  <c r="Z336" s="1"/>
  <c r="AZ335" i="18"/>
  <c r="BC335" s="1"/>
  <c r="AY335"/>
  <c r="BB335" s="1"/>
  <c r="BW334" i="13"/>
  <c r="BB334"/>
  <c r="AU334"/>
  <c r="AX334" s="1"/>
  <c r="P334"/>
  <c r="L545" i="7"/>
  <c r="BO334" i="13"/>
  <c r="BL334"/>
  <c r="H334"/>
  <c r="L334"/>
  <c r="R334"/>
  <c r="AA335" s="1"/>
  <c r="F546" i="19" l="1"/>
  <c r="F546" i="7"/>
  <c r="BH336" i="17"/>
  <c r="BH336" i="18"/>
  <c r="BD335"/>
  <c r="H445" i="12"/>
  <c r="I445" s="1"/>
  <c r="G445" i="16"/>
  <c r="H445" s="1"/>
  <c r="I445" s="1"/>
  <c r="H445" i="15"/>
  <c r="I445" s="1"/>
  <c r="BV334" i="13"/>
  <c r="BA334"/>
  <c r="BD334" s="1"/>
  <c r="BD334" i="17" s="1"/>
  <c r="AK335" i="13"/>
  <c r="AT335" s="1"/>
  <c r="BR334"/>
  <c r="BS335" s="1"/>
  <c r="Q334"/>
  <c r="Z335" s="1"/>
  <c r="F545" i="20" s="1"/>
  <c r="K334" i="13"/>
  <c r="O334"/>
  <c r="BU335" i="18" l="1"/>
  <c r="AR336" s="1"/>
  <c r="BV335"/>
  <c r="AS336" s="1"/>
  <c r="BW335"/>
  <c r="AT336" s="1"/>
  <c r="BU335" i="17"/>
  <c r="AR336" s="1"/>
  <c r="BV335"/>
  <c r="AS336" s="1"/>
  <c r="BW335"/>
  <c r="AT336" s="1"/>
  <c r="J446" i="16"/>
  <c r="J446" i="15"/>
  <c r="BU334" i="13"/>
  <c r="J446" i="12"/>
  <c r="AW335" i="13"/>
  <c r="AZ335" s="1"/>
  <c r="AJ335"/>
  <c r="AS335" s="1"/>
  <c r="BN335"/>
  <c r="J335"/>
  <c r="BQ335"/>
  <c r="BH335"/>
  <c r="N334"/>
  <c r="K546" i="20" l="1"/>
  <c r="J546"/>
  <c r="I546"/>
  <c r="G546"/>
  <c r="H546"/>
  <c r="G546" i="19"/>
  <c r="J546"/>
  <c r="H546"/>
  <c r="I546"/>
  <c r="K546"/>
  <c r="AW336" i="17"/>
  <c r="AK337" s="1"/>
  <c r="J336"/>
  <c r="BN336"/>
  <c r="BQ336"/>
  <c r="AU336"/>
  <c r="AI337" s="1"/>
  <c r="BL336"/>
  <c r="BO336"/>
  <c r="H336"/>
  <c r="AW336" i="18"/>
  <c r="AK337" s="1"/>
  <c r="BQ336"/>
  <c r="J336"/>
  <c r="BN336"/>
  <c r="AU336"/>
  <c r="AI337" s="1"/>
  <c r="BL336"/>
  <c r="BO336"/>
  <c r="H336"/>
  <c r="AV336"/>
  <c r="AJ337" s="1"/>
  <c r="I336"/>
  <c r="BM336"/>
  <c r="BP336"/>
  <c r="BM336" i="17"/>
  <c r="AV336"/>
  <c r="AJ337" s="1"/>
  <c r="BP336"/>
  <c r="I336"/>
  <c r="BC335" i="13"/>
  <c r="AV335"/>
  <c r="AY335" s="1"/>
  <c r="AI335"/>
  <c r="AR335" s="1"/>
  <c r="H546" i="7"/>
  <c r="I546"/>
  <c r="J546"/>
  <c r="G546"/>
  <c r="K546"/>
  <c r="M335" i="13"/>
  <c r="S335"/>
  <c r="AB336" s="1"/>
  <c r="BP335"/>
  <c r="BM335"/>
  <c r="I335"/>
  <c r="AZ336" i="18" l="1"/>
  <c r="BC336" s="1"/>
  <c r="AY336"/>
  <c r="BB336" s="1"/>
  <c r="AZ336" i="17"/>
  <c r="BC336" s="1"/>
  <c r="AY336"/>
  <c r="BB336" s="1"/>
  <c r="L546" i="20"/>
  <c r="G446" i="12" s="1"/>
  <c r="L546" i="19"/>
  <c r="G446" i="15" s="1"/>
  <c r="AX336" i="18"/>
  <c r="BA336" s="1"/>
  <c r="L336" i="17"/>
  <c r="O336" s="1"/>
  <c r="R336"/>
  <c r="AA337" s="1"/>
  <c r="S336" i="18"/>
  <c r="AB337" s="1"/>
  <c r="M336"/>
  <c r="P336" s="1"/>
  <c r="L336"/>
  <c r="O336" s="1"/>
  <c r="R336"/>
  <c r="AA337" s="1"/>
  <c r="Q336" i="17"/>
  <c r="Z337" s="1"/>
  <c r="BR336"/>
  <c r="BS337" s="1"/>
  <c r="K336"/>
  <c r="N336" s="1"/>
  <c r="S336"/>
  <c r="AB337" s="1"/>
  <c r="M336"/>
  <c r="P336" s="1"/>
  <c r="Q336" i="18"/>
  <c r="Z337" s="1"/>
  <c r="K336"/>
  <c r="N336" s="1"/>
  <c r="BR336"/>
  <c r="BS337" s="1"/>
  <c r="AX336" i="17"/>
  <c r="BA336" s="1"/>
  <c r="BW335" i="13"/>
  <c r="BB335"/>
  <c r="AU335"/>
  <c r="AX335" s="1"/>
  <c r="H335"/>
  <c r="BO335"/>
  <c r="BL335"/>
  <c r="P335"/>
  <c r="R335"/>
  <c r="AA336" s="1"/>
  <c r="L335"/>
  <c r="L546" i="7"/>
  <c r="F547" i="19" l="1"/>
  <c r="F547" i="7"/>
  <c r="BD336" i="18"/>
  <c r="BH337"/>
  <c r="BH337" i="17"/>
  <c r="H446" i="12"/>
  <c r="I446" s="1"/>
  <c r="G446" i="16"/>
  <c r="H446" s="1"/>
  <c r="I446" s="1"/>
  <c r="H446" i="15"/>
  <c r="I446" s="1"/>
  <c r="BV335" i="13"/>
  <c r="BA335"/>
  <c r="BD335" s="1"/>
  <c r="BD335" i="17" s="1"/>
  <c r="AK336" i="13"/>
  <c r="AT336" s="1"/>
  <c r="O335"/>
  <c r="K335"/>
  <c r="BR335"/>
  <c r="BS336" s="1"/>
  <c r="Q335"/>
  <c r="Z336" s="1"/>
  <c r="F546" i="20" s="1"/>
  <c r="BV336" i="18" l="1"/>
  <c r="AS337" s="1"/>
  <c r="BW336"/>
  <c r="AT337" s="1"/>
  <c r="BU336"/>
  <c r="AR337" s="1"/>
  <c r="BV336" i="17"/>
  <c r="AS337" s="1"/>
  <c r="BW336"/>
  <c r="AT337" s="1"/>
  <c r="BU336"/>
  <c r="AR337" s="1"/>
  <c r="J447" i="15"/>
  <c r="J447" i="16"/>
  <c r="BU335" i="13"/>
  <c r="J447" i="12"/>
  <c r="AW336" i="13"/>
  <c r="AZ336" s="1"/>
  <c r="AJ336"/>
  <c r="AS336" s="1"/>
  <c r="BH336"/>
  <c r="N335"/>
  <c r="BQ336"/>
  <c r="J336"/>
  <c r="BN336"/>
  <c r="I547" i="20" l="1"/>
  <c r="K547"/>
  <c r="G547"/>
  <c r="H547"/>
  <c r="J547"/>
  <c r="J547" i="19"/>
  <c r="K547"/>
  <c r="I547"/>
  <c r="H547"/>
  <c r="G547"/>
  <c r="AU337" i="17"/>
  <c r="AI338" s="1"/>
  <c r="H337"/>
  <c r="BL337"/>
  <c r="BO337"/>
  <c r="J337" i="18"/>
  <c r="AW337"/>
  <c r="AK338" s="1"/>
  <c r="BN337"/>
  <c r="BQ337"/>
  <c r="BL337"/>
  <c r="BO337"/>
  <c r="H337"/>
  <c r="AU337"/>
  <c r="AI338" s="1"/>
  <c r="BP337" i="17"/>
  <c r="I337"/>
  <c r="AV337"/>
  <c r="AJ338" s="1"/>
  <c r="BM337"/>
  <c r="BN337"/>
  <c r="BQ337"/>
  <c r="AW337"/>
  <c r="AK338" s="1"/>
  <c r="J337"/>
  <c r="AV337" i="18"/>
  <c r="AJ338" s="1"/>
  <c r="I337"/>
  <c r="BM337"/>
  <c r="BP337"/>
  <c r="BC336" i="13"/>
  <c r="AV336"/>
  <c r="AY336" s="1"/>
  <c r="AI336"/>
  <c r="AR336" s="1"/>
  <c r="M336"/>
  <c r="S336"/>
  <c r="AB337" s="1"/>
  <c r="BP336"/>
  <c r="BM336"/>
  <c r="I336"/>
  <c r="H547" i="7"/>
  <c r="G547"/>
  <c r="K547"/>
  <c r="J547"/>
  <c r="I547"/>
  <c r="AX337" i="17" l="1"/>
  <c r="BA337" s="1"/>
  <c r="AY337" i="18"/>
  <c r="BB337" s="1"/>
  <c r="AX337"/>
  <c r="BA337" s="1"/>
  <c r="L547" i="19"/>
  <c r="G447" i="15" s="1"/>
  <c r="L547" i="20"/>
  <c r="G447" i="12" s="1"/>
  <c r="S337" i="17"/>
  <c r="AB338" s="1"/>
  <c r="M337"/>
  <c r="P337" s="1"/>
  <c r="L337"/>
  <c r="O337" s="1"/>
  <c r="R337"/>
  <c r="AA338" s="1"/>
  <c r="Q337" i="18"/>
  <c r="Z338" s="1"/>
  <c r="BR337"/>
  <c r="BS338" s="1"/>
  <c r="K337"/>
  <c r="N337" s="1"/>
  <c r="S337"/>
  <c r="AB338" s="1"/>
  <c r="M337"/>
  <c r="P337" s="1"/>
  <c r="Q337" i="17"/>
  <c r="Z338" s="1"/>
  <c r="BR337"/>
  <c r="BS338" s="1"/>
  <c r="K337"/>
  <c r="N337" s="1"/>
  <c r="AZ337"/>
  <c r="BC337" s="1"/>
  <c r="AY337"/>
  <c r="BB337" s="1"/>
  <c r="AZ337" i="18"/>
  <c r="BC337" s="1"/>
  <c r="L337"/>
  <c r="O337" s="1"/>
  <c r="R337"/>
  <c r="AA338" s="1"/>
  <c r="BW336" i="13"/>
  <c r="BB336"/>
  <c r="AU336"/>
  <c r="AX336" s="1"/>
  <c r="BL336"/>
  <c r="H336"/>
  <c r="BO336"/>
  <c r="P336"/>
  <c r="R336"/>
  <c r="AA337" s="1"/>
  <c r="L336"/>
  <c r="L547" i="7"/>
  <c r="F548" l="1"/>
  <c r="F548" i="19"/>
  <c r="BH338" i="17"/>
  <c r="BD337" i="18"/>
  <c r="BH338"/>
  <c r="H447" i="12"/>
  <c r="I447" s="1"/>
  <c r="G447" i="16"/>
  <c r="H447" s="1"/>
  <c r="I447" s="1"/>
  <c r="H447" i="15"/>
  <c r="I447" s="1"/>
  <c r="BV336" i="13"/>
  <c r="BA336"/>
  <c r="BD336" s="1"/>
  <c r="BD336" i="17" s="1"/>
  <c r="AK337" i="13"/>
  <c r="AT337" s="1"/>
  <c r="O336"/>
  <c r="K336"/>
  <c r="BR336"/>
  <c r="BS337" s="1"/>
  <c r="Q336"/>
  <c r="Z337" s="1"/>
  <c r="F547" i="20" s="1"/>
  <c r="BW337" i="18" l="1"/>
  <c r="AT338" s="1"/>
  <c r="BU337"/>
  <c r="AR338" s="1"/>
  <c r="BV337"/>
  <c r="AS338" s="1"/>
  <c r="BW337" i="17"/>
  <c r="AT338" s="1"/>
  <c r="BU337"/>
  <c r="AR338" s="1"/>
  <c r="BV337"/>
  <c r="AS338" s="1"/>
  <c r="J448" i="16"/>
  <c r="J448" i="15"/>
  <c r="BU336" i="13"/>
  <c r="J448" i="12"/>
  <c r="AW337" i="13"/>
  <c r="AZ337" s="1"/>
  <c r="AJ337"/>
  <c r="AS337" s="1"/>
  <c r="BH337"/>
  <c r="J337"/>
  <c r="BQ337"/>
  <c r="BN337"/>
  <c r="N336"/>
  <c r="H548" i="19" l="1"/>
  <c r="J548"/>
  <c r="G548"/>
  <c r="K548"/>
  <c r="I548"/>
  <c r="J548" i="20"/>
  <c r="I548"/>
  <c r="H548"/>
  <c r="K548"/>
  <c r="G548"/>
  <c r="BN338" i="17"/>
  <c r="BQ338"/>
  <c r="J338"/>
  <c r="AW338"/>
  <c r="AK339" s="1"/>
  <c r="AU338" i="18"/>
  <c r="AI339" s="1"/>
  <c r="BL338"/>
  <c r="H338"/>
  <c r="BO338"/>
  <c r="BQ338"/>
  <c r="AW338"/>
  <c r="AK339" s="1"/>
  <c r="J338"/>
  <c r="BN338"/>
  <c r="H338" i="17"/>
  <c r="BO338"/>
  <c r="AU338"/>
  <c r="AI339" s="1"/>
  <c r="BL338"/>
  <c r="BP338" i="18"/>
  <c r="I338"/>
  <c r="BM338"/>
  <c r="AV338"/>
  <c r="AJ339" s="1"/>
  <c r="BP338" i="17"/>
  <c r="AV338"/>
  <c r="AJ339" s="1"/>
  <c r="I338"/>
  <c r="BM338"/>
  <c r="BC337" i="13"/>
  <c r="AV337"/>
  <c r="AY337" s="1"/>
  <c r="AI337"/>
  <c r="AR337" s="1"/>
  <c r="M337"/>
  <c r="S337"/>
  <c r="AB338" s="1"/>
  <c r="K548" i="7"/>
  <c r="J548"/>
  <c r="G548"/>
  <c r="H548"/>
  <c r="I548"/>
  <c r="BM337" i="13"/>
  <c r="I337"/>
  <c r="BP337"/>
  <c r="AX338" i="18" l="1"/>
  <c r="BA338" s="1"/>
  <c r="AZ338" i="17"/>
  <c r="BC338" s="1"/>
  <c r="AZ338" i="18"/>
  <c r="BC338" s="1"/>
  <c r="L548" i="20"/>
  <c r="G448" i="12" s="1"/>
  <c r="L548" i="19"/>
  <c r="G448" i="15" s="1"/>
  <c r="AY338" i="17"/>
  <c r="BB338" s="1"/>
  <c r="S338" i="18"/>
  <c r="AB339" s="1"/>
  <c r="M338"/>
  <c r="P338" s="1"/>
  <c r="R338"/>
  <c r="AA339" s="1"/>
  <c r="L338"/>
  <c r="O338" s="1"/>
  <c r="S338" i="17"/>
  <c r="AB339" s="1"/>
  <c r="M338"/>
  <c r="P338" s="1"/>
  <c r="R338"/>
  <c r="AA339" s="1"/>
  <c r="L338"/>
  <c r="O338" s="1"/>
  <c r="BR338"/>
  <c r="BS339" s="1"/>
  <c r="Q338"/>
  <c r="Z339" s="1"/>
  <c r="K338"/>
  <c r="N338" s="1"/>
  <c r="Q338" i="18"/>
  <c r="Z339" s="1"/>
  <c r="BR338"/>
  <c r="BS339" s="1"/>
  <c r="K338"/>
  <c r="N338" s="1"/>
  <c r="AY338"/>
  <c r="BB338" s="1"/>
  <c r="AX338" i="17"/>
  <c r="BA338" s="1"/>
  <c r="BW337" i="13"/>
  <c r="BB337"/>
  <c r="AU337"/>
  <c r="AX337" s="1"/>
  <c r="BL337"/>
  <c r="BO337"/>
  <c r="H337"/>
  <c r="L337"/>
  <c r="R337"/>
  <c r="AA338" s="1"/>
  <c r="P337"/>
  <c r="L548" i="7"/>
  <c r="F549" i="19" l="1"/>
  <c r="F549" i="7"/>
  <c r="BD338" i="18"/>
  <c r="BH339" i="17"/>
  <c r="BH339" i="18"/>
  <c r="H448" i="15"/>
  <c r="I448" s="1"/>
  <c r="G448" i="16"/>
  <c r="H448" s="1"/>
  <c r="I448" s="1"/>
  <c r="BV337" i="13"/>
  <c r="H448" i="12"/>
  <c r="I448" s="1"/>
  <c r="BA337" i="13"/>
  <c r="BD337" s="1"/>
  <c r="BD337" i="17" s="1"/>
  <c r="AK338" i="13"/>
  <c r="AT338" s="1"/>
  <c r="O337"/>
  <c r="K337"/>
  <c r="BR337"/>
  <c r="BS338" s="1"/>
  <c r="Q337"/>
  <c r="Z338" s="1"/>
  <c r="F548" i="20" s="1"/>
  <c r="BU338" i="18" l="1"/>
  <c r="AR339" s="1"/>
  <c r="BV338"/>
  <c r="AS339" s="1"/>
  <c r="BW338"/>
  <c r="AT339" s="1"/>
  <c r="BU338" i="17"/>
  <c r="AR339" s="1"/>
  <c r="BV338"/>
  <c r="AS339" s="1"/>
  <c r="BW338"/>
  <c r="AT339" s="1"/>
  <c r="J449" i="15"/>
  <c r="J449" i="16"/>
  <c r="BU337" i="13"/>
  <c r="J449" i="12"/>
  <c r="AW338" i="13"/>
  <c r="AZ338" s="1"/>
  <c r="AJ338"/>
  <c r="AS338" s="1"/>
  <c r="N337"/>
  <c r="BN338"/>
  <c r="J338"/>
  <c r="BQ338"/>
  <c r="BH338"/>
  <c r="G549" i="20" l="1"/>
  <c r="I549"/>
  <c r="H549"/>
  <c r="K549"/>
  <c r="J549"/>
  <c r="K549" i="19"/>
  <c r="H549"/>
  <c r="I549"/>
  <c r="J549"/>
  <c r="G549"/>
  <c r="BN339" i="18"/>
  <c r="BQ339"/>
  <c r="J339"/>
  <c r="AW339"/>
  <c r="AK340" s="1"/>
  <c r="AU339"/>
  <c r="AI340" s="1"/>
  <c r="H339"/>
  <c r="BL339"/>
  <c r="BO339"/>
  <c r="BQ339" i="17"/>
  <c r="AW339"/>
  <c r="AK340" s="1"/>
  <c r="J339"/>
  <c r="BN339"/>
  <c r="BO339"/>
  <c r="AU339"/>
  <c r="AI340" s="1"/>
  <c r="BL339"/>
  <c r="H339"/>
  <c r="BP339" i="18"/>
  <c r="BM339"/>
  <c r="AV339"/>
  <c r="AJ340" s="1"/>
  <c r="I339"/>
  <c r="AV339" i="17"/>
  <c r="AJ340" s="1"/>
  <c r="BM339"/>
  <c r="BP339"/>
  <c r="I339"/>
  <c r="BC338" i="13"/>
  <c r="AV338"/>
  <c r="AY338" s="1"/>
  <c r="AI338"/>
  <c r="AR338" s="1"/>
  <c r="BP338"/>
  <c r="BM338"/>
  <c r="I338"/>
  <c r="M338"/>
  <c r="S338"/>
  <c r="AB339" s="1"/>
  <c r="K549" i="7"/>
  <c r="I549"/>
  <c r="J549"/>
  <c r="G549"/>
  <c r="H549"/>
  <c r="AZ339" i="17" l="1"/>
  <c r="BC339" s="1"/>
  <c r="AZ339" i="18"/>
  <c r="BC339" s="1"/>
  <c r="L549" i="20"/>
  <c r="G449" i="12" s="1"/>
  <c r="AY339" i="18"/>
  <c r="BB339" s="1"/>
  <c r="L549" i="19"/>
  <c r="G449" i="15" s="1"/>
  <c r="AY339" i="17"/>
  <c r="BB339" s="1"/>
  <c r="L339"/>
  <c r="O339" s="1"/>
  <c r="R339"/>
  <c r="AA340" s="1"/>
  <c r="S339"/>
  <c r="AB340" s="1"/>
  <c r="M339"/>
  <c r="P339" s="1"/>
  <c r="M339" i="18"/>
  <c r="P339" s="1"/>
  <c r="S339"/>
  <c r="AB340" s="1"/>
  <c r="AX339"/>
  <c r="BA339" s="1"/>
  <c r="BR339" i="17"/>
  <c r="BS340" s="1"/>
  <c r="K339"/>
  <c r="N339" s="1"/>
  <c r="Q339"/>
  <c r="Z340" s="1"/>
  <c r="R339" i="18"/>
  <c r="AA340" s="1"/>
  <c r="L339"/>
  <c r="O339" s="1"/>
  <c r="Q339"/>
  <c r="Z340" s="1"/>
  <c r="BR339"/>
  <c r="BS340" s="1"/>
  <c r="K339"/>
  <c r="N339" s="1"/>
  <c r="AX339" i="17"/>
  <c r="BA339" s="1"/>
  <c r="BW338" i="13"/>
  <c r="BB338"/>
  <c r="AU338"/>
  <c r="AX338" s="1"/>
  <c r="H338"/>
  <c r="BL338"/>
  <c r="BO338"/>
  <c r="L549" i="7"/>
  <c r="L338" i="13"/>
  <c r="R338"/>
  <c r="AA339" s="1"/>
  <c r="P338"/>
  <c r="F550" i="7" l="1"/>
  <c r="F550" i="19"/>
  <c r="BD339" i="18"/>
  <c r="BH340"/>
  <c r="BH340" i="17"/>
  <c r="G449" i="16"/>
  <c r="H449" s="1"/>
  <c r="I449" s="1"/>
  <c r="H449" i="15"/>
  <c r="I449" s="1"/>
  <c r="BV338" i="13"/>
  <c r="H449" i="12"/>
  <c r="I449" s="1"/>
  <c r="BA338" i="13"/>
  <c r="BD338" s="1"/>
  <c r="BD338" i="17" s="1"/>
  <c r="AK339" i="13"/>
  <c r="AT339" s="1"/>
  <c r="O338"/>
  <c r="BR338"/>
  <c r="BS339" s="1"/>
  <c r="K338"/>
  <c r="Q338"/>
  <c r="Z339" s="1"/>
  <c r="F549" i="20" s="1"/>
  <c r="BU339" i="18" l="1"/>
  <c r="AR340" s="1"/>
  <c r="BV339"/>
  <c r="AS340" s="1"/>
  <c r="BW339"/>
  <c r="AT340" s="1"/>
  <c r="BU339" i="17"/>
  <c r="AR340" s="1"/>
  <c r="BV339"/>
  <c r="AS340" s="1"/>
  <c r="BW339"/>
  <c r="AT340" s="1"/>
  <c r="J450" i="15"/>
  <c r="J450" i="16"/>
  <c r="BU338" i="13"/>
  <c r="J450" i="12"/>
  <c r="AW339" i="13"/>
  <c r="AZ339" s="1"/>
  <c r="AJ339"/>
  <c r="AS339" s="1"/>
  <c r="J339"/>
  <c r="BN339"/>
  <c r="BQ339"/>
  <c r="N338"/>
  <c r="BH339"/>
  <c r="G550" i="20" l="1"/>
  <c r="J550"/>
  <c r="K550"/>
  <c r="H550"/>
  <c r="I550"/>
  <c r="I550" i="19"/>
  <c r="J550"/>
  <c r="K550"/>
  <c r="H550"/>
  <c r="G550"/>
  <c r="H340" i="17"/>
  <c r="AU340"/>
  <c r="AI341" s="1"/>
  <c r="BL340"/>
  <c r="BO340"/>
  <c r="BN340"/>
  <c r="BQ340"/>
  <c r="J340"/>
  <c r="AW340"/>
  <c r="AK341" s="1"/>
  <c r="BQ340" i="18"/>
  <c r="BN340"/>
  <c r="J340"/>
  <c r="AW340"/>
  <c r="AK341" s="1"/>
  <c r="AV340"/>
  <c r="AJ341" s="1"/>
  <c r="I340"/>
  <c r="BM340"/>
  <c r="BP340"/>
  <c r="AU340"/>
  <c r="AI341" s="1"/>
  <c r="BL340"/>
  <c r="BO340"/>
  <c r="H340"/>
  <c r="AV340" i="17"/>
  <c r="AJ341" s="1"/>
  <c r="BM340"/>
  <c r="I340"/>
  <c r="BP340"/>
  <c r="BC339" i="13"/>
  <c r="AV339"/>
  <c r="AY339" s="1"/>
  <c r="AI339"/>
  <c r="AR339" s="1"/>
  <c r="I339"/>
  <c r="BP339"/>
  <c r="BM339"/>
  <c r="M339"/>
  <c r="S339"/>
  <c r="AB340" s="1"/>
  <c r="K550" i="7"/>
  <c r="I550"/>
  <c r="J550"/>
  <c r="G550"/>
  <c r="H550"/>
  <c r="AY340" i="18" l="1"/>
  <c r="BB340" s="1"/>
  <c r="AX340" i="17"/>
  <c r="BA340" s="1"/>
  <c r="L550" i="20"/>
  <c r="G450" i="12" s="1"/>
  <c r="L550" i="19"/>
  <c r="G450" i="15" s="1"/>
  <c r="AZ340" i="18"/>
  <c r="BC340" s="1"/>
  <c r="K340"/>
  <c r="N340" s="1"/>
  <c r="BR340"/>
  <c r="BS341" s="1"/>
  <c r="Q340"/>
  <c r="Z341" s="1"/>
  <c r="L340"/>
  <c r="O340" s="1"/>
  <c r="R340"/>
  <c r="AA341" s="1"/>
  <c r="S340"/>
  <c r="AB341" s="1"/>
  <c r="M340"/>
  <c r="P340" s="1"/>
  <c r="AX340"/>
  <c r="BA340" s="1"/>
  <c r="AZ340" i="17"/>
  <c r="BC340" s="1"/>
  <c r="AY340"/>
  <c r="BB340" s="1"/>
  <c r="R340"/>
  <c r="AA341" s="1"/>
  <c r="L340"/>
  <c r="O340" s="1"/>
  <c r="Q340"/>
  <c r="Z341" s="1"/>
  <c r="BR340"/>
  <c r="BS341" s="1"/>
  <c r="K340"/>
  <c r="N340" s="1"/>
  <c r="M340"/>
  <c r="P340" s="1"/>
  <c r="S340"/>
  <c r="AB341" s="1"/>
  <c r="BW339" i="13"/>
  <c r="BB339"/>
  <c r="AU339"/>
  <c r="AX339" s="1"/>
  <c r="H339"/>
  <c r="BO339"/>
  <c r="BL339"/>
  <c r="L550" i="7"/>
  <c r="R339" i="13"/>
  <c r="AA340" s="1"/>
  <c r="L339"/>
  <c r="P339"/>
  <c r="F551" i="19" l="1"/>
  <c r="F551" i="7"/>
  <c r="BD340" i="18"/>
  <c r="BH341" i="17"/>
  <c r="BH341" i="18"/>
  <c r="G450" i="16"/>
  <c r="H450" s="1"/>
  <c r="I450" s="1"/>
  <c r="H450" i="15"/>
  <c r="I450" s="1"/>
  <c r="BV339" i="13"/>
  <c r="H450" i="12"/>
  <c r="I450" s="1"/>
  <c r="BA339" i="13"/>
  <c r="BD339" s="1"/>
  <c r="BD339" i="17" s="1"/>
  <c r="AK340" i="13"/>
  <c r="AT340" s="1"/>
  <c r="K339"/>
  <c r="Q339"/>
  <c r="Z340" s="1"/>
  <c r="F550" i="20" s="1"/>
  <c r="BR339" i="13"/>
  <c r="BS340" s="1"/>
  <c r="O339"/>
  <c r="BV340" i="18" l="1"/>
  <c r="AS341" s="1"/>
  <c r="BW340"/>
  <c r="AT341" s="1"/>
  <c r="BU340"/>
  <c r="AR341" s="1"/>
  <c r="BV340" i="17"/>
  <c r="AS341" s="1"/>
  <c r="BW340"/>
  <c r="AT341" s="1"/>
  <c r="BU340"/>
  <c r="AR341" s="1"/>
  <c r="J451" i="16"/>
  <c r="J451" i="15"/>
  <c r="BU339" i="13"/>
  <c r="J451" i="12"/>
  <c r="AW340" i="13"/>
  <c r="AZ340" s="1"/>
  <c r="AJ340"/>
  <c r="AS340" s="1"/>
  <c r="BQ340"/>
  <c r="BN340"/>
  <c r="J340"/>
  <c r="BH340"/>
  <c r="N339"/>
  <c r="K551" i="19" l="1"/>
  <c r="I551"/>
  <c r="G551"/>
  <c r="H551"/>
  <c r="J551"/>
  <c r="I551" i="20"/>
  <c r="H551"/>
  <c r="J551"/>
  <c r="G551"/>
  <c r="K551"/>
  <c r="AU341" i="18"/>
  <c r="AI342" s="1"/>
  <c r="BL341"/>
  <c r="H341"/>
  <c r="BO341"/>
  <c r="AW341"/>
  <c r="AK342" s="1"/>
  <c r="BQ341"/>
  <c r="J341"/>
  <c r="BN341"/>
  <c r="J341" i="17"/>
  <c r="BN341"/>
  <c r="BQ341"/>
  <c r="AW341"/>
  <c r="AK342" s="1"/>
  <c r="BM341" i="18"/>
  <c r="BP341"/>
  <c r="AV341"/>
  <c r="AJ342" s="1"/>
  <c r="I341"/>
  <c r="AU341" i="17"/>
  <c r="AI342" s="1"/>
  <c r="H341"/>
  <c r="BL341"/>
  <c r="BO341"/>
  <c r="I341"/>
  <c r="AV341"/>
  <c r="AJ342" s="1"/>
  <c r="BM341"/>
  <c r="BP341"/>
  <c r="BC340" i="13"/>
  <c r="AV340"/>
  <c r="AY340" s="1"/>
  <c r="AI340"/>
  <c r="AR340" s="1"/>
  <c r="H551" i="7"/>
  <c r="G551"/>
  <c r="J551"/>
  <c r="K551"/>
  <c r="I551"/>
  <c r="BP340" i="13"/>
  <c r="BM340"/>
  <c r="I340"/>
  <c r="M340"/>
  <c r="S340"/>
  <c r="AB341" s="1"/>
  <c r="AX341" i="18" l="1"/>
  <c r="BA341" s="1"/>
  <c r="L551" i="20"/>
  <c r="G451" i="12" s="1"/>
  <c r="AZ341" i="17"/>
  <c r="BC341" s="1"/>
  <c r="AZ341" i="18"/>
  <c r="BC341" s="1"/>
  <c r="L551" i="19"/>
  <c r="G451" i="15" s="1"/>
  <c r="AY341" i="18"/>
  <c r="BB341" s="1"/>
  <c r="Q341" i="17"/>
  <c r="Z342" s="1"/>
  <c r="BR341"/>
  <c r="BS342" s="1"/>
  <c r="K341"/>
  <c r="N341" s="1"/>
  <c r="S341" i="18"/>
  <c r="AB342" s="1"/>
  <c r="M341"/>
  <c r="P341" s="1"/>
  <c r="L341" i="17"/>
  <c r="O341" s="1"/>
  <c r="R341"/>
  <c r="AA342" s="1"/>
  <c r="AY341"/>
  <c r="BB341" s="1"/>
  <c r="AX341"/>
  <c r="BA341" s="1"/>
  <c r="R341" i="18"/>
  <c r="AA342" s="1"/>
  <c r="L341"/>
  <c r="O341" s="1"/>
  <c r="S341" i="17"/>
  <c r="AB342" s="1"/>
  <c r="M341"/>
  <c r="P341" s="1"/>
  <c r="BR341" i="18"/>
  <c r="BS342" s="1"/>
  <c r="K341"/>
  <c r="N341" s="1"/>
  <c r="Q341"/>
  <c r="Z342" s="1"/>
  <c r="BW340" i="13"/>
  <c r="BB340"/>
  <c r="AU340"/>
  <c r="AX340" s="1"/>
  <c r="R340"/>
  <c r="AA341" s="1"/>
  <c r="L340"/>
  <c r="H340"/>
  <c r="BO340"/>
  <c r="BL340"/>
  <c r="L551" i="7"/>
  <c r="P340" i="13"/>
  <c r="F552" i="7" l="1"/>
  <c r="F552" i="19"/>
  <c r="BD341" i="18"/>
  <c r="BH342"/>
  <c r="BH342" i="17"/>
  <c r="H451" i="12"/>
  <c r="I451" s="1"/>
  <c r="G451" i="16"/>
  <c r="H451" s="1"/>
  <c r="I451" s="1"/>
  <c r="H451" i="15"/>
  <c r="I451" s="1"/>
  <c r="BV340" i="13"/>
  <c r="BA340"/>
  <c r="BD340" s="1"/>
  <c r="BD340" i="17" s="1"/>
  <c r="AK341" i="13"/>
  <c r="AT341" s="1"/>
  <c r="BR340"/>
  <c r="BS341" s="1"/>
  <c r="Q340"/>
  <c r="Z341" s="1"/>
  <c r="F551" i="20" s="1"/>
  <c r="K340" i="13"/>
  <c r="O340"/>
  <c r="BW341" i="18" l="1"/>
  <c r="AT342" s="1"/>
  <c r="BU341"/>
  <c r="AR342" s="1"/>
  <c r="BV341"/>
  <c r="AS342" s="1"/>
  <c r="BW341" i="17"/>
  <c r="AT342" s="1"/>
  <c r="BU341"/>
  <c r="AR342" s="1"/>
  <c r="BV341"/>
  <c r="AS342" s="1"/>
  <c r="J452" i="16"/>
  <c r="J452" i="15"/>
  <c r="BU340" i="13"/>
  <c r="J452" i="12"/>
  <c r="AW341" i="13"/>
  <c r="AZ341" s="1"/>
  <c r="AJ341"/>
  <c r="AS341" s="1"/>
  <c r="BH341"/>
  <c r="N340"/>
  <c r="BN341"/>
  <c r="BQ341"/>
  <c r="J341"/>
  <c r="I552" i="20" l="1"/>
  <c r="H552"/>
  <c r="J552"/>
  <c r="K552"/>
  <c r="G552"/>
  <c r="K552" i="19"/>
  <c r="H552"/>
  <c r="J552"/>
  <c r="I552"/>
  <c r="G552"/>
  <c r="H342" i="17"/>
  <c r="AU342"/>
  <c r="AI343" s="1"/>
  <c r="BL342"/>
  <c r="BO342"/>
  <c r="BN342"/>
  <c r="BQ342"/>
  <c r="J342"/>
  <c r="AW342"/>
  <c r="AK343" s="1"/>
  <c r="BQ342" i="18"/>
  <c r="BN342"/>
  <c r="J342"/>
  <c r="AW342"/>
  <c r="AK343" s="1"/>
  <c r="AV342" i="17"/>
  <c r="AJ343" s="1"/>
  <c r="I342"/>
  <c r="BM342"/>
  <c r="BP342"/>
  <c r="AU342" i="18"/>
  <c r="AI343" s="1"/>
  <c r="H342"/>
  <c r="BL342"/>
  <c r="BO342"/>
  <c r="AV342"/>
  <c r="AJ343" s="1"/>
  <c r="BM342"/>
  <c r="BP342"/>
  <c r="I342"/>
  <c r="BC341" i="13"/>
  <c r="AV341"/>
  <c r="AY341" s="1"/>
  <c r="AI341"/>
  <c r="AR341" s="1"/>
  <c r="I341"/>
  <c r="BM341"/>
  <c r="BP341"/>
  <c r="I552" i="7"/>
  <c r="G552"/>
  <c r="H552"/>
  <c r="J552"/>
  <c r="K552"/>
  <c r="M341" i="13"/>
  <c r="S341"/>
  <c r="AB342" s="1"/>
  <c r="AY342" i="17" l="1"/>
  <c r="BB342" s="1"/>
  <c r="AX342" i="18"/>
  <c r="BA342" s="1"/>
  <c r="AX342" i="17"/>
  <c r="BA342" s="1"/>
  <c r="L552" i="20"/>
  <c r="G452" i="12" s="1"/>
  <c r="L552" i="19"/>
  <c r="G452" i="15" s="1"/>
  <c r="AY342" i="18"/>
  <c r="BB342" s="1"/>
  <c r="BR342"/>
  <c r="BS343" s="1"/>
  <c r="K342"/>
  <c r="N342" s="1"/>
  <c r="Q342"/>
  <c r="Z343" s="1"/>
  <c r="L342" i="17"/>
  <c r="O342" s="1"/>
  <c r="R342"/>
  <c r="AA343" s="1"/>
  <c r="AZ342"/>
  <c r="BC342" s="1"/>
  <c r="AZ342" i="18"/>
  <c r="BC342" s="1"/>
  <c r="S342"/>
  <c r="AB343" s="1"/>
  <c r="M342"/>
  <c r="P342" s="1"/>
  <c r="Q342" i="17"/>
  <c r="Z343" s="1"/>
  <c r="K342"/>
  <c r="N342" s="1"/>
  <c r="BR342"/>
  <c r="BS343" s="1"/>
  <c r="R342" i="18"/>
  <c r="AA343" s="1"/>
  <c r="L342"/>
  <c r="O342" s="1"/>
  <c r="M342" i="17"/>
  <c r="P342" s="1"/>
  <c r="S342"/>
  <c r="AB343" s="1"/>
  <c r="BW341" i="13"/>
  <c r="BB341"/>
  <c r="AU341"/>
  <c r="AX341" s="1"/>
  <c r="BO341"/>
  <c r="H341"/>
  <c r="BL341"/>
  <c r="P341"/>
  <c r="L552" i="7"/>
  <c r="R341" i="13"/>
  <c r="AA342" s="1"/>
  <c r="L341"/>
  <c r="F553" i="19" l="1"/>
  <c r="F553" i="7"/>
  <c r="BD342" i="18"/>
  <c r="BH343" i="17"/>
  <c r="BH343" i="18"/>
  <c r="H452" i="12"/>
  <c r="I452" s="1"/>
  <c r="H452" i="15"/>
  <c r="I452" s="1"/>
  <c r="G452" i="16"/>
  <c r="H452" s="1"/>
  <c r="I452" s="1"/>
  <c r="BV341" i="13"/>
  <c r="BA341"/>
  <c r="BD341" s="1"/>
  <c r="BD341" i="17" s="1"/>
  <c r="AK342" i="13"/>
  <c r="AT342" s="1"/>
  <c r="O341"/>
  <c r="BR341"/>
  <c r="BS342" s="1"/>
  <c r="K341"/>
  <c r="Q341"/>
  <c r="Z342" s="1"/>
  <c r="F552" i="20" s="1"/>
  <c r="BU342" i="18" l="1"/>
  <c r="AR343" s="1"/>
  <c r="BV342"/>
  <c r="AS343" s="1"/>
  <c r="BW342"/>
  <c r="AT343" s="1"/>
  <c r="BU342" i="17"/>
  <c r="AR343" s="1"/>
  <c r="BV342"/>
  <c r="AS343" s="1"/>
  <c r="BW342"/>
  <c r="AT343" s="1"/>
  <c r="J453" i="16"/>
  <c r="J453" i="15"/>
  <c r="BU341" i="13"/>
  <c r="J453" i="12"/>
  <c r="AW342" i="13"/>
  <c r="AZ342" s="1"/>
  <c r="AJ342"/>
  <c r="AS342" s="1"/>
  <c r="N341"/>
  <c r="BH342"/>
  <c r="J342"/>
  <c r="BQ342"/>
  <c r="BN342"/>
  <c r="G553" i="19" l="1"/>
  <c r="K553"/>
  <c r="J553"/>
  <c r="H553"/>
  <c r="I553"/>
  <c r="I553" i="20"/>
  <c r="H553"/>
  <c r="J553"/>
  <c r="K553"/>
  <c r="G553"/>
  <c r="AU343" i="17"/>
  <c r="AI344" s="1"/>
  <c r="H343"/>
  <c r="BL343"/>
  <c r="BO343"/>
  <c r="BN343" i="18"/>
  <c r="AW343"/>
  <c r="AK344" s="1"/>
  <c r="BQ343"/>
  <c r="J343"/>
  <c r="J343" i="17"/>
  <c r="BN343"/>
  <c r="BQ343"/>
  <c r="AW343"/>
  <c r="AK344" s="1"/>
  <c r="AV343" i="18"/>
  <c r="AJ344" s="1"/>
  <c r="I343"/>
  <c r="BM343"/>
  <c r="BP343"/>
  <c r="AU343"/>
  <c r="AI344" s="1"/>
  <c r="BO343"/>
  <c r="H343"/>
  <c r="BL343"/>
  <c r="I343" i="17"/>
  <c r="BP343"/>
  <c r="BM343"/>
  <c r="AV343"/>
  <c r="AJ344" s="1"/>
  <c r="BC342" i="13"/>
  <c r="AV342"/>
  <c r="AY342" s="1"/>
  <c r="AI342"/>
  <c r="AR342" s="1"/>
  <c r="BM342"/>
  <c r="BP342"/>
  <c r="I342"/>
  <c r="S342"/>
  <c r="AB343" s="1"/>
  <c r="M342"/>
  <c r="K553" i="7"/>
  <c r="G553"/>
  <c r="I553"/>
  <c r="H553"/>
  <c r="J553"/>
  <c r="AY343" i="18" l="1"/>
  <c r="BB343" s="1"/>
  <c r="AZ343"/>
  <c r="BC343" s="1"/>
  <c r="L553" i="19"/>
  <c r="G453" i="15" s="1"/>
  <c r="L553" i="20"/>
  <c r="G453" i="12" s="1"/>
  <c r="AZ343" i="17"/>
  <c r="BC343" s="1"/>
  <c r="L343"/>
  <c r="O343" s="1"/>
  <c r="R343"/>
  <c r="AA344" s="1"/>
  <c r="Q343"/>
  <c r="Z344" s="1"/>
  <c r="BR343"/>
  <c r="BS344" s="1"/>
  <c r="K343"/>
  <c r="N343" s="1"/>
  <c r="AY343"/>
  <c r="BB343" s="1"/>
  <c r="R343" i="18"/>
  <c r="AA344" s="1"/>
  <c r="L343"/>
  <c r="O343" s="1"/>
  <c r="M343"/>
  <c r="P343" s="1"/>
  <c r="S343"/>
  <c r="AB344" s="1"/>
  <c r="M343" i="17"/>
  <c r="P343" s="1"/>
  <c r="S343"/>
  <c r="AB344" s="1"/>
  <c r="AX343" i="18"/>
  <c r="BA343" s="1"/>
  <c r="AX343" i="17"/>
  <c r="BA343" s="1"/>
  <c r="Q343" i="18"/>
  <c r="Z344" s="1"/>
  <c r="K343"/>
  <c r="N343" s="1"/>
  <c r="BR343"/>
  <c r="BS344" s="1"/>
  <c r="BW342" i="13"/>
  <c r="BB342"/>
  <c r="AU342"/>
  <c r="AX342" s="1"/>
  <c r="H342"/>
  <c r="BO342"/>
  <c r="BL342"/>
  <c r="P342"/>
  <c r="L553" i="7"/>
  <c r="L342" i="13"/>
  <c r="R342"/>
  <c r="AA343" s="1"/>
  <c r="F554" i="19" l="1"/>
  <c r="F554" i="7"/>
  <c r="BD343" i="18"/>
  <c r="BH344"/>
  <c r="BH344" i="17"/>
  <c r="G453" i="16"/>
  <c r="H453" s="1"/>
  <c r="I453" s="1"/>
  <c r="H453" i="15"/>
  <c r="I453" s="1"/>
  <c r="BV342" i="13"/>
  <c r="H453" i="12"/>
  <c r="I453" s="1"/>
  <c r="BA342" i="13"/>
  <c r="BD342" s="1"/>
  <c r="BD342" i="17" s="1"/>
  <c r="AK343" i="13"/>
  <c r="AT343" s="1"/>
  <c r="K342"/>
  <c r="Q342"/>
  <c r="Z343" s="1"/>
  <c r="F553" i="20" s="1"/>
  <c r="BR342" i="13"/>
  <c r="BS343" s="1"/>
  <c r="O342"/>
  <c r="BU343" i="18" l="1"/>
  <c r="AR344" s="1"/>
  <c r="BV343"/>
  <c r="AS344" s="1"/>
  <c r="BW343"/>
  <c r="AT344" s="1"/>
  <c r="BU343" i="17"/>
  <c r="AR344" s="1"/>
  <c r="BV343"/>
  <c r="AS344" s="1"/>
  <c r="BW343"/>
  <c r="AT344" s="1"/>
  <c r="J454" i="15"/>
  <c r="J454" i="16"/>
  <c r="BU342" i="13"/>
  <c r="J454" i="12"/>
  <c r="AW343" i="13"/>
  <c r="AZ343" s="1"/>
  <c r="AJ343"/>
  <c r="AS343" s="1"/>
  <c r="N342"/>
  <c r="BH343"/>
  <c r="BQ343"/>
  <c r="BN343"/>
  <c r="J343"/>
  <c r="I554" i="19" l="1"/>
  <c r="G554"/>
  <c r="K554"/>
  <c r="J554"/>
  <c r="H554"/>
  <c r="I554" i="20"/>
  <c r="J554"/>
  <c r="K554"/>
  <c r="H554"/>
  <c r="G554"/>
  <c r="H344" i="18"/>
  <c r="BL344"/>
  <c r="BO344"/>
  <c r="AU344"/>
  <c r="AI345" s="1"/>
  <c r="BN344" i="17"/>
  <c r="J344"/>
  <c r="BQ344"/>
  <c r="AW344"/>
  <c r="AK345" s="1"/>
  <c r="AU344"/>
  <c r="AI345" s="1"/>
  <c r="BO344"/>
  <c r="H344"/>
  <c r="BL344"/>
  <c r="BM344" i="18"/>
  <c r="BP344"/>
  <c r="I344"/>
  <c r="AV344"/>
  <c r="AJ345" s="1"/>
  <c r="AW344"/>
  <c r="AK345" s="1"/>
  <c r="J344"/>
  <c r="BN344"/>
  <c r="BQ344"/>
  <c r="BM344" i="17"/>
  <c r="BP344"/>
  <c r="AV344"/>
  <c r="AJ345" s="1"/>
  <c r="I344"/>
  <c r="BC343" i="13"/>
  <c r="AV343"/>
  <c r="AY343" s="1"/>
  <c r="AI343"/>
  <c r="AR343" s="1"/>
  <c r="M343"/>
  <c r="S343"/>
  <c r="AB344" s="1"/>
  <c r="K554" i="7"/>
  <c r="I554"/>
  <c r="H554"/>
  <c r="G554"/>
  <c r="J554"/>
  <c r="BM343" i="13"/>
  <c r="BP343"/>
  <c r="I343"/>
  <c r="AX344" i="17" l="1"/>
  <c r="BA344" s="1"/>
  <c r="AX344" i="18"/>
  <c r="BA344" s="1"/>
  <c r="AZ344"/>
  <c r="BC344" s="1"/>
  <c r="L554" i="19"/>
  <c r="G454" i="15" s="1"/>
  <c r="L554" i="20"/>
  <c r="G454" i="12" s="1"/>
  <c r="K344" i="18"/>
  <c r="N344" s="1"/>
  <c r="BR344"/>
  <c r="BS345" s="1"/>
  <c r="Q344"/>
  <c r="Z345" s="1"/>
  <c r="R344" i="17"/>
  <c r="AA345" s="1"/>
  <c r="L344"/>
  <c r="O344" s="1"/>
  <c r="S344" i="18"/>
  <c r="AB345" s="1"/>
  <c r="M344"/>
  <c r="P344" s="1"/>
  <c r="L344"/>
  <c r="O344" s="1"/>
  <c r="R344"/>
  <c r="AA345" s="1"/>
  <c r="AY344" i="17"/>
  <c r="BB344" s="1"/>
  <c r="AZ344"/>
  <c r="BC344" s="1"/>
  <c r="Q344"/>
  <c r="Z345" s="1"/>
  <c r="BR344"/>
  <c r="BS345" s="1"/>
  <c r="K344"/>
  <c r="N344" s="1"/>
  <c r="M344"/>
  <c r="P344" s="1"/>
  <c r="S344"/>
  <c r="AB345" s="1"/>
  <c r="AY344" i="18"/>
  <c r="BB344" s="1"/>
  <c r="BW343" i="13"/>
  <c r="BB343"/>
  <c r="H343"/>
  <c r="L343"/>
  <c r="R343"/>
  <c r="AA344" s="1"/>
  <c r="P343"/>
  <c r="L554" i="7"/>
  <c r="F555" i="19" l="1"/>
  <c r="F555" i="7"/>
  <c r="BD344" i="18"/>
  <c r="BH345"/>
  <c r="BH345" i="17"/>
  <c r="G454" i="16"/>
  <c r="H454" s="1"/>
  <c r="I454" s="1"/>
  <c r="H454" i="15"/>
  <c r="I454" s="1"/>
  <c r="BV343" i="13"/>
  <c r="H454" i="12"/>
  <c r="I454" s="1"/>
  <c r="AU343" i="13"/>
  <c r="AX343" s="1"/>
  <c r="BL343"/>
  <c r="BO343"/>
  <c r="AK344"/>
  <c r="AT344" s="1"/>
  <c r="O343"/>
  <c r="BR343"/>
  <c r="BS344" s="1"/>
  <c r="Q343"/>
  <c r="Z344" s="1"/>
  <c r="F554" i="20" s="1"/>
  <c r="K343" i="13"/>
  <c r="BV344" i="18" l="1"/>
  <c r="AS345" s="1"/>
  <c r="BW344"/>
  <c r="AT345" s="1"/>
  <c r="BU344"/>
  <c r="AR345" s="1"/>
  <c r="BV344" i="17"/>
  <c r="AS345" s="1"/>
  <c r="BW344"/>
  <c r="AT345" s="1"/>
  <c r="BU344"/>
  <c r="AR345" s="1"/>
  <c r="J455" i="16"/>
  <c r="J455" i="15"/>
  <c r="BU343" i="13"/>
  <c r="J455" i="12"/>
  <c r="BA343" i="13"/>
  <c r="BD343" s="1"/>
  <c r="BD343" i="17" s="1"/>
  <c r="AW344" i="13"/>
  <c r="AZ344" s="1"/>
  <c r="AJ344"/>
  <c r="AS344" s="1"/>
  <c r="BH344"/>
  <c r="N343"/>
  <c r="BQ344"/>
  <c r="J344"/>
  <c r="BN344"/>
  <c r="G555" i="20" l="1"/>
  <c r="H555"/>
  <c r="I555"/>
  <c r="K555"/>
  <c r="J555"/>
  <c r="K555" i="19"/>
  <c r="I555"/>
  <c r="H555"/>
  <c r="J555"/>
  <c r="G555"/>
  <c r="J345" i="17"/>
  <c r="BQ345"/>
  <c r="AW345"/>
  <c r="AK346" s="1"/>
  <c r="BN345"/>
  <c r="AU345" i="18"/>
  <c r="AI346" s="1"/>
  <c r="BL345"/>
  <c r="H345"/>
  <c r="BO345"/>
  <c r="BQ345"/>
  <c r="AW345"/>
  <c r="AK346" s="1"/>
  <c r="BN345"/>
  <c r="J345"/>
  <c r="I345" i="17"/>
  <c r="AV345"/>
  <c r="AJ346" s="1"/>
  <c r="BM345"/>
  <c r="BP345"/>
  <c r="H345"/>
  <c r="BO345"/>
  <c r="BL345"/>
  <c r="AU345"/>
  <c r="AI346" s="1"/>
  <c r="I345" i="18"/>
  <c r="BP345"/>
  <c r="AV345"/>
  <c r="AJ346" s="1"/>
  <c r="BM345"/>
  <c r="BC344" i="13"/>
  <c r="AV344"/>
  <c r="AY344" s="1"/>
  <c r="AI344"/>
  <c r="AR344" s="1"/>
  <c r="G555" i="7"/>
  <c r="J555"/>
  <c r="I555"/>
  <c r="H555"/>
  <c r="K555"/>
  <c r="M344" i="13"/>
  <c r="S344"/>
  <c r="AB345" s="1"/>
  <c r="BP344"/>
  <c r="I344"/>
  <c r="BM344"/>
  <c r="AX345" i="18" l="1"/>
  <c r="BA345" s="1"/>
  <c r="AZ345" i="17"/>
  <c r="BC345" s="1"/>
  <c r="L555" i="20"/>
  <c r="G455" i="12" s="1"/>
  <c r="L555" i="19"/>
  <c r="G455" i="15" s="1"/>
  <c r="AY345" i="17"/>
  <c r="BB345" s="1"/>
  <c r="L345"/>
  <c r="O345" s="1"/>
  <c r="R345"/>
  <c r="AA346" s="1"/>
  <c r="K345"/>
  <c r="N345" s="1"/>
  <c r="BR345"/>
  <c r="BS346" s="1"/>
  <c r="Q345"/>
  <c r="Z346" s="1"/>
  <c r="S345"/>
  <c r="AB346" s="1"/>
  <c r="M345"/>
  <c r="P345" s="1"/>
  <c r="L345" i="18"/>
  <c r="O345" s="1"/>
  <c r="R345"/>
  <c r="AA346" s="1"/>
  <c r="S345"/>
  <c r="AB346" s="1"/>
  <c r="M345"/>
  <c r="P345" s="1"/>
  <c r="AX345" i="17"/>
  <c r="BA345" s="1"/>
  <c r="AY345" i="18"/>
  <c r="BB345" s="1"/>
  <c r="AZ345"/>
  <c r="BC345" s="1"/>
  <c r="BR345"/>
  <c r="BS346" s="1"/>
  <c r="Q345"/>
  <c r="Z346" s="1"/>
  <c r="K345"/>
  <c r="N345" s="1"/>
  <c r="BW344" i="13"/>
  <c r="BB344"/>
  <c r="AU344"/>
  <c r="AX344" s="1"/>
  <c r="R344"/>
  <c r="AA345" s="1"/>
  <c r="L344"/>
  <c r="H344"/>
  <c r="BO344"/>
  <c r="BL344"/>
  <c r="P344"/>
  <c r="L555" i="7"/>
  <c r="F556" i="19" l="1"/>
  <c r="F556" i="7"/>
  <c r="BD345" i="18"/>
  <c r="BH346" i="17"/>
  <c r="BH346" i="18"/>
  <c r="G455" i="16"/>
  <c r="H455" s="1"/>
  <c r="I455" s="1"/>
  <c r="H455" i="15"/>
  <c r="I455" s="1"/>
  <c r="BV344" i="13"/>
  <c r="H455" i="12"/>
  <c r="I455" s="1"/>
  <c r="BA344" i="13"/>
  <c r="BD344" s="1"/>
  <c r="BD344" i="17" s="1"/>
  <c r="AK345" i="13"/>
  <c r="AT345" s="1"/>
  <c r="O344"/>
  <c r="BR344"/>
  <c r="BS345" s="1"/>
  <c r="K344"/>
  <c r="Q344"/>
  <c r="Z345" s="1"/>
  <c r="F555" i="20" s="1"/>
  <c r="BW345" i="18" l="1"/>
  <c r="AT346" s="1"/>
  <c r="BU345"/>
  <c r="AR346" s="1"/>
  <c r="BV345"/>
  <c r="AS346" s="1"/>
  <c r="BW345" i="17"/>
  <c r="AT346" s="1"/>
  <c r="BU345"/>
  <c r="AR346" s="1"/>
  <c r="BV345"/>
  <c r="AS346" s="1"/>
  <c r="J456" i="15"/>
  <c r="J456" i="16"/>
  <c r="BU344" i="13"/>
  <c r="J456" i="12"/>
  <c r="AW345" i="13"/>
  <c r="AZ345" s="1"/>
  <c r="AJ345"/>
  <c r="AS345" s="1"/>
  <c r="N344"/>
  <c r="BH345"/>
  <c r="BQ345"/>
  <c r="BN345"/>
  <c r="J345"/>
  <c r="K556" i="19" l="1"/>
  <c r="H556"/>
  <c r="J556"/>
  <c r="I556"/>
  <c r="G556"/>
  <c r="J556" i="20"/>
  <c r="H556"/>
  <c r="G556"/>
  <c r="I556"/>
  <c r="K556"/>
  <c r="AU346" i="17"/>
  <c r="AX346" s="1"/>
  <c r="BA346" s="1"/>
  <c r="BL346"/>
  <c r="H346"/>
  <c r="BO346"/>
  <c r="AU346" i="18"/>
  <c r="AX346" s="1"/>
  <c r="BA346" s="1"/>
  <c r="H346"/>
  <c r="BO346"/>
  <c r="BL346"/>
  <c r="BQ346"/>
  <c r="J346"/>
  <c r="AW346"/>
  <c r="AZ346" s="1"/>
  <c r="BC346" s="1"/>
  <c r="BN346"/>
  <c r="AV346" i="17"/>
  <c r="AY346" s="1"/>
  <c r="BB346" s="1"/>
  <c r="I346"/>
  <c r="BM346"/>
  <c r="BP346"/>
  <c r="BQ346"/>
  <c r="J346"/>
  <c r="BN346"/>
  <c r="AW346"/>
  <c r="AZ346" s="1"/>
  <c r="BC346" s="1"/>
  <c r="BP346" i="18"/>
  <c r="I346"/>
  <c r="AV346"/>
  <c r="AY346" s="1"/>
  <c r="BB346" s="1"/>
  <c r="BM346"/>
  <c r="BC345" i="13"/>
  <c r="AV345"/>
  <c r="AY345" s="1"/>
  <c r="AI345"/>
  <c r="AR345" s="1"/>
  <c r="K556" i="7"/>
  <c r="G556"/>
  <c r="H556"/>
  <c r="J556"/>
  <c r="I556"/>
  <c r="I345" i="13"/>
  <c r="BM345"/>
  <c r="BP345"/>
  <c r="S345"/>
  <c r="AB346" s="1"/>
  <c r="M345"/>
  <c r="L556" i="19" l="1"/>
  <c r="G456" i="15" s="1"/>
  <c r="L556" i="20"/>
  <c r="G456" i="12" s="1"/>
  <c r="M346" i="18"/>
  <c r="P346" s="1"/>
  <c r="S346"/>
  <c r="Q346"/>
  <c r="K346"/>
  <c r="N346" s="1"/>
  <c r="BR346"/>
  <c r="BD346"/>
  <c r="BD3" s="1"/>
  <c r="K346" i="17"/>
  <c r="N346" s="1"/>
  <c r="Q346"/>
  <c r="BR346"/>
  <c r="R346" i="18"/>
  <c r="L346"/>
  <c r="O346" s="1"/>
  <c r="S346" i="17"/>
  <c r="M346"/>
  <c r="P346" s="1"/>
  <c r="R346"/>
  <c r="L346"/>
  <c r="O346" s="1"/>
  <c r="BW345" i="13"/>
  <c r="BB345"/>
  <c r="AU345"/>
  <c r="AX345" s="1"/>
  <c r="L556" i="7"/>
  <c r="P345" i="13"/>
  <c r="H345"/>
  <c r="BO345"/>
  <c r="BL345"/>
  <c r="L345"/>
  <c r="R345"/>
  <c r="AA346" s="1"/>
  <c r="H456" i="12" l="1"/>
  <c r="I456" s="1"/>
  <c r="H456" i="15"/>
  <c r="I456" s="1"/>
  <c r="G456" i="16"/>
  <c r="H456" s="1"/>
  <c r="I456" s="1"/>
  <c r="BV345" i="13"/>
  <c r="BA345"/>
  <c r="BD345" s="1"/>
  <c r="BD345" i="17" s="1"/>
  <c r="AK346" i="13"/>
  <c r="AT346" s="1"/>
  <c r="O345"/>
  <c r="BR345"/>
  <c r="BS346" s="1"/>
  <c r="K345"/>
  <c r="Q345"/>
  <c r="Z346" s="1"/>
  <c r="F556" i="20" s="1"/>
  <c r="BU346" i="18" l="1"/>
  <c r="BV346"/>
  <c r="BW346"/>
  <c r="BU346" i="17"/>
  <c r="BV346"/>
  <c r="BW346"/>
  <c r="BU345" i="13"/>
  <c r="AW346"/>
  <c r="AZ346" s="1"/>
  <c r="AJ346"/>
  <c r="AS346" s="1"/>
  <c r="BH346"/>
  <c r="J346"/>
  <c r="BQ346"/>
  <c r="BN346"/>
  <c r="N345"/>
  <c r="BC346" l="1"/>
  <c r="AV346"/>
  <c r="AY346" s="1"/>
  <c r="AI346"/>
  <c r="AR346" s="1"/>
  <c r="I346"/>
  <c r="BP346"/>
  <c r="BM346"/>
  <c r="S346"/>
  <c r="M346"/>
  <c r="BW346" l="1"/>
  <c r="BB346"/>
  <c r="AU346"/>
  <c r="AX346" s="1"/>
  <c r="P346"/>
  <c r="BO346"/>
  <c r="H346"/>
  <c r="BL346"/>
  <c r="L346"/>
  <c r="R346"/>
  <c r="BV346" l="1"/>
  <c r="BA346"/>
  <c r="BD346" s="1"/>
  <c r="BD346" i="17" s="1"/>
  <c r="BR346" i="13"/>
  <c r="Q346"/>
  <c r="K346"/>
  <c r="O346"/>
  <c r="BD3" i="17" l="1"/>
  <c r="BD3" i="13"/>
  <c r="BU346"/>
  <c r="N346"/>
</calcChain>
</file>

<file path=xl/sharedStrings.xml><?xml version="1.0" encoding="utf-8"?>
<sst xmlns="http://schemas.openxmlformats.org/spreadsheetml/2006/main" count="478" uniqueCount="76">
  <si>
    <t>box 1</t>
  </si>
  <si>
    <t>box 2</t>
  </si>
  <si>
    <t>box 3</t>
  </si>
  <si>
    <t>box 4</t>
  </si>
  <si>
    <t>box 5</t>
  </si>
  <si>
    <t>concentration</t>
  </si>
  <si>
    <t>ppmv</t>
  </si>
  <si>
    <t>MMTC</t>
  </si>
  <si>
    <t>emissions</t>
  </si>
  <si>
    <t>year</t>
  </si>
  <si>
    <t>observed</t>
  </si>
  <si>
    <t>modelled</t>
  </si>
  <si>
    <t>degree Celsius</t>
  </si>
  <si>
    <t>air temperature</t>
  </si>
  <si>
    <t>ocean temperature</t>
  </si>
  <si>
    <t>100m</t>
  </si>
  <si>
    <t>700m</t>
  </si>
  <si>
    <t>2000m</t>
  </si>
  <si>
    <t>forcing</t>
  </si>
  <si>
    <t>air temp</t>
  </si>
  <si>
    <t>ocean temp</t>
  </si>
  <si>
    <t>CO2</t>
  </si>
  <si>
    <t>Population</t>
  </si>
  <si>
    <t>GDP</t>
  </si>
  <si>
    <t>Energy</t>
  </si>
  <si>
    <t>Rich</t>
  </si>
  <si>
    <t>Middle</t>
  </si>
  <si>
    <t>Poor</t>
  </si>
  <si>
    <t>million people</t>
  </si>
  <si>
    <t>billion US dollar</t>
  </si>
  <si>
    <t>million tonnes of oil equivalent</t>
  </si>
  <si>
    <t>million tonnes of carbon dioxide</t>
  </si>
  <si>
    <t>Population growth</t>
  </si>
  <si>
    <t>GDP/capita</t>
  </si>
  <si>
    <t>Income growth</t>
  </si>
  <si>
    <t>dollar per person per year</t>
  </si>
  <si>
    <t>percent</t>
  </si>
  <si>
    <t>Energy intensity</t>
  </si>
  <si>
    <t>TOE/dollar</t>
  </si>
  <si>
    <t>Intensity change</t>
  </si>
  <si>
    <t>Carbon intensity</t>
  </si>
  <si>
    <t>tCO2/TOE</t>
  </si>
  <si>
    <t>percentage</t>
  </si>
  <si>
    <r>
      <t>observed/</t>
    </r>
    <r>
      <rPr>
        <sz val="11"/>
        <color rgb="FFFF0000"/>
        <rFont val="Calibri"/>
        <family val="2"/>
        <scheme val="minor"/>
      </rPr>
      <t>modelled</t>
    </r>
  </si>
  <si>
    <t>Capital</t>
  </si>
  <si>
    <t>Total factor productivity</t>
  </si>
  <si>
    <t>Output</t>
  </si>
  <si>
    <t>Investment</t>
  </si>
  <si>
    <t>Technological progress</t>
  </si>
  <si>
    <t>Emission reduction</t>
  </si>
  <si>
    <t>Relative abatement costs</t>
  </si>
  <si>
    <t>Total abatement costs</t>
  </si>
  <si>
    <t>Marginal abatement costs</t>
  </si>
  <si>
    <t>fraction GDP</t>
  </si>
  <si>
    <t>fraction</t>
  </si>
  <si>
    <t>billion dollar</t>
  </si>
  <si>
    <t>dollar per tonne of CO2</t>
  </si>
  <si>
    <t>World</t>
  </si>
  <si>
    <t>Ramsey rate</t>
  </si>
  <si>
    <t>Ramsey factor</t>
  </si>
  <si>
    <t>Discount factor</t>
  </si>
  <si>
    <t>Consumption per capita</t>
  </si>
  <si>
    <t>Utility</t>
  </si>
  <si>
    <t>NPV</t>
  </si>
  <si>
    <t>Impact of climate change</t>
  </si>
  <si>
    <t>rich</t>
  </si>
  <si>
    <t>mid</t>
  </si>
  <si>
    <t>poor</t>
  </si>
  <si>
    <t>.10/.75/.15</t>
  </si>
  <si>
    <t>.15/.65/.20</t>
  </si>
  <si>
    <t>.05/.75/.20</t>
  </si>
  <si>
    <t>low</t>
  </si>
  <si>
    <t>high</t>
  </si>
  <si>
    <t>deterministic</t>
  </si>
  <si>
    <t>uncertainty</t>
  </si>
  <si>
    <t>uncertainty and learning</t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</si>
</sst>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"/>
    <numFmt numFmtId="166" formatCode="0.0000"/>
    <numFmt numFmtId="167" formatCode="0.000000"/>
    <numFmt numFmtId="168" formatCode="0.0%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14" fillId="0" borderId="0" xfId="0" applyFont="1"/>
    <xf numFmtId="1" fontId="14" fillId="0" borderId="0" xfId="0" applyNumberFormat="1" applyFont="1"/>
    <xf numFmtId="164" fontId="18" fillId="0" borderId="0" xfId="0" applyNumberFormat="1" applyFont="1" applyFill="1"/>
    <xf numFmtId="164" fontId="18" fillId="0" borderId="0" xfId="0" applyNumberFormat="1" applyFont="1"/>
    <xf numFmtId="164" fontId="18" fillId="0" borderId="0" xfId="0" applyNumberFormat="1" applyFont="1" applyFill="1" applyBorder="1" applyAlignment="1">
      <alignment wrapText="1"/>
    </xf>
    <xf numFmtId="0" fontId="0" fillId="0" borderId="0" xfId="0" applyFont="1"/>
    <xf numFmtId="164" fontId="0" fillId="0" borderId="0" xfId="0" applyNumberFormat="1" applyFont="1"/>
    <xf numFmtId="10" fontId="0" fillId="0" borderId="0" xfId="0" applyNumberFormat="1"/>
    <xf numFmtId="2" fontId="0" fillId="0" borderId="0" xfId="0" applyNumberFormat="1"/>
    <xf numFmtId="164" fontId="14" fillId="0" borderId="0" xfId="0" applyNumberFormat="1" applyFont="1"/>
    <xf numFmtId="165" fontId="0" fillId="0" borderId="0" xfId="0" applyNumberFormat="1"/>
    <xf numFmtId="10" fontId="14" fillId="0" borderId="0" xfId="0" applyNumberFormat="1" applyFont="1"/>
    <xf numFmtId="2" fontId="14" fillId="0" borderId="0" xfId="0" applyNumberFormat="1" applyFont="1"/>
    <xf numFmtId="166" fontId="0" fillId="0" borderId="0" xfId="0" applyNumberFormat="1"/>
    <xf numFmtId="9" fontId="0" fillId="0" borderId="0" xfId="0" applyNumberFormat="1"/>
    <xf numFmtId="167" fontId="0" fillId="0" borderId="0" xfId="0" applyNumberFormat="1"/>
    <xf numFmtId="2" fontId="0" fillId="0" borderId="0" xfId="0" quotePrefix="1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F264*SUM(econlow!Z55:AB55)/SUM(econlow!Z54:AB54)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F265*SUM(econlow!Z56:AB56)/SUM(econlow!Z55:AB55)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F266*SUM(econlow!Z57:AB57)/SUM(econlow!Z56:AB56)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F267*SUM(econlow!Z58:AB58)/SUM(econlow!Z57:AB57)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F268*SUM(econlow!Z59:AB59)/SUM(econlow!Z58:AB58)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F269*SUM(econlow!Z60:AB60)/SUM(econlow!Z59:AB59)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F270*SUM(econlow!Z61:AB61)/SUM(econlow!Z60:AB60)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F271*SUM(econlow!Z62:AB62)/SUM(econlow!Z61:AB61)</f>
        <v>9518.2462319797269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F272*SUM(econlow!Z63:AB63)/SUM(econlow!Z62:AB62)</f>
        <v>9743.4561273901691</v>
      </c>
      <c r="G273" s="13">
        <f t="shared" si="20"/>
        <v>25.665063363757103</v>
      </c>
      <c r="H273" s="13">
        <f t="shared" si="20"/>
        <v>35.957825189474626</v>
      </c>
      <c r="I273" s="13">
        <f t="shared" si="20"/>
        <v>42.324447840150157</v>
      </c>
      <c r="J273" s="13">
        <f t="shared" si="20"/>
        <v>15.254064552737361</v>
      </c>
      <c r="K273" s="13">
        <f t="shared" si="20"/>
        <v>1.1337292753294799</v>
      </c>
      <c r="L273" s="13">
        <f t="shared" si="22"/>
        <v>395.33513022144871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F273*SUM(econlow!Z64:AB64)/SUM(econlow!Z63:AB63)</f>
        <v>9974.5051858228962</v>
      </c>
      <c r="G274" s="13">
        <f t="shared" si="20"/>
        <v>26.259734395006269</v>
      </c>
      <c r="H274" s="13">
        <f t="shared" si="20"/>
        <v>36.773782646873244</v>
      </c>
      <c r="I274" s="13">
        <f t="shared" si="20"/>
        <v>43.220148649030271</v>
      </c>
      <c r="J274" s="13">
        <f t="shared" si="20"/>
        <v>15.52624593842231</v>
      </c>
      <c r="K274" s="13">
        <f t="shared" si="20"/>
        <v>1.1450808201081655</v>
      </c>
      <c r="L274" s="13">
        <f t="shared" si="22"/>
        <v>397.92499244944025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F274*SUM(econlow!Z65:AB65)/SUM(econlow!Z64:AB64)</f>
        <v>10206.233635231776</v>
      </c>
      <c r="G275" s="13">
        <f t="shared" si="20"/>
        <v>26.868507011981375</v>
      </c>
      <c r="H275" s="13">
        <f t="shared" si="20"/>
        <v>37.609190128180551</v>
      </c>
      <c r="I275" s="13">
        <f t="shared" si="20"/>
        <v>44.138538405625297</v>
      </c>
      <c r="J275" s="13">
        <f t="shared" si="20"/>
        <v>15.809996891330201</v>
      </c>
      <c r="K275" s="13">
        <f t="shared" si="20"/>
        <v>1.1628132536868785</v>
      </c>
      <c r="L275" s="13">
        <f t="shared" si="22"/>
        <v>400.58904569080431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F275*SUM(econlow!Z66:AB66)/SUM(econlow!Z65:AB65)</f>
        <v>10438.562148730854</v>
      </c>
      <c r="G276" s="13">
        <f t="shared" si="20"/>
        <v>27.491422679859372</v>
      </c>
      <c r="H276" s="13">
        <f t="shared" si="20"/>
        <v>38.464057918379162</v>
      </c>
      <c r="I276" s="13">
        <f t="shared" si="20"/>
        <v>45.079414633032783</v>
      </c>
      <c r="J276" s="13">
        <f t="shared" si="20"/>
        <v>16.104736219183529</v>
      </c>
      <c r="K276" s="13">
        <f t="shared" si="20"/>
        <v>1.1844477882489852</v>
      </c>
      <c r="L276" s="13">
        <f t="shared" si="22"/>
        <v>403.3240792387038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F276*SUM(econlow!Z67:AB67)/SUM(econlow!Z66:AB66)</f>
        <v>10671.395593770345</v>
      </c>
      <c r="G277" s="13">
        <f t="shared" si="20"/>
        <v>28.128518022270175</v>
      </c>
      <c r="H277" s="13">
        <f t="shared" si="20"/>
        <v>39.338388825623483</v>
      </c>
      <c r="I277" s="13">
        <f t="shared" si="20"/>
        <v>46.042565654465733</v>
      </c>
      <c r="J277" s="13">
        <f t="shared" si="20"/>
        <v>16.409906620725053</v>
      </c>
      <c r="K277" s="13">
        <f t="shared" si="20"/>
        <v>1.2084772387178291</v>
      </c>
      <c r="L277" s="13">
        <f t="shared" si="22"/>
        <v>406.12785636180229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F277*SUM(econlow!Z68:AB68)/SUM(econlow!Z67:AB67)</f>
        <v>10904.642156981998</v>
      </c>
      <c r="G278" s="13">
        <f t="shared" si="20"/>
        <v>28.779823856631744</v>
      </c>
      <c r="H278" s="13">
        <f t="shared" si="20"/>
        <v>40.232176717708832</v>
      </c>
      <c r="I278" s="13">
        <f t="shared" si="20"/>
        <v>47.027768342179293</v>
      </c>
      <c r="J278" s="13">
        <f t="shared" si="20"/>
        <v>16.724971465774054</v>
      </c>
      <c r="K278" s="13">
        <f t="shared" si="20"/>
        <v>1.2339829848176653</v>
      </c>
      <c r="L278" s="13">
        <f t="shared" si="22"/>
        <v>408.99872336711155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F278*SUM(econlow!Z69:AB69)/SUM(econlow!Z68:AB68)</f>
        <v>11138.213182765452</v>
      </c>
      <c r="G279" s="13">
        <f t="shared" ref="G279:K294" si="23">G278*(1-G$5)+G$4*$F278*$L$4/1000</f>
        <v>29.445365396729237</v>
      </c>
      <c r="H279" s="13">
        <f t="shared" si="23"/>
        <v>41.145406858326858</v>
      </c>
      <c r="I279" s="13">
        <f t="shared" si="23"/>
        <v>48.034788769828971</v>
      </c>
      <c r="J279" s="13">
        <f t="shared" si="23"/>
        <v>17.049414003928021</v>
      </c>
      <c r="K279" s="13">
        <f t="shared" si="23"/>
        <v>1.2604035446998483</v>
      </c>
      <c r="L279" s="13">
        <f t="shared" si="22"/>
        <v>411.93537857351293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F279*SUM(econlow!Z70:AB70)/SUM(econlow!Z69:AB69)</f>
        <v>11372.023074895556</v>
      </c>
      <c r="G280" s="13">
        <f t="shared" si="23"/>
        <v>30.125162445442623</v>
      </c>
      <c r="H280" s="13">
        <f t="shared" si="23"/>
        <v>42.078056227239728</v>
      </c>
      <c r="I280" s="13">
        <f t="shared" si="23"/>
        <v>49.063382831822508</v>
      </c>
      <c r="J280" s="13">
        <f t="shared" si="23"/>
        <v>17.382736599523454</v>
      </c>
      <c r="K280" s="13">
        <f t="shared" si="23"/>
        <v>1.2873942001735441</v>
      </c>
      <c r="L280" s="13">
        <f t="shared" si="22"/>
        <v>414.93673230420188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F280*SUM(econlow!Z71:AB71)/SUM(econlow!Z70:AB70)</f>
        <v>11605.989190594175</v>
      </c>
      <c r="G281" s="13">
        <f t="shared" si="23"/>
        <v>30.819229581469113</v>
      </c>
      <c r="H281" s="13">
        <f t="shared" si="23"/>
        <v>43.030093830334707</v>
      </c>
      <c r="I281" s="13">
        <f t="shared" si="23"/>
        <v>50.113296839576471</v>
      </c>
      <c r="J281" s="13">
        <f t="shared" si="23"/>
        <v>17.724459998752511</v>
      </c>
      <c r="K281" s="13">
        <f t="shared" si="23"/>
        <v>1.3147418504849311</v>
      </c>
      <c r="L281" s="13">
        <f t="shared" si="22"/>
        <v>418.00182210061769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F281*SUM(econlow!Z72:AB72)/SUM(econlow!Z71:AB71)</f>
        <v>12498.292930246691</v>
      </c>
      <c r="G282" s="13">
        <f t="shared" si="23"/>
        <v>31.527576339580495</v>
      </c>
      <c r="H282" s="13">
        <f t="shared" si="23"/>
        <v>44.001480998879551</v>
      </c>
      <c r="I282" s="13">
        <f t="shared" si="23"/>
        <v>51.184268093855394</v>
      </c>
      <c r="J282" s="13">
        <f t="shared" si="23"/>
        <v>18.074122626214102</v>
      </c>
      <c r="K282" s="13">
        <f t="shared" si="23"/>
        <v>1.3423133635505735</v>
      </c>
      <c r="L282" s="13">
        <f t="shared" si="22"/>
        <v>421.12976142208015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F282*SUM(econlow!Z73:AB73)/SUM(econlow!Z72:AB72)</f>
        <v>12747.945929659536</v>
      </c>
      <c r="G283" s="13">
        <f t="shared" si="23"/>
        <v>32.290382950346725</v>
      </c>
      <c r="H283" s="13">
        <f t="shared" si="23"/>
        <v>45.053980240979541</v>
      </c>
      <c r="I283" s="13">
        <f t="shared" si="23"/>
        <v>52.374919134268715</v>
      </c>
      <c r="J283" s="13">
        <f t="shared" si="23"/>
        <v>18.508540612932077</v>
      </c>
      <c r="K283" s="13">
        <f t="shared" si="23"/>
        <v>1.4009285259094364</v>
      </c>
      <c r="L283" s="13">
        <f t="shared" si="22"/>
        <v>424.6287514644365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F283*SUM(econlow!Z74:AB74)/SUM(econlow!Z73:AB73)</f>
        <v>12991.657578940751</v>
      </c>
      <c r="G284" s="13">
        <f t="shared" si="23"/>
        <v>33.068426598635803</v>
      </c>
      <c r="H284" s="13">
        <f t="shared" si="23"/>
        <v>46.127025622384373</v>
      </c>
      <c r="I284" s="13">
        <f t="shared" si="23"/>
        <v>53.587095076999034</v>
      </c>
      <c r="J284" s="13">
        <f t="shared" si="23"/>
        <v>18.947443661052208</v>
      </c>
      <c r="K284" s="13">
        <f t="shared" si="23"/>
        <v>1.4482012170986205</v>
      </c>
      <c r="L284" s="13">
        <f t="shared" si="22"/>
        <v>428.17819217617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F284*SUM(econlow!Z75:AB75)/SUM(econlow!Z74:AB74)</f>
        <v>13235.14487143272</v>
      </c>
      <c r="G285" s="13">
        <f t="shared" si="23"/>
        <v>33.861344666834064</v>
      </c>
      <c r="H285" s="13">
        <f t="shared" si="23"/>
        <v>47.220002746798691</v>
      </c>
      <c r="I285" s="13">
        <f t="shared" si="23"/>
        <v>54.819614404347405</v>
      </c>
      <c r="J285" s="13">
        <f t="shared" si="23"/>
        <v>19.389878211552229</v>
      </c>
      <c r="K285" s="13">
        <f t="shared" si="23"/>
        <v>1.4883154151405895</v>
      </c>
      <c r="L285" s="13">
        <f t="shared" si="22"/>
        <v>431.77915544467294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F285*SUM(econlow!Z76:AB76)/SUM(econlow!Z75:AB75)</f>
        <v>13478.311436209229</v>
      </c>
      <c r="G286" s="13">
        <f t="shared" si="23"/>
        <v>34.669123461804134</v>
      </c>
      <c r="H286" s="13">
        <f t="shared" si="23"/>
        <v>48.332835715036346</v>
      </c>
      <c r="I286" s="13">
        <f t="shared" si="23"/>
        <v>56.072170348691714</v>
      </c>
      <c r="J286" s="13">
        <f t="shared" si="23"/>
        <v>19.835616187847222</v>
      </c>
      <c r="K286" s="13">
        <f t="shared" si="23"/>
        <v>1.524077234428836</v>
      </c>
      <c r="L286" s="13">
        <f t="shared" si="22"/>
        <v>435.43382294780827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F286*SUM(econlow!Z77:AB77)/SUM(econlow!Z76:AB76)</f>
        <v>13721.087672728278</v>
      </c>
      <c r="G287" s="13">
        <f t="shared" si="23"/>
        <v>35.491743408615022</v>
      </c>
      <c r="H287" s="13">
        <f t="shared" si="23"/>
        <v>49.46543978779885</v>
      </c>
      <c r="I287" s="13">
        <f t="shared" si="23"/>
        <v>57.344445781772585</v>
      </c>
      <c r="J287" s="13">
        <f t="shared" si="23"/>
        <v>20.284431231508954</v>
      </c>
      <c r="K287" s="13">
        <f t="shared" si="23"/>
        <v>1.5571841449210448</v>
      </c>
      <c r="L287" s="13">
        <f t="shared" si="22"/>
        <v>439.14324435461646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F287*SUM(econlow!Z78:AB78)/SUM(econlow!Z77:AB77)</f>
        <v>13963.406199797217</v>
      </c>
      <c r="G288" s="13">
        <f t="shared" si="23"/>
        <v>36.329180684415341</v>
      </c>
      <c r="H288" s="13">
        <f t="shared" si="23"/>
        <v>50.617723923645912</v>
      </c>
      <c r="I288" s="13">
        <f t="shared" si="23"/>
        <v>58.636117375602012</v>
      </c>
      <c r="J288" s="13">
        <f t="shared" si="23"/>
        <v>20.736101746176853</v>
      </c>
      <c r="K288" s="13">
        <f t="shared" si="23"/>
        <v>1.5886624465594124</v>
      </c>
      <c r="L288" s="13">
        <f t="shared" si="22"/>
        <v>442.90778617639955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F288*SUM(econlow!Z79:AB79)/SUM(econlow!Z78:AB78)</f>
        <v>14205.201842227878</v>
      </c>
      <c r="G289" s="13">
        <f t="shared" si="23"/>
        <v>37.181407353886534</v>
      </c>
      <c r="H289" s="13">
        <f t="shared" si="23"/>
        <v>51.789591004722396</v>
      </c>
      <c r="I289" s="13">
        <f t="shared" si="23"/>
        <v>59.946856019103294</v>
      </c>
      <c r="J289" s="13">
        <f t="shared" si="23"/>
        <v>21.190410886003086</v>
      </c>
      <c r="K289" s="13">
        <f t="shared" si="23"/>
        <v>1.619131458288668</v>
      </c>
      <c r="L289" s="13">
        <f t="shared" si="22"/>
        <v>446.72739672200396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F289*SUM(econlow!Z80:AB80)/SUM(econlow!Z79:AB79)</f>
        <v>14446.411529326888</v>
      </c>
      <c r="G290" s="13">
        <f t="shared" si="23"/>
        <v>38.04839150388166</v>
      </c>
      <c r="H290" s="13">
        <f t="shared" si="23"/>
        <v>52.980938060611336</v>
      </c>
      <c r="I290" s="13">
        <f t="shared" si="23"/>
        <v>61.27632722715375</v>
      </c>
      <c r="J290" s="13">
        <f t="shared" si="23"/>
        <v>21.64714654319139</v>
      </c>
      <c r="K290" s="13">
        <f t="shared" si="23"/>
        <v>1.6489637561689416</v>
      </c>
      <c r="L290" s="13">
        <f t="shared" si="22"/>
        <v>450.6017670910071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F290*SUM(econlow!Z81:AB81)/SUM(econlow!Z80:AB80)</f>
        <v>14686.974207698324</v>
      </c>
      <c r="G291" s="13">
        <f t="shared" si="23"/>
        <v>38.930097371868747</v>
      </c>
      <c r="H291" s="13">
        <f t="shared" si="23"/>
        <v>54.191656482039605</v>
      </c>
      <c r="I291" s="13">
        <f t="shared" si="23"/>
        <v>62.624191528886676</v>
      </c>
      <c r="J291" s="13">
        <f t="shared" si="23"/>
        <v>22.106101324333533</v>
      </c>
      <c r="K291" s="13">
        <f t="shared" si="23"/>
        <v>1.6783823579383603</v>
      </c>
      <c r="L291" s="13">
        <f t="shared" si="22"/>
        <v>454.53042906506693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F291*SUM(econlow!Z82:AB82)/SUM(econlow!Z81:AB81)</f>
        <v>14926.830763874554</v>
      </c>
      <c r="G292" s="13">
        <f t="shared" si="23"/>
        <v>39.826485469052216</v>
      </c>
      <c r="H292" s="13">
        <f t="shared" si="23"/>
        <v>55.42163222580821</v>
      </c>
      <c r="I292" s="13">
        <f t="shared" si="23"/>
        <v>63.990104837681258</v>
      </c>
      <c r="J292" s="13">
        <f t="shared" si="23"/>
        <v>22.567072517863132</v>
      </c>
      <c r="K292" s="13">
        <f t="shared" si="23"/>
        <v>1.7075196643361419</v>
      </c>
      <c r="L292" s="13">
        <f t="shared" si="22"/>
        <v>458.5128147147409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F292*SUM(econlow!Z83:AB83)/SUM(econlow!Z82:AB82)</f>
        <v>15165.923954337306</v>
      </c>
      <c r="G293" s="13">
        <f t="shared" si="23"/>
        <v>40.737512698772257</v>
      </c>
      <c r="H293" s="13">
        <f t="shared" si="23"/>
        <v>56.670746011894082</v>
      </c>
      <c r="I293" s="13">
        <f t="shared" si="23"/>
        <v>65.373718804562685</v>
      </c>
      <c r="J293" s="13">
        <f t="shared" si="23"/>
        <v>23.029862054287875</v>
      </c>
      <c r="K293" s="13">
        <f t="shared" si="23"/>
        <v>1.73645320518982</v>
      </c>
      <c r="L293" s="13">
        <f t="shared" si="22"/>
        <v>462.54829277470674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F293*SUM(econlow!Z84:AB84)/SUM(econlow!Z83:AB83)</f>
        <v>15404.198341412004</v>
      </c>
      <c r="G294" s="13">
        <f t="shared" si="23"/>
        <v>41.663132470633222</v>
      </c>
      <c r="H294" s="13">
        <f t="shared" si="23"/>
        <v>57.938873513438786</v>
      </c>
      <c r="I294" s="13">
        <f t="shared" si="23"/>
        <v>66.774681156345423</v>
      </c>
      <c r="J294" s="13">
        <f t="shared" si="23"/>
        <v>23.494276460480041</v>
      </c>
      <c r="K294" s="13">
        <f t="shared" si="23"/>
        <v>1.7652273172277155</v>
      </c>
      <c r="L294" s="13">
        <f t="shared" si="22"/>
        <v>466.63619091812518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F294*SUM(econlow!Z85:AB85)/SUM(econlow!Z84:AB84)</f>
        <v>15641.600234068546</v>
      </c>
      <c r="G295" s="13">
        <f t="shared" ref="G295:K310" si="24">G294*(1-G$5)+G$4*$F294*$L$4/1000</f>
        <v>42.603294810719404</v>
      </c>
      <c r="H295" s="13">
        <f t="shared" si="24"/>
        <v>59.225885540195378</v>
      </c>
      <c r="I295" s="13">
        <f t="shared" si="24"/>
        <v>68.192636019606923</v>
      </c>
      <c r="J295" s="13">
        <f t="shared" si="24"/>
        <v>23.960126809054131</v>
      </c>
      <c r="K295" s="13">
        <f t="shared" si="24"/>
        <v>1.7938662893271795</v>
      </c>
      <c r="L295" s="13">
        <f t="shared" si="22"/>
        <v>470.77580946890305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F295*SUM(econlow!Z86:AB86)/SUM(econlow!Z85:AB85)</f>
        <v>15878.077632990151</v>
      </c>
      <c r="G296" s="13">
        <f t="shared" si="24"/>
        <v>43.55794646819777</v>
      </c>
      <c r="H296" s="13">
        <f t="shared" si="24"/>
        <v>60.531648215911844</v>
      </c>
      <c r="I296" s="13">
        <f t="shared" si="24"/>
        <v>69.627224231418808</v>
      </c>
      <c r="J296" s="13">
        <f t="shared" si="24"/>
        <v>24.427228663688116</v>
      </c>
      <c r="K296" s="13">
        <f t="shared" si="24"/>
        <v>1.8223823327313773</v>
      </c>
      <c r="L296" s="13">
        <f t="shared" si="22"/>
        <v>474.9664299119479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F296*SUM(econlow!Z87:AB87)/SUM(econlow!Z86:AB86)</f>
        <v>16113.580179465169</v>
      </c>
      <c r="G297" s="13">
        <f t="shared" si="24"/>
        <v>44.52703101856806</v>
      </c>
      <c r="H297" s="13">
        <f t="shared" si="24"/>
        <v>61.856023150068793</v>
      </c>
      <c r="I297" s="13">
        <f t="shared" si="24"/>
        <v>71.078083637654828</v>
      </c>
      <c r="J297" s="13">
        <f t="shared" si="24"/>
        <v>24.895402021121015</v>
      </c>
      <c r="K297" s="13">
        <f t="shared" si="24"/>
        <v>1.8507804126512033</v>
      </c>
      <c r="L297" s="13">
        <f t="shared" si="22"/>
        <v>479.20732024006389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F297*SUM(econlow!Z88:AB88)/SUM(econlow!Z87:AB87)</f>
        <v>16348.059107771998</v>
      </c>
      <c r="G298" s="13">
        <f t="shared" si="24"/>
        <v>45.510488963793634</v>
      </c>
      <c r="H298" s="13">
        <f t="shared" si="24"/>
        <v>63.198867604345764</v>
      </c>
      <c r="I298" s="13">
        <f t="shared" si="24"/>
        <v>72.544849379616423</v>
      </c>
      <c r="J298" s="13">
        <f t="shared" si="24"/>
        <v>25.364471250465328</v>
      </c>
      <c r="K298" s="13">
        <f t="shared" si="24"/>
        <v>1.8790611763805343</v>
      </c>
      <c r="L298" s="13">
        <f t="shared" si="22"/>
        <v>483.49773837460168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F298*SUM(econlow!Z89:AB89)/SUM(econlow!Z88:AB88)</f>
        <v>16581.467200794268</v>
      </c>
      <c r="G299" s="13">
        <f t="shared" si="24"/>
        <v>46.508257829526194</v>
      </c>
      <c r="H299" s="13">
        <f t="shared" si="24"/>
        <v>64.560034654158699</v>
      </c>
      <c r="I299" s="13">
        <f t="shared" si="24"/>
        <v>74.027154169657578</v>
      </c>
      <c r="J299" s="13">
        <f t="shared" si="24"/>
        <v>25.834265030397766</v>
      </c>
      <c r="K299" s="13">
        <f t="shared" si="24"/>
        <v>1.9072227270524542</v>
      </c>
      <c r="L299" s="13">
        <f t="shared" si="22"/>
        <v>487.83693441079271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F299*SUM(econlow!Z90:AB90)/SUM(econlow!Z89:AB89)</f>
        <v>16813.758748643471</v>
      </c>
      <c r="G300" s="13">
        <f t="shared" si="24"/>
        <v>47.52027225962162</v>
      </c>
      <c r="H300" s="13">
        <f t="shared" si="24"/>
        <v>65.939373345585395</v>
      </c>
      <c r="I300" s="13">
        <f t="shared" si="24"/>
        <v>75.524628556442039</v>
      </c>
      <c r="J300" s="13">
        <f t="shared" si="24"/>
        <v>26.304616284728553</v>
      </c>
      <c r="K300" s="13">
        <f t="shared" si="24"/>
        <v>1.935261697392995</v>
      </c>
      <c r="L300" s="13">
        <f t="shared" si="22"/>
        <v>492.22415214377065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F300*SUM(econlow!Z91:AB91)/SUM(econlow!Z90:AB90)</f>
        <v>17044.889510089757</v>
      </c>
      <c r="G301" s="13">
        <f t="shared" si="24"/>
        <v>48.54646410813038</v>
      </c>
      <c r="H301" s="13">
        <f t="shared" si="24"/>
        <v>67.336728847974086</v>
      </c>
      <c r="I301" s="13">
        <f t="shared" si="24"/>
        <v>77.036901180423598</v>
      </c>
      <c r="J301" s="13">
        <f t="shared" si="24"/>
        <v>26.775362116794991</v>
      </c>
      <c r="K301" s="13">
        <f t="shared" si="24"/>
        <v>1.9631738990430998</v>
      </c>
      <c r="L301" s="13">
        <f t="shared" si="22"/>
        <v>496.65863015236619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F301*SUM(econlow!Z92:AB92)/SUM(econlow!Z91:AB91)</f>
        <v>17274.816676616774</v>
      </c>
      <c r="G302" s="13">
        <f t="shared" si="24"/>
        <v>49.586762528933981</v>
      </c>
      <c r="H302" s="13">
        <f t="shared" si="24"/>
        <v>68.751942602510695</v>
      </c>
      <c r="I302" s="13">
        <f t="shared" si="24"/>
        <v>78.56359902010287</v>
      </c>
      <c r="J302" s="13">
        <f t="shared" si="24"/>
        <v>27.246343743075983</v>
      </c>
      <c r="K302" s="13">
        <f t="shared" si="24"/>
        <v>1.9909547145815423</v>
      </c>
      <c r="L302" s="13">
        <f t="shared" si="22"/>
        <v>501.13960260920504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F302*SUM(econlow!Z93:AB93)/SUM(econlow!Z92:AB92)</f>
        <v>17503.498838925334</v>
      </c>
      <c r="G303" s="13">
        <f t="shared" si="24"/>
        <v>50.641094063187587</v>
      </c>
      <c r="H303" s="13">
        <f t="shared" si="24"/>
        <v>70.184852467002145</v>
      </c>
      <c r="I303" s="13">
        <f t="shared" si="24"/>
        <v>80.104347629578371</v>
      </c>
      <c r="J303" s="13">
        <f t="shared" si="24"/>
        <v>27.717406426380052</v>
      </c>
      <c r="K303" s="13">
        <f t="shared" si="24"/>
        <v>2.0185993336112791</v>
      </c>
      <c r="L303" s="13">
        <f t="shared" si="22"/>
        <v>505.66629991975947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F303*SUM(econlow!Z94:AB94)/SUM(econlow!Z93:AB93)</f>
        <v>17730.89595571825</v>
      </c>
      <c r="G304" s="13">
        <f t="shared" si="24"/>
        <v>51.709382724718239</v>
      </c>
      <c r="H304" s="13">
        <f t="shared" si="24"/>
        <v>71.635292857116326</v>
      </c>
      <c r="I304" s="13">
        <f t="shared" si="24"/>
        <v>81.658771367876739</v>
      </c>
      <c r="J304" s="13">
        <f t="shared" si="24"/>
        <v>28.18839940891861</v>
      </c>
      <c r="K304" s="13">
        <f t="shared" si="24"/>
        <v>2.0461028943804651</v>
      </c>
      <c r="L304" s="13">
        <f t="shared" si="22"/>
        <v>510.23794925301036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F304*SUM(econlow!Z95:AB95)/SUM(econlow!Z94:AB94)</f>
        <v>17956.969324604044</v>
      </c>
      <c r="G305" s="13">
        <f t="shared" si="24"/>
        <v>52.791550083517947</v>
      </c>
      <c r="H305" s="13">
        <f t="shared" si="24"/>
        <v>73.103094884302308</v>
      </c>
      <c r="I305" s="13">
        <f t="shared" si="24"/>
        <v>83.226493620515214</v>
      </c>
      <c r="J305" s="13">
        <f t="shared" si="24"/>
        <v>28.659175845538808</v>
      </c>
      <c r="K305" s="13">
        <f t="shared" si="24"/>
        <v>2.0734605682144394</v>
      </c>
      <c r="L305" s="13">
        <f t="shared" si="22"/>
        <v>514.8537750020887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F305*SUM(econlow!Z96:AB96)/SUM(econlow!Z95:AB95)</f>
        <v>18181.681554962375</v>
      </c>
      <c r="G306" s="13">
        <f t="shared" si="24"/>
        <v>53.887515347460919</v>
      </c>
      <c r="H306" s="13">
        <f t="shared" si="24"/>
        <v>74.588086490599281</v>
      </c>
      <c r="I306" s="13">
        <f t="shared" si="24"/>
        <v>84.807137013718759</v>
      </c>
      <c r="J306" s="13">
        <f t="shared" si="24"/>
        <v>29.129592737355502</v>
      </c>
      <c r="K306" s="13">
        <f t="shared" si="24"/>
        <v>2.1006676093602894</v>
      </c>
      <c r="L306" s="13">
        <f t="shared" si="22"/>
        <v>519.51299919849475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F306*SUM(econlow!Z97:AB97)/SUM(econlow!Z96:AB96)</f>
        <v>18404.996542619334</v>
      </c>
      <c r="G307" s="13">
        <f t="shared" si="24"/>
        <v>54.997195442364728</v>
      </c>
      <c r="H307" s="13">
        <f t="shared" si="24"/>
        <v>76.090092580526644</v>
      </c>
      <c r="I307" s="13">
        <f t="shared" si="24"/>
        <v>86.400323621685388</v>
      </c>
      <c r="J307" s="13">
        <f t="shared" si="24"/>
        <v>29.599510865989838</v>
      </c>
      <c r="K307" s="13">
        <f t="shared" si="24"/>
        <v>2.1277193839451853</v>
      </c>
      <c r="L307" s="13">
        <f t="shared" si="22"/>
        <v>524.21484189451178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F307*SUM(econlow!Z98:AB98)/SUM(econlow!Z97:AB97)</f>
        <v>18626.879446185481</v>
      </c>
      <c r="G308" s="13">
        <f t="shared" si="24"/>
        <v>56.120505090505816</v>
      </c>
      <c r="H308" s="13">
        <f t="shared" si="24"/>
        <v>77.608935150233435</v>
      </c>
      <c r="I308" s="13">
        <f t="shared" si="24"/>
        <v>88.005675167264741</v>
      </c>
      <c r="J308" s="13">
        <f t="shared" si="24"/>
        <v>30.068794728592152</v>
      </c>
      <c r="K308" s="13">
        <f t="shared" si="24"/>
        <v>2.1546113863515437</v>
      </c>
      <c r="L308" s="13">
        <f t="shared" si="22"/>
        <v>528.95852152294765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F308*SUM(econlow!Z99:AB99)/SUM(econlow!Z98:AB98)</f>
        <v>18847.296664915295</v>
      </c>
      <c r="G309" s="13">
        <f t="shared" si="24"/>
        <v>57.257356887690847</v>
      </c>
      <c r="H309" s="13">
        <f t="shared" si="24"/>
        <v>79.144433414070619</v>
      </c>
      <c r="I309" s="13">
        <f t="shared" si="24"/>
        <v>89.622813216388195</v>
      </c>
      <c r="J309" s="13">
        <f t="shared" si="24"/>
        <v>30.537312473799631</v>
      </c>
      <c r="K309" s="13">
        <f t="shared" si="24"/>
        <v>2.1813392480381761</v>
      </c>
      <c r="L309" s="13">
        <f t="shared" si="22"/>
        <v>533.74325523998743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F309*SUM(econlow!Z100:AB100)/SUM(econlow!Z99:AB99)</f>
        <v>19066.215817951997</v>
      </c>
      <c r="G310" s="13">
        <f t="shared" si="24"/>
        <v>58.407661378976755</v>
      </c>
      <c r="H310" s="13">
        <f t="shared" si="24"/>
        <v>80.696403928736331</v>
      </c>
      <c r="I310" s="13">
        <f t="shared" si="24"/>
        <v>91.251359366562994</v>
      </c>
      <c r="J310" s="13">
        <f t="shared" si="24"/>
        <v>31.00493583875382</v>
      </c>
      <c r="K310" s="13">
        <f t="shared" si="24"/>
        <v>2.2078987418511238</v>
      </c>
      <c r="L310" s="13">
        <f t="shared" si="22"/>
        <v>538.56825925488101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F310*SUM(econlow!Z101:AB101)/SUM(econlow!Z100:AB100)</f>
        <v>19283.605724827383</v>
      </c>
      <c r="G311" s="13">
        <f t="shared" ref="G311:K326" si="25">G310*(1-G$5)+G$4*$F310*$L$4/1000</f>
        <v>59.571327133124058</v>
      </c>
      <c r="H311" s="13">
        <f t="shared" si="25"/>
        <v>82.264660715130645</v>
      </c>
      <c r="I311" s="13">
        <f t="shared" si="25"/>
        <v>92.89093542971797</v>
      </c>
      <c r="J311" s="13">
        <f t="shared" si="25"/>
        <v>31.471540087280083</v>
      </c>
      <c r="K311" s="13">
        <f t="shared" si="25"/>
        <v>2.2342857836638901</v>
      </c>
      <c r="L311" s="13">
        <f t="shared" si="22"/>
        <v>543.43274914891663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F311*SUM(econlow!Z102:AB102)/SUM(econlow!Z101:AB101)</f>
        <v>19499.436387092726</v>
      </c>
      <c r="G312" s="13">
        <f t="shared" si="25"/>
        <v>60.74826081586</v>
      </c>
      <c r="H312" s="13">
        <f t="shared" si="25"/>
        <v>83.849015378044257</v>
      </c>
      <c r="I312" s="13">
        <f t="shared" si="25"/>
        <v>94.541163609665645</v>
      </c>
      <c r="J312" s="13">
        <f t="shared" si="25"/>
        <v>31.937003949309929</v>
      </c>
      <c r="K312" s="13">
        <f t="shared" si="25"/>
        <v>2.2604964324567893</v>
      </c>
      <c r="L312" s="13">
        <f t="shared" si="22"/>
        <v>548.33594018533654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F312*SUM(econlow!Z103:AB103)/SUM(econlow!Z102:AB102)</f>
        <v>19713.678970962286</v>
      </c>
      <c r="G313" s="13">
        <f t="shared" si="25"/>
        <v>61.938367262020591</v>
      </c>
      <c r="H313" s="13">
        <f t="shared" si="25"/>
        <v>85.449277223792933</v>
      </c>
      <c r="I313" s="13">
        <f t="shared" si="25"/>
        <v>96.201666674422427</v>
      </c>
      <c r="J313" s="13">
        <f t="shared" si="25"/>
        <v>32.401209561607928</v>
      </c>
      <c r="K313" s="13">
        <f t="shared" si="25"/>
        <v>2.2865268895026776</v>
      </c>
      <c r="L313" s="13">
        <f t="shared" si="22"/>
        <v>553.27704761134657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F313*SUM(econlow!Z104:AB104)/SUM(econlow!Z103:AB103)</f>
        <v>19926.305790857485</v>
      </c>
      <c r="G314" s="13">
        <f t="shared" si="25"/>
        <v>63.141549546633314</v>
      </c>
      <c r="H314" s="13">
        <f t="shared" si="25"/>
        <v>87.065253375898735</v>
      </c>
      <c r="I314" s="13">
        <f t="shared" si="25"/>
        <v>97.872068123608386</v>
      </c>
      <c r="J314" s="13">
        <f t="shared" si="25"/>
        <v>32.864042409847599</v>
      </c>
      <c r="K314" s="13">
        <f t="shared" si="25"/>
        <v>2.3123734970582128</v>
      </c>
      <c r="L314" s="13">
        <f t="shared" si="22"/>
        <v>558.25528695304627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F314*SUM(econlow!Z105:AB105)/SUM(econlow!Z104:AB104)</f>
        <v>20137.290293745773</v>
      </c>
      <c r="G315" s="13">
        <f t="shared" si="25"/>
        <v>64.35770905499551</v>
      </c>
      <c r="H315" s="13">
        <f t="shared" si="25"/>
        <v>88.696748888907862</v>
      </c>
      <c r="I315" s="13">
        <f t="shared" si="25"/>
        <v>99.551992351127822</v>
      </c>
      <c r="J315" s="13">
        <f t="shared" si="25"/>
        <v>33.325391272064863</v>
      </c>
      <c r="K315" s="13">
        <f t="shared" si="25"/>
        <v>2.3380327367974916</v>
      </c>
      <c r="L315" s="13">
        <f t="shared" si="22"/>
        <v>563.26987430389363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F315*SUM(econlow!Z106:AB106)/SUM(econlow!Z105:AB105)</f>
        <v>20346.60704417474</v>
      </c>
      <c r="G316" s="13">
        <f t="shared" si="25"/>
        <v>65.586745551796895</v>
      </c>
      <c r="H316" s="13">
        <f t="shared" si="25"/>
        <v>90.343566860424801</v>
      </c>
      <c r="I316" s="13">
        <f t="shared" si="25"/>
        <v>101.24106480331344</v>
      </c>
      <c r="J316" s="13">
        <f t="shared" si="25"/>
        <v>33.785148163503656</v>
      </c>
      <c r="K316" s="13">
        <f t="shared" si="25"/>
        <v>2.3635012281267356</v>
      </c>
      <c r="L316" s="13">
        <f t="shared" si="22"/>
        <v>568.32002660716557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F316*SUM(econlow!Z107:AB107)/SUM(econlow!Z106:AB106)</f>
        <v>20554.231709907668</v>
      </c>
      <c r="G317" s="13">
        <f t="shared" si="25"/>
        <v>66.828557249328682</v>
      </c>
      <c r="H317" s="13">
        <f t="shared" si="25"/>
        <v>92.005508541432988</v>
      </c>
      <c r="I317" s="13">
        <f t="shared" si="25"/>
        <v>102.93891213269927</v>
      </c>
      <c r="J317" s="13">
        <f t="shared" si="25"/>
        <v>34.243208282855818</v>
      </c>
      <c r="K317" s="13">
        <f t="shared" si="25"/>
        <v>2.3887757264594756</v>
      </c>
      <c r="L317" s="13">
        <f t="shared" si="22"/>
        <v>573.40496193277625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F317*SUM(econlow!Z108:AB108)/SUM(econlow!Z107:AB107)</f>
        <v>20760.141048073165</v>
      </c>
      <c r="G318" s="13">
        <f t="shared" si="25"/>
        <v>68.083040874816007</v>
      </c>
      <c r="H318" s="13">
        <f t="shared" si="25"/>
        <v>93.682373444963332</v>
      </c>
      <c r="I318" s="13">
        <f t="shared" si="25"/>
        <v>104.64516234757173</v>
      </c>
      <c r="J318" s="13">
        <f t="shared" si="25"/>
        <v>34.699469959886102</v>
      </c>
      <c r="K318" s="13">
        <f t="shared" si="25"/>
        <v>2.4138531214960079</v>
      </c>
      <c r="L318" s="13">
        <f t="shared" si="22"/>
        <v>578.52389974873313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F318*SUM(econlow!Z109:AB109)/SUM(econlow!Z108:AB108)</f>
        <v>20964.312891747632</v>
      </c>
      <c r="G319" s="13">
        <f t="shared" si="25"/>
        <v>69.350091736904986</v>
      </c>
      <c r="H319" s="13">
        <f t="shared" si="25"/>
        <v>95.373959453163096</v>
      </c>
      <c r="I319" s="13">
        <f t="shared" si="25"/>
        <v>106.3594449574323</v>
      </c>
      <c r="J319" s="13">
        <f t="shared" si="25"/>
        <v>35.153834604423629</v>
      </c>
      <c r="K319" s="13">
        <f t="shared" si="25"/>
        <v>2.4387304355295827</v>
      </c>
      <c r="L319" s="13">
        <f t="shared" si="22"/>
        <v>583.67606118745357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F319*SUM(econlow!Z110:AB110)/SUM(econlow!Z109:AB109)</f>
        <v>21166.726136894489</v>
      </c>
      <c r="G320" s="13">
        <f t="shared" si="25"/>
        <v>70.629603791330894</v>
      </c>
      <c r="H320" s="13">
        <f t="shared" si="25"/>
        <v>97.080062922810569</v>
      </c>
      <c r="I320" s="13">
        <f t="shared" si="25"/>
        <v>108.08139111449211</v>
      </c>
      <c r="J320" s="13">
        <f t="shared" si="25"/>
        <v>35.606206656692422</v>
      </c>
      <c r="K320" s="13">
        <f t="shared" si="25"/>
        <v>2.4634048217891218</v>
      </c>
      <c r="L320" s="13">
        <f t="shared" si="22"/>
        <v>588.86066930711513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F320*SUM(econlow!Z111:AB111)/SUM(econlow!Z110:AB110)</f>
        <v>21367.36072959084</v>
      </c>
      <c r="G321" s="13">
        <f t="shared" si="25"/>
        <v>71.921469705789249</v>
      </c>
      <c r="H321" s="13">
        <f t="shared" si="25"/>
        <v>98.800478789312933</v>
      </c>
      <c r="I321" s="13">
        <f t="shared" si="25"/>
        <v>109.81063375130496</v>
      </c>
      <c r="J321" s="13">
        <f t="shared" si="25"/>
        <v>36.056493538946476</v>
      </c>
      <c r="K321" s="13">
        <f t="shared" si="25"/>
        <v>2.4878735628208455</v>
      </c>
      <c r="L321" s="13">
        <f t="shared" si="22"/>
        <v>594.07694934817448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F321*SUM(econlow!Z112:AB112)/SUM(econlow!Z111:AB111)</f>
        <v>21566.197653476713</v>
      </c>
      <c r="G322" s="13">
        <f t="shared" si="25"/>
        <v>73.225580924027184</v>
      </c>
      <c r="H322" s="13">
        <f t="shared" si="25"/>
        <v>100.53500066921872</v>
      </c>
      <c r="I322" s="13">
        <f t="shared" si="25"/>
        <v>111.54680771463411</v>
      </c>
      <c r="J322" s="13">
        <f t="shared" si="25"/>
        <v>36.504605608368564</v>
      </c>
      <c r="K322" s="13">
        <f t="shared" si="25"/>
        <v>2.5121340689069926</v>
      </c>
      <c r="L322" s="13">
        <f t="shared" si="22"/>
        <v>599.32412898515554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F322*SUM(econlow!Z113:AB113)/SUM(econlow!Z112:AB112)</f>
        <v>21763.218917368409</v>
      </c>
      <c r="G323" s="13">
        <f t="shared" si="25"/>
        <v>74.541827729168958</v>
      </c>
      <c r="H323" s="13">
        <f t="shared" si="25"/>
        <v>102.28342096126984</v>
      </c>
      <c r="I323" s="13">
        <f t="shared" si="25"/>
        <v>113.2895498956365</v>
      </c>
      <c r="J323" s="13">
        <f t="shared" si="25"/>
        <v>36.950456111186639</v>
      </c>
      <c r="K323" s="13">
        <f t="shared" si="25"/>
        <v>2.5361838765174873</v>
      </c>
      <c r="L323" s="13">
        <f t="shared" si="22"/>
        <v>604.60143857377943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F323*SUM(econlow!Z114:AB114)/SUM(econlow!Z113:AB113)</f>
        <v>21958.407542981822</v>
      </c>
      <c r="G324" s="13">
        <f t="shared" si="25"/>
        <v>75.87009930628534</v>
      </c>
      <c r="H324" s="13">
        <f t="shared" si="25"/>
        <v>104.04553094601243</v>
      </c>
      <c r="I324" s="13">
        <f t="shared" si="25"/>
        <v>115.03849935643875</v>
      </c>
      <c r="J324" s="13">
        <f t="shared" si="25"/>
        <v>37.393961137957632</v>
      </c>
      <c r="K324" s="13">
        <f t="shared" si="25"/>
        <v>2.560020646789297</v>
      </c>
      <c r="L324" s="13">
        <f t="shared" si="22"/>
        <v>609.90811139348352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F324*SUM(econlow!Z115:AB115)/SUM(econlow!Z114:AB114)</f>
        <v>22151.747552717232</v>
      </c>
      <c r="G325" s="13">
        <f t="shared" si="25"/>
        <v>77.210283804213802</v>
      </c>
      <c r="H325" s="13">
        <f t="shared" si="25"/>
        <v>105.82112088398102</v>
      </c>
      <c r="I325" s="13">
        <f t="shared" si="25"/>
        <v>116.79329745316981</v>
      </c>
      <c r="J325" s="13">
        <f t="shared" si="25"/>
        <v>37.8350395799648</v>
      </c>
      <c r="K325" s="13">
        <f t="shared" si="25"/>
        <v>2.5836421640277427</v>
      </c>
      <c r="L325" s="13">
        <f t="shared" si="22"/>
        <v>615.24338388535716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F325*SUM(econlow!Z116:AB116)/SUM(econlow!Z115:AB115)</f>
        <v>22343.223957461687</v>
      </c>
      <c r="G326" s="13">
        <f t="shared" si="25"/>
        <v>78.562268396633158</v>
      </c>
      <c r="H326" s="13">
        <f t="shared" si="25"/>
        <v>107.60998011246554</v>
      </c>
      <c r="I326" s="13">
        <f t="shared" si="25"/>
        <v>118.553587955507</v>
      </c>
      <c r="J326" s="13">
        <f t="shared" si="25"/>
        <v>38.27361308667227</v>
      </c>
      <c r="K326" s="13">
        <f t="shared" si="25"/>
        <v>2.607046334224016</v>
      </c>
      <c r="L326" s="13">
        <f t="shared" si="22"/>
        <v>620.606495885502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F326*SUM(econlow!Z117:AB117)/SUM(econlow!Z116:AB116)</f>
        <v>22532.822744369256</v>
      </c>
      <c r="G327" s="13">
        <f t="shared" ref="G327:K342" si="26">G326*(1-G$5)+G$4*$F326*$L$4/1000</f>
        <v>79.925939342393733</v>
      </c>
      <c r="H327" s="13">
        <f t="shared" si="26"/>
        <v>109.41189714086691</v>
      </c>
      <c r="I327" s="13">
        <f t="shared" si="26"/>
        <v>120.3190171627849</v>
      </c>
      <c r="J327" s="13">
        <f t="shared" si="26"/>
        <v>38.709606024178406</v>
      </c>
      <c r="K327" s="13">
        <f t="shared" si="26"/>
        <v>2.6302311835833505</v>
      </c>
      <c r="L327" s="13">
        <f t="shared" si="22"/>
        <v>625.99669085380731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F327*SUM(econlow!Z118:AB118)/SUM(econlow!Z117:AB117)</f>
        <v>22720.530864584667</v>
      </c>
      <c r="G328" s="13">
        <f t="shared" si="26"/>
        <v>81.301182045101712</v>
      </c>
      <c r="H328" s="13">
        <f t="shared" si="26"/>
        <v>111.22665974464283</v>
      </c>
      <c r="I328" s="13">
        <f t="shared" si="26"/>
        <v>122.08923401670997</v>
      </c>
      <c r="J328" s="13">
        <f t="shared" si="26"/>
        <v>39.142945434608357</v>
      </c>
      <c r="K328" s="13">
        <f t="shared" si="26"/>
        <v>2.6531948570586135</v>
      </c>
      <c r="L328" s="13">
        <f t="shared" si="22"/>
        <v>631.41321609812144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F328*SUM(econlow!Z119:AB119)/SUM(econlow!Z118:AB118)</f>
        <v>22906.336220879231</v>
      </c>
      <c r="G329" s="13">
        <f t="shared" si="26"/>
        <v>82.687881111954297</v>
      </c>
      <c r="H329" s="13">
        <f t="shared" si="26"/>
        <v>113.05405505784243</v>
      </c>
      <c r="I329" s="13">
        <f t="shared" si="26"/>
        <v>123.86389021071791</v>
      </c>
      <c r="J329" s="13">
        <f t="shared" si="26"/>
        <v>39.573560996385517</v>
      </c>
      <c r="K329" s="13">
        <f t="shared" si="26"/>
        <v>2.675935616884531</v>
      </c>
      <c r="L329" s="13">
        <f t="shared" si="22"/>
        <v>636.85532299378474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F329*SUM(econlow!Z120:AB120)/SUM(econlow!Z119:AB119)</f>
        <v>23090.227655172188</v>
      </c>
      <c r="G330" s="13">
        <f t="shared" si="26"/>
        <v>84.085920411820169</v>
      </c>
      <c r="H330" s="13">
        <f t="shared" si="26"/>
        <v>114.89386966422545</v>
      </c>
      <c r="I330" s="13">
        <f t="shared" si="26"/>
        <v>125.64264029600561</v>
      </c>
      <c r="J330" s="13">
        <f t="shared" si="26"/>
        <v>40.001384985321344</v>
      </c>
      <c r="K330" s="13">
        <f t="shared" si="26"/>
        <v>2.6984518411081755</v>
      </c>
      <c r="L330" s="13">
        <f t="shared" ref="L330:L393" si="28">SUM(G330:K330,L$5)</f>
        <v>642.32226719848074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F330*SUM(econlow!Z121:AB121)/SUM(econlow!Z120:AB120)</f>
        <v>23272.194935914511</v>
      </c>
      <c r="G331" s="13">
        <f t="shared" si="26"/>
        <v>85.495183132558381</v>
      </c>
      <c r="H331" s="13">
        <f t="shared" si="26"/>
        <v>116.74588968695892</v>
      </c>
      <c r="I331" s="13">
        <f t="shared" si="26"/>
        <v>127.42514178426519</v>
      </c>
      <c r="J331" s="13">
        <f t="shared" si="26"/>
        <v>40.426352236463373</v>
      </c>
      <c r="K331" s="13">
        <f t="shared" si="26"/>
        <v>2.720742022111811</v>
      </c>
      <c r="L331" s="13">
        <f t="shared" si="28"/>
        <v>647.81330886235764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F331*SUM(econlow!Z122:AB122)/SUM(econlow!Z121:AB121)</f>
        <v>23452.228745315537</v>
      </c>
      <c r="G332" s="13">
        <f t="shared" si="26"/>
        <v>86.91555183756725</v>
      </c>
      <c r="H332" s="13">
        <f t="shared" si="26"/>
        <v>118.60990087688263</v>
      </c>
      <c r="I332" s="13">
        <f t="shared" si="26"/>
        <v>129.21105524714366</v>
      </c>
      <c r="J332" s="13">
        <f t="shared" si="26"/>
        <v>40.848400106641982</v>
      </c>
      <c r="K332" s="13">
        <f t="shared" si="26"/>
        <v>2.7428047651246432</v>
      </c>
      <c r="L332" s="13">
        <f t="shared" si="28"/>
        <v>653.32771283336024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F332*SUM(econlow!Z123:AB123)/SUM(econlow!Z122:AB122)</f>
        <v>23630.320666395994</v>
      </c>
      <c r="G333" s="13">
        <f t="shared" si="26"/>
        <v>88.346908521553644</v>
      </c>
      <c r="H333" s="13">
        <f t="shared" si="26"/>
        <v>120.4856886993323</v>
      </c>
      <c r="I333" s="13">
        <f t="shared" si="26"/>
        <v>131.00004441244852</v>
      </c>
      <c r="J333" s="13">
        <f t="shared" si="26"/>
        <v>41.267468437657477</v>
      </c>
      <c r="K333" s="13">
        <f t="shared" si="26"/>
        <v>2.7646387867204614</v>
      </c>
      <c r="L333" s="13">
        <f t="shared" si="28"/>
        <v>658.86474885771236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F333*SUM(econlow!Z124:AB124)/SUM(econlow!Z123:AB123)</f>
        <v>23806.463169854491</v>
      </c>
      <c r="G334" s="13">
        <f t="shared" si="26"/>
        <v>89.78913466551208</v>
      </c>
      <c r="H334" s="13">
        <f t="shared" si="26"/>
        <v>122.37303841950823</v>
      </c>
      <c r="I334" s="13">
        <f t="shared" si="26"/>
        <v>132.79177625711708</v>
      </c>
      <c r="J334" s="13">
        <f t="shared" si="26"/>
        <v>41.683499520050624</v>
      </c>
      <c r="K334" s="13">
        <f t="shared" si="26"/>
        <v>2.7862429132985738</v>
      </c>
      <c r="L334" s="13">
        <f t="shared" si="28"/>
        <v>664.42369177548653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F334*SUM(econlow!Z125:AB125)/SUM(econlow!Z124:AB124)</f>
        <v>23980.649600737106</v>
      </c>
      <c r="G335" s="13">
        <f t="shared" si="26"/>
        <v>91.242111290902258</v>
      </c>
      <c r="H335" s="13">
        <f t="shared" si="26"/>
        <v>124.27173518637591</v>
      </c>
      <c r="I335" s="13">
        <f t="shared" si="26"/>
        <v>134.58592109696463</v>
      </c>
      <c r="J335" s="13">
        <f t="shared" si="26"/>
        <v>42.096438057401343</v>
      </c>
      <c r="K335" s="13">
        <f t="shared" si="26"/>
        <v>2.8076160795458494</v>
      </c>
      <c r="L335" s="13">
        <f t="shared" si="28"/>
        <v>670.00382171118997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F335*SUM(econlow!Z126:AB126)/SUM(econlow!Z125:AB125)</f>
        <v>24152.874164902369</v>
      </c>
      <c r="G336" s="13">
        <f t="shared" si="26"/>
        <v>92.705719013012967</v>
      </c>
      <c r="H336" s="13">
        <f t="shared" si="26"/>
        <v>126.18156411508414</v>
      </c>
      <c r="I336" s="13">
        <f t="shared" si="26"/>
        <v>136.38215267322539</v>
      </c>
      <c r="J336" s="13">
        <f t="shared" si="26"/>
        <v>42.506231131102311</v>
      </c>
      <c r="K336" s="13">
        <f t="shared" si="26"/>
        <v>2.828757326878061</v>
      </c>
      <c r="L336" s="13">
        <f t="shared" si="28"/>
        <v>675.60442425930296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F336*SUM(econlow!Z127:AB127)/SUM(econlow!Z126:AB126)</f>
        <v>24323.131915277034</v>
      </c>
      <c r="G337" s="13">
        <f t="shared" si="26"/>
        <v>94.179838093499967</v>
      </c>
      <c r="H337" s="13">
        <f t="shared" si="26"/>
        <v>128.10231036788556</v>
      </c>
      <c r="I337" s="13">
        <f t="shared" si="26"/>
        <v>138.18014823589829</v>
      </c>
      <c r="J337" s="13">
        <f t="shared" si="26"/>
        <v>42.91282816555632</v>
      </c>
      <c r="K337" s="13">
        <f t="shared" si="26"/>
        <v>2.8496658018590644</v>
      </c>
      <c r="L337" s="13">
        <f t="shared" si="28"/>
        <v>681.22479066469919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F337*SUM(econlow!Z128:AB128)/SUM(econlow!Z127:AB127)</f>
        <v>24491.418737899319</v>
      </c>
      <c r="G338" s="13">
        <f t="shared" si="26"/>
        <v>95.664348492084955</v>
      </c>
      <c r="H338" s="13">
        <f t="shared" si="26"/>
        <v>130.03375923354395</v>
      </c>
      <c r="I338" s="13">
        <f t="shared" si="26"/>
        <v>139.97958862390931</v>
      </c>
      <c r="J338" s="13">
        <f t="shared" si="26"/>
        <v>43.316180893748623</v>
      </c>
      <c r="K338" s="13">
        <f t="shared" si="26"/>
        <v>2.8703407545967115</v>
      </c>
      <c r="L338" s="13">
        <f t="shared" si="28"/>
        <v>686.86421799788354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F338*SUM(econlow!Z129:AB129)/SUM(econlow!Z128:AB128)</f>
        <v>24657.731337749741</v>
      </c>
      <c r="G339" s="13">
        <f t="shared" si="26"/>
        <v>97.159129917402751</v>
      </c>
      <c r="H339" s="13">
        <f t="shared" si="26"/>
        <v>131.97569620521259</v>
      </c>
      <c r="I339" s="13">
        <f t="shared" si="26"/>
        <v>141.78015834210092</v>
      </c>
      <c r="J339" s="13">
        <f t="shared" si="26"/>
        <v>43.716243323147921</v>
      </c>
      <c r="K339" s="13">
        <f t="shared" si="26"/>
        <v>2.8907815371146777</v>
      </c>
      <c r="L339" s="13">
        <f t="shared" si="28"/>
        <v>692.52200932497885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F339*SUM(econlow!Z130:AB130)/SUM(econlow!Z129:AB129)</f>
        <v>24822.067224370487</v>
      </c>
      <c r="G340" s="13">
        <f t="shared" si="26"/>
        <v>98.664061876983723</v>
      </c>
      <c r="H340" s="13">
        <f t="shared" si="26"/>
        <v>133.92790705676805</v>
      </c>
      <c r="I340" s="13">
        <f t="shared" si="26"/>
        <v>143.58154563505954</v>
      </c>
      <c r="J340" s="13">
        <f t="shared" si="26"/>
        <v>44.112971701892263</v>
      </c>
      <c r="K340" s="13">
        <f t="shared" si="26"/>
        <v>2.9109876016997047</v>
      </c>
      <c r="L340" s="13">
        <f t="shared" si="28"/>
        <v>698.19747387240341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F340*SUM(econlow!Z131:AB131)/SUM(econlow!Z130:AB130)</f>
        <v>24984.424697276703</v>
      </c>
      <c r="G341" s="13">
        <f t="shared" si="26"/>
        <v>100.17902372635845</v>
      </c>
      <c r="H341" s="13">
        <f t="shared" si="26"/>
        <v>135.89017791758354</v>
      </c>
      <c r="I341" s="13">
        <f t="shared" si="26"/>
        <v>145.38344255779148</v>
      </c>
      <c r="J341" s="13">
        <f t="shared" si="26"/>
        <v>44.506324485218769</v>
      </c>
      <c r="K341" s="13">
        <f t="shared" si="26"/>
        <v>2.9309584992240065</v>
      </c>
      <c r="L341" s="13">
        <f t="shared" si="28"/>
        <v>703.88992718617624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F341*SUM(econlow!Z132:AB132)/SUM(econlow!Z131:AB131)</f>
        <v>25144.802831164794</v>
      </c>
      <c r="G342" s="13">
        <f t="shared" si="26"/>
        <v>101.70389471727205</v>
      </c>
      <c r="H342" s="13">
        <f t="shared" si="26"/>
        <v>137.86229534572684</v>
      </c>
      <c r="I342" s="13">
        <f t="shared" si="26"/>
        <v>147.18554504325849</v>
      </c>
      <c r="J342" s="13">
        <f t="shared" si="26"/>
        <v>44.896262302098812</v>
      </c>
      <c r="K342" s="13">
        <f t="shared" si="26"/>
        <v>2.9506938774428422</v>
      </c>
      <c r="L342" s="13">
        <f t="shared" si="28"/>
        <v>709.59869128579908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F342*SUM(econlow!Z133:AB133)/SUM(econlow!Z132:AB132)</f>
        <v>25303.201460923698</v>
      </c>
      <c r="G343" s="13">
        <f t="shared" ref="G343:K358" si="29">G342*(1-G$5)+G$4*$F342*$L$4/1000</f>
        <v>103.23855404499572</v>
      </c>
      <c r="H343" s="13">
        <f t="shared" si="29"/>
        <v>139.84404639956787</v>
      </c>
      <c r="I343" s="13">
        <f t="shared" si="29"/>
        <v>148.98755296678462</v>
      </c>
      <c r="J343" s="13">
        <f t="shared" si="29"/>
        <v>45.282747922043157</v>
      </c>
      <c r="K343" s="13">
        <f t="shared" si="29"/>
        <v>2.9701934792674916</v>
      </c>
      <c r="L343" s="13">
        <f t="shared" si="28"/>
        <v>715.32309481265884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F343*SUM(econlow!Z134:AB134)/SUM(econlow!Z133:AB133)</f>
        <v>25459.621166457317</v>
      </c>
      <c r="G344" s="13">
        <f t="shared" si="29"/>
        <v>104.78288089472346</v>
      </c>
      <c r="H344" s="13">
        <f t="shared" si="29"/>
        <v>141.83521870778202</v>
      </c>
      <c r="I344" s="13">
        <f t="shared" si="29"/>
        <v>150.78917020734679</v>
      </c>
      <c r="J344" s="13">
        <f t="shared" si="29"/>
        <v>45.665746222044135</v>
      </c>
      <c r="K344" s="13">
        <f t="shared" si="29"/>
        <v>2.9894571410140718</v>
      </c>
      <c r="L344" s="13">
        <f t="shared" si="28"/>
        <v>721.06247317291047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F344*SUM(econlow!Z135:AB135)/SUM(econlow!Z134:AB134)</f>
        <v>25614.063257326801</v>
      </c>
      <c r="G345" s="13">
        <f t="shared" si="29"/>
        <v>106.33675448704246</v>
      </c>
      <c r="H345" s="13">
        <f t="shared" si="29"/>
        <v>143.83560053773556</v>
      </c>
      <c r="I345" s="13">
        <f t="shared" si="29"/>
        <v>152.59010470576234</v>
      </c>
      <c r="J345" s="13">
        <f t="shared" si="29"/>
        <v>46.045224153624922</v>
      </c>
      <c r="K345" s="13">
        <f t="shared" si="29"/>
        <v>3.0084847906288239</v>
      </c>
      <c r="L345" s="13">
        <f t="shared" si="28"/>
        <v>726.8161686747942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F345*SUM(econlow!Z136:AB136)/SUM(econlow!Z135:AB135)</f>
        <v>25766.529757222717</v>
      </c>
      <c r="G346" s="13">
        <f t="shared" si="29"/>
        <v>107.90005412246616</v>
      </c>
      <c r="H346" s="13">
        <f t="shared" si="29"/>
        <v>145.84498086224102</v>
      </c>
      <c r="I346" s="13">
        <f t="shared" si="29"/>
        <v>154.39006851978849</v>
      </c>
      <c r="J346" s="13">
        <f t="shared" si="29"/>
        <v>46.421150709968643</v>
      </c>
      <c r="K346" s="13">
        <f t="shared" si="29"/>
        <v>3.0272764458906796</v>
      </c>
      <c r="L346" s="13">
        <f t="shared" si="28"/>
        <v>732.58353066035488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F346*SUM(econlow!Z137:AB137)/SUM(econlow!Z136:AB136)</f>
        <v>25917.023388277983</v>
      </c>
      <c r="G347" s="13">
        <f t="shared" si="29"/>
        <v>109.47265922501965</v>
      </c>
      <c r="H347" s="13">
        <f t="shared" si="29"/>
        <v>147.86314942467104</v>
      </c>
      <c r="I347" s="13">
        <f t="shared" si="29"/>
        <v>156.18877787614915</v>
      </c>
      <c r="J347" s="13">
        <f t="shared" si="29"/>
        <v>46.793496893102748</v>
      </c>
      <c r="K347" s="13">
        <f t="shared" si="29"/>
        <v>3.0458322125920514</v>
      </c>
      <c r="L347" s="13">
        <f t="shared" si="28"/>
        <v>738.36391563153461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F347*SUM(econlow!Z138:AB138)/SUM(econlow!Z137:AB137)</f>
        <v>26065.547555233672</v>
      </c>
      <c r="G348" s="13">
        <f t="shared" si="29"/>
        <v>111.05444938486761</v>
      </c>
      <c r="H348" s="13">
        <f t="shared" si="29"/>
        <v>149.88989680241974</v>
      </c>
      <c r="I348" s="13">
        <f t="shared" si="29"/>
        <v>157.98595321950688</v>
      </c>
      <c r="J348" s="13">
        <f t="shared" si="29"/>
        <v>47.162235681116861</v>
      </c>
      <c r="K348" s="13">
        <f t="shared" si="29"/>
        <v>3.0641522826989487</v>
      </c>
      <c r="L348" s="13">
        <f t="shared" si="28"/>
        <v>744.15668737061003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F348*SUM(econlow!Z139:AB139)/SUM(econlow!Z138:AB138)</f>
        <v>26212.106329469796</v>
      </c>
      <c r="G349" s="13">
        <f t="shared" si="29"/>
        <v>112.64530439997577</v>
      </c>
      <c r="H349" s="13">
        <f t="shared" si="29"/>
        <v>151.92501446870318</v>
      </c>
      <c r="I349" s="13">
        <f t="shared" si="29"/>
        <v>159.78131925839855</v>
      </c>
      <c r="J349" s="13">
        <f t="shared" si="29"/>
        <v>47.527341995394899</v>
      </c>
      <c r="K349" s="13">
        <f t="shared" si="29"/>
        <v>3.0822369324916408</v>
      </c>
      <c r="L349" s="13">
        <f t="shared" si="28"/>
        <v>749.9612170549641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F349*SUM(econlow!Z140:AB140)/SUM(econlow!Z139:AB139)</f>
        <v>26356.704432914448</v>
      </c>
      <c r="G350" s="13">
        <f t="shared" si="29"/>
        <v>114.24510431679788</v>
      </c>
      <c r="H350" s="13">
        <f t="shared" si="29"/>
        <v>153.96829485268998</v>
      </c>
      <c r="I350" s="13">
        <f t="shared" si="29"/>
        <v>161.57460500815534</v>
      </c>
      <c r="J350" s="13">
        <f t="shared" si="29"/>
        <v>47.888792667844776</v>
      </c>
      <c r="K350" s="13">
        <f t="shared" si="29"/>
        <v>3.1000865206871833</v>
      </c>
      <c r="L350" s="13">
        <f t="shared" si="28"/>
        <v>755.77688336617507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F350*SUM(econlow!Z141:AB141)/SUM(econlow!Z140:AB140)</f>
        <v>26499.34722184463</v>
      </c>
      <c r="G351" s="13">
        <f t="shared" si="29"/>
        <v>115.85372946998045</v>
      </c>
      <c r="H351" s="13">
        <f t="shared" si="29"/>
        <v>156.01953139795589</v>
      </c>
      <c r="I351" s="13">
        <f t="shared" si="29"/>
        <v>163.36554383082918</v>
      </c>
      <c r="J351" s="13">
        <f t="shared" si="29"/>
        <v>48.246566408111576</v>
      </c>
      <c r="K351" s="13">
        <f t="shared" si="29"/>
        <v>3.1177014865452337</v>
      </c>
      <c r="L351" s="13">
        <f t="shared" si="28"/>
        <v>761.60307259342233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F351*SUM(econlow!Z142:AB142)/SUM(econlow!Z141:AB141)</f>
        <v>26640.040670593116</v>
      </c>
      <c r="G352" s="13">
        <f t="shared" si="29"/>
        <v>117.47106052107895</v>
      </c>
      <c r="H352" s="13">
        <f t="shared" si="29"/>
        <v>158.07851861925636</v>
      </c>
      <c r="I352" s="13">
        <f t="shared" si="29"/>
        <v>165.15387347214966</v>
      </c>
      <c r="J352" s="13">
        <f t="shared" si="29"/>
        <v>48.600643770762431</v>
      </c>
      <c r="K352" s="13">
        <f t="shared" si="29"/>
        <v>3.1350823479586452</v>
      </c>
      <c r="L352" s="13">
        <f t="shared" si="28"/>
        <v>767.43917873120608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F352*SUM(econlow!Z143:AB143)/SUM(econlow!Z142:AB142)</f>
        <v>26778.791355175425</v>
      </c>
      <c r="G353" s="13">
        <f t="shared" si="29"/>
        <v>119.09697849627948</v>
      </c>
      <c r="H353" s="13">
        <f t="shared" si="29"/>
        <v>160.14505215761309</v>
      </c>
      <c r="I353" s="13">
        <f t="shared" si="29"/>
        <v>166.93933609553702</v>
      </c>
      <c r="J353" s="13">
        <f t="shared" si="29"/>
        <v>48.951007122433694</v>
      </c>
      <c r="K353" s="13">
        <f t="shared" si="29"/>
        <v>3.1522296995304186</v>
      </c>
      <c r="L353" s="13">
        <f t="shared" si="28"/>
        <v>773.28460357139375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F353*SUM(econlow!Z144:AB144)/SUM(econlow!Z143:AB143)</f>
        <v>26915.606436851442</v>
      </c>
      <c r="G354" s="13">
        <f t="shared" si="29"/>
        <v>120.73136482312117</v>
      </c>
      <c r="H354" s="13">
        <f t="shared" si="29"/>
        <v>162.21892883371169</v>
      </c>
      <c r="I354" s="13">
        <f t="shared" si="29"/>
        <v>168.72167831319894</v>
      </c>
      <c r="J354" s="13">
        <f t="shared" si="29"/>
        <v>49.29764060893315</v>
      </c>
      <c r="K354" s="13">
        <f t="shared" si="29"/>
        <v>3.1691442106386276</v>
      </c>
      <c r="L354" s="13">
        <f t="shared" si="28"/>
        <v>779.13875678960358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F354*SUM(econlow!Z145:AB145)/SUM(econlow!Z144:AB144)</f>
        <v>27050.49364563678</v>
      </c>
      <c r="G355" s="13">
        <f t="shared" si="29"/>
        <v>122.37410136621538</v>
      </c>
      <c r="H355" s="13">
        <f t="shared" si="29"/>
        <v>164.29994669960891</v>
      </c>
      <c r="I355" s="13">
        <f t="shared" si="29"/>
        <v>170.50065121434005</v>
      </c>
      <c r="J355" s="13">
        <f t="shared" si="29"/>
        <v>49.640530122292205</v>
      </c>
      <c r="K355" s="13">
        <f t="shared" si="29"/>
        <v>3.1858266234909811</v>
      </c>
      <c r="L355" s="13">
        <f t="shared" si="28"/>
        <v>785.00105602594749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F355*SUM(econlow!Z146:AB146)/SUM(econlow!Z145:AB145)</f>
        <v>27183.461263778161</v>
      </c>
      <c r="G356" s="13">
        <f t="shared" si="29"/>
        <v>124.02507046195848</v>
      </c>
      <c r="H356" s="13">
        <f t="shared" si="29"/>
        <v>166.38790508874942</v>
      </c>
      <c r="I356" s="13">
        <f t="shared" si="29"/>
        <v>172.27601039051598</v>
      </c>
      <c r="J356" s="13">
        <f t="shared" si="29"/>
        <v>49.979663267764984</v>
      </c>
      <c r="K356" s="13">
        <f t="shared" si="29"/>
        <v>3.2022777511707403</v>
      </c>
      <c r="L356" s="13">
        <f t="shared" si="28"/>
        <v>790.87092696015964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F356*SUM(econlow!Z147:AB147)/SUM(econlow!Z146:AB146)</f>
        <v>27314.518109207911</v>
      </c>
      <c r="G357" s="13">
        <f t="shared" si="29"/>
        <v>125.68415495223601</v>
      </c>
      <c r="H357" s="13">
        <f t="shared" si="29"/>
        <v>168.48260466429329</v>
      </c>
      <c r="I357" s="13">
        <f t="shared" si="29"/>
        <v>174.04751595816415</v>
      </c>
      <c r="J357" s="13">
        <f t="shared" si="29"/>
        <v>50.315029330773164</v>
      </c>
      <c r="K357" s="13">
        <f t="shared" si="29"/>
        <v>3.2184984756757085</v>
      </c>
      <c r="L357" s="13">
        <f t="shared" si="28"/>
        <v>796.74780338114238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F357*SUM(econlow!Z148:AB148)/SUM(econlow!Z147:AB147)</f>
        <v>27443.67351899252</v>
      </c>
      <c r="G358" s="13">
        <f t="shared" si="29"/>
        <v>127.35123821711724</v>
      </c>
      <c r="H358" s="13">
        <f t="shared" si="29"/>
        <v>170.58384746575706</v>
      </c>
      <c r="I358" s="13">
        <f t="shared" si="29"/>
        <v>175.81493257834671</v>
      </c>
      <c r="J358" s="13">
        <f t="shared" si="29"/>
        <v>50.646619243797169</v>
      </c>
      <c r="K358" s="13">
        <f t="shared" si="29"/>
        <v>3.2344897459520263</v>
      </c>
      <c r="L358" s="13">
        <f t="shared" si="28"/>
        <v>802.63112725097017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F358*SUM(econlow!Z149:AB149)/SUM(econlow!Z148:AB148)</f>
        <v>27570.937332789799</v>
      </c>
      <c r="G359" s="13">
        <f t="shared" ref="G359:K374" si="30">G358*(1-G$5)+G$4*$F358*$L$4/1000</f>
        <v>129.02620420653932</v>
      </c>
      <c r="H359" s="13">
        <f t="shared" si="30"/>
        <v>172.69143695397239</v>
      </c>
      <c r="I359" s="13">
        <f t="shared" si="30"/>
        <v>177.57802947374179</v>
      </c>
      <c r="J359" s="13">
        <f t="shared" si="30"/>
        <v>50.974425553216157</v>
      </c>
      <c r="K359" s="13">
        <f t="shared" si="30"/>
        <v>3.2502525759245526</v>
      </c>
      <c r="L359" s="13">
        <f t="shared" si="28"/>
        <v>808.52034876339428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F359*SUM(econlow!Z150:AB150)/SUM(econlow!Z149:AB149)</f>
        <v>27696.319876328831</v>
      </c>
      <c r="G360" s="13">
        <f t="shared" si="30"/>
        <v>130.70893747098188</v>
      </c>
      <c r="H360" s="13">
        <f t="shared" si="30"/>
        <v>174.80517805436753</v>
      </c>
      <c r="I360" s="13">
        <f t="shared" si="30"/>
        <v>179.33658044292125</v>
      </c>
      <c r="J360" s="13">
        <f t="shared" si="30"/>
        <v>51.298442386100596</v>
      </c>
      <c r="K360" s="13">
        <f t="shared" si="30"/>
        <v>3.2657880425255668</v>
      </c>
      <c r="L360" s="13">
        <f t="shared" si="28"/>
        <v>814.41492639689682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F360*SUM(econlow!Z151:AB151)/SUM(econlow!Z150:AB150)</f>
        <v>27819.831944927755</v>
      </c>
      <c r="G361" s="13">
        <f t="shared" si="30"/>
        <v>132.39932319113339</v>
      </c>
      <c r="H361" s="13">
        <f t="shared" si="30"/>
        <v>176.92487719857883</v>
      </c>
      <c r="I361" s="13">
        <f t="shared" si="30"/>
        <v>181.09036387195513</v>
      </c>
      <c r="J361" s="13">
        <f t="shared" si="30"/>
        <v>51.618665416963012</v>
      </c>
      <c r="K361" s="13">
        <f t="shared" si="30"/>
        <v>3.2810972837235273</v>
      </c>
      <c r="L361" s="13">
        <f t="shared" si="28"/>
        <v>820.3143269623539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F361*SUM(econlow!Z152:AB152)/SUM(econlow!Z151:AB151)</f>
        <v>27941.484787062989</v>
      </c>
      <c r="G362" s="13">
        <f t="shared" si="30"/>
        <v>134.09724720655151</v>
      </c>
      <c r="H362" s="13">
        <f t="shared" si="30"/>
        <v>179.05034236439977</v>
      </c>
      <c r="I362" s="13">
        <f t="shared" si="30"/>
        <v>182.83916274338392</v>
      </c>
      <c r="J362" s="13">
        <f t="shared" si="30"/>
        <v>51.935091834473532</v>
      </c>
      <c r="K362" s="13">
        <f t="shared" si="30"/>
        <v>3.2961814965536425</v>
      </c>
      <c r="L362" s="13">
        <f t="shared" si="28"/>
        <v>826.21802564536233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F362*SUM(econlow!Z153:AB153)/SUM(econlow!Z152:AB152)</f>
        <v>28061.290088003705</v>
      </c>
      <c r="G363" s="13">
        <f t="shared" si="30"/>
        <v>135.80259604332062</v>
      </c>
      <c r="H363" s="13">
        <f t="shared" si="30"/>
        <v>181.1813831140777</v>
      </c>
      <c r="I363" s="13">
        <f t="shared" si="30"/>
        <v>184.58276464260214</v>
      </c>
      <c r="J363" s="13">
        <f t="shared" si="30"/>
        <v>52.247720308148438</v>
      </c>
      <c r="K363" s="13">
        <f t="shared" si="30"/>
        <v>3.3110419351519504</v>
      </c>
      <c r="L363" s="13">
        <f t="shared" si="28"/>
        <v>832.1255060433009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F363*SUM(econlow!Z154:AB154)/SUM(econlow!Z153:AB153)</f>
        <v>28179.25995352539</v>
      </c>
      <c r="G364" s="13">
        <f t="shared" si="30"/>
        <v>137.51525694071051</v>
      </c>
      <c r="H364" s="13">
        <f t="shared" si="30"/>
        <v>183.31781063096835</v>
      </c>
      <c r="I364" s="13">
        <f t="shared" si="30"/>
        <v>186.3209617616973</v>
      </c>
      <c r="J364" s="13">
        <f t="shared" si="30"/>
        <v>52.556550955020839</v>
      </c>
      <c r="K364" s="13">
        <f t="shared" si="30"/>
        <v>3.3256799087945974</v>
      </c>
      <c r="L364" s="13">
        <f t="shared" si="28"/>
        <v>838.0362601971915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F364*SUM(econlow!Z155:AB155)/SUM(econlow!Z154:AB154)</f>
        <v>28295.406893715361</v>
      </c>
      <c r="G365" s="13">
        <f t="shared" si="30"/>
        <v>139.23511787684117</v>
      </c>
      <c r="H365" s="13">
        <f t="shared" si="30"/>
        <v>185.4594377545601</v>
      </c>
      <c r="I365" s="13">
        <f t="shared" si="30"/>
        <v>188.05355090079078</v>
      </c>
      <c r="J365" s="13">
        <f t="shared" si="30"/>
        <v>52.861585306303773</v>
      </c>
      <c r="K365" s="13">
        <f t="shared" si="30"/>
        <v>3.3400967799439747</v>
      </c>
      <c r="L365" s="13">
        <f t="shared" si="28"/>
        <v>843.94978861843992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F365*SUM(econlow!Z156:AB156)/SUM(econlow!Z155:AB155)</f>
        <v>28409.743806883052</v>
      </c>
      <c r="G366" s="13">
        <f t="shared" si="30"/>
        <v>140.96206759335902</v>
      </c>
      <c r="H366" s="13">
        <f t="shared" si="30"/>
        <v>187.60607901388167</v>
      </c>
      <c r="I366" s="13">
        <f t="shared" si="30"/>
        <v>189.78033346692757</v>
      </c>
      <c r="J366" s="13">
        <f t="shared" si="30"/>
        <v>53.162826274056989</v>
      </c>
      <c r="K366" s="13">
        <f t="shared" si="30"/>
        <v>3.3542939623033381</v>
      </c>
      <c r="L366" s="13">
        <f t="shared" si="28"/>
        <v>849.86560031052863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F366*SUM(econlow!Z157:AB157)/SUM(econlow!Z156:AB156)</f>
        <v>28522.283963587695</v>
      </c>
      <c r="G367" s="13">
        <f t="shared" si="30"/>
        <v>142.69599561913122</v>
      </c>
      <c r="H367" s="13">
        <f t="shared" si="30"/>
        <v>189.75755065930676</v>
      </c>
      <c r="I367" s="13">
        <f t="shared" si="30"/>
        <v>191.50111547056389</v>
      </c>
      <c r="J367" s="13">
        <f t="shared" si="30"/>
        <v>53.460278117869514</v>
      </c>
      <c r="K367" s="13">
        <f t="shared" si="30"/>
        <v>3.3682729188814893</v>
      </c>
      <c r="L367" s="13">
        <f t="shared" si="28"/>
        <v>855.78321278575288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F367*SUM(econlow!Z158:AB158)/SUM(econlow!Z157:AB157)</f>
        <v>28633.040990795045</v>
      </c>
      <c r="G368" s="13">
        <f t="shared" si="30"/>
        <v>144.43679229296521</v>
      </c>
      <c r="H368" s="13">
        <f t="shared" si="30"/>
        <v>191.91367069277175</v>
      </c>
      <c r="I368" s="13">
        <f t="shared" si="30"/>
        <v>193.21570751970205</v>
      </c>
      <c r="J368" s="13">
        <f t="shared" si="30"/>
        <v>53.753946411570823</v>
      </c>
      <c r="K368" s="13">
        <f t="shared" si="30"/>
        <v>3.3820351600690719</v>
      </c>
      <c r="L368" s="13">
        <f t="shared" si="28"/>
        <v>861.70215207707895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F368*SUM(econlow!Z159:AB159)/SUM(econlow!Z158:AB158)</f>
        <v>28742.028856174835</v>
      </c>
      <c r="G369" s="13">
        <f t="shared" si="30"/>
        <v>146.18434878536115</v>
      </c>
      <c r="H369" s="13">
        <f t="shared" si="30"/>
        <v>194.07425889642241</v>
      </c>
      <c r="I369" s="13">
        <f t="shared" si="30"/>
        <v>194.92392481172413</v>
      </c>
      <c r="J369" s="13">
        <f t="shared" si="30"/>
        <v>54.043838009984142</v>
      </c>
      <c r="K369" s="13">
        <f t="shared" si="30"/>
        <v>3.3955822417279711</v>
      </c>
      <c r="L369" s="13">
        <f t="shared" si="28"/>
        <v>867.62195274521991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F369*SUM(econlow!Z160:AB160)/SUM(econlow!Z159:AB159)</f>
        <v>28849.261852550204</v>
      </c>
      <c r="G370" s="13">
        <f t="shared" si="30"/>
        <v>147.9385571193061</v>
      </c>
      <c r="H370" s="13">
        <f t="shared" si="30"/>
        <v>196.23913685970749</v>
      </c>
      <c r="I370" s="13">
        <f t="shared" si="30"/>
        <v>196.62558712297601</v>
      </c>
      <c r="J370" s="13">
        <f t="shared" si="30"/>
        <v>54.329961015736075</v>
      </c>
      <c r="K370" s="13">
        <f t="shared" si="30"/>
        <v>3.4089157632952638</v>
      </c>
      <c r="L370" s="13">
        <f t="shared" si="28"/>
        <v>873.5421578810209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F370*SUM(econlow!Z161:AB161)/SUM(econlow!Z160:AB160)</f>
        <v>28954.754582509217</v>
      </c>
      <c r="G371" s="13">
        <f t="shared" si="30"/>
        <v>149.69931019011901</v>
      </c>
      <c r="H371" s="13">
        <f t="shared" si="30"/>
        <v>198.40812800493768</v>
      </c>
      <c r="I371" s="13">
        <f t="shared" si="30"/>
        <v>198.32051879615506</v>
      </c>
      <c r="J371" s="13">
        <f t="shared" si="30"/>
        <v>54.612324746137027</v>
      </c>
      <c r="K371" s="13">
        <f t="shared" si="30"/>
        <v>3.4220373659031358</v>
      </c>
      <c r="L371" s="13">
        <f t="shared" si="28"/>
        <v>879.46231910325196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F371*SUM(econlow!Z162:AB162)/SUM(econlow!Z161:AB161)</f>
        <v>29058.521943189393</v>
      </c>
      <c r="G372" s="13">
        <f t="shared" si="30"/>
        <v>151.46650178435667</v>
      </c>
      <c r="H372" s="13">
        <f t="shared" si="30"/>
        <v>200.5810576113291</v>
      </c>
      <c r="I372" s="13">
        <f t="shared" si="30"/>
        <v>200.00854872555522</v>
      </c>
      <c r="J372" s="13">
        <f t="shared" si="30"/>
        <v>54.890939700147548</v>
      </c>
      <c r="K372" s="13">
        <f t="shared" si="30"/>
        <v>3.4349487305160897</v>
      </c>
      <c r="L372" s="13">
        <f t="shared" si="28"/>
        <v>885.38199655190465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F372*SUM(econlow!Z163:AB163)/SUM(econlow!Z162:AB162)</f>
        <v>29160.579111243926</v>
      </c>
      <c r="G373" s="13">
        <f t="shared" si="30"/>
        <v>153.24002659779077</v>
      </c>
      <c r="H373" s="13">
        <f t="shared" si="30"/>
        <v>202.75775283755232</v>
      </c>
      <c r="I373" s="13">
        <f t="shared" si="30"/>
        <v>201.68951034022413</v>
      </c>
      <c r="J373" s="13">
        <f t="shared" si="30"/>
        <v>55.165817525445902</v>
      </c>
      <c r="K373" s="13">
        <f t="shared" si="30"/>
        <v>3.4476515760867619</v>
      </c>
      <c r="L373" s="13">
        <f t="shared" si="28"/>
        <v>891.30075887709984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F373*SUM(econlow!Z164:AB164)/SUM(econlow!Z163:AB163)</f>
        <v>29260.941527999541</v>
      </c>
      <c r="G374" s="13">
        <f t="shared" si="30"/>
        <v>155.01978025246763</v>
      </c>
      <c r="H374" s="13">
        <f t="shared" si="30"/>
        <v>204.9380427428074</v>
      </c>
      <c r="I374" s="13">
        <f t="shared" si="30"/>
        <v>203.36324158508799</v>
      </c>
      <c r="J374" s="13">
        <f t="shared" si="30"/>
        <v>55.436970985612419</v>
      </c>
      <c r="K374" s="13">
        <f t="shared" si="30"/>
        <v>3.4601476577315573</v>
      </c>
      <c r="L374" s="13">
        <f t="shared" si="28"/>
        <v>897.218183223707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F374*SUM(econlow!Z165:AB165)/SUM(econlow!Z164:AB164)</f>
        <v>29359.624884814519</v>
      </c>
      <c r="G375" s="13">
        <f t="shared" ref="G375:K390" si="31">G374*(1-G$5)+G$4*$F374*$L$4/1000</f>
        <v>156.80565931286196</v>
      </c>
      <c r="H375" s="13">
        <f t="shared" si="31"/>
        <v>207.12175830644745</v>
      </c>
      <c r="I375" s="13">
        <f t="shared" si="31"/>
        <v>205.02958490009971</v>
      </c>
      <c r="J375" s="13">
        <f t="shared" si="31"/>
        <v>55.704413927446517</v>
      </c>
      <c r="K375" s="13">
        <f t="shared" si="31"/>
        <v>3.4724387649273054</v>
      </c>
      <c r="L375" s="13">
        <f t="shared" si="28"/>
        <v>903.13385521178293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F375*SUM(econlow!Z166:AB166)/SUM(econlow!Z165:AB165)</f>
        <v>29456.645108644487</v>
      </c>
      <c r="G376" s="13">
        <f t="shared" si="31"/>
        <v>158.59756130113703</v>
      </c>
      <c r="H376" s="13">
        <f t="shared" si="31"/>
        <v>209.30873244617345</v>
      </c>
      <c r="I376" s="13">
        <f t="shared" si="31"/>
        <v>206.68838719746736</v>
      </c>
      <c r="J376" s="13">
        <f t="shared" si="31"/>
        <v>55.96816124843221</v>
      </c>
      <c r="K376" s="13">
        <f t="shared" si="31"/>
        <v>3.4845267197300536</v>
      </c>
      <c r="L376" s="13">
        <f t="shared" si="28"/>
        <v>909.0473689129401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F376*SUM(econlow!Z167:AB167)/SUM(econlow!Z166:AB166)</f>
        <v>29552.018347824487</v>
      </c>
      <c r="G377" s="13">
        <f t="shared" si="31"/>
        <v>160.39538471152377</v>
      </c>
      <c r="H377" s="13">
        <f t="shared" si="31"/>
        <v>211.49880003482357</v>
      </c>
      <c r="I377" s="13">
        <f t="shared" si="31"/>
        <v>208.33949983701976</v>
      </c>
      <c r="J377" s="13">
        <f t="shared" si="31"/>
        <v>56.228228864368077</v>
      </c>
      <c r="K377" s="13">
        <f t="shared" si="31"/>
        <v>3.4964133750170547</v>
      </c>
      <c r="L377" s="13">
        <f t="shared" si="28"/>
        <v>914.95832682275227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F377*SUM(econlow!Z168:AB168)/SUM(econlow!Z167:AB167)</f>
        <v>29645.760958073854</v>
      </c>
      <c r="G378" s="13">
        <f t="shared" si="31"/>
        <v>162.19902902383231</v>
      </c>
      <c r="H378" s="13">
        <f t="shared" si="31"/>
        <v>213.69179791578134</v>
      </c>
      <c r="I378" s="13">
        <f t="shared" si="31"/>
        <v>209.98277859976648</v>
      </c>
      <c r="J378" s="13">
        <f t="shared" si="31"/>
        <v>56.484633677177648</v>
      </c>
      <c r="K378" s="13">
        <f t="shared" si="31"/>
        <v>3.5081006127529673</v>
      </c>
      <c r="L378" s="13">
        <f t="shared" si="28"/>
        <v>920.86633982931073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F378*SUM(econlow!Z169:AB169)/SUM(econlow!Z168:AB168)</f>
        <v>29737.889488730882</v>
      </c>
      <c r="G379" s="13">
        <f t="shared" si="31"/>
        <v>164.00839471610911</v>
      </c>
      <c r="H379" s="13">
        <f t="shared" si="31"/>
        <v>215.88756491702725</v>
      </c>
      <c r="I379" s="13">
        <f t="shared" si="31"/>
        <v>211.61808365971058</v>
      </c>
      <c r="J379" s="13">
        <f t="shared" si="31"/>
        <v>56.737393542916067</v>
      </c>
      <c r="K379" s="13">
        <f t="shared" si="31"/>
        <v>3.5195903422812034</v>
      </c>
      <c r="L379" s="13">
        <f t="shared" si="28"/>
        <v>926.77102717804416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F379*SUM(econlow!Z170:AB170)/SUM(econlow!Z169:AB169)</f>
        <v>29828.420669223426</v>
      </c>
      <c r="G380" s="13">
        <f t="shared" si="31"/>
        <v>165.82338327645419</v>
      </c>
      <c r="H380" s="13">
        <f t="shared" si="31"/>
        <v>218.08594186385938</v>
      </c>
      <c r="I380" s="13">
        <f t="shared" si="31"/>
        <v>213.2452795539713</v>
      </c>
      <c r="J380" s="13">
        <f t="shared" si="31"/>
        <v>56.986527239988781</v>
      </c>
      <c r="K380" s="13">
        <f t="shared" si="31"/>
        <v>3.5308844986413219</v>
      </c>
      <c r="L380" s="13">
        <f t="shared" si="28"/>
        <v>932.67201643291492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F380*SUM(econlow!Z171:AB171)/SUM(econlow!Z170:AB170)</f>
        <v>29917.371395781007</v>
      </c>
      <c r="G381" s="13">
        <f t="shared" si="31"/>
        <v>167.64389721401244</v>
      </c>
      <c r="H381" s="13">
        <f t="shared" si="31"/>
        <v>220.28677159030843</v>
      </c>
      <c r="I381" s="13">
        <f t="shared" si="31"/>
        <v>214.86423515127538</v>
      </c>
      <c r="J381" s="13">
        <f t="shared" si="31"/>
        <v>57.232054437597839</v>
      </c>
      <c r="K381" s="13">
        <f t="shared" si="31"/>
        <v>3.5419850409132914</v>
      </c>
      <c r="L381" s="13">
        <f t="shared" si="28"/>
        <v>938.5689434341075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F381*SUM(econlow!Z172:AB172)/SUM(econlow!Z171:AB171)</f>
        <v>30004.758718393983</v>
      </c>
      <c r="G382" s="13">
        <f t="shared" si="31"/>
        <v>169.469840069154</v>
      </c>
      <c r="H382" s="13">
        <f t="shared" si="31"/>
        <v>222.48989894927385</v>
      </c>
      <c r="I382" s="13">
        <f t="shared" si="31"/>
        <v>216.47482361887492</v>
      </c>
      <c r="J382" s="13">
        <f t="shared" si="31"/>
        <v>57.473995664431158</v>
      </c>
      <c r="K382" s="13">
        <f t="shared" si="31"/>
        <v>3.5528939505893899</v>
      </c>
      <c r="L382" s="13">
        <f t="shared" si="28"/>
        <v>944.46145225232328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F382*SUM(econlow!Z173:AB173)/SUM(econlow!Z172:AB172)</f>
        <v>30090.599828024307</v>
      </c>
      <c r="G383" s="13">
        <f t="shared" si="31"/>
        <v>171.3011164228588</v>
      </c>
      <c r="H383" s="13">
        <f t="shared" si="31"/>
        <v>224.69517082140743</v>
      </c>
      <c r="I383" s="13">
        <f t="shared" si="31"/>
        <v>218.07692238795019</v>
      </c>
      <c r="J383" s="13">
        <f t="shared" si="31"/>
        <v>57.712372277609802</v>
      </c>
      <c r="K383" s="13">
        <f t="shared" si="31"/>
        <v>3.5636132299744667</v>
      </c>
      <c r="L383" s="13">
        <f t="shared" si="28"/>
        <v>950.34919513980071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F383*SUM(econlow!Z174:AB174)/SUM(econlow!Z173:AB173)</f>
        <v>30174.912044071883</v>
      </c>
      <c r="G384" s="13">
        <f t="shared" si="31"/>
        <v>173.13763190532038</v>
      </c>
      <c r="H384" s="13">
        <f t="shared" si="31"/>
        <v>226.90243612277172</v>
      </c>
      <c r="I384" s="13">
        <f t="shared" si="31"/>
        <v>219.67041311755543</v>
      </c>
      <c r="J384" s="13">
        <f t="shared" si="31"/>
        <v>57.947206431908228</v>
      </c>
      <c r="K384" s="13">
        <f t="shared" si="31"/>
        <v>3.5741449006152184</v>
      </c>
      <c r="L384" s="13">
        <f t="shared" si="28"/>
        <v>956.23183247817087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F384*SUM(econlow!Z175:AB175)/SUM(econlow!Z174:AB174)</f>
        <v>30257.712802101294</v>
      </c>
      <c r="G385" s="13">
        <f t="shared" si="31"/>
        <v>174.97929320378486</v>
      </c>
      <c r="H385" s="13">
        <f t="shared" si="31"/>
        <v>229.1115458113004</v>
      </c>
      <c r="I385" s="13">
        <f t="shared" si="31"/>
        <v>221.25518165716542</v>
      </c>
      <c r="J385" s="13">
        <f t="shared" si="31"/>
        <v>58.178521049261668</v>
      </c>
      <c r="K385" s="13">
        <f t="shared" si="31"/>
        <v>3.584491001759063</v>
      </c>
      <c r="L385" s="13">
        <f t="shared" si="28"/>
        <v>962.10903272327141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F385*SUM(econlow!Z176:AB176)/SUM(econlow!Z175:AB175)</f>
        <v>30339.019641831073</v>
      </c>
      <c r="G386" s="13">
        <f t="shared" si="31"/>
        <v>176.82600806964081</v>
      </c>
      <c r="H386" s="13">
        <f t="shared" si="31"/>
        <v>231.32235289208856</v>
      </c>
      <c r="I386" s="13">
        <f t="shared" si="31"/>
        <v>222.83111800788126</v>
      </c>
      <c r="J386" s="13">
        <f t="shared" si="31"/>
        <v>58.406339788575039</v>
      </c>
      <c r="K386" s="13">
        <f t="shared" si="31"/>
        <v>3.5946535888431903</v>
      </c>
      <c r="L386" s="13">
        <f t="shared" si="28"/>
        <v>967.98047234702892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F386*SUM(econlow!Z177:AB177)/SUM(econlow!Z176:AB176)</f>
        <v>30418.850195389692</v>
      </c>
      <c r="G387" s="13">
        <f t="shared" si="31"/>
        <v>178.67768532477604</v>
      </c>
      <c r="H387" s="13">
        <f t="shared" si="31"/>
        <v>233.5347124215406</v>
      </c>
      <c r="I387" s="13">
        <f t="shared" si="31"/>
        <v>224.39811628235199</v>
      </c>
      <c r="J387" s="13">
        <f t="shared" si="31"/>
        <v>58.630687015846803</v>
      </c>
      <c r="K387" s="13">
        <f t="shared" si="31"/>
        <v>3.6046347320142376</v>
      </c>
      <c r="L387" s="13">
        <f t="shared" si="28"/>
        <v>973.84583577652961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F387*SUM(econlow!Z178:AB178)/SUM(econlow!Z177:AB177)</f>
        <v>30497.222175839903</v>
      </c>
      <c r="G388" s="13">
        <f t="shared" si="31"/>
        <v>180.53423486721766</v>
      </c>
      <c r="H388" s="13">
        <f t="shared" si="31"/>
        <v>235.74848151040399</v>
      </c>
      <c r="I388" s="13">
        <f t="shared" si="31"/>
        <v>225.95607466347019</v>
      </c>
      <c r="J388" s="13">
        <f t="shared" si="31"/>
        <v>58.85158777462118</v>
      </c>
      <c r="K388" s="13">
        <f t="shared" si="31"/>
        <v>3.6144365146790705</v>
      </c>
      <c r="L388" s="13">
        <f t="shared" si="28"/>
        <v>979.70481533039208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F388*SUM(econlow!Z179:AB179)/SUM(econlow!Z178:AB178)</f>
        <v>30574.153365974038</v>
      </c>
      <c r="G389" s="13">
        <f t="shared" si="31"/>
        <v>182.39556767607175</v>
      </c>
      <c r="H389" s="13">
        <f t="shared" si="31"/>
        <v>237.96351932571724</v>
      </c>
      <c r="I389" s="13">
        <f t="shared" si="31"/>
        <v>227.50489536189781</v>
      </c>
      <c r="J389" s="13">
        <f t="shared" si="31"/>
        <v>59.069067756781429</v>
      </c>
      <c r="K389" s="13">
        <f t="shared" si="31"/>
        <v>3.6240610320870195</v>
      </c>
      <c r="L389" s="13">
        <f t="shared" si="28"/>
        <v>985.55711115255531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F389*SUM(econlow!Z180:AB180)/SUM(econlow!Z179:AB179)</f>
        <v>30649.661607382044</v>
      </c>
      <c r="G390" s="13">
        <f t="shared" si="31"/>
        <v>184.26159581577909</v>
      </c>
      <c r="H390" s="13">
        <f t="shared" si="31"/>
        <v>240.17968709170023</v>
      </c>
      <c r="I390" s="13">
        <f t="shared" si="31"/>
        <v>229.04448457247869</v>
      </c>
      <c r="J390" s="13">
        <f t="shared" si="31"/>
        <v>59.28315327369647</v>
      </c>
      <c r="K390" s="13">
        <f t="shared" si="31"/>
        <v>3.6335103899439218</v>
      </c>
      <c r="L390" s="13">
        <f t="shared" si="28"/>
        <v>991.40243114359839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F390*SUM(econlow!Z181:AB181)/SUM(econlow!Z180:AB180)</f>
        <v>30723.764789793371</v>
      </c>
      <c r="G391" s="13">
        <f t="shared" ref="G391:K406" si="32">G390*(1-G$5)+G$4*$F390*$L$4/1000</f>
        <v>186.13223243970381</v>
      </c>
      <c r="H391" s="13">
        <f t="shared" si="32"/>
        <v>242.39684808961584</v>
      </c>
      <c r="I391" s="13">
        <f t="shared" si="32"/>
        <v>230.57475242959396</v>
      </c>
      <c r="J391" s="13">
        <f t="shared" si="32"/>
        <v>59.493871227732775</v>
      </c>
      <c r="K391" s="13">
        <f t="shared" si="32"/>
        <v>3.6427867030582606</v>
      </c>
      <c r="L391" s="13">
        <f t="shared" si="28"/>
        <v>997.2404908897048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F391*SUM(econlow!Z182:AB182)/SUM(econlow!Z181:AB181)</f>
        <v>30796.480840693843</v>
      </c>
      <c r="G392" s="13">
        <f t="shared" si="32"/>
        <v>188.00739179307149</v>
      </c>
      <c r="H392" s="13">
        <f t="shared" si="32"/>
        <v>244.61486765663113</v>
      </c>
      <c r="I392" s="13">
        <f t="shared" si="32"/>
        <v>232.09561296151529</v>
      </c>
      <c r="J392" s="13">
        <f t="shared" si="32"/>
        <v>59.701249084142709</v>
      </c>
      <c r="K392" s="13">
        <f t="shared" si="32"/>
        <v>3.6518920940196207</v>
      </c>
      <c r="L392" s="13">
        <f t="shared" si="28"/>
        <v>1003.0710135893802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F392*SUM(econlow!Z183:AB183)/SUM(econlow!Z182:AB182)</f>
        <v>30867.827715218151</v>
      </c>
      <c r="G393" s="13">
        <f t="shared" si="32"/>
        <v>189.88698921527347</v>
      </c>
      <c r="H393" s="13">
        <f t="shared" si="32"/>
        <v>246.83361318370663</v>
      </c>
      <c r="I393" s="13">
        <f t="shared" si="32"/>
        <v>233.60698404381102</v>
      </c>
      <c r="J393" s="13">
        <f t="shared" si="32"/>
        <v>59.905314843340093</v>
      </c>
      <c r="K393" s="13">
        <f t="shared" si="32"/>
        <v>3.6608286919096642</v>
      </c>
      <c r="L393" s="13">
        <f t="shared" si="28"/>
        <v>1008.8937299780408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F393*SUM(econlow!Z184:AB184)/SUM(econlow!Z183:AB183)</f>
        <v>30937.823386318421</v>
      </c>
      <c r="G394" s="13">
        <f t="shared" si="32"/>
        <v>191.7709411415544</v>
      </c>
      <c r="H394" s="13">
        <f t="shared" si="32"/>
        <v>249.05295411254241</v>
      </c>
      <c r="I394" s="13">
        <f t="shared" si="32"/>
        <v>235.10878735185926</v>
      </c>
      <c r="J394" s="13">
        <f t="shared" si="32"/>
        <v>60.106097013573333</v>
      </c>
      <c r="K394" s="13">
        <f t="shared" si="32"/>
        <v>3.6695986310457673</v>
      </c>
      <c r="L394" s="13">
        <f t="shared" ref="L394:L457" si="34">SUM(G394:K394,L$5)</f>
        <v>1014.7083782505752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F394*SUM(econlow!Z185:AB185)/SUM(econlow!Z184:AB184)</f>
        <v>31006.48583520831</v>
      </c>
      <c r="G395" s="13">
        <f t="shared" si="32"/>
        <v>193.65916510409966</v>
      </c>
      <c r="H395" s="13">
        <f t="shared" si="32"/>
        <v>251.27276193160947</v>
      </c>
      <c r="I395" s="13">
        <f t="shared" si="32"/>
        <v>236.60094831252124</v>
      </c>
      <c r="J395" s="13">
        <f t="shared" si="32"/>
        <v>60.303624584005647</v>
      </c>
      <c r="K395" s="13">
        <f t="shared" si="32"/>
        <v>3.678204049757424</v>
      </c>
      <c r="L395" s="13">
        <f t="shared" si="34"/>
        <v>1020.5147039819934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F395*SUM(econlow!Z186:AB186)/SUM(econlow!Z185:AB185)</f>
        <v>31073.833042082835</v>
      </c>
      <c r="G396" s="13">
        <f t="shared" si="32"/>
        <v>195.55157973253961</v>
      </c>
      <c r="H396" s="13">
        <f t="shared" si="32"/>
        <v>253.49291017129477</v>
      </c>
      <c r="I396" s="13">
        <f t="shared" si="32"/>
        <v>238.08339605502775</v>
      </c>
      <c r="J396" s="13">
        <f t="shared" si="32"/>
        <v>60.497926998211575</v>
      </c>
      <c r="K396" s="13">
        <f t="shared" si="32"/>
        <v>3.686647089195469</v>
      </c>
      <c r="L396" s="13">
        <f t="shared" si="34"/>
        <v>1026.3124600462693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F396*SUM(econlow!Z187:AB187)/SUM(econlow!Z186:AB186)</f>
        <v>31139.882977113044</v>
      </c>
      <c r="G397" s="13">
        <f t="shared" si="32"/>
        <v>197.44810475388738</v>
      </c>
      <c r="H397" s="13">
        <f t="shared" si="32"/>
        <v>255.71327439818813</v>
      </c>
      <c r="I397" s="13">
        <f t="shared" si="32"/>
        <v>239.55606336113067</v>
      </c>
      <c r="J397" s="13">
        <f t="shared" si="32"/>
        <v>60.689034128098349</v>
      </c>
      <c r="K397" s="13">
        <f t="shared" si="32"/>
        <v>3.6949298921741405</v>
      </c>
      <c r="L397" s="13">
        <f t="shared" si="34"/>
        <v>1032.1014065334787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F397*SUM(econlow!Z188:AB188)/SUM(econlow!Z187:AB187)</f>
        <v>31204.653591714385</v>
      </c>
      <c r="G398" s="13">
        <f t="shared" si="32"/>
        <v>199.34866099192715</v>
      </c>
      <c r="H398" s="13">
        <f t="shared" si="32"/>
        <v>257.93373220853948</v>
      </c>
      <c r="I398" s="13">
        <f t="shared" si="32"/>
        <v>241.01888661457062</v>
      </c>
      <c r="J398" s="13">
        <f t="shared" si="32"/>
        <v>60.876976248260057</v>
      </c>
      <c r="K398" s="13">
        <f t="shared" si="32"/>
        <v>3.7030546020459747</v>
      </c>
      <c r="L398" s="13">
        <f t="shared" si="34"/>
        <v>1037.8813106653433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F398*SUM(econlow!Z189:AB189)/SUM(econlow!Z188:AB188)</f>
        <v>31268.162810087888</v>
      </c>
      <c r="G399" s="13">
        <f t="shared" si="32"/>
        <v>201.25317036606933</v>
      </c>
      <c r="H399" s="13">
        <f t="shared" si="32"/>
        <v>260.15416322091397</v>
      </c>
      <c r="I399" s="13">
        <f t="shared" si="32"/>
        <v>242.47180574991114</v>
      </c>
      <c r="J399" s="13">
        <f t="shared" si="32"/>
        <v>61.061784010772037</v>
      </c>
      <c r="K399" s="13">
        <f t="shared" si="32"/>
        <v>3.7110233616094579</v>
      </c>
      <c r="L399" s="13">
        <f t="shared" si="34"/>
        <v>1043.651946709276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F399*SUM(econlow!Z190:AB190)/SUM(econlow!Z189:AB189)</f>
        <v>31330.428521032361</v>
      </c>
      <c r="G400" s="13">
        <f t="shared" si="32"/>
        <v>203.16155588968971</v>
      </c>
      <c r="H400" s="13">
        <f t="shared" si="32"/>
        <v>262.37444906807332</v>
      </c>
      <c r="I400" s="13">
        <f t="shared" si="32"/>
        <v>243.91476420078868</v>
      </c>
      <c r="J400" s="13">
        <f t="shared" si="32"/>
        <v>61.243488420432399</v>
      </c>
      <c r="K400" s="13">
        <f t="shared" si="32"/>
        <v>3.7188383120493542</v>
      </c>
      <c r="L400" s="13">
        <f t="shared" si="34"/>
        <v>1049.4130958910334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F400*SUM(econlow!Z191:AB191)/SUM(econlow!Z190:AB190)</f>
        <v>31391.468570026056</v>
      </c>
      <c r="G401" s="13">
        <f t="shared" si="32"/>
        <v>205.07374166796868</v>
      </c>
      <c r="H401" s="13">
        <f t="shared" si="32"/>
        <v>264.59447338811037</v>
      </c>
      <c r="I401" s="13">
        <f t="shared" si="32"/>
        <v>245.34770884762739</v>
      </c>
      <c r="J401" s="13">
        <f t="shared" si="32"/>
        <v>61.422120810456903</v>
      </c>
      <c r="K401" s="13">
        <f t="shared" si="32"/>
        <v>3.7265015919095807</v>
      </c>
      <c r="L401" s="13">
        <f t="shared" si="34"/>
        <v>1055.1645463060729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F401*SUM(econlow!Z192:AB192)/SUM(econlow!Z191:AB191)</f>
        <v>31451.30075157556</v>
      </c>
      <c r="G402" s="13">
        <f t="shared" si="32"/>
        <v>206.98965289524727</v>
      </c>
      <c r="H402" s="13">
        <f t="shared" si="32"/>
        <v>266.8141218148649</v>
      </c>
      <c r="I402" s="13">
        <f t="shared" si="32"/>
        <v>246.77058996486588</v>
      </c>
      <c r="J402" s="13">
        <f t="shared" si="32"/>
        <v>61.597712818632878</v>
      </c>
      <c r="K402" s="13">
        <f t="shared" si="32"/>
        <v>3.7340153360984703</v>
      </c>
      <c r="L402" s="13">
        <f t="shared" si="34"/>
        <v>1060.9060928297095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F402*SUM(econlow!Z193:AB193)/SUM(econlow!Z192:AB192)</f>
        <v>31509.942801829951</v>
      </c>
      <c r="G403" s="13">
        <f t="shared" si="32"/>
        <v>208.9092158519162</v>
      </c>
      <c r="H403" s="13">
        <f t="shared" si="32"/>
        <v>269.03328196764704</v>
      </c>
      <c r="I403" s="13">
        <f t="shared" si="32"/>
        <v>248.18336116774296</v>
      </c>
      <c r="J403" s="13">
        <f t="shared" si="32"/>
        <v>61.77029636393744</v>
      </c>
      <c r="K403" s="13">
        <f t="shared" si="32"/>
        <v>3.7413816749262274</v>
      </c>
      <c r="L403" s="13">
        <f t="shared" si="34"/>
        <v>1066.6375370261699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F403*SUM(econlow!Z194:AB194)/SUM(econlow!Z193:AB193)</f>
        <v>31567.412391457787</v>
      </c>
      <c r="G404" s="13">
        <f t="shared" si="32"/>
        <v>210.83235790085419</v>
      </c>
      <c r="H404" s="13">
        <f t="shared" si="32"/>
        <v>271.25184344029572</v>
      </c>
      <c r="I404" s="13">
        <f t="shared" si="32"/>
        <v>249.58597935868809</v>
      </c>
      <c r="J404" s="13">
        <f t="shared" si="32"/>
        <v>61.939903623624545</v>
      </c>
      <c r="K404" s="13">
        <f t="shared" si="32"/>
        <v>3.7486027331743608</v>
      </c>
      <c r="L404" s="13">
        <f t="shared" si="34"/>
        <v>1072.3586870566369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F404*SUM(econlow!Z195:AB195)/SUM(econlow!Z194:AB194)</f>
        <v>31623.727118783831</v>
      </c>
      <c r="G405" s="13">
        <f t="shared" si="32"/>
        <v>212.75900748343142</v>
      </c>
      <c r="H405" s="13">
        <f t="shared" si="32"/>
        <v>273.46969778959823</v>
      </c>
      <c r="I405" s="13">
        <f t="shared" si="32"/>
        <v>250.97840467336115</v>
      </c>
      <c r="J405" s="13">
        <f t="shared" si="32"/>
        <v>62.106567010784907</v>
      </c>
      <c r="K405" s="13">
        <f t="shared" si="32"/>
        <v>3.7556806291968536</v>
      </c>
      <c r="L405" s="13">
        <f t="shared" si="34"/>
        <v>1078.0693575863725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F405*SUM(econlow!Z196:AB196)/SUM(econlow!Z195:AB195)</f>
        <v>31678.904503183294</v>
      </c>
      <c r="G406" s="13">
        <f t="shared" si="32"/>
        <v>214.68909411509429</v>
      </c>
      <c r="H406" s="13">
        <f t="shared" si="32"/>
        <v>275.68673852309729</v>
      </c>
      <c r="I406" s="13">
        <f t="shared" si="32"/>
        <v>252.36060042638553</v>
      </c>
      <c r="J406" s="13">
        <f t="shared" si="32"/>
        <v>62.270319152382349</v>
      </c>
      <c r="K406" s="13">
        <f t="shared" si="32"/>
        <v>3.7626174740527745</v>
      </c>
      <c r="L406" s="13">
        <f t="shared" si="34"/>
        <v>1083.7693696910123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F406*SUM(econlow!Z197:AB197)/SUM(econlow!Z196:AB196)</f>
        <v>31732.96197873036</v>
      </c>
      <c r="G407" s="13">
        <f t="shared" ref="G407:K422" si="35">G406*(1-G$5)+G$4*$F406*$L$4/1000</f>
        <v>216.62254838054679</v>
      </c>
      <c r="H407" s="13">
        <f t="shared" si="35"/>
        <v>277.90286108631113</v>
      </c>
      <c r="I407" s="13">
        <f t="shared" si="35"/>
        <v>253.7325330568172</v>
      </c>
      <c r="J407" s="13">
        <f t="shared" si="35"/>
        <v>62.431192867769525</v>
      </c>
      <c r="K407" s="13">
        <f t="shared" si="35"/>
        <v>3.7694153706700515</v>
      </c>
      <c r="L407" s="13">
        <f t="shared" si="34"/>
        <v>1089.4585507621146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F407*SUM(econlow!Z198:AB198)/SUM(econlow!Z197:AB197)</f>
        <v>31785.916888097483</v>
      </c>
      <c r="G408" s="13">
        <f t="shared" si="35"/>
        <v>218.55930192854441</v>
      </c>
      <c r="H408" s="13">
        <f t="shared" si="35"/>
        <v>280.11796284939294</v>
      </c>
      <c r="I408" s="13">
        <f t="shared" si="35"/>
        <v>255.09417207339138</v>
      </c>
      <c r="J408" s="13">
        <f t="shared" si="35"/>
        <v>62.589221147685492</v>
      </c>
      <c r="K408" s="13">
        <f t="shared" si="35"/>
        <v>3.7760764130400837</v>
      </c>
      <c r="L408" s="13">
        <f t="shared" si="34"/>
        <v>1095.1367344120545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F408*SUM(econlow!Z199:AB199)/SUM(econlow!Z198:AB198)</f>
        <v>31837.786476702793</v>
      </c>
      <c r="G409" s="13">
        <f t="shared" si="35"/>
        <v>220.49928746631562</v>
      </c>
      <c r="H409" s="13">
        <f t="shared" si="35"/>
        <v>282.33194309325353</v>
      </c>
      <c r="I409" s="13">
        <f t="shared" si="35"/>
        <v>256.44548999958772</v>
      </c>
      <c r="J409" s="13">
        <f t="shared" si="35"/>
        <v>62.74443713373703</v>
      </c>
      <c r="K409" s="13">
        <f t="shared" si="35"/>
        <v>3.7826026854428303</v>
      </c>
      <c r="L409" s="13">
        <f t="shared" si="34"/>
        <v>1100.8037603783368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F409*SUM(econlow!Z200:AB200)/SUM(econlow!Z199:AB199)</f>
        <v>31888.58788710149</v>
      </c>
      <c r="G410" s="13">
        <f t="shared" si="35"/>
        <v>222.44243875362611</v>
      </c>
      <c r="H410" s="13">
        <f t="shared" si="35"/>
        <v>284.54470299517305</v>
      </c>
      <c r="I410" s="13">
        <f t="shared" si="35"/>
        <v>257.78646231855367</v>
      </c>
      <c r="J410" s="13">
        <f t="shared" si="35"/>
        <v>62.896874098365231</v>
      </c>
      <c r="K410" s="13">
        <f t="shared" si="35"/>
        <v>3.7889962617020334</v>
      </c>
      <c r="L410" s="13">
        <f t="shared" si="34"/>
        <v>1106.45947442742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F410*SUM(econlow!Z201:AB201)/SUM(econlow!Z200:AB200)</f>
        <v>31938.338153618068</v>
      </c>
      <c r="G411" s="13">
        <f t="shared" si="35"/>
        <v>224.38869059650085</v>
      </c>
      <c r="H411" s="13">
        <f t="shared" si="35"/>
        <v>286.75614561392553</v>
      </c>
      <c r="I411" s="13">
        <f t="shared" si="35"/>
        <v>259.11706741792426</v>
      </c>
      <c r="J411" s="13">
        <f t="shared" si="35"/>
        <v>63.046565425298226</v>
      </c>
      <c r="K411" s="13">
        <f t="shared" si="35"/>
        <v>3.7952592044701738</v>
      </c>
      <c r="L411" s="13">
        <f t="shared" si="34"/>
        <v>1112.1037282581192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F411*SUM(econlow!Z202:AB202)/SUM(econlow!Z201:AB201)</f>
        <v>31987.054197215402</v>
      </c>
      <c r="G412" s="13">
        <f t="shared" si="35"/>
        <v>226.33797884061838</v>
      </c>
      <c r="H412" s="13">
        <f t="shared" si="35"/>
        <v>288.9661758744403</v>
      </c>
      <c r="I412" s="13">
        <f t="shared" si="35"/>
        <v>260.43728653457629</v>
      </c>
      <c r="J412" s="13">
        <f t="shared" si="35"/>
        <v>63.193544590490568</v>
      </c>
      <c r="K412" s="13">
        <f t="shared" si="35"/>
        <v>3.8013935645427654</v>
      </c>
      <c r="L412" s="13">
        <f t="shared" si="34"/>
        <v>1117.7363794046682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F412*SUM(econlow!Z203:AB203)/SUM(econlow!Z202:AB202)</f>
        <v>32034.752820597088</v>
      </c>
      <c r="G413" s="13">
        <f t="shared" si="35"/>
        <v>228.29024036439208</v>
      </c>
      <c r="H413" s="13">
        <f t="shared" si="35"/>
        <v>291.17470055202381</v>
      </c>
      <c r="I413" s="13">
        <f t="shared" si="35"/>
        <v>261.74710369935337</v>
      </c>
      <c r="J413" s="13">
        <f t="shared" si="35"/>
        <v>63.337845143549281</v>
      </c>
      <c r="K413" s="13">
        <f t="shared" si="35"/>
        <v>3.8074013802015676</v>
      </c>
      <c r="L413" s="13">
        <f t="shared" si="34"/>
        <v>1123.3572911395202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F413*SUM(econlow!Z204:AB204)/SUM(econlow!Z203:AB203)</f>
        <v>32081.450703538852</v>
      </c>
      <c r="G414" s="13">
        <f t="shared" si="35"/>
        <v>230.24541307175247</v>
      </c>
      <c r="H414" s="13">
        <f t="shared" si="35"/>
        <v>293.38162825616513</v>
      </c>
      <c r="I414" s="13">
        <f t="shared" si="35"/>
        <v>263.0465056817967</v>
      </c>
      <c r="J414" s="13">
        <f t="shared" si="35"/>
        <v>63.479500689646123</v>
      </c>
      <c r="K414" s="13">
        <f t="shared" si="35"/>
        <v>3.8132846765862833</v>
      </c>
      <c r="L414" s="13">
        <f t="shared" si="34"/>
        <v>1128.9663323759466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F414*SUM(econlow!Z205:AB205)/SUM(econlow!Z204:AB204)</f>
        <v>32127.164398445075</v>
      </c>
      <c r="G415" s="13">
        <f t="shared" si="35"/>
        <v>232.20343588464451</v>
      </c>
      <c r="H415" s="13">
        <f t="shared" si="35"/>
        <v>295.58686941394745</v>
      </c>
      <c r="I415" s="13">
        <f t="shared" si="35"/>
        <v>264.33548193491669</v>
      </c>
      <c r="J415" s="13">
        <f t="shared" si="35"/>
        <v>63.618544871915191</v>
      </c>
      <c r="K415" s="13">
        <f t="shared" si="35"/>
        <v>3.8190454650942951</v>
      </c>
      <c r="L415" s="13">
        <f t="shared" si="34"/>
        <v>1134.5633775705182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F415*SUM(econlow!Z206:AB206)/SUM(econlow!Z205:AB205)</f>
        <v>32171.910326126526</v>
      </c>
      <c r="G416" s="13">
        <f t="shared" si="35"/>
        <v>234.16424873525384</v>
      </c>
      <c r="H416" s="13">
        <f t="shared" si="35"/>
        <v>297.79033625308807</v>
      </c>
      <c r="I416" s="13">
        <f t="shared" si="35"/>
        <v>265.61402454003814</v>
      </c>
      <c r="J416" s="13">
        <f t="shared" si="35"/>
        <v>63.755011354334577</v>
      </c>
      <c r="K416" s="13">
        <f t="shared" si="35"/>
        <v>3.8246857428079712</v>
      </c>
      <c r="L416" s="13">
        <f t="shared" si="34"/>
        <v>1140.1483066255228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F416*SUM(econlow!Z207:AB207)/SUM(econlow!Z206:AB206)</f>
        <v>32215.704771794914</v>
      </c>
      <c r="G417" s="13">
        <f t="shared" si="35"/>
        <v>236.12779255797517</v>
      </c>
      <c r="H417" s="13">
        <f t="shared" si="35"/>
        <v>299.99194278462875</v>
      </c>
      <c r="I417" s="13">
        <f t="shared" si="35"/>
        <v>266.88212815175143</v>
      </c>
      <c r="J417" s="13">
        <f t="shared" si="35"/>
        <v>63.888933805090346</v>
      </c>
      <c r="K417" s="13">
        <f t="shared" si="35"/>
        <v>3.8302074919490821</v>
      </c>
      <c r="L417" s="13">
        <f t="shared" si="34"/>
        <v>1145.7210047913948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F417*SUM(econlow!Z208:AB208)/SUM(econlow!Z207:AB207)</f>
        <v>32258.563881269809</v>
      </c>
      <c r="G418" s="13">
        <f t="shared" si="35"/>
        <v>238.09400928113635</v>
      </c>
      <c r="H418" s="13">
        <f t="shared" si="35"/>
        <v>302.19160478529716</v>
      </c>
      <c r="I418" s="13">
        <f t="shared" si="35"/>
        <v>268.13978994300095</v>
      </c>
      <c r="J418" s="13">
        <f t="shared" si="35"/>
        <v>64.020345880420749</v>
      </c>
      <c r="K418" s="13">
        <f t="shared" si="35"/>
        <v>3.835612679359834</v>
      </c>
      <c r="L418" s="13">
        <f t="shared" si="34"/>
        <v>1151.2813625692152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F418*SUM(econlow!Z209:AB209)/SUM(econlow!Z208:AB208)</f>
        <v>32300.50365739438</v>
      </c>
      <c r="G419" s="13">
        <f t="shared" si="35"/>
        <v>240.06284181849085</v>
      </c>
      <c r="H419" s="13">
        <f t="shared" si="35"/>
        <v>304.38923977956119</v>
      </c>
      <c r="I419" s="13">
        <f t="shared" si="35"/>
        <v>269.38700955034057</v>
      </c>
      <c r="J419" s="13">
        <f t="shared" si="35"/>
        <v>64.14928120893822</v>
      </c>
      <c r="K419" s="13">
        <f t="shared" si="35"/>
        <v>3.8409032560100274</v>
      </c>
      <c r="L419" s="13">
        <f t="shared" si="34"/>
        <v>1156.8292756133408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F419*SUM(econlow!Z210:AB210)/SUM(econlow!Z209:AB209)</f>
        <v>32341.539956654648</v>
      </c>
      <c r="G420" s="13">
        <f t="shared" si="35"/>
        <v>242.03423406049146</v>
      </c>
      <c r="H420" s="13">
        <f t="shared" si="35"/>
        <v>306.58476702139581</v>
      </c>
      <c r="I420" s="13">
        <f t="shared" si="35"/>
        <v>270.62378901938553</v>
      </c>
      <c r="J420" s="13">
        <f t="shared" si="35"/>
        <v>64.275773376426258</v>
      </c>
      <c r="K420" s="13">
        <f t="shared" si="35"/>
        <v>3.8460811565298529</v>
      </c>
      <c r="L420" s="13">
        <f t="shared" si="34"/>
        <v>1162.3646446342291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F420*SUM(econlow!Z211:AB211)/SUM(econlow!Z210:AB210)</f>
        <v>32381.68848599842</v>
      </c>
      <c r="G421" s="13">
        <f t="shared" si="35"/>
        <v>244.00813086535771</v>
      </c>
      <c r="H421" s="13">
        <f t="shared" si="35"/>
        <v>308.77810747578252</v>
      </c>
      <c r="I421" s="13">
        <f t="shared" si="35"/>
        <v>271.85013275048863</v>
      </c>
      <c r="J421" s="13">
        <f t="shared" si="35"/>
        <v>64.399855911108048</v>
      </c>
      <c r="K421" s="13">
        <f t="shared" si="35"/>
        <v>3.8511482987678001</v>
      </c>
      <c r="L421" s="13">
        <f t="shared" si="34"/>
        <v>1167.8873753015048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F421*SUM(econlow!Z212:AB212)/SUM(econlow!Z211:AB211)</f>
        <v>32420.964799849618</v>
      </c>
      <c r="G422" s="13">
        <f t="shared" si="35"/>
        <v>245.98447804994916</v>
      </c>
      <c r="H422" s="13">
        <f t="shared" si="35"/>
        <v>310.9691837999614</v>
      </c>
      <c r="I422" s="13">
        <f t="shared" si="35"/>
        <v>273.06604744466779</v>
      </c>
      <c r="J422" s="13">
        <f t="shared" si="35"/>
        <v>64.521562269383267</v>
      </c>
      <c r="K422" s="13">
        <f t="shared" si="35"/>
        <v>3.856106583373168</v>
      </c>
      <c r="L422" s="13">
        <f t="shared" si="34"/>
        <v>1173.3973781473346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F422*SUM(econlow!Z213:AB213)/SUM(econlow!Z212:AB212)</f>
        <v>32459.38429731303</v>
      </c>
      <c r="G423" s="13">
        <f t="shared" ref="G423:K438" si="36">G422*(1-G$5)+G$4*$F422*$L$4/1000</f>
        <v>247.96322238045641</v>
      </c>
      <c r="H423" s="13">
        <f t="shared" si="36"/>
        <v>313.15792032445398</v>
      </c>
      <c r="I423" s="13">
        <f t="shared" si="36"/>
        <v>274.27154204981048</v>
      </c>
      <c r="J423" s="13">
        <f t="shared" si="36"/>
        <v>64.640925822029274</v>
      </c>
      <c r="K423" s="13">
        <f t="shared" si="36"/>
        <v>3.8609578934026754</v>
      </c>
      <c r="L423" s="13">
        <f t="shared" si="34"/>
        <v>1178.894568470153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F423*SUM(econlow!Z214:AB214)/SUM(econlow!Z213:AB213)</f>
        <v>32496.962219565372</v>
      </c>
      <c r="G424" s="13">
        <f t="shared" si="36"/>
        <v>249.94431156292154</v>
      </c>
      <c r="H424" s="13">
        <f t="shared" si="36"/>
        <v>315.34424303387624</v>
      </c>
      <c r="I424" s="13">
        <f t="shared" si="36"/>
        <v>275.46662770718069</v>
      </c>
      <c r="J424" s="13">
        <f t="shared" si="36"/>
        <v>64.757979840862504</v>
      </c>
      <c r="K424" s="13">
        <f t="shared" si="36"/>
        <v>3.8657040939506198</v>
      </c>
      <c r="L424" s="13">
        <f t="shared" si="34"/>
        <v>1184.3788662387915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F424*SUM(econlow!Z215:AB215)/SUM(econlow!Z214:AB214)</f>
        <v>32533.713647428111</v>
      </c>
      <c r="G425" s="13">
        <f t="shared" si="36"/>
        <v>251.92769423359925</v>
      </c>
      <c r="H425" s="13">
        <f t="shared" si="36"/>
        <v>317.528079547559</v>
      </c>
      <c r="I425" s="13">
        <f t="shared" si="36"/>
        <v>276.65131769825177</v>
      </c>
      <c r="J425" s="13">
        <f t="shared" si="36"/>
        <v>64.872757485855601</v>
      </c>
      <c r="K425" s="13">
        <f t="shared" si="36"/>
        <v>3.8703470318020816</v>
      </c>
      <c r="L425" s="13">
        <f t="shared" si="34"/>
        <v>1189.8501959970677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F425*SUM(econlow!Z216:AB216)/SUM(econlow!Z215:AB215)</f>
        <v>32569.653499117656</v>
      </c>
      <c r="G426" s="13">
        <f t="shared" si="36"/>
        <v>253.91331994916999</v>
      </c>
      <c r="H426" s="13">
        <f t="shared" si="36"/>
        <v>319.70935909999406</v>
      </c>
      <c r="I426" s="13">
        <f t="shared" si="36"/>
        <v>277.8256273918883</v>
      </c>
      <c r="J426" s="13">
        <f t="shared" si="36"/>
        <v>64.985291792705723</v>
      </c>
      <c r="K426" s="13">
        <f t="shared" si="36"/>
        <v>3.8748885351086182</v>
      </c>
      <c r="L426" s="13">
        <f t="shared" si="34"/>
        <v>1195.3084867688667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F426*SUM(econlow!Z217:AB217)/SUM(econlow!Z216:AB216)</f>
        <v>32604.796528168081</v>
      </c>
      <c r="G427" s="13">
        <f t="shared" si="36"/>
        <v>255.90113917681566</v>
      </c>
      <c r="H427" s="13">
        <f t="shared" si="36"/>
        <v>321.88801252112279</v>
      </c>
      <c r="I427" s="13">
        <f t="shared" si="36"/>
        <v>278.98957419189878</v>
      </c>
      <c r="J427" s="13">
        <f t="shared" si="36"/>
        <v>65.09561566084885</v>
      </c>
      <c r="K427" s="13">
        <f t="shared" si="36"/>
        <v>3.8793304130859489</v>
      </c>
      <c r="L427" s="13">
        <f t="shared" si="34"/>
        <v>1200.7536719637719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F427*SUM(econlow!Z218:AB218)/SUM(econlow!Z217:AB217)</f>
        <v>32639.157321522376</v>
      </c>
      <c r="G428" s="13">
        <f t="shared" si="36"/>
        <v>257.89110328416865</v>
      </c>
      <c r="H428" s="13">
        <f t="shared" si="36"/>
        <v>324.06397221648376</v>
      </c>
      <c r="I428" s="13">
        <f t="shared" si="36"/>
        <v>280.14317748498064</v>
      </c>
      <c r="J428" s="13">
        <f t="shared" si="36"/>
        <v>65.203761841915068</v>
      </c>
      <c r="K428" s="13">
        <f t="shared" si="36"/>
        <v>3.8836744557330585</v>
      </c>
      <c r="L428" s="13">
        <f t="shared" si="34"/>
        <v>1206.1856892832811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F428*SUM(econlow!Z219:AB219)/SUM(econlow!Z218:AB218)</f>
        <v>32672.750297787308</v>
      </c>
      <c r="G429" s="13">
        <f t="shared" si="36"/>
        <v>259.88316452914421</v>
      </c>
      <c r="H429" s="13">
        <f t="shared" si="36"/>
        <v>326.23717214723598</v>
      </c>
      <c r="I429" s="13">
        <f t="shared" si="36"/>
        <v>281.28645858907652</v>
      </c>
      <c r="J429" s="13">
        <f t="shared" si="36"/>
        <v>65.30976292861935</v>
      </c>
      <c r="K429" s="13">
        <f t="shared" si="36"/>
        <v>3.8879224335722165</v>
      </c>
      <c r="L429" s="13">
        <f t="shared" si="34"/>
        <v>1211.6044806276484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F429*SUM(econlow!Z220:AB220)/SUM(econlow!Z219:AB219)</f>
        <v>32705.589705647988</v>
      </c>
      <c r="G430" s="13">
        <f t="shared" si="36"/>
        <v>261.87727604966642</v>
      </c>
      <c r="H430" s="13">
        <f t="shared" si="36"/>
        <v>328.40754781007303</v>
      </c>
      <c r="I430" s="13">
        <f t="shared" si="36"/>
        <v>282.41944070216221</v>
      </c>
      <c r="J430" s="13">
        <f t="shared" si="36"/>
        <v>65.413651344082027</v>
      </c>
      <c r="K430" s="13">
        <f t="shared" si="36"/>
        <v>3.8920760974093578</v>
      </c>
      <c r="L430" s="13">
        <f t="shared" si="34"/>
        <v>1217.0099920033931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F430*SUM(econlow!Z221:AB221)/SUM(econlow!Z220:AB220)</f>
        <v>32737.689622436712</v>
      </c>
      <c r="G431" s="13">
        <f t="shared" si="36"/>
        <v>263.87339185329751</v>
      </c>
      <c r="H431" s="13">
        <f t="shared" si="36"/>
        <v>330.57503621704376</v>
      </c>
      <c r="I431" s="13">
        <f t="shared" si="36"/>
        <v>283.54214885148366</v>
      </c>
      <c r="J431" s="13">
        <f t="shared" si="36"/>
        <v>65.515459331573396</v>
      </c>
      <c r="K431" s="13">
        <f t="shared" si="36"/>
        <v>3.8961371781143139</v>
      </c>
      <c r="L431" s="13">
        <f t="shared" si="34"/>
        <v>1222.4021734315124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F431*SUM(econlow!Z222:AB222)/SUM(econlow!Z221:AB221)</f>
        <v>32769.063952853088</v>
      </c>
      <c r="G432" s="13">
        <f t="shared" si="36"/>
        <v>265.87146680677955</v>
      </c>
      <c r="H432" s="13">
        <f t="shared" si="36"/>
        <v>332.73957587529395</v>
      </c>
      <c r="I432" s="13">
        <f t="shared" si="36"/>
        <v>284.65460984325995</v>
      </c>
      <c r="J432" s="13">
        <f t="shared" si="36"/>
        <v>65.615218944676144</v>
      </c>
      <c r="K432" s="13">
        <f t="shared" si="36"/>
        <v>3.9001073864203262</v>
      </c>
      <c r="L432" s="13">
        <f t="shared" si="34"/>
        <v>1227.78097885643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F432*SUM(econlow!Z223:AB223)/SUM(econlow!Z222:AB222)</f>
        <v>32799.726427829715</v>
      </c>
      <c r="G433" s="13">
        <f t="shared" si="36"/>
        <v>267.8714566254983</v>
      </c>
      <c r="H433" s="13">
        <f t="shared" si="36"/>
        <v>334.90110676674374</v>
      </c>
      <c r="I433" s="13">
        <f t="shared" si="36"/>
        <v>285.75685221286955</v>
      </c>
      <c r="J433" s="13">
        <f t="shared" si="36"/>
        <v>65.71296203785954</v>
      </c>
      <c r="K433" s="13">
        <f t="shared" si="36"/>
        <v>3.9039884127423532</v>
      </c>
      <c r="L433" s="13">
        <f t="shared" si="34"/>
        <v>1233.1463660557135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F433*SUM(econlow!Z224:AB224)/SUM(econlow!Z223:AB223)</f>
        <v>32829.690603539879</v>
      </c>
      <c r="G434" s="13">
        <f t="shared" si="36"/>
        <v>269.87331786287757</v>
      </c>
      <c r="H434" s="13">
        <f t="shared" si="36"/>
        <v>337.0595703277142</v>
      </c>
      <c r="I434" s="13">
        <f t="shared" si="36"/>
        <v>286.84890617553469</v>
      </c>
      <c r="J434" s="13">
        <f t="shared" si="36"/>
        <v>65.808720257458987</v>
      </c>
      <c r="K434" s="13">
        <f t="shared" si="36"/>
        <v>3.9077819270136178</v>
      </c>
      <c r="L434" s="13">
        <f t="shared" si="34"/>
        <v>1238.498296550599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F434*SUM(econlow!Z225:AB225)/SUM(econlow!Z224:AB224)</f>
        <v>32858.969860542587</v>
      </c>
      <c r="G435" s="13">
        <f t="shared" si="36"/>
        <v>271.87700789971336</v>
      </c>
      <c r="H435" s="13">
        <f t="shared" si="36"/>
        <v>339.21490942851688</v>
      </c>
      <c r="I435" s="13">
        <f t="shared" si="36"/>
        <v>287.93080357751842</v>
      </c>
      <c r="J435" s="13">
        <f t="shared" si="36"/>
        <v>65.90252503305436</v>
      </c>
      <c r="K435" s="13">
        <f t="shared" si="36"/>
        <v>3.9114895785398813</v>
      </c>
      <c r="L435" s="13">
        <f t="shared" si="34"/>
        <v>1243.836735517343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F435*SUM(econlow!Z226:AB226)/SUM(econlow!Z225:AB225)</f>
        <v>32887.577403060903</v>
      </c>
      <c r="G436" s="13">
        <f t="shared" si="36"/>
        <v>273.88248493345537</v>
      </c>
      <c r="H436" s="13">
        <f t="shared" si="36"/>
        <v>341.36706835301948</v>
      </c>
      <c r="I436" s="13">
        <f t="shared" si="36"/>
        <v>289.00257784784844</v>
      </c>
      <c r="J436" s="13">
        <f t="shared" si="36"/>
        <v>65.994407569240636</v>
      </c>
      <c r="K436" s="13">
        <f t="shared" si="36"/>
        <v>3.9151129958709121</v>
      </c>
      <c r="L436" s="13">
        <f t="shared" si="34"/>
        <v>1249.1616516994347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F436*SUM(econlow!Z227:AB227)/SUM(econlow!Z226:AB226)</f>
        <v>32915.526258389145</v>
      </c>
      <c r="G437" s="13">
        <f t="shared" si="36"/>
        <v>275.88970796744502</v>
      </c>
      <c r="H437" s="13">
        <f t="shared" si="36"/>
        <v>343.51599277819946</v>
      </c>
      <c r="I437" s="13">
        <f t="shared" si="36"/>
        <v>290.06426395058048</v>
      </c>
      <c r="J437" s="13">
        <f t="shared" si="36"/>
        <v>66.08439883778378</v>
      </c>
      <c r="K437" s="13">
        <f t="shared" si="36"/>
        <v>3.9186537866886528</v>
      </c>
      <c r="L437" s="13">
        <f t="shared" si="34"/>
        <v>1254.4730173206972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F437*SUM(econlow!Z228:AB228)/SUM(econlow!Z227:AB227)</f>
        <v>32942.829276424825</v>
      </c>
      <c r="G438" s="13">
        <f t="shared" si="36"/>
        <v>277.89863680011666</v>
      </c>
      <c r="H438" s="13">
        <f t="shared" si="36"/>
        <v>345.66162975369872</v>
      </c>
      <c r="I438" s="13">
        <f t="shared" si="36"/>
        <v>291.11589833761354</v>
      </c>
      <c r="J438" s="13">
        <f t="shared" si="36"/>
        <v>66.172529570155319</v>
      </c>
      <c r="K438" s="13">
        <f t="shared" si="36"/>
        <v>3.922113537711553</v>
      </c>
      <c r="L438" s="13">
        <f t="shared" si="34"/>
        <v>1259.7708079992958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F438*SUM(econlow!Z229:AB229)/SUM(econlow!Z228:AB228)</f>
        <v>32969.499129321426</v>
      </c>
      <c r="G439" s="13">
        <f t="shared" ref="G439:K454" si="37">G438*(1-G$5)+G$4*$F438*$L$4/1000</f>
        <v>279.90923201417075</v>
      </c>
      <c r="H439" s="13">
        <f t="shared" si="37"/>
        <v>347.80392768139035</v>
      </c>
      <c r="I439" s="13">
        <f t="shared" si="37"/>
        <v>292.15751890206764</v>
      </c>
      <c r="J439" s="13">
        <f t="shared" si="37"/>
        <v>66.258830250438365</v>
      </c>
      <c r="K439" s="13">
        <f t="shared" si="37"/>
        <v>3.9254938146145752</v>
      </c>
      <c r="L439" s="13">
        <f t="shared" si="34"/>
        <v>1265.0550026626815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F439*SUM(econlow!Z230:AB230)/SUM(econlow!Z229:AB229)</f>
        <v>32995.54831125732</v>
      </c>
      <c r="G440" s="13">
        <f t="shared" si="37"/>
        <v>281.92145496572556</v>
      </c>
      <c r="H440" s="13">
        <f t="shared" si="37"/>
        <v>349.94283629496897</v>
      </c>
      <c r="I440" s="13">
        <f t="shared" si="37"/>
        <v>293.18916493223571</v>
      </c>
      <c r="J440" s="13">
        <f t="shared" si="37"/>
        <v>66.343331108598136</v>
      </c>
      <c r="K440" s="13">
        <f t="shared" si="37"/>
        <v>3.9287961619643705</v>
      </c>
      <c r="L440" s="13">
        <f t="shared" si="34"/>
        <v>1270.3255834634926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F440*SUM(econlow!Z231:AB231)/SUM(econlow!Z230:AB230)</f>
        <v>33020.989138317629</v>
      </c>
      <c r="G441" s="13">
        <f t="shared" si="37"/>
        <v>283.93526777345488</v>
      </c>
      <c r="H441" s="13">
        <f t="shared" si="37"/>
        <v>352.07830663957554</v>
      </c>
      <c r="I441" s="13">
        <f t="shared" si="37"/>
        <v>294.21087706611877</v>
      </c>
      <c r="J441" s="13">
        <f t="shared" si="37"/>
        <v>66.426062114109854</v>
      </c>
      <c r="K441" s="13">
        <f t="shared" si="37"/>
        <v>3.9320221031691123</v>
      </c>
      <c r="L441" s="13">
        <f t="shared" si="34"/>
        <v>1275.5825356964283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F441*SUM(econlow!Z232:AB232)/SUM(econlow!Z231:AB231)</f>
        <v>33045.833748484336</v>
      </c>
      <c r="G442" s="13">
        <f t="shared" si="37"/>
        <v>285.95063330771842</v>
      </c>
      <c r="H442" s="13">
        <f t="shared" si="37"/>
        <v>354.21029105146738</v>
      </c>
      <c r="I442" s="13">
        <f t="shared" si="37"/>
        <v>295.22269724655337</v>
      </c>
      <c r="J442" s="13">
        <f t="shared" si="37"/>
        <v>66.507052969936723</v>
      </c>
      <c r="K442" s="13">
        <f t="shared" si="37"/>
        <v>3.9351731404425236</v>
      </c>
      <c r="L442" s="13">
        <f t="shared" si="34"/>
        <v>1280.8258477161185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F442*SUM(econlow!Z233:AB233)/SUM(econlow!Z232:AB232)</f>
        <v>33070.094101731112</v>
      </c>
      <c r="G443" s="13">
        <f t="shared" si="37"/>
        <v>287.96751517969165</v>
      </c>
      <c r="H443" s="13">
        <f t="shared" si="37"/>
        <v>356.33874313774254</v>
      </c>
      <c r="I443" s="13">
        <f t="shared" si="37"/>
        <v>296.22466867694004</v>
      </c>
      <c r="J443" s="13">
        <f t="shared" si="37"/>
        <v>66.58633310685083</v>
      </c>
      <c r="K443" s="13">
        <f t="shared" si="37"/>
        <v>3.9382507547815946</v>
      </c>
      <c r="L443" s="13">
        <f t="shared" si="34"/>
        <v>1286.0555108560065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F443*SUM(econlow!Z234:AB234)/SUM(econlow!Z233:AB233)</f>
        <v>33093.781980219042</v>
      </c>
      <c r="G444" s="13">
        <f t="shared" si="37"/>
        <v>289.9858777305015</v>
      </c>
      <c r="H444" s="13">
        <f t="shared" si="37"/>
        <v>358.46361775612991</v>
      </c>
      <c r="I444" s="13">
        <f t="shared" si="37"/>
        <v>297.21683577758034</v>
      </c>
      <c r="J444" s="13">
        <f t="shared" si="37"/>
        <v>66.66393167808954</v>
      </c>
      <c r="K444" s="13">
        <f t="shared" si="37"/>
        <v>3.9412564059575188</v>
      </c>
      <c r="L444" s="13">
        <f t="shared" si="34"/>
        <v>1291.2715193482588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F444*SUM(econlow!Z235:AB235)/SUM(econlow!Z234:AB234)</f>
        <v>33116.908988589064</v>
      </c>
      <c r="G445" s="13">
        <f t="shared" si="37"/>
        <v>292.00568602037401</v>
      </c>
      <c r="H445" s="13">
        <f t="shared" si="37"/>
        <v>360.584870994852</v>
      </c>
      <c r="I445" s="13">
        <f t="shared" si="37"/>
        <v>298.19924414262903</v>
      </c>
      <c r="J445" s="13">
        <f t="shared" si="37"/>
        <v>66.739877554340183</v>
      </c>
      <c r="K445" s="13">
        <f t="shared" si="37"/>
        <v>3.9441915325193828</v>
      </c>
      <c r="L445" s="13">
        <f t="shared" si="34"/>
        <v>1296.4738702447148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F445*SUM(econlow!Z236:AB236)/SUM(econlow!Z235:AB235)</f>
        <v>33139.486554347808</v>
      </c>
      <c r="G446" s="13">
        <f t="shared" si="37"/>
        <v>294.02690581779962</v>
      </c>
      <c r="H446" s="13">
        <f t="shared" si="37"/>
        <v>362.70246015257175</v>
      </c>
      <c r="I446" s="13">
        <f t="shared" si="37"/>
        <v>299.17194049766823</v>
      </c>
      <c r="J446" s="13">
        <f t="shared" si="37"/>
        <v>66.814199319045557</v>
      </c>
      <c r="K446" s="13">
        <f t="shared" si="37"/>
        <v>3.9470575518101358</v>
      </c>
      <c r="L446" s="13">
        <f t="shared" si="34"/>
        <v>1301.6625633388953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F446*SUM(econlow!Z237:AB237)/SUM(econlow!Z236:AB236)</f>
        <v>33161.52592834313</v>
      </c>
      <c r="G447" s="13">
        <f t="shared" si="37"/>
        <v>296.04950358872225</v>
      </c>
      <c r="H447" s="13">
        <f t="shared" si="37"/>
        <v>364.81634371843006</v>
      </c>
      <c r="I447" s="13">
        <f t="shared" si="37"/>
        <v>300.13497265790915</v>
      </c>
      <c r="J447" s="13">
        <f t="shared" si="37"/>
        <v>66.886925264022878</v>
      </c>
      <c r="K447" s="13">
        <f t="shared" si="37"/>
        <v>3.9498558599943925</v>
      </c>
      <c r="L447" s="13">
        <f t="shared" si="34"/>
        <v>1306.8376010890788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F447*SUM(econlow!Z238:AB238)/SUM(econlow!Z237:AB237)</f>
        <v>33183.038185325408</v>
      </c>
      <c r="G448" s="13">
        <f t="shared" si="37"/>
        <v>298.07344648575724</v>
      </c>
      <c r="H448" s="13">
        <f t="shared" si="37"/>
        <v>366.92648135218298</v>
      </c>
      <c r="I448" s="13">
        <f t="shared" si="37"/>
        <v>301.08838948702589</v>
      </c>
      <c r="J448" s="13">
        <f t="shared" si="37"/>
        <v>66.958083385388818</v>
      </c>
      <c r="K448" s="13">
        <f t="shared" si="37"/>
        <v>3.9525878320976151</v>
      </c>
      <c r="L448" s="13">
        <f t="shared" si="34"/>
        <v>1311.9989885424527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F448*SUM(econlow!Z239:AB239)/SUM(econlow!Z238:AB238)</f>
        <v>33204.034224591298</v>
      </c>
      <c r="G449" s="13">
        <f t="shared" si="37"/>
        <v>300.0987023374438</v>
      </c>
      <c r="H449" s="13">
        <f t="shared" si="37"/>
        <v>369.03283386444656</v>
      </c>
      <c r="I449" s="13">
        <f t="shared" si="37"/>
        <v>302.03224085662652</v>
      </c>
      <c r="J449" s="13">
        <f t="shared" si="37"/>
        <v>67.027701379783281</v>
      </c>
      <c r="K449" s="13">
        <f t="shared" si="37"/>
        <v>3.9552548220562378</v>
      </c>
      <c r="L449" s="13">
        <f t="shared" si="34"/>
        <v>1317.1467332603565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F449*SUM(econlow!Z240:AB240)/SUM(econlow!Z239:AB239)</f>
        <v>33224.524770706856</v>
      </c>
      <c r="G450" s="13">
        <f t="shared" si="37"/>
        <v>302.1252396375362</v>
      </c>
      <c r="H450" s="13">
        <f t="shared" si="37"/>
        <v>371.13536319705617</v>
      </c>
      <c r="I450" s="13">
        <f t="shared" si="37"/>
        <v>302.96657760636469</v>
      </c>
      <c r="J450" s="13">
        <f t="shared" si="37"/>
        <v>67.095806640884362</v>
      </c>
      <c r="K450" s="13">
        <f t="shared" si="37"/>
        <v>3.9578581627782881</v>
      </c>
      <c r="L450" s="13">
        <f t="shared" si="34"/>
        <v>1322.28084524462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F450*SUM(econlow!Z241:AB241)/SUM(econlow!Z240:AB240)</f>
        <v>33244.520374305655</v>
      </c>
      <c r="G451" s="13">
        <f t="shared" si="37"/>
        <v>304.15302753433991</v>
      </c>
      <c r="H451" s="13">
        <f t="shared" si="37"/>
        <v>373.2340324035477</v>
      </c>
      <c r="I451" s="13">
        <f t="shared" si="37"/>
        <v>303.89145150469534</v>
      </c>
      <c r="J451" s="13">
        <f t="shared" si="37"/>
        <v>67.16242625620734</v>
      </c>
      <c r="K451" s="13">
        <f t="shared" si="37"/>
        <v>3.960399166214104</v>
      </c>
      <c r="L451" s="13">
        <f t="shared" si="34"/>
        <v>1327.4013368650044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F451*SUM(econlow!Z242:AB242)/SUM(econlow!Z241:AB241)</f>
        <v>33264.031412959703</v>
      </c>
      <c r="G452" s="13">
        <f t="shared" si="37"/>
        <v>306.18203582009568</v>
      </c>
      <c r="H452" s="13">
        <f t="shared" si="37"/>
        <v>375.32880562976783</v>
      </c>
      <c r="I452" s="13">
        <f t="shared" si="37"/>
        <v>304.806915210277</v>
      </c>
      <c r="J452" s="13">
        <f t="shared" si="37"/>
        <v>67.227587004180151</v>
      </c>
      <c r="K452" s="13">
        <f t="shared" si="37"/>
        <v>3.9628791234366996</v>
      </c>
      <c r="L452" s="13">
        <f t="shared" si="34"/>
        <v>1332.5082227877574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F452*SUM(econlow!Z243:AB243)/SUM(econlow!Z242:AB242)</f>
        <v>33283.068092119029</v>
      </c>
      <c r="G453" s="13">
        <f t="shared" si="37"/>
        <v>308.21223492041719</v>
      </c>
      <c r="H453" s="13">
        <f t="shared" si="37"/>
        <v>377.41964809461882</v>
      </c>
      <c r="I453" s="13">
        <f t="shared" si="37"/>
        <v>305.71302223402313</v>
      </c>
      <c r="J453" s="13">
        <f t="shared" si="37"/>
        <v>67.291315351488251</v>
      </c>
      <c r="K453" s="13">
        <f t="shared" si="37"/>
        <v>3.9652993047313947</v>
      </c>
      <c r="L453" s="13">
        <f t="shared" si="34"/>
        <v>1337.6015199052788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F453*SUM(econlow!Z244:AB244)/SUM(econlow!Z243:AB243)</f>
        <v>33301.640446117286</v>
      </c>
      <c r="G454" s="13">
        <f t="shared" si="37"/>
        <v>310.24359588378593</v>
      </c>
      <c r="H454" s="13">
        <f t="shared" si="37"/>
        <v>379.5065260709452</v>
      </c>
      <c r="I454" s="13">
        <f t="shared" si="37"/>
        <v>306.6098269018039</v>
      </c>
      <c r="J454" s="13">
        <f t="shared" si="37"/>
        <v>67.353637450681319</v>
      </c>
      <c r="K454" s="13">
        <f t="shared" si="37"/>
        <v>3.9676609596942924</v>
      </c>
      <c r="L454" s="13">
        <f t="shared" si="34"/>
        <v>1342.6812472669108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F454*SUM(econlow!Z245:AB245)/SUM(econlow!Z244:AB244)</f>
        <v>33319.758339239925</v>
      </c>
      <c r="G455" s="13">
        <f t="shared" ref="G455:K470" si="38">G454*(1-G$5)+G$4*$F454*$L$4/1000</f>
        <v>312.27609037110761</v>
      </c>
      <c r="H455" s="13">
        <f t="shared" si="38"/>
        <v>381.58940686656672</v>
      </c>
      <c r="I455" s="13">
        <f t="shared" si="38"/>
        <v>307.49738431779974</v>
      </c>
      <c r="J455" s="13">
        <f t="shared" si="38"/>
        <v>67.414579138034782</v>
      </c>
      <c r="K455" s="13">
        <f t="shared" si="38"/>
        <v>3.9699653173392182</v>
      </c>
      <c r="L455" s="13">
        <f t="shared" si="34"/>
        <v>1347.7474260108481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F455*SUM(econlow!Z246:AB246)/SUM(econlow!Z245:AB245)</f>
        <v>33337.431466852264</v>
      </c>
      <c r="G456" s="13">
        <f t="shared" si="38"/>
        <v>314.30969064533355</v>
      </c>
      <c r="H456" s="13">
        <f t="shared" si="38"/>
        <v>383.66825880546435</v>
      </c>
      <c r="I456" s="13">
        <f t="shared" si="38"/>
        <v>308.37575032850714</v>
      </c>
      <c r="J456" s="13">
        <f t="shared" si="38"/>
        <v>67.474165931658874</v>
      </c>
      <c r="K456" s="13">
        <f t="shared" si="38"/>
        <v>3.9722135862127308</v>
      </c>
      <c r="L456" s="13">
        <f t="shared" si="34"/>
        <v>1352.8000792971768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F456*SUM(econlow!Z247:AB247)/SUM(econlow!Z246:AB246)</f>
        <v>33354.66935658388</v>
      </c>
      <c r="G457" s="13">
        <f t="shared" si="38"/>
        <v>316.34436956115081</v>
      </c>
      <c r="H457" s="13">
        <f t="shared" si="38"/>
        <v>385.74305120912368</v>
      </c>
      <c r="I457" s="13">
        <f t="shared" si="38"/>
        <v>309.2449814873973</v>
      </c>
      <c r="J457" s="13">
        <f t="shared" si="38"/>
        <v>67.532423029848076</v>
      </c>
      <c r="K457" s="13">
        <f t="shared" si="38"/>
        <v>3.9744069545168426</v>
      </c>
      <c r="L457" s="13">
        <f t="shared" si="34"/>
        <v>1357.8392322420368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F457*SUM(econlow!Z248:AB248)/SUM(econlow!Z247:AB247)</f>
        <v>33371.481369567089</v>
      </c>
      <c r="G458" s="13">
        <f t="shared" si="38"/>
        <v>318.38010055474513</v>
      </c>
      <c r="H458" s="13">
        <f t="shared" si="38"/>
        <v>387.81375437804081</v>
      </c>
      <c r="I458" s="13">
        <f t="shared" si="38"/>
        <v>310.1051350202269</v>
      </c>
      <c r="J458" s="13">
        <f t="shared" si="38"/>
        <v>67.589375309663907</v>
      </c>
      <c r="K458" s="13">
        <f t="shared" si="38"/>
        <v>3.9765465902390567</v>
      </c>
      <c r="L458" s="13">
        <f t="shared" ref="L458:L521" si="40">SUM(G458:K458,L$5)</f>
        <v>1362.8649118529156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F458*SUM(econlow!Z249:AB249)/SUM(econlow!Z248:AB248)</f>
        <v>33387.876701726425</v>
      </c>
      <c r="G459" s="13">
        <f t="shared" si="38"/>
        <v>320.41685763363887</v>
      </c>
      <c r="H459" s="13">
        <f t="shared" si="38"/>
        <v>389.88033957339576</v>
      </c>
      <c r="I459" s="13">
        <f t="shared" si="38"/>
        <v>310.95626879100035</v>
      </c>
      <c r="J459" s="13">
        <f t="shared" si="38"/>
        <v>67.645047325744045</v>
      </c>
      <c r="K459" s="13">
        <f t="shared" si="38"/>
        <v>3.9786336412893846</v>
      </c>
      <c r="L459" s="13">
        <f t="shared" si="40"/>
        <v>1367.8771469650685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F459*SUM(econlow!Z250:AB250)/SUM(econlow!Z249:AB249)</f>
        <v>33403.864385115972</v>
      </c>
      <c r="G460" s="13">
        <f t="shared" si="38"/>
        <v>322.4546153666081</v>
      </c>
      <c r="H460" s="13">
        <f t="shared" si="38"/>
        <v>391.94277899889687</v>
      </c>
      <c r="I460" s="13">
        <f t="shared" si="38"/>
        <v>311.79844126858336</v>
      </c>
      <c r="J460" s="13">
        <f t="shared" si="38"/>
        <v>67.699463309330739</v>
      </c>
      <c r="K460" s="13">
        <f t="shared" si="38"/>
        <v>3.9806692356439877</v>
      </c>
      <c r="L460" s="13">
        <f t="shared" si="40"/>
        <v>1372.875968179063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F460*SUM(econlow!Z251:AB251)/SUM(econlow!Z250:AB250)</f>
        <v>33419.453289302539</v>
      </c>
      <c r="G461" s="13">
        <f t="shared" si="38"/>
        <v>324.49334887368093</v>
      </c>
      <c r="H461" s="13">
        <f t="shared" si="38"/>
        <v>394.00104578280121</v>
      </c>
      <c r="I461" s="13">
        <f t="shared" si="38"/>
        <v>312.6317114939647</v>
      </c>
      <c r="J461" s="13">
        <f t="shared" si="38"/>
        <v>67.752647167511824</v>
      </c>
      <c r="K461" s="13">
        <f t="shared" si="38"/>
        <v>3.9826544814950902</v>
      </c>
      <c r="L461" s="13">
        <f t="shared" si="40"/>
        <v>1377.8614077994539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F461*SUM(econlow!Z252:AB252)/SUM(econlow!Z251:AB251)</f>
        <v>33434.652122791485</v>
      </c>
      <c r="G462" s="13">
        <f t="shared" si="38"/>
        <v>326.5330338162205</v>
      </c>
      <c r="H462" s="13">
        <f t="shared" si="38"/>
        <v>396.055113960114</v>
      </c>
      <c r="I462" s="13">
        <f t="shared" si="38"/>
        <v>313.45613904816571</v>
      </c>
      <c r="J462" s="13">
        <f t="shared" si="38"/>
        <v>67.804622482667341</v>
      </c>
      <c r="K462" s="13">
        <f t="shared" si="38"/>
        <v>3.9845904674068402</v>
      </c>
      <c r="L462" s="13">
        <f t="shared" si="40"/>
        <v>1382.8334997745744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F462*SUM(econlow!Z253:AB253)/SUM(econlow!Z252:AB252)</f>
        <v>33449.469434493083</v>
      </c>
      <c r="G463" s="13">
        <f t="shared" si="38"/>
        <v>328.5736463870951</v>
      </c>
      <c r="H463" s="13">
        <f t="shared" si="38"/>
        <v>398.10495845497087</v>
      </c>
      <c r="I463" s="13">
        <f t="shared" si="38"/>
        <v>314.2717840207946</v>
      </c>
      <c r="J463" s="13">
        <f t="shared" si="38"/>
        <v>67.855412512115109</v>
      </c>
      <c r="K463" s="13">
        <f t="shared" si="38"/>
        <v>3.9864782624767856</v>
      </c>
      <c r="L463" s="13">
        <f t="shared" si="40"/>
        <v>1387.7922796374526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F463*SUM(econlow!Z254:AB254)/SUM(econlow!Z253:AB253)</f>
        <v>33463.91361522644</v>
      </c>
      <c r="G464" s="13">
        <f t="shared" si="38"/>
        <v>330.61516330093741</v>
      </c>
      <c r="H464" s="13">
        <f t="shared" si="38"/>
        <v>400.15055506320653</v>
      </c>
      <c r="I464" s="13">
        <f t="shared" si="38"/>
        <v>315.07870697924324</v>
      </c>
      <c r="J464" s="13">
        <f t="shared" si="38"/>
        <v>67.905040187948742</v>
      </c>
      <c r="K464" s="13">
        <f t="shared" si="38"/>
        <v>3.9883189165026565</v>
      </c>
      <c r="L464" s="13">
        <f t="shared" si="40"/>
        <v>1392.7377844478387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F464*SUM(econlow!Z255:AB255)/SUM(econlow!Z254:AB254)</f>
        <v>33477.992899259189</v>
      </c>
      <c r="G465" s="13">
        <f t="shared" si="38"/>
        <v>332.65756178449584</v>
      </c>
      <c r="H465" s="13">
        <f t="shared" si="38"/>
        <v>402.19188043511247</v>
      </c>
      <c r="I465" s="13">
        <f t="shared" si="38"/>
        <v>315.87696893852313</v>
      </c>
      <c r="J465" s="13">
        <f t="shared" si="38"/>
        <v>67.953528117061367</v>
      </c>
      <c r="K465" s="13">
        <f t="shared" si="38"/>
        <v>3.9901134601541326</v>
      </c>
      <c r="L465" s="13">
        <f t="shared" si="40"/>
        <v>1397.6700527353469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F465*SUM(econlow!Z256:AB256)/SUM(econlow!Z255:AB255)</f>
        <v>33491.715365880009</v>
      </c>
      <c r="G466" s="13">
        <f t="shared" si="38"/>
        <v>334.70081956707975</v>
      </c>
      <c r="H466" s="13">
        <f t="shared" si="38"/>
        <v>404.22891205838653</v>
      </c>
      <c r="I466" s="13">
        <f t="shared" si="38"/>
        <v>316.66663133173785</v>
      </c>
      <c r="J466" s="13">
        <f t="shared" si="38"/>
        <v>68.000898581348707</v>
      </c>
      <c r="K466" s="13">
        <f t="shared" si="38"/>
        <v>3.9918629051493095</v>
      </c>
      <c r="L466" s="13">
        <f t="shared" si="40"/>
        <v>1402.5891244437021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F466*SUM(econlow!Z257:AB257)/SUM(econlow!Z256:AB256)</f>
        <v>33505.088941001944</v>
      </c>
      <c r="G467" s="13">
        <f t="shared" si="38"/>
        <v>336.7449148711006</v>
      </c>
      <c r="H467" s="13">
        <f t="shared" si="38"/>
        <v>406.26162824127721</v>
      </c>
      <c r="I467" s="13">
        <f t="shared" si="38"/>
        <v>317.44775598118787</v>
      </c>
      <c r="J467" s="13">
        <f t="shared" si="38"/>
        <v>68.047173538085161</v>
      </c>
      <c r="K467" s="13">
        <f t="shared" si="38"/>
        <v>3.9935682444355587</v>
      </c>
      <c r="L467" s="13">
        <f t="shared" si="40"/>
        <v>1407.4950408760865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F467*SUM(econlow!Z258:AB258)/SUM(econlow!Z257:AB257)</f>
        <v>33518.121398794377</v>
      </c>
      <c r="G468" s="13">
        <f t="shared" si="38"/>
        <v>338.78982640271107</v>
      </c>
      <c r="H468" s="13">
        <f t="shared" si="38"/>
        <v>408.29000809592486</v>
      </c>
      <c r="I468" s="13">
        <f t="shared" si="38"/>
        <v>318.22040507010416</v>
      </c>
      <c r="J468" s="13">
        <f t="shared" si="38"/>
        <v>68.092374620466543</v>
      </c>
      <c r="K468" s="13">
        <f t="shared" si="38"/>
        <v>3.9952304523744981</v>
      </c>
      <c r="L468" s="13">
        <f t="shared" si="40"/>
        <v>1412.3878446415811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F468*SUM(econlow!Z259:AB259)/SUM(econlow!Z258:AB258)</f>
        <v>33530.820363341576</v>
      </c>
      <c r="G469" s="13">
        <f t="shared" si="38"/>
        <v>340.83553334254361</v>
      </c>
      <c r="H469" s="13">
        <f t="shared" si="38"/>
        <v>410.314031521902</v>
      </c>
      <c r="I469" s="13">
        <f t="shared" si="38"/>
        <v>318.98464111500635</v>
      </c>
      <c r="J469" s="13">
        <f t="shared" si="38"/>
        <v>68.136523138313422</v>
      </c>
      <c r="K469" s="13">
        <f t="shared" si="38"/>
        <v>3.9968504849308002</v>
      </c>
      <c r="L469" s="13">
        <f t="shared" si="40"/>
        <v>1417.2675796026961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F469*SUM(econlow!Z260:AB260)/SUM(econlow!Z259:AB259)</f>
        <v>33543.193310325289</v>
      </c>
      <c r="G470" s="13">
        <f t="shared" si="38"/>
        <v>342.88201533655035</v>
      </c>
      <c r="H470" s="13">
        <f t="shared" si="38"/>
        <v>412.33367918995435</v>
      </c>
      <c r="I470" s="13">
        <f t="shared" si="38"/>
        <v>319.74052693868117</v>
      </c>
      <c r="J470" s="13">
        <f t="shared" si="38"/>
        <v>68.17964007892887</v>
      </c>
      <c r="K470" s="13">
        <f t="shared" si="38"/>
        <v>3.998429279864578</v>
      </c>
      <c r="L470" s="13">
        <f t="shared" si="40"/>
        <v>1422.1342908239792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F470*SUM(econlow!Z261:AB261)/SUM(econlow!Z260:AB260)</f>
        <v>33555.24756872985</v>
      </c>
      <c r="G471" s="13">
        <f t="shared" ref="G471:K486" si="41">G470*(1-G$5)+G$4*$F470*$L$4/1000</f>
        <v>344.92925248694581</v>
      </c>
      <c r="H471" s="13">
        <f t="shared" si="41"/>
        <v>414.34893252594509</v>
      </c>
      <c r="I471" s="13">
        <f t="shared" si="41"/>
        <v>320.48812564377641</v>
      </c>
      <c r="J471" s="13">
        <f t="shared" si="41"/>
        <v>68.221746108104725</v>
      </c>
      <c r="K471" s="13">
        <f t="shared" si="41"/>
        <v>3.9999677569270649</v>
      </c>
      <c r="L471" s="13">
        <f t="shared" si="40"/>
        <v>1426.9880245216991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F471*SUM(econlow!Z262:AB262)/SUM(econlow!Z261:AB261)</f>
        <v>33566.990322567624</v>
      </c>
      <c r="G472" s="13">
        <f t="shared" si="41"/>
        <v>346.97722534325328</v>
      </c>
      <c r="H472" s="13">
        <f t="shared" si="41"/>
        <v>416.35977369500279</v>
      </c>
      <c r="I472" s="13">
        <f t="shared" si="41"/>
        <v>321.22750058700524</v>
      </c>
      <c r="J472" s="13">
        <f t="shared" si="41"/>
        <v>68.262861571270577</v>
      </c>
      <c r="K472" s="13">
        <f t="shared" si="41"/>
        <v>4.0014668180593551</v>
      </c>
      <c r="L472" s="13">
        <f t="shared" si="40"/>
        <v>1431.8288280145912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F472*SUM(econlow!Z263:AB263)/SUM(econlow!Z262:AB262)</f>
        <v>33578.42861262316</v>
      </c>
      <c r="G473" s="13">
        <f t="shared" si="41"/>
        <v>349.02591489345696</v>
      </c>
      <c r="H473" s="13">
        <f t="shared" si="41"/>
        <v>418.36618558587548</v>
      </c>
      <c r="I473" s="13">
        <f t="shared" si="41"/>
        <v>321.95871535395628</v>
      </c>
      <c r="J473" s="13">
        <f t="shared" si="41"/>
        <v>68.303006494779524</v>
      </c>
      <c r="K473" s="13">
        <f t="shared" si="41"/>
        <v>4.0029273475939515</v>
      </c>
      <c r="L473" s="13">
        <f t="shared" si="40"/>
        <v>1436.656749675662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F473*SUM(econlow!Z264:AB264)/SUM(econlow!Z263:AB263)</f>
        <v>33589.569338213318</v>
      </c>
      <c r="G474" s="13">
        <f t="shared" si="41"/>
        <v>351.07530255526024</v>
      </c>
      <c r="H474" s="13">
        <f t="shared" si="41"/>
        <v>420.36815179549137</v>
      </c>
      <c r="I474" s="13">
        <f t="shared" si="41"/>
        <v>322.68183373450364</v>
      </c>
      <c r="J474" s="13">
        <f t="shared" si="41"/>
        <v>68.342200587325195</v>
      </c>
      <c r="K474" s="13">
        <f t="shared" si="41"/>
        <v>4.0043502124588954</v>
      </c>
      <c r="L474" s="13">
        <f t="shared" si="40"/>
        <v>1441.4718388850392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F474*SUM(econlow!Z265:AB265)/SUM(econlow!Z264:AB264)</f>
        <v>33600.419258963142</v>
      </c>
      <c r="G475" s="13">
        <f t="shared" si="41"/>
        <v>353.12537016745165</v>
      </c>
      <c r="H475" s="13">
        <f t="shared" si="41"/>
        <v>422.36565661372714</v>
      </c>
      <c r="I475" s="13">
        <f t="shared" si="41"/>
        <v>323.39691969881164</v>
      </c>
      <c r="J475" s="13">
        <f t="shared" si="41"/>
        <v>68.38046324148452</v>
      </c>
      <c r="K475" s="13">
        <f t="shared" si="41"/>
        <v>4.0057362623842128</v>
      </c>
      <c r="L475" s="13">
        <f t="shared" si="40"/>
        <v>1446.2741459838592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F475*SUM(econlow!Z266:AB266)/SUM(econlow!Z265:AB265)</f>
        <v>33610.984996594307</v>
      </c>
      <c r="G476" s="13">
        <f t="shared" si="41"/>
        <v>355.17609998137897</v>
      </c>
      <c r="H476" s="13">
        <f t="shared" si="41"/>
        <v>424.35868500838501</v>
      </c>
      <c r="I476" s="13">
        <f t="shared" si="41"/>
        <v>324.10403737392812</v>
      </c>
      <c r="J476" s="13">
        <f t="shared" si="41"/>
        <v>68.417813535380702</v>
      </c>
      <c r="K476" s="13">
        <f t="shared" si="41"/>
        <v>4.0070863301105053</v>
      </c>
      <c r="L476" s="13">
        <f t="shared" si="40"/>
        <v>1451.0637222291832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F476*SUM(econlow!Z267:AB267)/SUM(econlow!Z266:AB266)</f>
        <v>33621.273036725142</v>
      </c>
      <c r="G477" s="13">
        <f t="shared" si="41"/>
        <v>357.22747465253263</v>
      </c>
      <c r="H477" s="13">
        <f t="shared" si="41"/>
        <v>426.34722261037922</v>
      </c>
      <c r="I477" s="13">
        <f t="shared" si="41"/>
        <v>324.80325102096077</v>
      </c>
      <c r="J477" s="13">
        <f t="shared" si="41"/>
        <v>68.454270234461106</v>
      </c>
      <c r="K477" s="13">
        <f t="shared" si="41"/>
        <v>4.0084012315994331</v>
      </c>
      <c r="L477" s="13">
        <f t="shared" si="40"/>
        <v>1455.8406197499332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F477*SUM(econlow!Z268:AB268)/SUM(econlow!Z267:AB267)</f>
        <v>33631.289730680888</v>
      </c>
      <c r="G478" s="13">
        <f t="shared" si="41"/>
        <v>359.27947723223889</v>
      </c>
      <c r="H478" s="13">
        <f t="shared" si="41"/>
        <v>428.33125569913199</v>
      </c>
      <c r="I478" s="13">
        <f t="shared" si="41"/>
        <v>325.49462501283034</v>
      </c>
      <c r="J478" s="13">
        <f t="shared" si="41"/>
        <v>68.489851793384886</v>
      </c>
      <c r="K478" s="13">
        <f t="shared" si="41"/>
        <v>4.0096817662458824</v>
      </c>
      <c r="L478" s="13">
        <f t="shared" si="40"/>
        <v>1460.6048915038318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F478*SUM(econlow!Z269:AB269)/SUM(econlow!Z268:AB268)</f>
        <v>33641.041297311938</v>
      </c>
      <c r="G479" s="13">
        <f t="shared" si="41"/>
        <v>361.33209115946352</v>
      </c>
      <c r="H479" s="13">
        <f t="shared" si="41"/>
        <v>430.31077118817984</v>
      </c>
      <c r="I479" s="13">
        <f t="shared" si="41"/>
        <v>326.17822381259435</v>
      </c>
      <c r="J479" s="13">
        <f t="shared" si="41"/>
        <v>68.524576358015281</v>
      </c>
      <c r="K479" s="13">
        <f t="shared" si="41"/>
        <v>4.0109287170916446</v>
      </c>
      <c r="L479" s="13">
        <f t="shared" si="40"/>
        <v>1465.3565912353447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F479*SUM(econlow!Z270:AB270)/SUM(econlow!Z269:AB269)</f>
        <v>33650.533824819053</v>
      </c>
      <c r="G480" s="13">
        <f t="shared" si="41"/>
        <v>363.38530025272667</v>
      </c>
      <c r="H480" s="13">
        <f t="shared" si="41"/>
        <v>432.28575661099012</v>
      </c>
      <c r="I480" s="13">
        <f t="shared" si="41"/>
        <v>326.85411195233479</v>
      </c>
      <c r="J480" s="13">
        <f t="shared" si="41"/>
        <v>68.558461767511403</v>
      </c>
      <c r="K480" s="13">
        <f t="shared" si="41"/>
        <v>4.0121428510403803</v>
      </c>
      <c r="L480" s="13">
        <f t="shared" si="40"/>
        <v>1470.0957734346032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F480*SUM(econlow!Z271:AB271)/SUM(econlow!Z270:AB270)</f>
        <v>33659.773272584316</v>
      </c>
      <c r="G481" s="13">
        <f t="shared" si="41"/>
        <v>365.43908870212874</v>
      </c>
      <c r="H481" s="13">
        <f t="shared" si="41"/>
        <v>434.2562001069881</v>
      </c>
      <c r="I481" s="13">
        <f t="shared" si="41"/>
        <v>327.52235401260361</v>
      </c>
      <c r="J481" s="13">
        <f t="shared" si="41"/>
        <v>68.591525556514839</v>
      </c>
      <c r="K481" s="13">
        <f t="shared" si="41"/>
        <v>4.0133249190736962</v>
      </c>
      <c r="L481" s="13">
        <f t="shared" si="40"/>
        <v>1474.8224932973089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F481*SUM(econlow!Z272:AB272)/SUM(econlow!Z271:AB271)</f>
        <v>33668.765473005828</v>
      </c>
      <c r="G482" s="13">
        <f t="shared" si="41"/>
        <v>367.49344106148834</v>
      </c>
      <c r="H482" s="13">
        <f t="shared" si="41"/>
        <v>436.22209040779421</v>
      </c>
      <c r="I482" s="13">
        <f t="shared" si="41"/>
        <v>328.18301460241906</v>
      </c>
      <c r="J482" s="13">
        <f t="shared" si="41"/>
        <v>68.623784957426238</v>
      </c>
      <c r="K482" s="13">
        <f t="shared" si="41"/>
        <v>4.0144756564681554</v>
      </c>
      <c r="L482" s="13">
        <f t="shared" si="40"/>
        <v>1479.536806685596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F482*SUM(econlow!Z273:AB273)/SUM(econlow!Z272:AB272)</f>
        <v>33677.516133335266</v>
      </c>
      <c r="G483" s="13">
        <f t="shared" si="41"/>
        <v>369.54834224059198</v>
      </c>
      <c r="H483" s="13">
        <f t="shared" si="41"/>
        <v>438.18341682367151</v>
      </c>
      <c r="I483" s="13">
        <f t="shared" si="41"/>
        <v>328.8361583398061</v>
      </c>
      <c r="J483" s="13">
        <f t="shared" si="41"/>
        <v>68.655256902767135</v>
      </c>
      <c r="K483" s="13">
        <f t="shared" si="41"/>
        <v>4.0155957830130466</v>
      </c>
      <c r="L483" s="13">
        <f t="shared" si="40"/>
        <v>1484.2387700898498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F483*SUM(econlow!Z274:AB274)/SUM(econlow!Z273:AB273)</f>
        <v>33686.030837516919</v>
      </c>
      <c r="G484" s="13">
        <f t="shared" si="41"/>
        <v>371.60377749755611</v>
      </c>
      <c r="H484" s="13">
        <f t="shared" si="41"/>
        <v>440.14016923018301</v>
      </c>
      <c r="I484" s="13">
        <f t="shared" si="41"/>
        <v>329.48184983287422</v>
      </c>
      <c r="J484" s="13">
        <f t="shared" si="41"/>
        <v>68.685958027622547</v>
      </c>
      <c r="K484" s="13">
        <f t="shared" si="41"/>
        <v>4.0166860032287293</v>
      </c>
      <c r="L484" s="13">
        <f t="shared" si="40"/>
        <v>1488.9284405914643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F484*SUM(econlow!Z275:AB275)/SUM(econlow!Z274:AB274)</f>
        <v>33694.315048027078</v>
      </c>
      <c r="G485" s="13">
        <f t="shared" si="41"/>
        <v>373.65973243130128</v>
      </c>
      <c r="H485" s="13">
        <f t="shared" si="41"/>
        <v>442.09233805505841</v>
      </c>
      <c r="I485" s="13">
        <f t="shared" si="41"/>
        <v>330.12015366142566</v>
      </c>
      <c r="J485" s="13">
        <f t="shared" si="41"/>
        <v>68.715904672159922</v>
      </c>
      <c r="K485" s="13">
        <f t="shared" si="41"/>
        <v>4.0177470065854095</v>
      </c>
      <c r="L485" s="13">
        <f t="shared" si="40"/>
        <v>1493.6058758265308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F485*SUM(econlow!Z276:AB276)/SUM(econlow!Z275:AB275)</f>
        <v>33702.374107712407</v>
      </c>
      <c r="G486" s="13">
        <f t="shared" si="41"/>
        <v>375.71619297413861</v>
      </c>
      <c r="H486" s="13">
        <f t="shared" si="41"/>
        <v>444.0399142652696</v>
      </c>
      <c r="I486" s="13">
        <f t="shared" si="41"/>
        <v>330.75113435908639</v>
      </c>
      <c r="J486" s="13">
        <f t="shared" si="41"/>
        <v>68.745112884220035</v>
      </c>
      <c r="K486" s="13">
        <f t="shared" si="41"/>
        <v>4.0187794677221937</v>
      </c>
      <c r="L486" s="13">
        <f t="shared" si="40"/>
        <v>1498.2711339504369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F486*SUM(econlow!Z277:AB277)/SUM(econlow!Z276:AB276)</f>
        <v>33710.213241626079</v>
      </c>
      <c r="G487" s="13">
        <f t="shared" ref="G487:K502" si="42">G486*(1-G$5)+G$4*$F486*$L$4/1000</f>
        <v>377.77314538446848</v>
      </c>
      <c r="H487" s="13">
        <f t="shared" si="42"/>
        <v>445.98288935431435</v>
      </c>
      <c r="I487" s="13">
        <f t="shared" si="42"/>
        <v>331.37485639595349</v>
      </c>
      <c r="J487" s="13">
        <f t="shared" si="42"/>
        <v>68.773598421975635</v>
      </c>
      <c r="K487" s="13">
        <f t="shared" si="42"/>
        <v>4.0197840466662553</v>
      </c>
      <c r="L487" s="13">
        <f t="shared" si="40"/>
        <v>1502.924273603378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F487*SUM(econlow!Z278:AB278)/SUM(econlow!Z277:AB277)</f>
        <v>33717.837558861378</v>
      </c>
      <c r="G488" s="13">
        <f t="shared" si="42"/>
        <v>379.83057623959121</v>
      </c>
      <c r="H488" s="13">
        <f t="shared" si="42"/>
        <v>447.92125532970732</v>
      </c>
      <c r="I488" s="13">
        <f t="shared" si="42"/>
        <v>331.99138416175117</v>
      </c>
      <c r="J488" s="13">
        <f t="shared" si="42"/>
        <v>68.801376756653752</v>
      </c>
      <c r="K488" s="13">
        <f t="shared" si="42"/>
        <v>4.0207613890519713</v>
      </c>
      <c r="L488" s="13">
        <f t="shared" si="40"/>
        <v>1507.5653538767554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F488*SUM(econlow!Z279:AB279)/SUM(econlow!Z278:AB278)</f>
        <v>33725.252054380442</v>
      </c>
      <c r="G489" s="13">
        <f t="shared" si="42"/>
        <v>381.88847242862971</v>
      </c>
      <c r="H489" s="13">
        <f t="shared" si="42"/>
        <v>449.85500470067791</v>
      </c>
      <c r="I489" s="13">
        <f t="shared" si="42"/>
        <v>332.60078194948852</v>
      </c>
      <c r="J489" s="13">
        <f t="shared" si="42"/>
        <v>68.8284630753177</v>
      </c>
      <c r="K489" s="13">
        <f t="shared" si="42"/>
        <v>4.0217121263399207</v>
      </c>
      <c r="L489" s="13">
        <f t="shared" si="40"/>
        <v>1512.1944342804536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F489*SUM(econlow!Z280:AB280)/SUM(econlow!Z279:AB279)</f>
        <v>33732.461610838182</v>
      </c>
      <c r="G490" s="13">
        <f t="shared" si="42"/>
        <v>383.94682114556372</v>
      </c>
      <c r="H490" s="13">
        <f t="shared" si="42"/>
        <v>451.78413046607324</v>
      </c>
      <c r="I490" s="13">
        <f t="shared" si="42"/>
        <v>333.20311393961106</v>
      </c>
      <c r="J490" s="13">
        <f t="shared" si="42"/>
        <v>68.854872283704779</v>
      </c>
      <c r="K490" s="13">
        <f t="shared" si="42"/>
        <v>4.0226368760355715</v>
      </c>
      <c r="L490" s="13">
        <f t="shared" si="40"/>
        <v>1516.8115747109885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F490*SUM(econlow!Z281:AB281)/SUM(econlow!Z280:AB280)</f>
        <v>33739.47100040035</v>
      </c>
      <c r="G491" s="13">
        <f t="shared" si="42"/>
        <v>386.00560988237544</v>
      </c>
      <c r="H491" s="13">
        <f t="shared" si="42"/>
        <v>453.70862610246616</v>
      </c>
      <c r="I491" s="13">
        <f t="shared" si="42"/>
        <v>333.79844418463921</v>
      </c>
      <c r="J491" s="13">
        <f t="shared" si="42"/>
        <v>68.880619009115932</v>
      </c>
      <c r="K491" s="13">
        <f t="shared" si="42"/>
        <v>4.0235362419075447</v>
      </c>
      <c r="L491" s="13">
        <f t="shared" si="40"/>
        <v>1521.4168354205042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F491*SUM(econlow!Z282:AB282)/SUM(econlow!Z281:AB281)</f>
        <v>33746.284886553985</v>
      </c>
      <c r="G492" s="13">
        <f t="shared" si="42"/>
        <v>388.064826422306</v>
      </c>
      <c r="H492" s="13">
        <f t="shared" si="42"/>
        <v>455.62848555246632</v>
      </c>
      <c r="I492" s="13">
        <f t="shared" si="42"/>
        <v>334.38683659428614</v>
      </c>
      <c r="J492" s="13">
        <f t="shared" si="42"/>
        <v>68.905717603353722</v>
      </c>
      <c r="K492" s="13">
        <f t="shared" si="42"/>
        <v>4.0244108142053632</v>
      </c>
      <c r="L492" s="13">
        <f t="shared" si="40"/>
        <v>1526.0102769866176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F492*SUM(econlow!Z283:AB283)/SUM(econlow!Z282:AB282)</f>
        <v>33752.907825910821</v>
      </c>
      <c r="G493" s="13">
        <f t="shared" si="42"/>
        <v>390.12445883322243</v>
      </c>
      <c r="H493" s="13">
        <f t="shared" si="42"/>
        <v>457.54370321323358</v>
      </c>
      <c r="I493" s="13">
        <f t="shared" si="42"/>
        <v>334.96835492104719</v>
      </c>
      <c r="J493" s="13">
        <f t="shared" si="42"/>
        <v>68.930182145705018</v>
      </c>
      <c r="K493" s="13">
        <f t="shared" si="42"/>
        <v>4.0252611698765124</v>
      </c>
      <c r="L493" s="13">
        <f t="shared" si="40"/>
        <v>1530.5919602830847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F493*SUM(econlow!Z284:AB284)/SUM(econlow!Z283:AB283)</f>
        <v>33759.344270001042</v>
      </c>
      <c r="G494" s="13">
        <f t="shared" si="42"/>
        <v>392.18449546109491</v>
      </c>
      <c r="H494" s="13">
        <f t="shared" si="42"/>
        <v>459.45427392519218</v>
      </c>
      <c r="I494" s="13">
        <f t="shared" si="42"/>
        <v>335.54306274625401</v>
      </c>
      <c r="J494" s="13">
        <f t="shared" si="42"/>
        <v>68.954026445964857</v>
      </c>
      <c r="K494" s="13">
        <f t="shared" si="42"/>
        <v>4.0260878727827638</v>
      </c>
      <c r="L494" s="13">
        <f t="shared" si="40"/>
        <v>1535.1619464512887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F494*SUM(econlow!Z285:AB285)/SUM(econlow!Z284:AB284)</f>
        <v>33765.59856705858</v>
      </c>
      <c r="G495" s="13">
        <f t="shared" si="42"/>
        <v>394.24492492358326</v>
      </c>
      <c r="H495" s="13">
        <f t="shared" si="42"/>
        <v>461.36019296094463</v>
      </c>
      <c r="I495" s="13">
        <f t="shared" si="42"/>
        <v>336.1110234665847</v>
      </c>
      <c r="J495" s="13">
        <f t="shared" si="42"/>
        <v>68.977264047498153</v>
      </c>
      <c r="K495" s="13">
        <f t="shared" si="42"/>
        <v>4.0268914739155983</v>
      </c>
      <c r="L495" s="13">
        <f t="shared" si="40"/>
        <v>1539.7202968725264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F495*SUM(econlow!Z286:AB286)/SUM(econlow!Z285:AB285)</f>
        <v>33771.674963795384</v>
      </c>
      <c r="G496" s="13">
        <f t="shared" si="42"/>
        <v>396.30573610373239</v>
      </c>
      <c r="H496" s="13">
        <f t="shared" si="42"/>
        <v>463.2614560143835</v>
      </c>
      <c r="I496" s="13">
        <f t="shared" si="42"/>
        <v>336.67230028102404</v>
      </c>
      <c r="J496" s="13">
        <f t="shared" si="42"/>
        <v>68.999908230336118</v>
      </c>
      <c r="K496" s="13">
        <f t="shared" si="42"/>
        <v>4.02767251161068</v>
      </c>
      <c r="L496" s="13">
        <f t="shared" si="40"/>
        <v>1544.2670731410867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F496*SUM(econlow!Z287:AB287)/SUM(econlow!Z286:AB286)</f>
        <v>33777.577607165375</v>
      </c>
      <c r="G497" s="13">
        <f t="shared" si="42"/>
        <v>398.36691814377622</v>
      </c>
      <c r="H497" s="13">
        <f t="shared" si="42"/>
        <v>465.15805918999979</v>
      </c>
      <c r="I497" s="13">
        <f t="shared" si="42"/>
        <v>337.2269561782648</v>
      </c>
      <c r="J497" s="13">
        <f t="shared" si="42"/>
        <v>69.021972014303813</v>
      </c>
      <c r="K497" s="13">
        <f t="shared" si="42"/>
        <v>4.0284315117612417</v>
      </c>
      <c r="L497" s="13">
        <f t="shared" si="40"/>
        <v>1548.8023370381059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F497*SUM(econlow!Z288:AB288)/SUM(econlow!Z287:AB287)</f>
        <v>33783.310546116387</v>
      </c>
      <c r="G498" s="13">
        <f t="shared" si="42"/>
        <v>400.42846043904922</v>
      </c>
      <c r="H498" s="13">
        <f t="shared" si="42"/>
        <v>467.04999899238663</v>
      </c>
      <c r="I498" s="13">
        <f t="shared" si="42"/>
        <v>337.77505392454322</v>
      </c>
      <c r="J498" s="13">
        <f t="shared" si="42"/>
        <v>69.043468162176381</v>
      </c>
      <c r="K498" s="13">
        <f t="shared" si="42"/>
        <v>4.0291689880303254</v>
      </c>
      <c r="L498" s="13">
        <f t="shared" si="40"/>
        <v>1553.3261505061857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F498*SUM(econlow!Z289:AB289)/SUM(econlow!Z288:AB288)</f>
        <v>33788.877733330119</v>
      </c>
      <c r="G499" s="13">
        <f t="shared" si="42"/>
        <v>402.49035263200466</v>
      </c>
      <c r="H499" s="13">
        <f t="shared" si="42"/>
        <v>468.93727231593601</v>
      </c>
      <c r="I499" s="13">
        <f t="shared" si="42"/>
        <v>338.31665605190108</v>
      </c>
      <c r="J499" s="13">
        <f t="shared" si="42"/>
        <v>69.064409182860331</v>
      </c>
      <c r="K499" s="13">
        <f t="shared" si="42"/>
        <v>4.0298854420617634</v>
      </c>
      <c r="L499" s="13">
        <f t="shared" si="40"/>
        <v>1557.838575624764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F499*SUM(econlow!Z290:AB290)/SUM(econlow!Z289:AB289)</f>
        <v>33794.283026949306</v>
      </c>
      <c r="G500" s="13">
        <f t="shared" si="42"/>
        <v>404.55258460633934</v>
      </c>
      <c r="H500" s="13">
        <f t="shared" si="42"/>
        <v>470.81987643472735</v>
      </c>
      <c r="I500" s="13">
        <f t="shared" si="42"/>
        <v>338.8518248468668</v>
      </c>
      <c r="J500" s="13">
        <f t="shared" si="42"/>
        <v>69.084807334597443</v>
      </c>
      <c r="K500" s="13">
        <f t="shared" si="42"/>
        <v>4.03058136368983</v>
      </c>
      <c r="L500" s="13">
        <f t="shared" si="40"/>
        <v>1562.3396745862208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F500*SUM(econlow!Z291:AB291)/SUM(econlow!Z290:AB290)</f>
        <v>33799.53019229135</v>
      </c>
      <c r="G501" s="13">
        <f t="shared" si="42"/>
        <v>406.61514648122358</v>
      </c>
      <c r="H501" s="13">
        <f t="shared" si="42"/>
        <v>472.69780899260599</v>
      </c>
      <c r="I501" s="13">
        <f t="shared" si="42"/>
        <v>339.38062233954759</v>
      </c>
      <c r="J501" s="13">
        <f t="shared" si="42"/>
        <v>69.104674628188363</v>
      </c>
      <c r="K501" s="13">
        <f t="shared" si="42"/>
        <v>4.0312572311474923</v>
      </c>
      <c r="L501" s="13">
        <f t="shared" si="40"/>
        <v>1566.8295096727129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F501*SUM(econlow!Z292:AB292)/SUM(econlow!Z291:AB291)</f>
        <v>33804.622903548116</v>
      </c>
      <c r="G502" s="13">
        <f t="shared" si="42"/>
        <v>408.67802860563575</v>
      </c>
      <c r="H502" s="13">
        <f t="shared" si="42"/>
        <v>474.57106799345019</v>
      </c>
      <c r="I502" s="13">
        <f t="shared" si="42"/>
        <v>339.90311029312596</v>
      </c>
      <c r="J502" s="13">
        <f t="shared" si="42"/>
        <v>69.124022830233073</v>
      </c>
      <c r="K502" s="13">
        <f t="shared" si="42"/>
        <v>4.0319135112731725</v>
      </c>
      <c r="L502" s="13">
        <f t="shared" si="40"/>
        <v>1571.3081432337183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F502*SUM(econlow!Z293:AB293)/SUM(econlow!Z292:AB292)</f>
        <v>33809.564745471362</v>
      </c>
      <c r="G503" s="13">
        <f t="shared" ref="G503:K518" si="43">G502*(1-G$5)+G$4*$F502*$L$4/1000</f>
        <v>410.74122155280065</v>
      </c>
      <c r="H503" s="13">
        <f t="shared" si="43"/>
        <v>476.43965179162404</v>
      </c>
      <c r="I503" s="13">
        <f t="shared" si="43"/>
        <v>340.41935019375217</v>
      </c>
      <c r="J503" s="13">
        <f t="shared" si="43"/>
        <v>69.142863466385904</v>
      </c>
      <c r="K503" s="13">
        <f t="shared" si="43"/>
        <v>4.0325506597159579</v>
      </c>
      <c r="L503" s="13">
        <f t="shared" si="40"/>
        <v>1575.775637664279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F503*SUM(econlow!Z294:AB294)/SUM(econlow!Z293:AB293)</f>
        <v>33814.359215043245</v>
      </c>
      <c r="G504" s="13">
        <f t="shared" si="43"/>
        <v>412.80471611473081</v>
      </c>
      <c r="H504" s="13">
        <f t="shared" si="43"/>
        <v>478.30355908261527</v>
      </c>
      <c r="I504" s="13">
        <f t="shared" si="43"/>
        <v>340.92940324082571</v>
      </c>
      <c r="J504" s="13">
        <f t="shared" si="43"/>
        <v>69.161207824622309</v>
      </c>
      <c r="K504" s="13">
        <f t="shared" si="43"/>
        <v>4.0331691211391938</v>
      </c>
      <c r="L504" s="13">
        <f t="shared" si="40"/>
        <v>1580.2320553839334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F504*SUM(econlow!Z295:AB295)/SUM(econlow!Z294:AB294)</f>
        <v>33819.009723131298</v>
      </c>
      <c r="G505" s="13">
        <f t="shared" si="43"/>
        <v>414.86850329686962</v>
      </c>
      <c r="H505" s="13">
        <f t="shared" si="43"/>
        <v>480.16278889385552</v>
      </c>
      <c r="I505" s="13">
        <f t="shared" si="43"/>
        <v>341.43333033765833</v>
      </c>
      <c r="J505" s="13">
        <f t="shared" si="43"/>
        <v>69.179066958515065</v>
      </c>
      <c r="K505" s="13">
        <f t="shared" si="43"/>
        <v>4.0337693294224</v>
      </c>
      <c r="L505" s="13">
        <f t="shared" si="40"/>
        <v>1584.677458816321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F505*SUM(econlow!Z296:AB296)/SUM(econlow!Z295:AB295)</f>
        <v>33823.519596128164</v>
      </c>
      <c r="G506" s="13">
        <f t="shared" si="43"/>
        <v>416.93257431283536</v>
      </c>
      <c r="H506" s="13">
        <f t="shared" si="43"/>
        <v>482.01734057572116</v>
      </c>
      <c r="I506" s="13">
        <f t="shared" si="43"/>
        <v>341.93119208251073</v>
      </c>
      <c r="J506" s="13">
        <f t="shared" si="43"/>
        <v>69.196451690517705</v>
      </c>
      <c r="K506" s="13">
        <f t="shared" si="43"/>
        <v>4.0343517078614317</v>
      </c>
      <c r="L506" s="13">
        <f t="shared" si="40"/>
        <v>1589.1119103694464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F506*SUM(econlow!Z297:AB297)/SUM(econlow!Z296:AB296)</f>
        <v>33827.892077574455</v>
      </c>
      <c r="G507" s="13">
        <f t="shared" si="43"/>
        <v>418.99692057926569</v>
      </c>
      <c r="H507" s="13">
        <f t="shared" si="43"/>
        <v>483.86721379271319</v>
      </c>
      <c r="I507" s="13">
        <f t="shared" si="43"/>
        <v>342.42304875999628</v>
      </c>
      <c r="J507" s="13">
        <f t="shared" si="43"/>
        <v>69.213372615252624</v>
      </c>
      <c r="K507" s="13">
        <f t="shared" si="43"/>
        <v>4.0349166693668739</v>
      </c>
      <c r="L507" s="13">
        <f t="shared" si="40"/>
        <v>1593.5354724165948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F507*SUM(econlow!Z298:AB298)/SUM(econlow!Z297:AB297)</f>
        <v>33832.130329765903</v>
      </c>
      <c r="G508" s="13">
        <f t="shared" si="43"/>
        <v>421.06153371076084</v>
      </c>
      <c r="H508" s="13">
        <f t="shared" si="43"/>
        <v>485.71240851481321</v>
      </c>
      <c r="I508" s="13">
        <f t="shared" si="43"/>
        <v>342.90896033284349</v>
      </c>
      <c r="J508" s="13">
        <f t="shared" si="43"/>
        <v>69.229840102802058</v>
      </c>
      <c r="K508" s="13">
        <f t="shared" si="43"/>
        <v>4.0354646166605566</v>
      </c>
      <c r="L508" s="13">
        <f t="shared" si="40"/>
        <v>1597.9482072778801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F508*SUM(econlow!Z299:AB299)/SUM(econlow!Z298:AB298)</f>
        <v>33836.237435343101</v>
      </c>
      <c r="G509" s="13">
        <f t="shared" si="43"/>
        <v>423.12640551492495</v>
      </c>
      <c r="H509" s="13">
        <f t="shared" si="43"/>
        <v>487.5529250090147</v>
      </c>
      <c r="I509" s="13">
        <f t="shared" si="43"/>
        <v>343.38898643401109</v>
      </c>
      <c r="J509" s="13">
        <f t="shared" si="43"/>
        <v>69.245864301999489</v>
      </c>
      <c r="K509" s="13">
        <f t="shared" si="43"/>
        <v>4.0359959424702057</v>
      </c>
      <c r="L509" s="13">
        <f t="shared" si="40"/>
        <v>1602.3501772024204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F509*SUM(econlow!Z300:AB300)/SUM(econlow!Z299:AB299)</f>
        <v>33840.216398864322</v>
      </c>
      <c r="G510" s="13">
        <f t="shared" si="43"/>
        <v>425.19152798750457</v>
      </c>
      <c r="H510" s="13">
        <f t="shared" si="43"/>
        <v>489.38876383102632</v>
      </c>
      <c r="I510" s="13">
        <f t="shared" si="43"/>
        <v>343.86318635914699</v>
      </c>
      <c r="J510" s="13">
        <f t="shared" si="43"/>
        <v>69.261455143719758</v>
      </c>
      <c r="K510" s="13">
        <f t="shared" si="43"/>
        <v>4.0365110297221394</v>
      </c>
      <c r="L510" s="13">
        <f t="shared" si="40"/>
        <v>1606.7414443511198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F510*SUM(econlow!Z301:AB301)/SUM(econlow!Z300:AB300)</f>
        <v>33844.070148361032</v>
      </c>
      <c r="G511" s="13">
        <f t="shared" si="43"/>
        <v>427.25689330762305</v>
      </c>
      <c r="H511" s="13">
        <f t="shared" si="43"/>
        <v>491.2199258171463</v>
      </c>
      <c r="I511" s="13">
        <f t="shared" si="43"/>
        <v>344.3316190593855</v>
      </c>
      <c r="J511" s="13">
        <f t="shared" si="43"/>
        <v>69.276622344165688</v>
      </c>
      <c r="K511" s="13">
        <f t="shared" si="43"/>
        <v>4.0370102517319824</v>
      </c>
      <c r="L511" s="13">
        <f t="shared" si="40"/>
        <v>1611.1220707800526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F511*SUM(econlow!Z302:AB302)/SUM(econlow!Z301:AB301)</f>
        <v>33847.801536875464</v>
      </c>
      <c r="G512" s="13">
        <f t="shared" si="43"/>
        <v>429.32249383310989</v>
      </c>
      <c r="H512" s="13">
        <f t="shared" si="43"/>
        <v>493.04641207630459</v>
      </c>
      <c r="I512" s="13">
        <f t="shared" si="43"/>
        <v>344.79434313447467</v>
      </c>
      <c r="J512" s="13">
        <f t="shared" si="43"/>
        <v>69.291375408149662</v>
      </c>
      <c r="K512" s="13">
        <f t="shared" si="43"/>
        <v>4.0374939723933743</v>
      </c>
      <c r="L512" s="13">
        <f t="shared" si="40"/>
        <v>1615.4921184244322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F512*SUM(econlow!Z303:AB303)/SUM(econlow!Z302:AB302)</f>
        <v>33851.413343980494</v>
      </c>
      <c r="G513" s="13">
        <f t="shared" si="43"/>
        <v>431.38832209592391</v>
      </c>
      <c r="H513" s="13">
        <f t="shared" si="43"/>
        <v>494.86822398227173</v>
      </c>
      <c r="I513" s="13">
        <f t="shared" si="43"/>
        <v>345.2514168262266</v>
      </c>
      <c r="J513" s="13">
        <f t="shared" si="43"/>
        <v>69.305723632368128</v>
      </c>
      <c r="K513" s="13">
        <f t="shared" si="43"/>
        <v>4.0379625463646081</v>
      </c>
      <c r="L513" s="13">
        <f t="shared" si="40"/>
        <v>1619.8516490831551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F513*SUM(econlow!Z304:AB304)/SUM(econlow!Z303:AB303)</f>
        <v>33854.908277281211</v>
      </c>
      <c r="G514" s="13">
        <f t="shared" si="43"/>
        <v>433.45437079766918</v>
      </c>
      <c r="H514" s="13">
        <f t="shared" si="43"/>
        <v>496.68536316603166</v>
      </c>
      <c r="I514" s="13">
        <f t="shared" si="43"/>
        <v>345.70289801228438</v>
      </c>
      <c r="J514" s="13">
        <f t="shared" si="43"/>
        <v>69.319676108667437</v>
      </c>
      <c r="K514" s="13">
        <f t="shared" si="43"/>
        <v>4.0384163192531908</v>
      </c>
      <c r="L514" s="13">
        <f t="shared" si="40"/>
        <v>1624.2007244039057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F514*SUM(econlow!Z305:AB305)/SUM(econlow!Z304:AB304)</f>
        <v>33858.28897389843</v>
      </c>
      <c r="G515" s="13">
        <f t="shared" si="43"/>
        <v>435.52063280520275</v>
      </c>
      <c r="H515" s="13">
        <f t="shared" si="43"/>
        <v>498.49783150831689</v>
      </c>
      <c r="I515" s="13">
        <f t="shared" si="43"/>
        <v>346.14884420019797</v>
      </c>
      <c r="J515" s="13">
        <f t="shared" si="43"/>
        <v>69.333241727299381</v>
      </c>
      <c r="K515" s="13">
        <f t="shared" si="43"/>
        <v>4.0388556277982834</v>
      </c>
      <c r="L515" s="13">
        <f t="shared" si="40"/>
        <v>1628.5394058688153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F515*SUM(econlow!Z306:AB306)/SUM(econlow!Z305:AB305)</f>
        <v>33861.558001933234</v>
      </c>
      <c r="G516" s="13">
        <f t="shared" si="43"/>
        <v>437.58710114633271</v>
      </c>
      <c r="H516" s="13">
        <f t="shared" si="43"/>
        <v>500.30563113230278</v>
      </c>
      <c r="I516" s="13">
        <f t="shared" si="43"/>
        <v>346.58931252180287</v>
      </c>
      <c r="J516" s="13">
        <f t="shared" si="43"/>
        <v>69.346429180164833</v>
      </c>
      <c r="K516" s="13">
        <f t="shared" si="43"/>
        <v>4.0392808000509994</v>
      </c>
      <c r="L516" s="13">
        <f t="shared" si="40"/>
        <v>1632.8677547806544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F516*SUM(econlow!Z307:AB307)/SUM(econlow!Z306:AB306)</f>
        <v>33864.717861913392</v>
      </c>
      <c r="G517" s="13">
        <f t="shared" si="43"/>
        <v>439.65376900560562</v>
      </c>
      <c r="H517" s="13">
        <f t="shared" si="43"/>
        <v>502.10876439646006</v>
      </c>
      <c r="I517" s="13">
        <f t="shared" si="43"/>
        <v>347.0243597278938</v>
      </c>
      <c r="J517" s="13">
        <f t="shared" si="43"/>
        <v>69.35924696404399</v>
      </c>
      <c r="K517" s="13">
        <f t="shared" si="43"/>
        <v>4.0396921555525225</v>
      </c>
      <c r="L517" s="13">
        <f t="shared" si="40"/>
        <v>1637.1858322495559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F517*SUM(econlow!Z308:AB308)/SUM(econlow!Z307:AB307)</f>
        <v>33867.770988220567</v>
      </c>
      <c r="G518" s="13">
        <f t="shared" si="43"/>
        <v>441.7206297201825</v>
      </c>
      <c r="H518" s="13">
        <f t="shared" si="43"/>
        <v>503.9072338875626</v>
      </c>
      <c r="I518" s="13">
        <f t="shared" si="43"/>
        <v>347.45404218318754</v>
      </c>
      <c r="J518" s="13">
        <f t="shared" si="43"/>
        <v>69.371703383811919</v>
      </c>
      <c r="K518" s="13">
        <f t="shared" si="43"/>
        <v>4.0400900055100477</v>
      </c>
      <c r="L518" s="13">
        <f t="shared" si="40"/>
        <v>1641.4936991802547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F518*SUM(econlow!Z309:AB309)/SUM(econlow!Z308:AB308)</f>
        <v>33870.719750498785</v>
      </c>
      <c r="G519" s="13">
        <f t="shared" ref="G519:K534" si="44">G518*(1-G$5)+G$4*$F518*$L$4/1000</f>
        <v>443.78767677580157</v>
      </c>
      <c r="H519" s="13">
        <f t="shared" si="44"/>
        <v>505.70104241384831</v>
      </c>
      <c r="I519" s="13">
        <f t="shared" si="44"/>
        <v>347.87841586156765</v>
      </c>
      <c r="J519" s="13">
        <f t="shared" si="44"/>
        <v>69.383806555637804</v>
      </c>
      <c r="K519" s="13">
        <f t="shared" si="44"/>
        <v>4.0404746529704996</v>
      </c>
      <c r="L519" s="13">
        <f t="shared" si="40"/>
        <v>1645.7914162598258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F519*SUM(econlow!Z310:AB310)/SUM(econlow!Z309:AB309)</f>
        <v>33873.566455043874</v>
      </c>
      <c r="G520" s="13">
        <f t="shared" si="44"/>
        <v>445.85490380282732</v>
      </c>
      <c r="H520" s="13">
        <f t="shared" si="44"/>
        <v>507.49019299833151</v>
      </c>
      <c r="I520" s="13">
        <f t="shared" si="44"/>
        <v>348.2975363416046</v>
      </c>
      <c r="J520" s="13">
        <f t="shared" si="44"/>
        <v>69.395564410166827</v>
      </c>
      <c r="K520" s="13">
        <f t="shared" si="44"/>
        <v>4.0408463929920231</v>
      </c>
      <c r="L520" s="13">
        <f t="shared" si="40"/>
        <v>1650.0790439459224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F520*SUM(econlow!Z311:AB311)/SUM(econlow!Z310:AB310)</f>
        <v>33876.313346173825</v>
      </c>
      <c r="G521" s="13">
        <f t="shared" si="44"/>
        <v>447.92230457238401</v>
      </c>
      <c r="H521" s="13">
        <f t="shared" si="44"/>
        <v>509.27468887226354</v>
      </c>
      <c r="I521" s="13">
        <f t="shared" si="44"/>
        <v>348.71145880234479</v>
      </c>
      <c r="J521" s="13">
        <f t="shared" si="44"/>
        <v>69.406984695683377</v>
      </c>
      <c r="K521" s="13">
        <f t="shared" si="44"/>
        <v>4.0412055128132272</v>
      </c>
      <c r="L521" s="13">
        <f t="shared" si="40"/>
        <v>1654.3566424554888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F521*SUM(econlow!Z312:AB312)/SUM(econlow!Z311:AB311)</f>
        <v>33878.962607579982</v>
      </c>
      <c r="G522" s="13">
        <f t="shared" si="44"/>
        <v>449.989872992573</v>
      </c>
      <c r="H522" s="13">
        <f t="shared" si="44"/>
        <v>511.05453346874071</v>
      </c>
      <c r="I522" s="13">
        <f t="shared" si="44"/>
        <v>349.12023801936209</v>
      </c>
      <c r="J522" s="13">
        <f t="shared" si="44"/>
        <v>69.418074981254279</v>
      </c>
      <c r="K522" s="13">
        <f t="shared" si="44"/>
        <v>4.0415522920201781</v>
      </c>
      <c r="L522" s="13">
        <f t="shared" ref="L522:L556" si="46">SUM(G522:K522,L$5)</f>
        <v>1658.6242717539501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F522*SUM(econlow!Z313:AB313)/SUM(econlow!Z312:AB312)</f>
        <v>33881.516363658891</v>
      </c>
      <c r="G523" s="13">
        <f t="shared" si="44"/>
        <v>452.05760310477274</v>
      </c>
      <c r="H523" s="13">
        <f t="shared" si="44"/>
        <v>512.82973041645619</v>
      </c>
      <c r="I523" s="13">
        <f t="shared" si="44"/>
        <v>349.52392836106503</v>
      </c>
      <c r="J523" s="13">
        <f t="shared" si="44"/>
        <v>69.428842659851199</v>
      </c>
      <c r="K523" s="13">
        <f t="shared" si="44"/>
        <v>4.0418870027111176</v>
      </c>
      <c r="L523" s="13">
        <f t="shared" si="46"/>
        <v>1662.8819915448562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F523*SUM(econlow!Z314:AB314)/SUM(econlow!Z313:AB313)</f>
        <v>33883.976680824999</v>
      </c>
      <c r="G524" s="13">
        <f t="shared" si="44"/>
        <v>454.12548908001952</v>
      </c>
      <c r="H524" s="13">
        <f t="shared" si="44"/>
        <v>514.60028353359428</v>
      </c>
      <c r="I524" s="13">
        <f t="shared" si="44"/>
        <v>349.92258378525418</v>
      </c>
      <c r="J524" s="13">
        <f t="shared" si="44"/>
        <v>69.439294951450876</v>
      </c>
      <c r="K524" s="13">
        <f t="shared" si="44"/>
        <v>4.0422099096588981</v>
      </c>
      <c r="L524" s="13">
        <f t="shared" si="46"/>
        <v>1667.1298612599776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F524*SUM(econlow!Z315:AB315)/SUM(econlow!Z314:AB314)</f>
        <v>33886.345568804238</v>
      </c>
      <c r="G525" s="13">
        <f t="shared" si="44"/>
        <v>456.19352521546892</v>
      </c>
      <c r="H525" s="13">
        <f t="shared" si="44"/>
        <v>516.36619682186483</v>
      </c>
      <c r="I525" s="13">
        <f t="shared" si="44"/>
        <v>350.3162578359225</v>
      </c>
      <c r="J525" s="13">
        <f t="shared" si="44"/>
        <v>69.449438906112391</v>
      </c>
      <c r="K525" s="13">
        <f t="shared" si="44"/>
        <v>4.042521270471136</v>
      </c>
      <c r="L525" s="13">
        <f t="shared" si="46"/>
        <v>1671.3679400498397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F525*SUM(econlow!Z316:AB316)/SUM(econlow!Z315:AB315)</f>
        <v>33888.624981907917</v>
      </c>
      <c r="G526" s="13">
        <f t="shared" si="44"/>
        <v>458.26170593093588</v>
      </c>
      <c r="H526" s="13">
        <f t="shared" si="44"/>
        <v>518.12747446067567</v>
      </c>
      <c r="I526" s="13">
        <f t="shared" si="44"/>
        <v>350.70500364029306</v>
      </c>
      <c r="J526" s="13">
        <f t="shared" si="44"/>
        <v>69.459281407030417</v>
      </c>
      <c r="K526" s="13">
        <f t="shared" si="44"/>
        <v>4.0428213357480765</v>
      </c>
      <c r="L526" s="13">
        <f t="shared" si="46"/>
        <v>1675.5962867746832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F526*SUM(econlow!Z317:AB317)/SUM(econlow!Z316:AB316)</f>
        <v>33890.81682028767</v>
      </c>
      <c r="G527" s="13">
        <f t="shared" si="44"/>
        <v>460.3300257655124</v>
      </c>
      <c r="H527" s="13">
        <f t="shared" si="44"/>
        <v>519.8841208014403</v>
      </c>
      <c r="I527" s="13">
        <f t="shared" si="44"/>
        <v>351.08887390608828</v>
      </c>
      <c r="J527" s="13">
        <f t="shared" si="44"/>
        <v>69.468829173563662</v>
      </c>
      <c r="K527" s="13">
        <f t="shared" si="44"/>
        <v>4.0431103492381597</v>
      </c>
      <c r="L527" s="13">
        <f t="shared" si="46"/>
        <v>1679.8149599958426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F527*SUM(econlow!Z318:AB318)/SUM(econlow!Z317:AB317)</f>
        <v>33892.92293117119</v>
      </c>
      <c r="G528" s="13">
        <f t="shared" si="44"/>
        <v>462.39847937426237</v>
      </c>
      <c r="H528" s="13">
        <f t="shared" si="44"/>
        <v>521.63614036201943</v>
      </c>
      <c r="I528" s="13">
        <f t="shared" si="44"/>
        <v>351.46792091902358</v>
      </c>
      <c r="J528" s="13">
        <f t="shared" si="44"/>
        <v>69.478088764237441</v>
      </c>
      <c r="K528" s="13">
        <f t="shared" si="44"/>
        <v>4.0433885479912828</v>
      </c>
      <c r="L528" s="13">
        <f t="shared" si="46"/>
        <v>1684.0240179675341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F528*SUM(econlow!Z319:AB319)/SUM(econlow!Z318:AB318)</f>
        <v>33894.945110078166</v>
      </c>
      <c r="G529" s="13">
        <f t="shared" si="44"/>
        <v>464.4670615249911</v>
      </c>
      <c r="H529" s="13">
        <f t="shared" si="44"/>
        <v>523.38353782129343</v>
      </c>
      <c r="I529" s="13">
        <f t="shared" si="44"/>
        <v>351.84219654052129</v>
      </c>
      <c r="J529" s="13">
        <f t="shared" si="44"/>
        <v>69.487066579719922</v>
      </c>
      <c r="K529" s="13">
        <f t="shared" si="44"/>
        <v>4.043656162509782</v>
      </c>
      <c r="L529" s="13">
        <f t="shared" si="46"/>
        <v>1688.2235186290357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F529*SUM(econlow!Z320:AB320)/SUM(econlow!Z319:AB319)</f>
        <v>33896.885102017804</v>
      </c>
      <c r="G530" s="13">
        <f t="shared" si="44"/>
        <v>466.53576709508974</v>
      </c>
      <c r="H530" s="13">
        <f t="shared" si="44"/>
        <v>525.12631801386442</v>
      </c>
      <c r="I530" s="13">
        <f t="shared" si="44"/>
        <v>352.21175220563714</v>
      </c>
      <c r="J530" s="13">
        <f t="shared" si="44"/>
        <v>69.49576886577097</v>
      </c>
      <c r="K530" s="13">
        <f t="shared" si="44"/>
        <v>4.0439134168970883</v>
      </c>
      <c r="L530" s="13">
        <f t="shared" si="46"/>
        <v>1692.4135195972594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F530*SUM(econlow!Z321:AB321)/SUM(econlow!Z320:AB320)</f>
        <v>33898.744602666709</v>
      </c>
      <c r="G531" s="13">
        <f t="shared" si="44"/>
        <v>468.60459106845235</v>
      </c>
      <c r="H531" s="13">
        <f t="shared" si="44"/>
        <v>526.864485924885</v>
      </c>
      <c r="I531" s="13">
        <f t="shared" si="44"/>
        <v>352.5766389211949</v>
      </c>
      <c r="J531" s="13">
        <f t="shared" si="44"/>
        <v>69.504201716163124</v>
      </c>
      <c r="K531" s="13">
        <f t="shared" si="44"/>
        <v>4.0441605290041212</v>
      </c>
      <c r="L531" s="13">
        <f t="shared" si="46"/>
        <v>1696.5940781596994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F531*SUM(econlow!Z322:AB322)/SUM(econlow!Z321:AB321)</f>
        <v>33900.525259527625</v>
      </c>
      <c r="G532" s="13">
        <f t="shared" si="44"/>
        <v>470.6735285324649</v>
      </c>
      <c r="H532" s="13">
        <f t="shared" si="44"/>
        <v>528.59804668501204</v>
      </c>
      <c r="I532" s="13">
        <f t="shared" si="44"/>
        <v>352.93690726412291</v>
      </c>
      <c r="J532" s="13">
        <f t="shared" si="44"/>
        <v>69.512371075573895</v>
      </c>
      <c r="K532" s="13">
        <f t="shared" si="44"/>
        <v>4.0443977105733717</v>
      </c>
      <c r="L532" s="13">
        <f t="shared" si="46"/>
        <v>1700.7652512677471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F532*SUM(econlow!Z323:AB323)/SUM(econlow!Z322:AB322)</f>
        <v>33902.228673069556</v>
      </c>
      <c r="G533" s="13">
        <f t="shared" si="44"/>
        <v>472.74257467506516</v>
      </c>
      <c r="H533" s="13">
        <f t="shared" si="44"/>
        <v>530.32700556548275</v>
      </c>
      <c r="I533" s="13">
        <f t="shared" si="44"/>
        <v>353.29260737998686</v>
      </c>
      <c r="J533" s="13">
        <f t="shared" si="44"/>
        <v>69.520282742448956</v>
      </c>
      <c r="K533" s="13">
        <f t="shared" si="44"/>
        <v>4.0446251673806985</v>
      </c>
      <c r="L533" s="13">
        <f t="shared" si="46"/>
        <v>1704.9270955303643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F533*SUM(econlow!Z324:AB324)/SUM(econlow!Z323:AB323)</f>
        <v>33903.856397848598</v>
      </c>
      <c r="G534" s="13">
        <f t="shared" si="44"/>
        <v>474.81172478187221</v>
      </c>
      <c r="H534" s="13">
        <f t="shared" si="44"/>
        <v>532.05136797331193</v>
      </c>
      <c r="I534" s="13">
        <f t="shared" si="44"/>
        <v>353.64378898171384</v>
      </c>
      <c r="J534" s="13">
        <f t="shared" si="44"/>
        <v>69.527942371835479</v>
      </c>
      <c r="K534" s="13">
        <f t="shared" si="44"/>
        <v>4.0448430993748605</v>
      </c>
      <c r="L534" s="13">
        <f t="shared" si="46"/>
        <v>1709.0796672081085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F534*SUM(econlow!Z325:AB325)/SUM(econlow!Z324:AB324)</f>
        <v>33905.409943610015</v>
      </c>
      <c r="G535" s="13">
        <f t="shared" ref="G535:K550" si="47">G534*(1-G$5)+G$4*$F534*$L$4/1000</f>
        <v>476.88097423338411</v>
      </c>
      <c r="H535" s="13">
        <f t="shared" si="47"/>
        <v>533.77113944660709</v>
      </c>
      <c r="I535" s="13">
        <f t="shared" si="47"/>
        <v>353.99050134850188</v>
      </c>
      <c r="J535" s="13">
        <f t="shared" si="47"/>
        <v>69.535355478185181</v>
      </c>
      <c r="K535" s="13">
        <f t="shared" si="47"/>
        <v>4.0450517008147626</v>
      </c>
      <c r="L535" s="13">
        <f t="shared" si="46"/>
        <v>1713.2230222074932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F535*SUM(econlow!Z326:AB326)/SUM(econlow!Z325:AB325)</f>
        <v>33906.890776371736</v>
      </c>
      <c r="G536" s="13">
        <f t="shared" si="47"/>
        <v>478.95031850224291</v>
      </c>
      <c r="H536" s="13">
        <f t="shared" si="47"/>
        <v>535.48632565000037</v>
      </c>
      <c r="I536" s="13">
        <f t="shared" si="47"/>
        <v>354.33279332490935</v>
      </c>
      <c r="J536" s="13">
        <f t="shared" si="47"/>
        <v>69.542527438126669</v>
      </c>
      <c r="K536" s="13">
        <f t="shared" si="47"/>
        <v>4.0452511604044474</v>
      </c>
      <c r="L536" s="13">
        <f t="shared" si="46"/>
        <v>1717.3572160756837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F536*SUM(econlow!Z327:AB327)/SUM(econlow!Z326:AB326)</f>
        <v>33908.300319488968</v>
      </c>
      <c r="G537" s="13">
        <f t="shared" si="47"/>
        <v>481.01975315056609</v>
      </c>
      <c r="H537" s="13">
        <f t="shared" si="47"/>
        <v>537.19693237019476</v>
      </c>
      <c r="I537" s="13">
        <f t="shared" si="47"/>
        <v>354.67071332011972</v>
      </c>
      <c r="J537" s="13">
        <f t="shared" si="47"/>
        <v>69.54946349320646</v>
      </c>
      <c r="K537" s="13">
        <f t="shared" si="47"/>
        <v>4.0454416614258344</v>
      </c>
      <c r="L537" s="13">
        <f t="shared" si="46"/>
        <v>1721.4823039955129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F537*SUM(econlow!Z328:AB328)/SUM(econlow!Z327:AB327)</f>
        <v>33909.639954700448</v>
      </c>
      <c r="G538" s="13">
        <f t="shared" si="47"/>
        <v>483.08927382734242</v>
      </c>
      <c r="H538" s="13">
        <f t="shared" si="47"/>
        <v>538.90296551162214</v>
      </c>
      <c r="I538" s="13">
        <f t="shared" si="47"/>
        <v>355.00430930737605</v>
      </c>
      <c r="J538" s="13">
        <f t="shared" si="47"/>
        <v>69.556168752598509</v>
      </c>
      <c r="K538" s="13">
        <f t="shared" si="47"/>
        <v>4.0456233818692153</v>
      </c>
      <c r="L538" s="13">
        <f t="shared" si="46"/>
        <v>1725.5983407808085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F538*SUM(econlow!Z329:AB329)/SUM(econlow!Z328:AB328)</f>
        <v>33910.911023156252</v>
      </c>
      <c r="G539" s="13">
        <f t="shared" si="47"/>
        <v>485.15887626589222</v>
      </c>
      <c r="H539" s="13">
        <f t="shared" si="47"/>
        <v>540.60443109221183</v>
      </c>
      <c r="I539" s="13">
        <f t="shared" si="47"/>
        <v>355.33362882357994</v>
      </c>
      <c r="J539" s="13">
        <f t="shared" si="47"/>
        <v>69.562648195781605</v>
      </c>
      <c r="K539" s="13">
        <f t="shared" si="47"/>
        <v>4.0457964945615235</v>
      </c>
      <c r="L539" s="13">
        <f t="shared" si="46"/>
        <v>1729.7053808720273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F539*SUM(econlow!Z330:AB330)/SUM(econlow!Z329:AB329)</f>
        <v>33912.11482642722</v>
      </c>
      <c r="G540" s="13">
        <f t="shared" si="47"/>
        <v>487.22855628139001</v>
      </c>
      <c r="H540" s="13">
        <f t="shared" si="47"/>
        <v>542.30133523926725</v>
      </c>
      <c r="I540" s="13">
        <f t="shared" si="47"/>
        <v>355.65871896905099</v>
      </c>
      <c r="J540" s="13">
        <f t="shared" si="47"/>
        <v>69.568906675184564</v>
      </c>
      <c r="K540" s="13">
        <f t="shared" si="47"/>
        <v>4.0459611672923836</v>
      </c>
      <c r="L540" s="13">
        <f t="shared" si="46"/>
        <v>1733.8034783321853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F540*SUM(econlow!Z331:AB331)/SUM(econlow!Z330:AB330)</f>
        <v>33913.252627496469</v>
      </c>
      <c r="G541" s="13">
        <f t="shared" si="47"/>
        <v>489.29830976844897</v>
      </c>
      <c r="H541" s="13">
        <f t="shared" si="47"/>
        <v>543.9936841854485</v>
      </c>
      <c r="I541" s="13">
        <f t="shared" si="47"/>
        <v>355.97962640744038</v>
      </c>
      <c r="J541" s="13">
        <f t="shared" si="47"/>
        <v>69.574948918798697</v>
      </c>
      <c r="K541" s="13">
        <f t="shared" si="47"/>
        <v>4.04611756293796</v>
      </c>
      <c r="L541" s="13">
        <f t="shared" si="46"/>
        <v>1737.8926868430744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F541*SUM(econlow!Z332:AB332)/SUM(econlow!Z331:AB331)</f>
        <v>33914.325651732644</v>
      </c>
      <c r="G542" s="13">
        <f t="shared" si="47"/>
        <v>491.36813269876563</v>
      </c>
      <c r="H542" s="13">
        <f t="shared" si="47"/>
        <v>545.68148426485971</v>
      </c>
      <c r="I542" s="13">
        <f t="shared" si="47"/>
        <v>356.29639736579492</v>
      </c>
      <c r="J542" s="13">
        <f t="shared" si="47"/>
        <v>69.580779532757532</v>
      </c>
      <c r="K542" s="13">
        <f t="shared" si="47"/>
        <v>4.046265839582623</v>
      </c>
      <c r="L542" s="13">
        <f t="shared" si="46"/>
        <v>1741.9730597017606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F542*SUM(econlow!Z333:AB333)/SUM(econlow!Z332:AB332)</f>
        <v>33915.335087845669</v>
      </c>
      <c r="G543" s="13">
        <f t="shared" si="47"/>
        <v>493.43802111882445</v>
      </c>
      <c r="H543" s="13">
        <f t="shared" si="47"/>
        <v>547.36474190923764</v>
      </c>
      <c r="I543" s="13">
        <f t="shared" si="47"/>
        <v>356.60907763476649</v>
      </c>
      <c r="J543" s="13">
        <f t="shared" si="47"/>
        <v>69.586403003883262</v>
      </c>
      <c r="K543" s="13">
        <f t="shared" si="47"/>
        <v>4.0464061506384326</v>
      </c>
      <c r="L543" s="13">
        <f t="shared" si="46"/>
        <v>1746.0446498173503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F543*SUM(econlow!Z334:AB334)/SUM(econlow!Z333:AB333)</f>
        <v>33916.28208882414</v>
      </c>
      <c r="G544" s="13">
        <f t="shared" si="47"/>
        <v>495.5079711476601</v>
      </c>
      <c r="H544" s="13">
        <f t="shared" si="47"/>
        <v>549.04346364424089</v>
      </c>
      <c r="I544" s="13">
        <f t="shared" si="47"/>
        <v>356.9177125689622</v>
      </c>
      <c r="J544" s="13">
        <f t="shared" si="47"/>
        <v>69.591823702199974</v>
      </c>
      <c r="K544" s="13">
        <f t="shared" si="47"/>
        <v>4.0465386449624869</v>
      </c>
      <c r="L544" s="13">
        <f t="shared" si="46"/>
        <v>1750.1075097080256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F544*SUM(econlow!Z335:AB335)/SUM(econlow!Z334:AB334)</f>
        <v>33917.167772856214</v>
      </c>
      <c r="G545" s="13">
        <f t="shared" si="47"/>
        <v>497.57797897467754</v>
      </c>
      <c r="H545" s="13">
        <f t="shared" si="47"/>
        <v>550.71765608583803</v>
      </c>
      <c r="I545" s="13">
        <f t="shared" si="47"/>
        <v>357.22234708743059</v>
      </c>
      <c r="J545" s="13">
        <f t="shared" si="47"/>
        <v>69.59704588341333</v>
      </c>
      <c r="K545" s="13">
        <f t="shared" si="47"/>
        <v>4.046663466972098</v>
      </c>
      <c r="L545" s="13">
        <f t="shared" si="46"/>
        <v>1754.1616914983315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F545*SUM(econlow!Z336:AB336)/SUM(econlow!Z335:AB335)</f>
        <v>33917.993224231825</v>
      </c>
      <c r="G546" s="13">
        <f t="shared" si="47"/>
        <v>499.64804085752792</v>
      </c>
      <c r="H546" s="13">
        <f t="shared" si="47"/>
        <v>552.38732593679083</v>
      </c>
      <c r="I546" s="13">
        <f t="shared" si="47"/>
        <v>357.52302567427984</v>
      </c>
      <c r="J546" s="13">
        <f t="shared" si="47"/>
        <v>69.602073691356651</v>
      </c>
      <c r="K546" s="13">
        <f t="shared" si="47"/>
        <v>4.0467807567578911</v>
      </c>
      <c r="L546" s="13">
        <f t="shared" si="46"/>
        <v>1758.2072469167131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F546*SUM(econlow!Z337:AB337)/SUM(econlow!Z336:AB336)</f>
        <v>33918.759494229023</v>
      </c>
      <c r="G547" s="13">
        <f t="shared" si="47"/>
        <v>501.71815312003974</v>
      </c>
      <c r="H547" s="13">
        <f t="shared" si="47"/>
        <v>554.05247998323284</v>
      </c>
      <c r="I547" s="13">
        <f t="shared" si="47"/>
        <v>357.81979237942295</v>
      </c>
      <c r="J547" s="13">
        <f t="shared" si="47"/>
        <v>69.606911160403143</v>
      </c>
      <c r="K547" s="13">
        <f t="shared" si="47"/>
        <v>4.0468906501947552</v>
      </c>
      <c r="L547" s="13">
        <f t="shared" si="46"/>
        <v>1762.2442272932933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F547*SUM(econlow!Z338:AB338)/SUM(econlow!Z337:AB337)</f>
        <v>33919.467601982113</v>
      </c>
      <c r="G548" s="13">
        <f t="shared" si="47"/>
        <v>503.78831215020398</v>
      </c>
      <c r="H548" s="13">
        <f t="shared" si="47"/>
        <v>555.71312509134032</v>
      </c>
      <c r="I548" s="13">
        <f t="shared" si="47"/>
        <v>358.11269081944641</v>
      </c>
      <c r="J548" s="13">
        <f t="shared" si="47"/>
        <v>69.611562217844394</v>
      </c>
      <c r="K548" s="13">
        <f t="shared" si="47"/>
        <v>4.0469932790507537</v>
      </c>
      <c r="L548" s="13">
        <f t="shared" si="46"/>
        <v>1766.2726835578862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F548*SUM(econlow!Z339:AB339)/SUM(econlow!Z338:AB338)</f>
        <v>33920.118535333626</v>
      </c>
      <c r="G549" s="13">
        <f t="shared" si="47"/>
        <v>505.85851439821226</v>
      </c>
      <c r="H549" s="13">
        <f t="shared" si="47"/>
        <v>557.36926820409394</v>
      </c>
      <c r="I549" s="13">
        <f t="shared" si="47"/>
        <v>358.40176417859749</v>
      </c>
      <c r="J549" s="13">
        <f t="shared" si="47"/>
        <v>69.616030686234907</v>
      </c>
      <c r="K549" s="13">
        <f t="shared" si="47"/>
        <v>4.0470887710939376</v>
      </c>
      <c r="L549" s="13">
        <f t="shared" si="46"/>
        <v>1770.2926662382324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F549*SUM(econlow!Z340:AB340)/SUM(econlow!Z339:AB339)</f>
        <v>33920.713251669367</v>
      </c>
      <c r="G550" s="13">
        <f t="shared" si="47"/>
        <v>507.92875637454716</v>
      </c>
      <c r="H550" s="13">
        <f t="shared" si="47"/>
        <v>559.02091633812904</v>
      </c>
      <c r="I550" s="13">
        <f t="shared" si="47"/>
        <v>358.68705520988595</v>
      </c>
      <c r="J550" s="13">
        <f t="shared" si="47"/>
        <v>69.620320285702604</v>
      </c>
      <c r="K550" s="13">
        <f t="shared" si="47"/>
        <v>4.0471772501971328</v>
      </c>
      <c r="L550" s="13">
        <f t="shared" si="46"/>
        <v>1774.3042254584618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F550*SUM(econlow!Z341:AB341)/SUM(econlow!Z340:AB340)</f>
        <v>33921.252678737037</v>
      </c>
      <c r="G551" s="13">
        <f t="shared" ref="G551:K556" si="48">G550*(1-G$5)+G$4*$F550*$L$4/1000</f>
        <v>509.9990346481232</v>
      </c>
      <c r="H551" s="13">
        <f t="shared" si="48"/>
        <v>560.66807658067364</v>
      </c>
      <c r="I551" s="13">
        <f t="shared" si="48"/>
        <v>358.96860623629709</v>
      </c>
      <c r="J551" s="13">
        <f t="shared" si="48"/>
        <v>69.624434636225402</v>
      </c>
      <c r="K551" s="13">
        <f t="shared" si="48"/>
        <v>4.0472588364406938</v>
      </c>
      <c r="L551" s="13">
        <f t="shared" si="46"/>
        <v>1778.3074109377601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F551*SUM(econlow!Z342:AB342)/SUM(econlow!Z341:AB341)</f>
        <v>33921.737715448289</v>
      </c>
      <c r="G552" s="13">
        <f t="shared" si="48"/>
        <v>512.06934584447799</v>
      </c>
      <c r="H552" s="13">
        <f t="shared" si="48"/>
        <v>562.31075608657068</v>
      </c>
      <c r="I552" s="13">
        <f t="shared" si="48"/>
        <v>359.2464591521109</v>
      </c>
      <c r="J552" s="13">
        <f t="shared" si="48"/>
        <v>69.628377259873858</v>
      </c>
      <c r="K552" s="13">
        <f t="shared" si="48"/>
        <v>4.0473336462132687</v>
      </c>
      <c r="L552" s="13">
        <f t="shared" si="46"/>
        <v>1782.3022719892465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F552*SUM(econlow!Z343:AB343)/SUM(econlow!Z342:AB342)</f>
        <v>33922.169232664899</v>
      </c>
      <c r="G553" s="13">
        <f t="shared" si="48"/>
        <v>514.13968664401239</v>
      </c>
      <c r="H553" s="13">
        <f t="shared" si="48"/>
        <v>563.94896207538488</v>
      </c>
      <c r="I553" s="13">
        <f t="shared" si="48"/>
        <v>359.52065542432433</v>
      </c>
      <c r="J553" s="13">
        <f t="shared" si="48"/>
        <v>69.632151583019791</v>
      </c>
      <c r="K553" s="13">
        <f t="shared" si="48"/>
        <v>4.0474017923105663</v>
      </c>
      <c r="L553" s="13">
        <f t="shared" si="46"/>
        <v>1786.288857519052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F553*SUM(econlow!Z344:AB344)/SUM(econlow!Z343:AB343)</f>
        <v>33922.548073969003</v>
      </c>
      <c r="G554" s="13">
        <f t="shared" si="48"/>
        <v>516.21005378027837</v>
      </c>
      <c r="H554" s="13">
        <f t="shared" si="48"/>
        <v>565.58270182859098</v>
      </c>
      <c r="I554" s="13">
        <f t="shared" si="48"/>
        <v>359.79123609417252</v>
      </c>
      <c r="J554" s="13">
        <f t="shared" si="48"/>
        <v>69.635760938510955</v>
      </c>
      <c r="K554" s="13">
        <f t="shared" si="48"/>
        <v>4.047463384032171</v>
      </c>
      <c r="L554" s="13">
        <f t="shared" si="46"/>
        <v>1790.267216025585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F554*SUM(econlow!Z345:AB345)/SUM(econlow!Z344:AB344)</f>
        <v>33922.875056417266</v>
      </c>
      <c r="G555" s="13">
        <f t="shared" si="48"/>
        <v>518.28044403831404</v>
      </c>
      <c r="H555" s="13">
        <f t="shared" si="48"/>
        <v>567.21198268684145</v>
      </c>
      <c r="I555" s="13">
        <f t="shared" si="48"/>
        <v>360.05824177874513</v>
      </c>
      <c r="J555" s="13">
        <f t="shared" si="48"/>
        <v>69.639208567811991</v>
      </c>
      <c r="K555" s="13">
        <f t="shared" si="48"/>
        <v>4.0475185272764271</v>
      </c>
      <c r="L555" s="13">
        <f t="shared" si="46"/>
        <v>1794.2373955989888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F555*SUM(econlow!Z346:AB346)/SUM(econlow!Z345:AB345)</f>
        <v>33923.150971279778</v>
      </c>
      <c r="G556" s="13">
        <f t="shared" si="48"/>
        <v>520.35085425302498</v>
      </c>
      <c r="H556" s="13">
        <f t="shared" si="48"/>
        <v>568.83681204731363</v>
      </c>
      <c r="I556" s="13">
        <f t="shared" si="48"/>
        <v>360.3217126726945</v>
      </c>
      <c r="J556" s="13">
        <f t="shared" si="48"/>
        <v>69.642497623111538</v>
      </c>
      <c r="K556" s="13">
        <f t="shared" si="48"/>
        <v>4.0475673246333956</v>
      </c>
      <c r="L556" s="13">
        <f t="shared" si="46"/>
        <v>1798.1994439207779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F264*SUM(econmid!Z55:AB55)/SUM(econmid!Z54:AB54)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F265*SUM(econmid!Z56:AB56)/SUM(econmid!Z55:AB55)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F266*SUM(econmid!Z57:AB57)/SUM(econmid!Z56:AB56)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F267*SUM(econmid!Z58:AB58)/SUM(econmid!Z57:AB57)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F268*SUM(econmid!Z59:AB59)/SUM(econmid!Z58:AB58)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F269*SUM(econmid!Z60:AB60)/SUM(econmid!Z59:AB59)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F270*SUM(econmid!Z61:AB61)/SUM(econmid!Z60:AB60)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F271*SUM(econmid!Z62:AB62)/SUM(econmid!Z61:AB61)</f>
        <v>9587.6114929619689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F272*SUM(econmid!Z63:AB63)/SUM(econmid!Z62:AB62)</f>
        <v>9815.0197881899658</v>
      </c>
      <c r="G273" s="13">
        <f t="shared" si="20"/>
        <v>25.669296924286535</v>
      </c>
      <c r="H273" s="13">
        <f t="shared" si="20"/>
        <v>35.964338359519907</v>
      </c>
      <c r="I273" s="13">
        <f t="shared" si="20"/>
        <v>42.334868912222603</v>
      </c>
      <c r="J273" s="13">
        <f t="shared" si="20"/>
        <v>15.262206015293962</v>
      </c>
      <c r="K273" s="13">
        <f t="shared" si="20"/>
        <v>1.1369858603521201</v>
      </c>
      <c r="L273" s="13">
        <f t="shared" si="22"/>
        <v>395.36769607167514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F273*SUM(econmid!Z64:AB64)/SUM(econmid!Z63:AB63)</f>
        <v>10048.642775968407</v>
      </c>
      <c r="G274" s="13">
        <f t="shared" si="20"/>
        <v>26.268335690701885</v>
      </c>
      <c r="H274" s="13">
        <f t="shared" si="20"/>
        <v>36.786997491556349</v>
      </c>
      <c r="I274" s="13">
        <f t="shared" si="20"/>
        <v>43.241181191156407</v>
      </c>
      <c r="J274" s="13">
        <f t="shared" si="20"/>
        <v>15.542321795522831</v>
      </c>
      <c r="K274" s="13">
        <f t="shared" si="20"/>
        <v>1.1504158350520384</v>
      </c>
      <c r="L274" s="13">
        <f t="shared" si="22"/>
        <v>397.98925200398952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F274*SUM(econmid!Z65:AB65)/SUM(econmid!Z64:AB64)</f>
        <v>10282.698945419601</v>
      </c>
      <c r="G275" s="13">
        <f t="shared" si="20"/>
        <v>26.881633137122492</v>
      </c>
      <c r="H275" s="13">
        <f t="shared" si="20"/>
        <v>37.62932989450082</v>
      </c>
      <c r="I275" s="13">
        <f t="shared" si="20"/>
        <v>44.170426677729097</v>
      </c>
      <c r="J275" s="13">
        <f t="shared" si="20"/>
        <v>15.833855980342232</v>
      </c>
      <c r="K275" s="13">
        <f t="shared" si="20"/>
        <v>1.1695297418553627</v>
      </c>
      <c r="L275" s="13">
        <f t="shared" si="22"/>
        <v>400.68477543155001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F275*SUM(econmid!Z66:AB66)/SUM(econmid!Z65:AB65)</f>
        <v>10517.127901351585</v>
      </c>
      <c r="G276" s="13">
        <f t="shared" si="20"/>
        <v>27.50921570186641</v>
      </c>
      <c r="H276" s="13">
        <f t="shared" si="20"/>
        <v>38.491322120932303</v>
      </c>
      <c r="I276" s="13">
        <f t="shared" si="20"/>
        <v>45.122362627239951</v>
      </c>
      <c r="J276" s="13">
        <f t="shared" si="20"/>
        <v>16.136207115115056</v>
      </c>
      <c r="K276" s="13">
        <f t="shared" si="20"/>
        <v>1.1921114649148632</v>
      </c>
      <c r="L276" s="13">
        <f t="shared" si="22"/>
        <v>403.45121903006861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F276*SUM(econmid!Z67:AB67)/SUM(econmid!Z66:AB66)</f>
        <v>10751.836281323383</v>
      </c>
      <c r="G277" s="13">
        <f t="shared" si="20"/>
        <v>28.15110613716017</v>
      </c>
      <c r="H277" s="13">
        <f t="shared" si="20"/>
        <v>39.372955089513994</v>
      </c>
      <c r="I277" s="13">
        <f t="shared" si="20"/>
        <v>46.096740479801063</v>
      </c>
      <c r="J277" s="13">
        <f t="shared" si="20"/>
        <v>16.448801015779164</v>
      </c>
      <c r="K277" s="13">
        <f t="shared" si="20"/>
        <v>1.2168140265686971</v>
      </c>
      <c r="L277" s="13">
        <f t="shared" si="22"/>
        <v>406.28641674882306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F277*SUM(econmid!Z68:AB68)/SUM(econmid!Z67:AB67)</f>
        <v>10986.733122272055</v>
      </c>
      <c r="G278" s="13">
        <f t="shared" si="20"/>
        <v>28.807321497053145</v>
      </c>
      <c r="H278" s="13">
        <f t="shared" si="20"/>
        <v>40.274201004976035</v>
      </c>
      <c r="I278" s="13">
        <f t="shared" si="20"/>
        <v>47.093300985566209</v>
      </c>
      <c r="J278" s="13">
        <f t="shared" si="20"/>
        <v>16.771085341569762</v>
      </c>
      <c r="K278" s="13">
        <f t="shared" si="20"/>
        <v>1.2428160603538179</v>
      </c>
      <c r="L278" s="13">
        <f t="shared" si="22"/>
        <v>409.18872488951899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F278*SUM(econmid!Z69:AB69)/SUM(econmid!Z68:AB68)</f>
        <v>11221.729622490357</v>
      </c>
      <c r="G279" s="13">
        <f t="shared" ref="G279:K294" si="23">G278*(1-G$5)+G$4*$F278*$L$4/1000</f>
        <v>29.477873283858482</v>
      </c>
      <c r="H279" s="13">
        <f t="shared" si="23"/>
        <v>41.195023607381508</v>
      </c>
      <c r="I279" s="13">
        <f t="shared" si="23"/>
        <v>48.111774708688003</v>
      </c>
      <c r="J279" s="13">
        <f t="shared" si="23"/>
        <v>17.102528628797632</v>
      </c>
      <c r="K279" s="13">
        <f t="shared" si="23"/>
        <v>1.2696151117611931</v>
      </c>
      <c r="L279" s="13">
        <f t="shared" si="22"/>
        <v>412.15681534048679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F279*SUM(econmid!Z70:AB70)/SUM(econmid!Z69:AB69)</f>
        <v>11456.739116557001</v>
      </c>
      <c r="G280" s="13">
        <f t="shared" si="23"/>
        <v>30.162767580066813</v>
      </c>
      <c r="H280" s="13">
        <f t="shared" si="23"/>
        <v>42.135378398357211</v>
      </c>
      <c r="I280" s="13">
        <f t="shared" si="23"/>
        <v>49.151882488751397</v>
      </c>
      <c r="J280" s="13">
        <f t="shared" si="23"/>
        <v>17.442619351887679</v>
      </c>
      <c r="K280" s="13">
        <f t="shared" si="23"/>
        <v>1.2969022576317466</v>
      </c>
      <c r="L280" s="13">
        <f t="shared" si="22"/>
        <v>415.1895500766949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F280*SUM(econmid!Z71:AB71)/SUM(econmid!Z70:AB70)</f>
        <v>11691.677037477257</v>
      </c>
      <c r="G281" s="13">
        <f t="shared" si="23"/>
        <v>30.862005178729916</v>
      </c>
      <c r="H281" s="13">
        <f t="shared" si="23"/>
        <v>43.095212864348035</v>
      </c>
      <c r="I281" s="13">
        <f t="shared" si="23"/>
        <v>50.213335892247173</v>
      </c>
      <c r="J281" s="13">
        <f t="shared" si="23"/>
        <v>17.790865035114955</v>
      </c>
      <c r="K281" s="13">
        <f t="shared" si="23"/>
        <v>1.324486057798882</v>
      </c>
      <c r="L281" s="13">
        <f t="shared" si="22"/>
        <v>418.28590502823897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F281*SUM(econmid!Z72:AB72)/SUM(econmid!Z71:AB71)</f>
        <v>11282.877391637358</v>
      </c>
      <c r="G282" s="13">
        <f t="shared" si="23"/>
        <v>31.575581711533694</v>
      </c>
      <c r="H282" s="13">
        <f t="shared" si="23"/>
        <v>44.074466695702341</v>
      </c>
      <c r="I282" s="13">
        <f t="shared" si="23"/>
        <v>51.295837652297699</v>
      </c>
      <c r="J282" s="13">
        <f t="shared" si="23"/>
        <v>18.146791410640791</v>
      </c>
      <c r="K282" s="13">
        <f t="shared" si="23"/>
        <v>1.352246427650615</v>
      </c>
      <c r="L282" s="13">
        <f t="shared" si="22"/>
        <v>421.44492389782511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F282*SUM(econmid!Z73:AB73)/SUM(econmid!Z72:AB72)</f>
        <v>11495.172957786468</v>
      </c>
      <c r="G283" s="13">
        <f t="shared" si="23"/>
        <v>32.264208031211091</v>
      </c>
      <c r="H283" s="13">
        <f t="shared" si="23"/>
        <v>45.012641627216098</v>
      </c>
      <c r="I283" s="13">
        <f t="shared" si="23"/>
        <v>52.302393497778731</v>
      </c>
      <c r="J283" s="13">
        <f t="shared" si="23"/>
        <v>18.434403652224518</v>
      </c>
      <c r="K283" s="13">
        <f t="shared" si="23"/>
        <v>1.3498914714549772</v>
      </c>
      <c r="L283" s="13">
        <f t="shared" si="22"/>
        <v>424.3635382798854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F283*SUM(econmid!Z74:AB74)/SUM(econmid!Z73:AB73)</f>
        <v>11716.729722328522</v>
      </c>
      <c r="G284" s="13">
        <f t="shared" si="23"/>
        <v>32.965791357273176</v>
      </c>
      <c r="H284" s="13">
        <f t="shared" si="23"/>
        <v>45.968169467418782</v>
      </c>
      <c r="I284" s="13">
        <f t="shared" si="23"/>
        <v>53.327332900327121</v>
      </c>
      <c r="J284" s="13">
        <f t="shared" si="23"/>
        <v>18.730502830628268</v>
      </c>
      <c r="K284" s="13">
        <f t="shared" si="23"/>
        <v>1.3584300463082641</v>
      </c>
      <c r="L284" s="13">
        <f t="shared" si="22"/>
        <v>427.35022660195557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F284*SUM(econmid!Z75:AB75)/SUM(econmid!Z74:AB74)</f>
        <v>11937.89793949388</v>
      </c>
      <c r="G285" s="13">
        <f t="shared" si="23"/>
        <v>33.680896927180548</v>
      </c>
      <c r="H285" s="13">
        <f t="shared" si="23"/>
        <v>46.941872074032993</v>
      </c>
      <c r="I285" s="13">
        <f t="shared" si="23"/>
        <v>54.371800458266677</v>
      </c>
      <c r="J285" s="13">
        <f t="shared" si="23"/>
        <v>19.035691108949756</v>
      </c>
      <c r="K285" s="13">
        <f t="shared" si="23"/>
        <v>1.3740106797818719</v>
      </c>
      <c r="L285" s="13">
        <f t="shared" si="22"/>
        <v>430.40427124821178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F285*SUM(econmid!Z76:AB76)/SUM(econmid!Z75:AB75)</f>
        <v>12158.657679536624</v>
      </c>
      <c r="G286" s="13">
        <f t="shared" si="23"/>
        <v>34.409501026774073</v>
      </c>
      <c r="H286" s="13">
        <f t="shared" si="23"/>
        <v>47.933662964411155</v>
      </c>
      <c r="I286" s="13">
        <f t="shared" si="23"/>
        <v>55.435475679353544</v>
      </c>
      <c r="J286" s="13">
        <f t="shared" si="23"/>
        <v>19.349403651333294</v>
      </c>
      <c r="K286" s="13">
        <f t="shared" si="23"/>
        <v>1.3938442960553203</v>
      </c>
      <c r="L286" s="13">
        <f t="shared" si="22"/>
        <v>433.5218876179274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F286*SUM(econmid!Z77:AB77)/SUM(econmid!Z76:AB76)</f>
        <v>12378.940072438425</v>
      </c>
      <c r="G287" s="13">
        <f t="shared" si="23"/>
        <v>35.151578725525134</v>
      </c>
      <c r="H287" s="13">
        <f t="shared" si="23"/>
        <v>48.943454022484403</v>
      </c>
      <c r="I287" s="13">
        <f t="shared" si="23"/>
        <v>56.518039379047941</v>
      </c>
      <c r="J287" s="13">
        <f t="shared" si="23"/>
        <v>19.671105550047816</v>
      </c>
      <c r="K287" s="13">
        <f t="shared" si="23"/>
        <v>1.4162382994624028</v>
      </c>
      <c r="L287" s="13">
        <f t="shared" si="22"/>
        <v>436.70041597656768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F287*SUM(econmid!Z78:AB78)/SUM(econmid!Z77:AB77)</f>
        <v>12598.67832349659</v>
      </c>
      <c r="G288" s="13">
        <f t="shared" si="23"/>
        <v>35.907100889570671</v>
      </c>
      <c r="H288" s="13">
        <f t="shared" si="23"/>
        <v>49.971150907925427</v>
      </c>
      <c r="I288" s="13">
        <f t="shared" si="23"/>
        <v>57.619166310432135</v>
      </c>
      <c r="J288" s="13">
        <f t="shared" si="23"/>
        <v>20.000284371623774</v>
      </c>
      <c r="K288" s="13">
        <f t="shared" si="23"/>
        <v>1.4401628455028739</v>
      </c>
      <c r="L288" s="13">
        <f t="shared" si="22"/>
        <v>439.93786532505487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F288*SUM(econmid!Z79:AB79)/SUM(econmid!Z78:AB78)</f>
        <v>12817.807382398667</v>
      </c>
      <c r="G289" s="13">
        <f t="shared" si="23"/>
        <v>36.676034308375627</v>
      </c>
      <c r="H289" s="13">
        <f t="shared" si="23"/>
        <v>51.016653268136899</v>
      </c>
      <c r="I289" s="13">
        <f t="shared" si="23"/>
        <v>58.738525557367929</v>
      </c>
      <c r="J289" s="13">
        <f t="shared" si="23"/>
        <v>20.336449116550884</v>
      </c>
      <c r="K289" s="13">
        <f t="shared" si="23"/>
        <v>1.4649901660110631</v>
      </c>
      <c r="L289" s="13">
        <f t="shared" si="22"/>
        <v>443.23265241644242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F289*SUM(econmid!Z80:AB80)/SUM(econmid!Z79:AB79)</f>
        <v>13036.263909740006</v>
      </c>
      <c r="G290" s="13">
        <f t="shared" si="23"/>
        <v>37.458341801198081</v>
      </c>
      <c r="H290" s="13">
        <f t="shared" si="23"/>
        <v>52.079854918583941</v>
      </c>
      <c r="I290" s="13">
        <f t="shared" si="23"/>
        <v>59.875780872660464</v>
      </c>
      <c r="J290" s="13">
        <f t="shared" si="23"/>
        <v>20.679129199564056</v>
      </c>
      <c r="K290" s="13">
        <f t="shared" si="23"/>
        <v>1.4903364463420212</v>
      </c>
      <c r="L290" s="13">
        <f t="shared" si="22"/>
        <v>446.58344323834854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F290*SUM(econmid!Z81:AB81)/SUM(econmid!Z80:AB80)</f>
        <v>13253.986237280582</v>
      </c>
      <c r="G291" s="13">
        <f t="shared" si="23"/>
        <v>38.253982321510854</v>
      </c>
      <c r="H291" s="13">
        <f t="shared" si="23"/>
        <v>53.160644019486561</v>
      </c>
      <c r="I291" s="13">
        <f t="shared" si="23"/>
        <v>61.030591006652713</v>
      </c>
      <c r="J291" s="13">
        <f t="shared" si="23"/>
        <v>21.02787348425251</v>
      </c>
      <c r="K291" s="13">
        <f t="shared" si="23"/>
        <v>1.5159659174649698</v>
      </c>
      <c r="L291" s="13">
        <f t="shared" si="22"/>
        <v>449.98905674936759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F291*SUM(econmid!Z82:AB82)/SUM(econmid!Z81:AB81)</f>
        <v>13470.91432734013</v>
      </c>
      <c r="G292" s="13">
        <f t="shared" si="23"/>
        <v>39.062911058997464</v>
      </c>
      <c r="H292" s="13">
        <f t="shared" si="23"/>
        <v>54.258903248294267</v>
      </c>
      <c r="I292" s="13">
        <f t="shared" si="23"/>
        <v>62.202610025438602</v>
      </c>
      <c r="J292" s="13">
        <f t="shared" si="23"/>
        <v>21.382249368153971</v>
      </c>
      <c r="K292" s="13">
        <f t="shared" si="23"/>
        <v>1.5417326830115945</v>
      </c>
      <c r="L292" s="13">
        <f t="shared" si="22"/>
        <v>453.44840638389587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F292*SUM(econmid!Z83:AB83)/SUM(econmid!Z82:AB82)</f>
        <v>13686.989733214747</v>
      </c>
      <c r="G293" s="13">
        <f t="shared" si="23"/>
        <v>39.885079539069864</v>
      </c>
      <c r="H293" s="13">
        <f t="shared" si="23"/>
        <v>55.374509967873557</v>
      </c>
      <c r="I293" s="13">
        <f t="shared" si="23"/>
        <v>63.391487618704616</v>
      </c>
      <c r="J293" s="13">
        <f t="shared" si="23"/>
        <v>21.741841915348715</v>
      </c>
      <c r="K293" s="13">
        <f t="shared" si="23"/>
        <v>1.5675454336909371</v>
      </c>
      <c r="L293" s="13">
        <f t="shared" si="22"/>
        <v>456.96046447468768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F293*SUM(econmid!Z84:AB84)/SUM(econmid!Z83:AB83)</f>
        <v>13902.155561644457</v>
      </c>
      <c r="G294" s="13">
        <f t="shared" si="23"/>
        <v>40.720435719970297</v>
      </c>
      <c r="H294" s="13">
        <f t="shared" si="23"/>
        <v>56.50733639051591</v>
      </c>
      <c r="I294" s="13">
        <f t="shared" si="23"/>
        <v>64.596869397492554</v>
      </c>
      <c r="J294" s="13">
        <f t="shared" si="23"/>
        <v>22.106253033959831</v>
      </c>
      <c r="K294" s="13">
        <f t="shared" si="23"/>
        <v>1.5933460436418061</v>
      </c>
      <c r="L294" s="13">
        <f t="shared" si="22"/>
        <v>460.5242405855804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F294*SUM(econmid!Z85:AB85)/SUM(econmid!Z84:AB84)</f>
        <v>14116.356437849876</v>
      </c>
      <c r="G295" s="13">
        <f t="shared" ref="G295:K310" si="24">G294*(1-G$5)+G$4*$F294*$L$4/1000</f>
        <v>41.568924087582403</v>
      </c>
      <c r="H295" s="13">
        <f t="shared" si="24"/>
        <v>57.657249737970496</v>
      </c>
      <c r="I295" s="13">
        <f t="shared" si="24"/>
        <v>65.818397182326862</v>
      </c>
      <c r="J295" s="13">
        <f t="shared" si="24"/>
        <v>22.475100696235121</v>
      </c>
      <c r="K295" s="13">
        <f t="shared" si="24"/>
        <v>1.6190965867021969</v>
      </c>
      <c r="L295" s="13">
        <f t="shared" si="22"/>
        <v>464.1387682908171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F295*SUM(econmid!Z86:AB86)/SUM(econmid!Z85:AB85)</f>
        <v>14329.538473357015</v>
      </c>
      <c r="G296" s="13">
        <f t="shared" si="24"/>
        <v>42.430485748108453</v>
      </c>
      <c r="H296" s="13">
        <f t="shared" si="24"/>
        <v>58.824112397753595</v>
      </c>
      <c r="I296" s="13">
        <f t="shared" si="24"/>
        <v>67.055709282221812</v>
      </c>
      <c r="J296" s="13">
        <f t="shared" si="24"/>
        <v>22.848018199079576</v>
      </c>
      <c r="K296" s="13">
        <f t="shared" si="24"/>
        <v>1.6447714597371479</v>
      </c>
      <c r="L296" s="13">
        <f t="shared" si="22"/>
        <v>467.80309708690061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F296*SUM(econmid!Z87:AB87)/SUM(econmid!Z86:AB86)</f>
        <v>14541.649236652342</v>
      </c>
      <c r="G297" s="13">
        <f t="shared" si="24"/>
        <v>43.305058518782822</v>
      </c>
      <c r="H297" s="13">
        <f t="shared" si="24"/>
        <v>60.007782076006961</v>
      </c>
      <c r="I297" s="13">
        <f t="shared" si="24"/>
        <v>68.308440765109907</v>
      </c>
      <c r="J297" s="13">
        <f t="shared" si="24"/>
        <v>23.224653463054889</v>
      </c>
      <c r="K297" s="13">
        <f t="shared" si="24"/>
        <v>1.6703526036850156</v>
      </c>
      <c r="L297" s="13">
        <f t="shared" si="22"/>
        <v>471.51628742663956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F297*SUM(econmid!Z88:AB88)/SUM(econmid!Z87:AB87)</f>
        <v>14752.637726607489</v>
      </c>
      <c r="G298" s="13">
        <f t="shared" si="24"/>
        <v>44.192577016794466</v>
      </c>
      <c r="H298" s="13">
        <f t="shared" si="24"/>
        <v>61.208111947180186</v>
      </c>
      <c r="I298" s="13">
        <f t="shared" si="24"/>
        <v>69.576223720231695</v>
      </c>
      <c r="J298" s="13">
        <f t="shared" si="24"/>
        <v>23.604668367980661</v>
      </c>
      <c r="K298" s="13">
        <f t="shared" si="24"/>
        <v>1.6958266035978222</v>
      </c>
      <c r="L298" s="13">
        <f t="shared" si="22"/>
        <v>475.27740765578483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F298*SUM(econmid!Z89:AB89)/SUM(econmid!Z88:AB88)</f>
        <v>14962.454348552983</v>
      </c>
      <c r="G299" s="13">
        <f t="shared" si="24"/>
        <v>45.092972746587414</v>
      </c>
      <c r="H299" s="13">
        <f t="shared" si="24"/>
        <v>62.424950800805988</v>
      </c>
      <c r="I299" s="13">
        <f t="shared" si="24"/>
        <v>70.858687513011191</v>
      </c>
      <c r="J299" s="13">
        <f t="shared" si="24"/>
        <v>23.987738123371464</v>
      </c>
      <c r="K299" s="13">
        <f t="shared" si="24"/>
        <v>1.7211829284791489</v>
      </c>
      <c r="L299" s="13">
        <f t="shared" si="22"/>
        <v>479.08553211225518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F299*SUM(econmid!Z90:AB90)/SUM(econmid!Z89:AB89)</f>
        <v>15171.050892845706</v>
      </c>
      <c r="G300" s="13">
        <f t="shared" si="24"/>
        <v>46.006174185700978</v>
      </c>
      <c r="H300" s="13">
        <f t="shared" si="24"/>
        <v>63.658143185625143</v>
      </c>
      <c r="I300" s="13">
        <f t="shared" si="24"/>
        <v>72.155459032915601</v>
      </c>
      <c r="J300" s="13">
        <f t="shared" si="24"/>
        <v>24.373550672030618</v>
      </c>
      <c r="K300" s="13">
        <f t="shared" si="24"/>
        <v>1.7464128625685515</v>
      </c>
      <c r="L300" s="13">
        <f t="shared" si="22"/>
        <v>482.93973993884089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F300*SUM(econmid!Z91:AB91)/SUM(econmid!Z90:AB90)</f>
        <v>15378.380515756047</v>
      </c>
      <c r="G301" s="13">
        <f t="shared" si="24"/>
        <v>46.93210686930189</v>
      </c>
      <c r="H301" s="13">
        <f t="shared" si="24"/>
        <v>64.907529551302432</v>
      </c>
      <c r="I301" s="13">
        <f t="shared" si="24"/>
        <v>73.466162934768235</v>
      </c>
      <c r="J301" s="13">
        <f t="shared" si="24"/>
        <v>24.761806125199207</v>
      </c>
      <c r="K301" s="13">
        <f t="shared" si="24"/>
        <v>1.7715088561265722</v>
      </c>
      <c r="L301" s="13">
        <f t="shared" si="22"/>
        <v>486.83911433669834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F301*SUM(econmid!Z92:AB92)/SUM(econmid!Z91:AB91)</f>
        <v>15584.397722491278</v>
      </c>
      <c r="G302" s="13">
        <f t="shared" si="24"/>
        <v>47.870693473549913</v>
      </c>
      <c r="H302" s="13">
        <f t="shared" si="24"/>
        <v>66.172946387958092</v>
      </c>
      <c r="I302" s="13">
        <f t="shared" si="24"/>
        <v>74.790421873950876</v>
      </c>
      <c r="J302" s="13">
        <f t="shared" si="24"/>
        <v>25.15221622772998</v>
      </c>
      <c r="K302" s="13">
        <f t="shared" si="24"/>
        <v>1.7964641307686238</v>
      </c>
      <c r="L302" s="13">
        <f t="shared" si="22"/>
        <v>490.78274209395749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F302*SUM(econmid!Z93:AB93)/SUM(econmid!Z92:AB92)</f>
        <v>15789.058352167594</v>
      </c>
      <c r="G303" s="13">
        <f t="shared" si="24"/>
        <v>48.821853897927312</v>
      </c>
      <c r="H303" s="13">
        <f t="shared" si="24"/>
        <v>67.454226363721432</v>
      </c>
      <c r="I303" s="13">
        <f t="shared" si="24"/>
        <v>76.127856735898774</v>
      </c>
      <c r="J303" s="13">
        <f t="shared" si="24"/>
        <v>25.544503851821602</v>
      </c>
      <c r="K303" s="13">
        <f t="shared" si="24"/>
        <v>1.8212724392908697</v>
      </c>
      <c r="L303" s="13">
        <f t="shared" si="22"/>
        <v>494.76971328866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F303*SUM(econmid!Z94:AB94)/SUM(econmid!Z93:AB93)</f>
        <v>15992.31956454381</v>
      </c>
      <c r="G304" s="13">
        <f t="shared" si="24"/>
        <v>49.785505346651156</v>
      </c>
      <c r="H304" s="13">
        <f t="shared" si="24"/>
        <v>68.751198460494862</v>
      </c>
      <c r="I304" s="13">
        <f t="shared" si="24"/>
        <v>77.478086860257378</v>
      </c>
      <c r="J304" s="13">
        <f t="shared" si="24"/>
        <v>25.938402517910468</v>
      </c>
      <c r="K304" s="13">
        <f t="shared" si="24"/>
        <v>1.8459279192917157</v>
      </c>
      <c r="L304" s="13">
        <f t="shared" si="22"/>
        <v>498.79912110460555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F304*SUM(econmid!Z95:AB95)/SUM(econmid!Z94:AB94)</f>
        <v>16194.139828331816</v>
      </c>
      <c r="G305" s="13">
        <f t="shared" si="24"/>
        <v>50.761562409275896</v>
      </c>
      <c r="H305" s="13">
        <f t="shared" si="24"/>
        <v>70.063688108098845</v>
      </c>
      <c r="I305" s="13">
        <f t="shared" si="24"/>
        <v>78.84073026003729</v>
      </c>
      <c r="J305" s="13">
        <f t="shared" si="24"/>
        <v>26.333655941375333</v>
      </c>
      <c r="K305" s="13">
        <f t="shared" si="24"/>
        <v>1.8704250037659267</v>
      </c>
      <c r="L305" s="13">
        <f t="shared" si="22"/>
        <v>502.87006172255326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F305*SUM(econmid!Z96:AB96)/SUM(econmid!Z95:AB95)</f>
        <v>16394.478910903439</v>
      </c>
      <c r="G306" s="13">
        <f t="shared" si="24"/>
        <v>51.749937140582531</v>
      </c>
      <c r="H306" s="13">
        <f t="shared" si="24"/>
        <v>71.391517316950157</v>
      </c>
      <c r="I306" s="13">
        <f t="shared" si="24"/>
        <v>80.215403836071403</v>
      </c>
      <c r="J306" s="13">
        <f t="shared" si="24"/>
        <v>26.730017603765315</v>
      </c>
      <c r="K306" s="13">
        <f t="shared" si="24"/>
        <v>1.8947583663284113</v>
      </c>
      <c r="L306" s="13">
        <f t="shared" si="22"/>
        <v>506.9816342636978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F306*SUM(econmid!Z97:AB97)/SUM(econmid!Z96:AB96)</f>
        <v>16593.297869218881</v>
      </c>
      <c r="G307" s="13">
        <f t="shared" si="24"/>
        <v>52.750539139839546</v>
      </c>
      <c r="H307" s="13">
        <f t="shared" si="24"/>
        <v>72.734504809408691</v>
      </c>
      <c r="I307" s="13">
        <f t="shared" si="24"/>
        <v>81.601723587047076</v>
      </c>
      <c r="J307" s="13">
        <f t="shared" si="24"/>
        <v>27.12725034731416</v>
      </c>
      <c r="K307" s="13">
        <f t="shared" si="24"/>
        <v>1.9189228875075242</v>
      </c>
      <c r="L307" s="13">
        <f t="shared" si="22"/>
        <v>511.13294077111698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F307*SUM(econmid!Z98:AB98)/SUM(econmid!Z97:AB97)</f>
        <v>16790.559041807792</v>
      </c>
      <c r="G308" s="13">
        <f t="shared" si="24"/>
        <v>53.763275629510183</v>
      </c>
      <c r="H308" s="13">
        <f t="shared" si="24"/>
        <v>74.092466149911047</v>
      </c>
      <c r="I308" s="13">
        <f t="shared" si="24"/>
        <v>82.999304815356282</v>
      </c>
      <c r="J308" s="13">
        <f t="shared" si="24"/>
        <v>27.525125991553882</v>
      </c>
      <c r="K308" s="13">
        <f t="shared" si="24"/>
        <v>1.9429136338750224</v>
      </c>
      <c r="L308" s="13">
        <f t="shared" si="22"/>
        <v>515.32308622020639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F308*SUM(econmid!Z99:AB99)/SUM(econmid!Z98:AB98)</f>
        <v>16986.226041641748</v>
      </c>
      <c r="G309" s="13">
        <f t="shared" si="24"/>
        <v>54.788051533470281</v>
      </c>
      <c r="H309" s="13">
        <f t="shared" si="24"/>
        <v>75.465213873993335</v>
      </c>
      <c r="I309" s="13">
        <f t="shared" si="24"/>
        <v>84.407762328977924</v>
      </c>
      <c r="J309" s="13">
        <f t="shared" si="24"/>
        <v>27.923424970888902</v>
      </c>
      <c r="K309" s="13">
        <f t="shared" si="24"/>
        <v>1.9667258450112719</v>
      </c>
      <c r="L309" s="13">
        <f t="shared" si="22"/>
        <v>519.55117855234175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F309*SUM(econmid!Z100:AB100)/SUM(econmid!Z99:AB99)</f>
        <v>17180.263749743895</v>
      </c>
      <c r="G310" s="13">
        <f t="shared" si="24"/>
        <v>55.824769554791139</v>
      </c>
      <c r="H310" s="13">
        <f t="shared" si="24"/>
        <v>76.852557616289587</v>
      </c>
      <c r="I310" s="13">
        <f t="shared" si="24"/>
        <v>85.826710639579645</v>
      </c>
      <c r="J310" s="13">
        <f t="shared" si="24"/>
        <v>28.321935992037851</v>
      </c>
      <c r="K310" s="13">
        <f t="shared" si="24"/>
        <v>1.9903549252646178</v>
      </c>
      <c r="L310" s="13">
        <f t="shared" si="22"/>
        <v>523.81632872796285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F310*SUM(econmid!Z101:AB101)/SUM(econmid!Z100:AB100)</f>
        <v>17372.638309389364</v>
      </c>
      <c r="G311" s="13">
        <f t="shared" ref="G311:K326" si="25">G310*(1-G$5)+G$4*$F310*$L$4/1000</f>
        <v>56.873330253132316</v>
      </c>
      <c r="H311" s="13">
        <f t="shared" si="25"/>
        <v>78.254304237578154</v>
      </c>
      <c r="I311" s="13">
        <f t="shared" si="25"/>
        <v>87.255764157000485</v>
      </c>
      <c r="J311" s="13">
        <f t="shared" si="25"/>
        <v>28.720455710294605</v>
      </c>
      <c r="K311" s="13">
        <f t="shared" si="25"/>
        <v>2.0137964384531735</v>
      </c>
      <c r="L311" s="13">
        <f t="shared" si="22"/>
        <v>528.11765079645875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F311*SUM(econmid!Z102:AB102)/SUM(econmid!Z101:AB101)</f>
        <v>17563.317120758693</v>
      </c>
      <c r="G312" s="13">
        <f t="shared" si="25"/>
        <v>57.933632121780491</v>
      </c>
      <c r="H312" s="13">
        <f t="shared" si="25"/>
        <v>79.670257950933944</v>
      </c>
      <c r="I312" s="13">
        <f t="shared" si="25"/>
        <v>88.694537380251788</v>
      </c>
      <c r="J312" s="13">
        <f t="shared" si="25"/>
        <v>29.118788423602819</v>
      </c>
      <c r="K312" s="13">
        <f t="shared" si="25"/>
        <v>2.037046104379014</v>
      </c>
      <c r="L312" s="13">
        <f t="shared" si="22"/>
        <v>532.4542619809481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F312*SUM(econmid!Z103:AB103)/SUM(econmid!Z102:AB102)</f>
        <v>17752.268835914227</v>
      </c>
      <c r="G313" s="13">
        <f t="shared" si="25"/>
        <v>59.005571664362009</v>
      </c>
      <c r="H313" s="13">
        <f t="shared" si="25"/>
        <v>81.100220447031646</v>
      </c>
      <c r="I313" s="13">
        <f t="shared" si="25"/>
        <v>90.142645085151159</v>
      </c>
      <c r="J313" s="13">
        <f t="shared" si="25"/>
        <v>29.516745783479475</v>
      </c>
      <c r="K313" s="13">
        <f t="shared" si="25"/>
        <v>2.0600997964629117</v>
      </c>
      <c r="L313" s="13">
        <f t="shared" si="22"/>
        <v>536.82528277648726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F313*SUM(econmid!Z104:AB104)/SUM(econmid!Z103:AB103)</f>
        <v>17939.46335397815</v>
      </c>
      <c r="G314" s="13">
        <f t="shared" si="25"/>
        <v>60.089043471248793</v>
      </c>
      <c r="H314" s="13">
        <f t="shared" si="25"/>
        <v>82.543991018632525</v>
      </c>
      <c r="I314" s="13">
        <f t="shared" si="25"/>
        <v>91.59970250868308</v>
      </c>
      <c r="J314" s="13">
        <f t="shared" si="25"/>
        <v>29.914146521862847</v>
      </c>
      <c r="K314" s="13">
        <f t="shared" si="25"/>
        <v>2.0829535400738841</v>
      </c>
      <c r="L314" s="13">
        <f t="shared" si="22"/>
        <v>541.22983706050115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F314*SUM(econmid!Z105:AB105)/SUM(econmid!Z104:AB104)</f>
        <v>18124.871816399049</v>
      </c>
      <c r="G315" s="13">
        <f t="shared" si="25"/>
        <v>61.183940295669991</v>
      </c>
      <c r="H315" s="13">
        <f t="shared" si="25"/>
        <v>84.001366684275922</v>
      </c>
      <c r="I315" s="13">
        <f t="shared" si="25"/>
        <v>93.065325530160635</v>
      </c>
      <c r="J315" s="13">
        <f t="shared" si="25"/>
        <v>30.310816192998814</v>
      </c>
      <c r="K315" s="13">
        <f t="shared" si="25"/>
        <v>2.1056035112896256</v>
      </c>
      <c r="L315" s="13">
        <f t="shared" si="22"/>
        <v>545.66705221439497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F315*SUM(econmid!Z106:AB106)/SUM(econmid!Z105:AB105)</f>
        <v>18308.466602202614</v>
      </c>
      <c r="G316" s="13">
        <f t="shared" si="25"/>
        <v>62.290153129534723</v>
      </c>
      <c r="H316" s="13">
        <f t="shared" si="25"/>
        <v>85.472142311186147</v>
      </c>
      <c r="I316" s="13">
        <f t="shared" si="25"/>
        <v>94.539130849244316</v>
      </c>
      <c r="J316" s="13">
        <f t="shared" si="25"/>
        <v>30.706586929516831</v>
      </c>
      <c r="K316" s="13">
        <f t="shared" si="25"/>
        <v>2.1280460359224502</v>
      </c>
      <c r="L316" s="13">
        <f t="shared" si="22"/>
        <v>550.13605925540446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F316*SUM(econmid!Z107:AB107)/SUM(econmid!Z106:AB106)</f>
        <v>18490.221323129987</v>
      </c>
      <c r="G317" s="13">
        <f t="shared" si="25"/>
        <v>63.40757127896493</v>
      </c>
      <c r="H317" s="13">
        <f t="shared" si="25"/>
        <v>86.956110737395164</v>
      </c>
      <c r="I317" s="13">
        <f t="shared" si="25"/>
        <v>96.020736160857879</v>
      </c>
      <c r="J317" s="13">
        <f t="shared" si="25"/>
        <v>31.101297211883097</v>
      </c>
      <c r="K317" s="13">
        <f t="shared" si="25"/>
        <v>2.1502775887055185</v>
      </c>
      <c r="L317" s="13">
        <f t="shared" si="22"/>
        <v>554.63599297780661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F317*SUM(econmid!Z108:AB108)/SUM(econmid!Z107:AB107)</f>
        <v>18670.110818575737</v>
      </c>
      <c r="G318" s="13">
        <f t="shared" si="25"/>
        <v>64.536082439531555</v>
      </c>
      <c r="H318" s="13">
        <f t="shared" si="25"/>
        <v>88.453062893072939</v>
      </c>
      <c r="I318" s="13">
        <f t="shared" si="25"/>
        <v>97.509760327026044</v>
      </c>
      <c r="J318" s="13">
        <f t="shared" si="25"/>
        <v>31.494791650453493</v>
      </c>
      <c r="K318" s="13">
        <f t="shared" si="25"/>
        <v>2.1722947925710172</v>
      </c>
      <c r="L318" s="13">
        <f t="shared" si="22"/>
        <v>559.16599210265508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F318*SUM(econmid!Z109:AB109)/SUM(econmid!Z108:AB108)</f>
        <v>18848.111150245564</v>
      </c>
      <c r="G319" s="13">
        <f t="shared" si="25"/>
        <v>65.67557277118172</v>
      </c>
      <c r="H319" s="13">
        <f t="shared" si="25"/>
        <v>89.962787921048616</v>
      </c>
      <c r="I319" s="13">
        <f t="shared" si="25"/>
        <v>99.005823545645129</v>
      </c>
      <c r="J319" s="13">
        <f t="shared" si="25"/>
        <v>31.88692077938305</v>
      </c>
      <c r="K319" s="13">
        <f t="shared" si="25"/>
        <v>2.194094417974696</v>
      </c>
      <c r="L319" s="13">
        <f t="shared" si="22"/>
        <v>563.72519943523321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F319*SUM(econmid!Z110:AB110)/SUM(econmid!Z109:AB109)</f>
        <v>19024.199596461207</v>
      </c>
      <c r="G320" s="13">
        <f t="shared" si="25"/>
        <v>66.825926972839895</v>
      </c>
      <c r="H320" s="13">
        <f t="shared" si="25"/>
        <v>91.485073296498555</v>
      </c>
      <c r="I320" s="13">
        <f t="shared" si="25"/>
        <v>100.5085475161857</v>
      </c>
      <c r="J320" s="13">
        <f t="shared" si="25"/>
        <v>32.277540861681658</v>
      </c>
      <c r="K320" s="13">
        <f t="shared" si="25"/>
        <v>2.215673382235368</v>
      </c>
      <c r="L320" s="13">
        <f t="shared" si="22"/>
        <v>568.31276202944116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F320*SUM(econmid!Z111:AB111)/SUM(econmid!Z110:AB110)</f>
        <v>19198.354646048458</v>
      </c>
      <c r="G321" s="13">
        <f t="shared" si="25"/>
        <v>67.987028356661469</v>
      </c>
      <c r="H321" s="13">
        <f t="shared" si="25"/>
        <v>93.019704945770371</v>
      </c>
      <c r="I321" s="13">
        <f t="shared" si="25"/>
        <v>102.01755560231561</v>
      </c>
      <c r="J321" s="13">
        <f t="shared" si="25"/>
        <v>32.66651370473793</v>
      </c>
      <c r="K321" s="13">
        <f t="shared" si="25"/>
        <v>2.2370287488669209</v>
      </c>
      <c r="L321" s="13">
        <f t="shared" si="22"/>
        <v>572.92783135835225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F321*SUM(econmid!Z112:AB112)/SUM(econmid!Z111:AB111)</f>
        <v>19370.555991750793</v>
      </c>
      <c r="G322" s="13">
        <f t="shared" si="25"/>
        <v>69.158758921913247</v>
      </c>
      <c r="H322" s="13">
        <f t="shared" si="25"/>
        <v>94.566467364306092</v>
      </c>
      <c r="I322" s="13">
        <f t="shared" si="25"/>
        <v>103.5324729914218</v>
      </c>
      <c r="J322" s="13">
        <f t="shared" si="25"/>
        <v>33.053706485664193</v>
      </c>
      <c r="K322" s="13">
        <f t="shared" si="25"/>
        <v>2.2581577268862141</v>
      </c>
      <c r="L322" s="13">
        <f t="shared" si="22"/>
        <v>577.56956349019151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F322*SUM(econmid!Z113:AB113)/SUM(econmid!Z112:AB112)</f>
        <v>19540.784523118735</v>
      </c>
      <c r="G323" s="13">
        <f t="shared" si="25"/>
        <v>70.340999428452022</v>
      </c>
      <c r="H323" s="13">
        <f t="shared" si="25"/>
        <v>96.125143733622608</v>
      </c>
      <c r="I323" s="13">
        <f t="shared" si="25"/>
        <v>105.05292685100152</v>
      </c>
      <c r="J323" s="13">
        <f t="shared" si="25"/>
        <v>33.438991585845969</v>
      </c>
      <c r="K323" s="13">
        <f t="shared" si="25"/>
        <v>2.279057670084077</v>
      </c>
      <c r="L323" s="13">
        <f t="shared" si="22"/>
        <v>582.23711926900614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F323*SUM(econmid!Z114:AB114)/SUM(econmid!Z113:AB113)</f>
        <v>19709.022318831965</v>
      </c>
      <c r="G324" s="13">
        <f t="shared" si="25"/>
        <v>71.533629469769124</v>
      </c>
      <c r="H324" s="13">
        <f t="shared" si="25"/>
        <v>97.695516037302539</v>
      </c>
      <c r="I324" s="13">
        <f t="shared" si="25"/>
        <v>106.57854648188602</v>
      </c>
      <c r="J324" s="13">
        <f t="shared" si="25"/>
        <v>33.822246434108507</v>
      </c>
      <c r="K324" s="13">
        <f t="shared" si="25"/>
        <v>2.2997260762493141</v>
      </c>
      <c r="L324" s="13">
        <f t="shared" si="22"/>
        <v>586.92966449931555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F324*SUM(econmid!Z115:AB115)/SUM(econmid!Z114:AB114)</f>
        <v>19875.252638417252</v>
      </c>
      <c r="G325" s="13">
        <f t="shared" si="25"/>
        <v>72.736527545566375</v>
      </c>
      <c r="H325" s="13">
        <f t="shared" si="25"/>
        <v>99.277365175945079</v>
      </c>
      <c r="I325" s="13">
        <f t="shared" si="25"/>
        <v>108.10896346825425</v>
      </c>
      <c r="J325" s="13">
        <f t="shared" si="25"/>
        <v>34.203353357941559</v>
      </c>
      <c r="K325" s="13">
        <f t="shared" si="25"/>
        <v>2.320160586337578</v>
      </c>
      <c r="L325" s="13">
        <f t="shared" si="22"/>
        <v>591.6463701340449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F325*SUM(econmid!Z116:AB116)/SUM(econmid!Z115:AB115)</f>
        <v>20039.459913332437</v>
      </c>
      <c r="G326" s="13">
        <f t="shared" si="25"/>
        <v>73.949571133826581</v>
      </c>
      <c r="H326" s="13">
        <f t="shared" si="25"/>
        <v>100.87047108102303</v>
      </c>
      <c r="I326" s="13">
        <f t="shared" si="25"/>
        <v>109.64381182438846</v>
      </c>
      <c r="J326" s="13">
        <f t="shared" si="25"/>
        <v>34.582199442251188</v>
      </c>
      <c r="K326" s="13">
        <f t="shared" si="25"/>
        <v>2.340358983578434</v>
      </c>
      <c r="L326" s="13">
        <f t="shared" si="22"/>
        <v>596.38641246506768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F326*SUM(econmid!Z117:AB117)/SUM(econmid!Z116:AB116)</f>
        <v>20201.629737391642</v>
      </c>
      <c r="G327" s="13">
        <f t="shared" ref="G327:K342" si="26">G326*(1-G$5)+G$4*$F326*$L$4/1000</f>
        <v>75.172636762339835</v>
      </c>
      <c r="H327" s="13">
        <f t="shared" si="26"/>
        <v>102.47461282758933</v>
      </c>
      <c r="I327" s="13">
        <f t="shared" si="26"/>
        <v>111.18272813812078</v>
      </c>
      <c r="J327" s="13">
        <f t="shared" si="26"/>
        <v>34.958676395134077</v>
      </c>
      <c r="K327" s="13">
        <f t="shared" si="26"/>
        <v>2.3603191925151754</v>
      </c>
      <c r="L327" s="13">
        <f t="shared" si="22"/>
        <v>601.14897331569921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F327*SUM(econmid!Z118:AB118)/SUM(econmid!Z117:AB117)</f>
        <v>20361.748856513357</v>
      </c>
      <c r="G328" s="13">
        <f t="shared" si="26"/>
        <v>76.405600079645424</v>
      </c>
      <c r="H328" s="13">
        <f t="shared" si="26"/>
        <v>104.08956874577454</v>
      </c>
      <c r="I328" s="13">
        <f t="shared" si="26"/>
        <v>112.7253517109156</v>
      </c>
      <c r="J328" s="13">
        <f t="shared" si="26"/>
        <v>35.332680420196027</v>
      </c>
      <c r="K328" s="13">
        <f t="shared" si="26"/>
        <v>2.380039277972922</v>
      </c>
      <c r="L328" s="13">
        <f t="shared" si="22"/>
        <v>605.93324023450452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F328*SUM(econmid!Z119:AB119)/SUM(econmid!Z118:AB118)</f>
        <v>20519.805157778028</v>
      </c>
      <c r="G329" s="13">
        <f t="shared" si="26"/>
        <v>77.648335925348121</v>
      </c>
      <c r="H329" s="13">
        <f t="shared" si="26"/>
        <v>105.71511653101501</v>
      </c>
      <c r="I329" s="13">
        <f t="shared" si="26"/>
        <v>114.27132469453174</v>
      </c>
      <c r="J329" s="13">
        <f t="shared" si="26"/>
        <v>35.704112094961147</v>
      </c>
      <c r="K329" s="13">
        <f t="shared" si="26"/>
        <v>2.3995174439514297</v>
      </c>
      <c r="L329" s="13">
        <f t="shared" si="22"/>
        <v>610.73840668980745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F329*SUM(econmid!Z120:AB120)/SUM(econmid!Z119:AB119)</f>
        <v>20675.787657786674</v>
      </c>
      <c r="G330" s="13">
        <f t="shared" si="26"/>
        <v>78.900718399766504</v>
      </c>
      <c r="H330" s="13">
        <f t="shared" si="26"/>
        <v>107.3510333529502</v>
      </c>
      <c r="I330" s="13">
        <f t="shared" si="26"/>
        <v>115.82029222420617</v>
      </c>
      <c r="J330" s="13">
        <f t="shared" si="26"/>
        <v>36.072876254942841</v>
      </c>
      <c r="K330" s="13">
        <f t="shared" si="26"/>
        <v>2.4187520324398148</v>
      </c>
      <c r="L330" s="13">
        <f t="shared" ref="L330:L393" si="28">SUM(G330:K330,L$5)</f>
        <v>615.56367226430552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F330*SUM(econmid!Z121:AB121)/SUM(econmid!Z120:AB120)</f>
        <v>20829.686490317166</v>
      </c>
      <c r="G331" s="13">
        <f t="shared" si="26"/>
        <v>80.162620932870851</v>
      </c>
      <c r="H331" s="13">
        <f t="shared" si="26"/>
        <v>108.99709596292749</v>
      </c>
      <c r="I331" s="13">
        <f t="shared" si="26"/>
        <v>117.37190254830112</v>
      </c>
      <c r="J331" s="13">
        <f t="shared" si="26"/>
        <v>36.438881882971117</v>
      </c>
      <c r="K331" s="13">
        <f t="shared" si="26"/>
        <v>2.4377415221511098</v>
      </c>
      <c r="L331" s="13">
        <f t="shared" si="28"/>
        <v>620.40824284922166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F331*SUM(econmid!Z122:AB122)/SUM(econmid!Z121:AB121)</f>
        <v>20981.492893278795</v>
      </c>
      <c r="G332" s="13">
        <f t="shared" si="26"/>
        <v>81.433916352467676</v>
      </c>
      <c r="H332" s="13">
        <f t="shared" si="26"/>
        <v>110.65308080005217</v>
      </c>
      <c r="I332" s="13">
        <f t="shared" si="26"/>
        <v>118.92580715435666</v>
      </c>
      <c r="J332" s="13">
        <f t="shared" si="26"/>
        <v>36.802042003393467</v>
      </c>
      <c r="K332" s="13">
        <f t="shared" si="26"/>
        <v>2.4564845271752089</v>
      </c>
      <c r="L332" s="13">
        <f t="shared" si="28"/>
        <v>625.27133083744525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F332*SUM(econmid!Z123:AB123)/SUM(econmid!Z122:AB122)</f>
        <v>21131.199194969915</v>
      </c>
      <c r="G333" s="13">
        <f t="shared" si="26"/>
        <v>82.714476951587983</v>
      </c>
      <c r="H333" s="13">
        <f t="shared" si="26"/>
        <v>112.31876409572068</v>
      </c>
      <c r="I333" s="13">
        <f t="shared" si="26"/>
        <v>120.48166089149129</v>
      </c>
      <c r="J333" s="13">
        <f t="shared" si="26"/>
        <v>37.162273580788572</v>
      </c>
      <c r="K333" s="13">
        <f t="shared" si="26"/>
        <v>2.4749797955493804</v>
      </c>
      <c r="L333" s="13">
        <f t="shared" si="28"/>
        <v>630.15215531513786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F333*SUM(econmid!Z124:AB124)/SUM(econmid!Z123:AB123)</f>
        <v>21278.798799647564</v>
      </c>
      <c r="G334" s="13">
        <f t="shared" si="26"/>
        <v>84.004174555036855</v>
      </c>
      <c r="H334" s="13">
        <f t="shared" si="26"/>
        <v>113.99392197657606</v>
      </c>
      <c r="I334" s="13">
        <f t="shared" si="26"/>
        <v>122.03912208909509</v>
      </c>
      <c r="J334" s="13">
        <f t="shared" si="26"/>
        <v>37.519497422853213</v>
      </c>
      <c r="K334" s="13">
        <f t="shared" si="26"/>
        <v>2.4932262077460567</v>
      </c>
      <c r="L334" s="13">
        <f t="shared" si="28"/>
        <v>635.04994225130724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F334*SUM(econmid!Z125:AB125)/SUM(econmid!Z124:AB124)</f>
        <v>21424.286172420874</v>
      </c>
      <c r="G335" s="13">
        <f t="shared" si="26"/>
        <v>85.302880585062297</v>
      </c>
      <c r="H335" s="13">
        <f t="shared" si="26"/>
        <v>115.67833056582501</v>
      </c>
      <c r="I335" s="13">
        <f t="shared" si="26"/>
        <v>123.59785267176177</v>
      </c>
      <c r="J335" s="13">
        <f t="shared" si="26"/>
        <v>37.873638087143249</v>
      </c>
      <c r="K335" s="13">
        <f t="shared" si="26"/>
        <v>2.5112227750781493</v>
      </c>
      <c r="L335" s="13">
        <f t="shared" si="28"/>
        <v>639.96392468487045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F335*SUM(econmid!Z126:AB126)/SUM(econmid!Z125:AB125)</f>
        <v>21567.656823483645</v>
      </c>
      <c r="G336" s="13">
        <f t="shared" si="26"/>
        <v>86.610466126102068</v>
      </c>
      <c r="H336" s="13">
        <f t="shared" si="26"/>
        <v>117.37176608285793</v>
      </c>
      <c r="I336" s="13">
        <f t="shared" si="26"/>
        <v>125.15751827040847</v>
      </c>
      <c r="J336" s="13">
        <f t="shared" si="26"/>
        <v>38.224623791369126</v>
      </c>
      <c r="K336" s="13">
        <f t="shared" si="26"/>
        <v>2.5289686380225951</v>
      </c>
      <c r="L336" s="13">
        <f t="shared" si="28"/>
        <v>644.89334290876013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F336*SUM(econmid!Z127:AB127)/SUM(econmid!Z126:AB126)</f>
        <v>21708.907291704356</v>
      </c>
      <c r="G337" s="13">
        <f t="shared" si="26"/>
        <v>87.926801988568201</v>
      </c>
      <c r="H337" s="13">
        <f t="shared" si="26"/>
        <v>119.07400494111435</v>
      </c>
      <c r="I337" s="13">
        <f t="shared" si="26"/>
        <v>126.71778832953524</v>
      </c>
      <c r="J337" s="13">
        <f t="shared" si="26"/>
        <v>38.572386326965244</v>
      </c>
      <c r="K337" s="13">
        <f t="shared" si="26"/>
        <v>2.5464630644632802</v>
      </c>
      <c r="L337" s="13">
        <f t="shared" si="28"/>
        <v>649.83744465064626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F337*SUM(econmid!Z128:AB128)/SUM(econmid!Z127:AB127)</f>
        <v>21848.035127594132</v>
      </c>
      <c r="G338" s="13">
        <f t="shared" si="26"/>
        <v>89.251758771629966</v>
      </c>
      <c r="H338" s="13">
        <f t="shared" si="26"/>
        <v>120.7848238441382</v>
      </c>
      <c r="I338" s="13">
        <f t="shared" si="26"/>
        <v>128.2783362105794</v>
      </c>
      <c r="J338" s="13">
        <f t="shared" si="26"/>
        <v>38.916860975670836</v>
      </c>
      <c r="K338" s="13">
        <f t="shared" si="26"/>
        <v>2.5637054478548968</v>
      </c>
      <c r="L338" s="13">
        <f t="shared" si="28"/>
        <v>654.79548524987331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F338*SUM(econmid!Z129:AB129)/SUM(econmid!Z128:AB128)</f>
        <v>21985.03887567616</v>
      </c>
      <c r="G339" s="13">
        <f t="shared" si="26"/>
        <v>90.585206924957305</v>
      </c>
      <c r="H339" s="13">
        <f t="shared" si="26"/>
        <v>122.50399987976971</v>
      </c>
      <c r="I339" s="13">
        <f t="shared" si="26"/>
        <v>129.83883929132392</v>
      </c>
      <c r="J339" s="13">
        <f t="shared" si="26"/>
        <v>39.257986428877203</v>
      </c>
      <c r="K339" s="13">
        <f t="shared" si="26"/>
        <v>2.5806953053096429</v>
      </c>
      <c r="L339" s="13">
        <f t="shared" si="28"/>
        <v>659.76672783023776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F339*SUM(econmid!Z130:AB130)/SUM(econmid!Z129:AB129)</f>
        <v>22119.91805628144</v>
      </c>
      <c r="G340" s="13">
        <f t="shared" si="26"/>
        <v>91.927016809388249</v>
      </c>
      <c r="H340" s="13">
        <f t="shared" si="26"/>
        <v>124.23131061242262</v>
      </c>
      <c r="I340" s="13">
        <f t="shared" si="26"/>
        <v>131.39897906132271</v>
      </c>
      <c r="J340" s="13">
        <f t="shared" si="26"/>
        <v>39.595704709513114</v>
      </c>
      <c r="K340" s="13">
        <f t="shared" si="26"/>
        <v>2.5974322756090142</v>
      </c>
      <c r="L340" s="13">
        <f t="shared" si="28"/>
        <v>664.75044346825575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F340*SUM(econmid!Z131:AB131)/SUM(econmid!Z130:AB130)</f>
        <v>22252.673146798024</v>
      </c>
      <c r="G341" s="13">
        <f t="shared" si="26"/>
        <v>93.277058756485232</v>
      </c>
      <c r="H341" s="13">
        <f t="shared" si="26"/>
        <v>125.96653417339829</v>
      </c>
      <c r="I341" s="13">
        <f t="shared" si="26"/>
        <v>132.95844121331007</v>
      </c>
      <c r="J341" s="13">
        <f t="shared" si="26"/>
        <v>39.929961096255965</v>
      </c>
      <c r="K341" s="13">
        <f t="shared" si="26"/>
        <v>2.6139161171432446</v>
      </c>
      <c r="L341" s="13">
        <f t="shared" si="28"/>
        <v>669.74591135659284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F341*SUM(econmid!Z132:AB132)/SUM(econmid!Z131:AB131)</f>
        <v>22383.305562402558</v>
      </c>
      <c r="G342" s="13">
        <f t="shared" si="26"/>
        <v>94.63520312694709</v>
      </c>
      <c r="H342" s="13">
        <f t="shared" si="26"/>
        <v>127.70944934919065</v>
      </c>
      <c r="I342" s="13">
        <f t="shared" si="26"/>
        <v>134.5169157305663</v>
      </c>
      <c r="J342" s="13">
        <f t="shared" si="26"/>
        <v>40.260704049871734</v>
      </c>
      <c r="K342" s="13">
        <f t="shared" si="26"/>
        <v>2.6301467057811863</v>
      </c>
      <c r="L342" s="13">
        <f t="shared" si="28"/>
        <v>674.75241896235696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F342*SUM(econmid!Z133:AB133)/SUM(econmid!Z132:AB132)</f>
        <v>22511.817636303946</v>
      </c>
      <c r="G343" s="13">
        <f t="shared" ref="G343:K358" si="29">G342*(1-G$5)+G$4*$F342*$L$4/1000</f>
        <v>96.001320367844897</v>
      </c>
      <c r="H343" s="13">
        <f t="shared" si="29"/>
        <v>129.45983566773904</v>
      </c>
      <c r="I343" s="13">
        <f t="shared" si="29"/>
        <v>136.07409697021572</v>
      </c>
      <c r="J343" s="13">
        <f t="shared" si="29"/>
        <v>40.587885141501353</v>
      </c>
      <c r="K343" s="13">
        <f t="shared" si="29"/>
        <v>2.6461240326737103</v>
      </c>
      <c r="L343" s="13">
        <f t="shared" si="28"/>
        <v>679.7692621799747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F343*SUM(econmid!Z134:AB134)/SUM(econmid!Z133:AB133)</f>
        <v>22638.212599530452</v>
      </c>
      <c r="G344" s="13">
        <f t="shared" si="29"/>
        <v>97.375281068652185</v>
      </c>
      <c r="H344" s="13">
        <f t="shared" si="29"/>
        <v>131.2174734825887</v>
      </c>
      <c r="I344" s="13">
        <f t="shared" si="29"/>
        <v>137.62968374243866</v>
      </c>
      <c r="J344" s="13">
        <f t="shared" si="29"/>
        <v>40.91145898272503</v>
      </c>
      <c r="K344" s="13">
        <f t="shared" si="29"/>
        <v>2.6618482019938723</v>
      </c>
      <c r="L344" s="13">
        <f t="shared" si="28"/>
        <v>684.79574547839843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F344*SUM(econmid!Z135:AB135)/SUM(econmid!Z134:AB134)</f>
        <v>22762.494560292434</v>
      </c>
      <c r="G345" s="13">
        <f t="shared" si="29"/>
        <v>98.756956016041372</v>
      </c>
      <c r="H345" s="13">
        <f t="shared" si="29"/>
        <v>132.9821440549218</v>
      </c>
      <c r="I345" s="13">
        <f t="shared" si="29"/>
        <v>139.18337938558338</v>
      </c>
      <c r="J345" s="13">
        <f t="shared" si="29"/>
        <v>41.231383157249375</v>
      </c>
      <c r="K345" s="13">
        <f t="shared" si="29"/>
        <v>2.6773194286172939</v>
      </c>
      <c r="L345" s="13">
        <f t="shared" si="28"/>
        <v>689.83118204241316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F345*SUM(econmid!Z136:AB136)/SUM(econmid!Z135:AB135)</f>
        <v>22884.668482953457</v>
      </c>
      <c r="G346" s="13">
        <f t="shared" si="29"/>
        <v>100.14621624742072</v>
      </c>
      <c r="H346" s="13">
        <f t="shared" si="29"/>
        <v>134.75362963342491</v>
      </c>
      <c r="I346" s="13">
        <f t="shared" si="29"/>
        <v>140.73489183716944</v>
      </c>
      <c r="J346" s="13">
        <f t="shared" si="29"/>
        <v>41.547618154074797</v>
      </c>
      <c r="K346" s="13">
        <f t="shared" si="29"/>
        <v>2.6925380357463524</v>
      </c>
      <c r="L346" s="13">
        <f t="shared" si="28"/>
        <v>694.87489390783628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F346*SUM(econmid!Z137:AB137)/SUM(econmid!Z136:AB136)</f>
        <v>23004.740166643398</v>
      </c>
      <c r="G347" s="13">
        <f t="shared" si="29"/>
        <v>101.54293310318783</v>
      </c>
      <c r="H347" s="13">
        <f t="shared" si="29"/>
        <v>136.53171353196242</v>
      </c>
      <c r="I347" s="13">
        <f t="shared" si="29"/>
        <v>142.28393370077885</v>
      </c>
      <c r="J347" s="13">
        <f t="shared" si="29"/>
        <v>41.860127302012678</v>
      </c>
      <c r="K347" s="13">
        <f t="shared" si="29"/>
        <v>2.7075044524819107</v>
      </c>
      <c r="L347" s="13">
        <f t="shared" si="28"/>
        <v>699.92621209042363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F347*SUM(econmid!Z138:AB138)/SUM(econmid!Z137:AB137)</f>
        <v>23122.716223547472</v>
      </c>
      <c r="G348" s="13">
        <f t="shared" si="29"/>
        <v>102.9469782776778</v>
      </c>
      <c r="H348" s="13">
        <f t="shared" si="29"/>
        <v>138.31618020502805</v>
      </c>
      <c r="I348" s="13">
        <f t="shared" si="29"/>
        <v>143.830222308836</v>
      </c>
      <c r="J348" s="13">
        <f t="shared" si="29"/>
        <v>42.168876705433156</v>
      </c>
      <c r="K348" s="13">
        <f t="shared" si="29"/>
        <v>2.7222192113464168</v>
      </c>
      <c r="L348" s="13">
        <f t="shared" si="28"/>
        <v>704.98447670832138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F348*SUM(econmid!Z139:AB139)/SUM(econmid!Z138:AB138)</f>
        <v>23238.604056905195</v>
      </c>
      <c r="G349" s="13">
        <f t="shared" si="29"/>
        <v>104.35822386878633</v>
      </c>
      <c r="H349" s="13">
        <f t="shared" si="29"/>
        <v>140.10681532095003</v>
      </c>
      <c r="I349" s="13">
        <f t="shared" si="29"/>
        <v>145.37347978128366</v>
      </c>
      <c r="J349" s="13">
        <f t="shared" si="29"/>
        <v>42.473835181135229</v>
      </c>
      <c r="K349" s="13">
        <f t="shared" si="29"/>
        <v>2.7366829457622939</v>
      </c>
      <c r="L349" s="13">
        <f t="shared" si="28"/>
        <v>710.04903709791756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F349*SUM(econmid!Z140:AB140)/SUM(econmid!Z139:AB139)</f>
        <v>23352.411838753575</v>
      </c>
      <c r="G350" s="13">
        <f t="shared" si="29"/>
        <v>105.77654242625002</v>
      </c>
      <c r="H350" s="13">
        <f t="shared" si="29"/>
        <v>141.90340583282938</v>
      </c>
      <c r="I350" s="13">
        <f t="shared" si="29"/>
        <v>146.91343308016553</v>
      </c>
      <c r="J350" s="13">
        <f t="shared" si="29"/>
        <v>42.774974196240954</v>
      </c>
      <c r="K350" s="13">
        <f t="shared" si="29"/>
        <v>2.750896387489592</v>
      </c>
      <c r="L350" s="13">
        <f t="shared" si="28"/>
        <v>715.11925192297554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F350*SUM(econmid!Z141:AB141)/SUM(econmid!Z140:AB140)</f>
        <v>23464.14848744867</v>
      </c>
      <c r="G351" s="13">
        <f t="shared" si="29"/>
        <v>107.20180699856832</v>
      </c>
      <c r="H351" s="13">
        <f t="shared" si="29"/>
        <v>143.70574004719282</v>
      </c>
      <c r="I351" s="13">
        <f t="shared" si="29"/>
        <v>148.44981406013289</v>
      </c>
      <c r="J351" s="13">
        <f t="shared" si="29"/>
        <v>43.07226780702527</v>
      </c>
      <c r="K351" s="13">
        <f t="shared" si="29"/>
        <v>2.7648603640269265</v>
      </c>
      <c r="L351" s="13">
        <f t="shared" si="28"/>
        <v>720.19448927694611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F351*SUM(econmid!Z142:AB142)/SUM(econmid!Z141:AB141)</f>
        <v>23573.823644999524</v>
      </c>
      <c r="G352" s="13">
        <f t="shared" si="29"/>
        <v>108.63389117855344</v>
      </c>
      <c r="H352" s="13">
        <f t="shared" si="29"/>
        <v>145.51360769034659</v>
      </c>
      <c r="I352" s="13">
        <f t="shared" si="29"/>
        <v>149.9823595148959</v>
      </c>
      <c r="J352" s="13">
        <f t="shared" si="29"/>
        <v>43.365692598601981</v>
      </c>
      <c r="K352" s="13">
        <f t="shared" si="29"/>
        <v>2.7785757959797408</v>
      </c>
      <c r="L352" s="13">
        <f t="shared" si="28"/>
        <v>725.27412677837765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F352*SUM(econmid!Z143:AB143)/SUM(econmid!Z142:AB142)</f>
        <v>23681.447654248233</v>
      </c>
      <c r="G353" s="13">
        <f t="shared" si="29"/>
        <v>110.07266914749707</v>
      </c>
      <c r="H353" s="13">
        <f t="shared" si="29"/>
        <v>147.32679997241902</v>
      </c>
      <c r="I353" s="13">
        <f t="shared" si="29"/>
        <v>151.5108112196464</v>
      </c>
      <c r="J353" s="13">
        <f t="shared" si="29"/>
        <v>43.655227625394922</v>
      </c>
      <c r="K353" s="13">
        <f t="shared" si="29"/>
        <v>2.7920436943999425</v>
      </c>
      <c r="L353" s="13">
        <f t="shared" si="28"/>
        <v>730.35755165935734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F353*SUM(econmid!Z144:AB144)/SUM(econmid!Z143:AB143)</f>
        <v>23787.031535929174</v>
      </c>
      <c r="G354" s="13">
        <f t="shared" si="29"/>
        <v>111.51801571794414</v>
      </c>
      <c r="H354" s="13">
        <f t="shared" si="29"/>
        <v>149.14510964908456</v>
      </c>
      <c r="I354" s="13">
        <f t="shared" si="29"/>
        <v>153.03491596948282</v>
      </c>
      <c r="J354" s="13">
        <f t="shared" si="29"/>
        <v>43.940854352331442</v>
      </c>
      <c r="K354" s="13">
        <f t="shared" si="29"/>
        <v>2.8052651581009531</v>
      </c>
      <c r="L354" s="13">
        <f t="shared" si="28"/>
        <v>735.44416084694387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F354*SUM(econmid!Z145:AB145)/SUM(econmid!Z144:AB144)</f>
        <v>23890.586965640523</v>
      </c>
      <c r="G355" s="13">
        <f t="shared" si="29"/>
        <v>112.96980637506658</v>
      </c>
      <c r="H355" s="13">
        <f t="shared" si="29"/>
        <v>150.96833108096368</v>
      </c>
      <c r="I355" s="13">
        <f t="shared" si="29"/>
        <v>154.55442561387301</v>
      </c>
      <c r="J355" s="13">
        <f t="shared" si="29"/>
        <v>44.222556596702759</v>
      </c>
      <c r="K355" s="13">
        <f t="shared" si="29"/>
        <v>2.818241370952173</v>
      </c>
      <c r="L355" s="13">
        <f t="shared" si="28"/>
        <v>740.53336103755828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F355*SUM(econmid!Z146:AB146)/SUM(econmid!Z145:AB145)</f>
        <v>23992.126250759815</v>
      </c>
      <c r="G356" s="13">
        <f t="shared" si="29"/>
        <v>114.42791731663149</v>
      </c>
      <c r="H356" s="13">
        <f t="shared" si="29"/>
        <v>152.79626029069726</v>
      </c>
      <c r="I356" s="13">
        <f t="shared" si="29"/>
        <v>156.06909708719451</v>
      </c>
      <c r="J356" s="13">
        <f t="shared" si="29"/>
        <v>44.50032047064272</v>
      </c>
      <c r="K356" s="13">
        <f t="shared" si="29"/>
        <v>2.8309735991568381</v>
      </c>
      <c r="L356" s="13">
        <f t="shared" si="28"/>
        <v>745.62456876432293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F356*SUM(econmid!Z147:AB147)/SUM(econmid!Z146:AB146)</f>
        <v>24091.66230733526</v>
      </c>
      <c r="G357" s="13">
        <f t="shared" si="29"/>
        <v>115.8922254915605</v>
      </c>
      <c r="H357" s="13">
        <f t="shared" si="29"/>
        <v>154.62869501769632</v>
      </c>
      <c r="I357" s="13">
        <f t="shared" si="29"/>
        <v>157.57869243539699</v>
      </c>
      <c r="J357" s="13">
        <f t="shared" si="29"/>
        <v>44.774134324183201</v>
      </c>
      <c r="K357" s="13">
        <f t="shared" si="29"/>
        <v>2.8434631885171857</v>
      </c>
      <c r="L357" s="13">
        <f t="shared" si="28"/>
        <v>750.71721045735421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F357*SUM(econmid!Z148:AB148)/SUM(econmid!Z147:AB147)</f>
        <v>24189.208636983396</v>
      </c>
      <c r="G358" s="13">
        <f t="shared" si="29"/>
        <v>117.36260863707861</v>
      </c>
      <c r="H358" s="13">
        <f t="shared" si="29"/>
        <v>156.46543477057125</v>
      </c>
      <c r="I358" s="13">
        <f t="shared" si="29"/>
        <v>159.08297883883523</v>
      </c>
      <c r="J358" s="13">
        <f t="shared" si="29"/>
        <v>45.043988688850227</v>
      </c>
      <c r="K358" s="13">
        <f t="shared" si="29"/>
        <v>2.8557115616907742</v>
      </c>
      <c r="L358" s="13">
        <f t="shared" si="28"/>
        <v>755.81072249702606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F358*SUM(econmid!Z149:AB149)/SUM(econmid!Z148:AB148)</f>
        <v>24284.779303822983</v>
      </c>
      <c r="G359" s="13">
        <f t="shared" ref="G359:K374" si="30">G358*(1-G$5)+G$4*$F358*$L$4/1000</f>
        <v>118.83894531445318</v>
      </c>
      <c r="H359" s="13">
        <f t="shared" si="30"/>
        <v>158.30628087724767</v>
      </c>
      <c r="I359" s="13">
        <f t="shared" si="30"/>
        <v>160.58172863132444</v>
      </c>
      <c r="J359" s="13">
        <f t="shared" si="30"/>
        <v>45.309876221770743</v>
      </c>
      <c r="K359" s="13">
        <f t="shared" si="30"/>
        <v>2.8677202154417412</v>
      </c>
      <c r="L359" s="13">
        <f t="shared" si="28"/>
        <v>760.90455126023789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F359*SUM(econmid!Z150:AB150)/SUM(econmid!Z149:AB149)</f>
        <v>24378.388911473892</v>
      </c>
      <c r="G360" s="13">
        <f t="shared" si="30"/>
        <v>120.32111494332501</v>
      </c>
      <c r="H360" s="13">
        <f t="shared" si="30"/>
        <v>160.15103653277856</v>
      </c>
      <c r="I360" s="13">
        <f t="shared" si="30"/>
        <v>162.07471931547491</v>
      </c>
      <c r="J360" s="13">
        <f t="shared" si="30"/>
        <v>45.571791650265119</v>
      </c>
      <c r="K360" s="13">
        <f t="shared" si="30"/>
        <v>2.8794907178906923</v>
      </c>
      <c r="L360" s="13">
        <f t="shared" si="28"/>
        <v>765.99815315973433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F360*SUM(econmid!Z151:AB151)/SUM(econmid!Z150:AB150)</f>
        <v>24470.05258014928</v>
      </c>
      <c r="G361" s="13">
        <f t="shared" si="30"/>
        <v>121.80899783463563</v>
      </c>
      <c r="H361" s="13">
        <f t="shared" si="30"/>
        <v>161.9995068448651</v>
      </c>
      <c r="I361" s="13">
        <f t="shared" si="30"/>
        <v>163.56173357436495</v>
      </c>
      <c r="J361" s="13">
        <f t="shared" si="30"/>
        <v>45.829731716905222</v>
      </c>
      <c r="K361" s="13">
        <f t="shared" si="30"/>
        <v>2.8910247057668101</v>
      </c>
      <c r="L361" s="13">
        <f t="shared" si="28"/>
        <v>771.09099467653778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F361*SUM(econmid!Z152:AB152)/SUM(econmid!Z151:AB151)</f>
        <v>24559.785923867777</v>
      </c>
      <c r="G362" s="13">
        <f t="shared" si="30"/>
        <v>123.30247522215649</v>
      </c>
      <c r="H362" s="13">
        <f t="shared" si="30"/>
        <v>163.85149887710139</v>
      </c>
      <c r="I362" s="13">
        <f t="shared" si="30"/>
        <v>165.04255927961572</v>
      </c>
      <c r="J362" s="13">
        <f t="shared" si="30"/>
        <v>46.083695125022459</v>
      </c>
      <c r="K362" s="13">
        <f t="shared" si="30"/>
        <v>2.9023238816656871</v>
      </c>
      <c r="L362" s="13">
        <f t="shared" si="28"/>
        <v>776.18255238556173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F362*SUM(econmid!Z153:AB153)/SUM(econmid!Z152:AB152)</f>
        <v>24647.605027811846</v>
      </c>
      <c r="G363" s="13">
        <f t="shared" si="30"/>
        <v>124.80142929262729</v>
      </c>
      <c r="H363" s="13">
        <f t="shared" si="30"/>
        <v>165.70682168996029</v>
      </c>
      <c r="I363" s="13">
        <f t="shared" si="30"/>
        <v>166.51698949593427</v>
      </c>
      <c r="J363" s="13">
        <f t="shared" si="30"/>
        <v>46.333682484654119</v>
      </c>
      <c r="K363" s="13">
        <f t="shared" si="30"/>
        <v>2.913390011316269</v>
      </c>
      <c r="L363" s="13">
        <f t="shared" si="28"/>
        <v>781.27231297449225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F363*SUM(econmid!Z154:AB154)/SUM(econmid!Z153:AB153)</f>
        <v>24733.526425857006</v>
      </c>
      <c r="G364" s="13">
        <f t="shared" si="30"/>
        <v>126.30574321451252</v>
      </c>
      <c r="H364" s="13">
        <f t="shared" si="30"/>
        <v>167.56528637954085</v>
      </c>
      <c r="I364" s="13">
        <f t="shared" si="30"/>
        <v>167.98482248219383</v>
      </c>
      <c r="J364" s="13">
        <f t="shared" si="30"/>
        <v>46.579696258920208</v>
      </c>
      <c r="K364" s="13">
        <f t="shared" si="30"/>
        <v>2.9242249208601843</v>
      </c>
      <c r="L364" s="13">
        <f t="shared" si="28"/>
        <v>786.35977325602755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F364*SUM(econmid!Z155:AB155)/SUM(econmid!Z154:AB154)</f>
        <v>24817.567078296051</v>
      </c>
      <c r="G365" s="13">
        <f t="shared" si="30"/>
        <v>127.81530116538642</v>
      </c>
      <c r="H365" s="13">
        <f t="shared" si="30"/>
        <v>169.42670611409895</v>
      </c>
      <c r="I365" s="13">
        <f t="shared" si="30"/>
        <v>169.44586168912375</v>
      </c>
      <c r="J365" s="13">
        <f t="shared" si="30"/>
        <v>46.821740710826141</v>
      </c>
      <c r="K365" s="13">
        <f t="shared" si="30"/>
        <v>2.9348304941466061</v>
      </c>
      <c r="L365" s="13">
        <f t="shared" si="28"/>
        <v>791.44444017358182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F365*SUM(econmid!Z156:AB156)/SUM(econmid!Z155:AB155)</f>
        <v>24899.744349780511</v>
      </c>
      <c r="G366" s="13">
        <f t="shared" si="30"/>
        <v>129.32998835795848</v>
      </c>
      <c r="H366" s="13">
        <f t="shared" si="30"/>
        <v>171.29089616838593</v>
      </c>
      <c r="I366" s="13">
        <f t="shared" si="30"/>
        <v>170.89991575368396</v>
      </c>
      <c r="J366" s="13">
        <f t="shared" si="30"/>
        <v>47.059821850489932</v>
      </c>
      <c r="K366" s="13">
        <f t="shared" si="30"/>
        <v>2.9452086700456945</v>
      </c>
      <c r="L366" s="13">
        <f t="shared" si="28"/>
        <v>796.52583080056399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F366*SUM(econmid!Z157:AB157)/SUM(econmid!Z156:AB156)</f>
        <v>24980.075987501354</v>
      </c>
      <c r="G367" s="13">
        <f t="shared" si="30"/>
        <v>130.84969106475259</v>
      </c>
      <c r="H367" s="13">
        <f t="shared" si="30"/>
        <v>173.15767395582154</v>
      </c>
      <c r="I367" s="13">
        <f t="shared" si="30"/>
        <v>172.34679849020094</v>
      </c>
      <c r="J367" s="13">
        <f t="shared" si="30"/>
        <v>47.293947382795082</v>
      </c>
      <c r="K367" s="13">
        <f t="shared" si="30"/>
        <v>2.9553614397835029</v>
      </c>
      <c r="L367" s="13">
        <f t="shared" si="28"/>
        <v>801.60347233335358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F367*SUM(econmid!Z158:AB158)/SUM(econmid!Z157:AB157)</f>
        <v>25058.58009962906</v>
      </c>
      <c r="G368" s="13">
        <f t="shared" si="30"/>
        <v>132.37429664145455</v>
      </c>
      <c r="H368" s="13">
        <f t="shared" si="30"/>
        <v>175.02685905852957</v>
      </c>
      <c r="I368" s="13">
        <f t="shared" si="30"/>
        <v>173.78632887834462</v>
      </c>
      <c r="J368" s="13">
        <f t="shared" si="30"/>
        <v>47.524126655472955</v>
      </c>
      <c r="K368" s="13">
        <f t="shared" si="30"/>
        <v>2.9652908443011361</v>
      </c>
      <c r="L368" s="13">
        <f t="shared" si="28"/>
        <v>806.67690207810278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F368*SUM(econmid!Z159:AB159)/SUM(econmid!Z158:AB158)</f>
        <v>25135.275134032432</v>
      </c>
      <c r="G369" s="13">
        <f t="shared" si="30"/>
        <v>133.90369354894364</v>
      </c>
      <c r="H369" s="13">
        <f t="shared" si="30"/>
        <v>176.8982732552665</v>
      </c>
      <c r="I369" s="13">
        <f t="shared" si="30"/>
        <v>175.21833104802755</v>
      </c>
      <c r="J369" s="13">
        <f t="shared" si="30"/>
        <v>47.750370607620546</v>
      </c>
      <c r="K369" s="13">
        <f t="shared" si="30"/>
        <v>2.9749989716407983</v>
      </c>
      <c r="L369" s="13">
        <f t="shared" si="28"/>
        <v>811.7456674314991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F369*SUM(econmid!Z160:AB160)/SUM(econmid!Z159:AB159)</f>
        <v>25210.179857294395</v>
      </c>
      <c r="G370" s="13">
        <f t="shared" si="30"/>
        <v>135.43777137402543</v>
      </c>
      <c r="H370" s="13">
        <f t="shared" si="30"/>
        <v>178.77174054727504</v>
      </c>
      <c r="I370" s="13">
        <f t="shared" si="30"/>
        <v>176.64263426130978</v>
      </c>
      <c r="J370" s="13">
        <f t="shared" si="30"/>
        <v>47.97269171866143</v>
      </c>
      <c r="K370" s="13">
        <f t="shared" si="30"/>
        <v>2.9844879543612315</v>
      </c>
      <c r="L370" s="13">
        <f t="shared" si="28"/>
        <v>816.80932585563289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F370*SUM(econmid!Z161:AB161)/SUM(econmid!Z160:AB160)</f>
        <v>25283.31333404149</v>
      </c>
      <c r="G371" s="13">
        <f t="shared" si="30"/>
        <v>136.97642084888378</v>
      </c>
      <c r="H371" s="13">
        <f t="shared" si="30"/>
        <v>180.64708718209616</v>
      </c>
      <c r="I371" s="13">
        <f t="shared" si="30"/>
        <v>178.05907289139384</v>
      </c>
      <c r="J371" s="13">
        <f t="shared" si="30"/>
        <v>48.191103957759537</v>
      </c>
      <c r="K371" s="13">
        <f t="shared" si="30"/>
        <v>2.9937599669849284</v>
      </c>
      <c r="L371" s="13">
        <f t="shared" si="28"/>
        <v>821.86744484711824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F371*SUM(econmid!Z162:AB162)/SUM(econmid!Z161:AB161)</f>
        <v>25354.694906603323</v>
      </c>
      <c r="G372" s="13">
        <f t="shared" si="30"/>
        <v>138.5195338692713</v>
      </c>
      <c r="H372" s="13">
        <f t="shared" si="30"/>
        <v>182.52414167537484</v>
      </c>
      <c r="I372" s="13">
        <f t="shared" si="30"/>
        <v>179.46748639879641</v>
      </c>
      <c r="J372" s="13">
        <f t="shared" si="30"/>
        <v>48.405622733696589</v>
      </c>
      <c r="K372" s="13">
        <f t="shared" si="30"/>
        <v>3.0028172234793393</v>
      </c>
      <c r="L372" s="13">
        <f t="shared" si="28"/>
        <v>826.91960190061843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F372*SUM(econmid!Z163:AB163)/SUM(econmid!Z162:AB162)</f>
        <v>25424.344175016213</v>
      </c>
      <c r="G373" s="13">
        <f t="shared" si="30"/>
        <v>140.06700351145835</v>
      </c>
      <c r="H373" s="13">
        <f t="shared" si="30"/>
        <v>184.40273483069583</v>
      </c>
      <c r="I373" s="13">
        <f t="shared" si="30"/>
        <v>180.86771930478389</v>
      </c>
      <c r="J373" s="13">
        <f t="shared" si="30"/>
        <v>48.616264845225544</v>
      </c>
      <c r="K373" s="13">
        <f t="shared" si="30"/>
        <v>3.0116619747741957</v>
      </c>
      <c r="L373" s="13">
        <f t="shared" si="28"/>
        <v>831.96538446693785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F373*SUM(econmid!Z164:AB164)/SUM(econmid!Z163:AB163)</f>
        <v>25492.280977385064</v>
      </c>
      <c r="G374" s="13">
        <f t="shared" si="30"/>
        <v>141.61872404796168</v>
      </c>
      <c r="H374" s="13">
        <f t="shared" si="30"/>
        <v>186.28269975748731</v>
      </c>
      <c r="I374" s="13">
        <f t="shared" si="30"/>
        <v>182.25962116216039</v>
      </c>
      <c r="J374" s="13">
        <f t="shared" si="30"/>
        <v>48.823048431913158</v>
      </c>
      <c r="K374" s="13">
        <f t="shared" si="30"/>
        <v>3.0202965063168894</v>
      </c>
      <c r="L374" s="13">
        <f t="shared" si="28"/>
        <v>837.00438990583939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F374*SUM(econmid!Z165:AB165)/SUM(econmid!Z164:AB164)</f>
        <v>25558.525370615887</v>
      </c>
      <c r="G375" s="13">
        <f t="shared" ref="G375:K390" si="31">G374*(1-G$5)+G$4*$F374*$L$4/1000</f>
        <v>143.17459096207438</v>
      </c>
      <c r="H375" s="13">
        <f t="shared" si="31"/>
        <v>188.16387188703121</v>
      </c>
      <c r="I375" s="13">
        <f t="shared" si="31"/>
        <v>183.6430465234975</v>
      </c>
      <c r="J375" s="13">
        <f t="shared" si="31"/>
        <v>49.025992925485831</v>
      </c>
      <c r="K375" s="13">
        <f t="shared" si="31"/>
        <v>3.0287231356677631</v>
      </c>
      <c r="L375" s="13">
        <f t="shared" si="28"/>
        <v>842.03622543375673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F375*SUM(econmid!Z166:AB166)/SUM(econmid!Z165:AB165)</f>
        <v>25623.097611529949</v>
      </c>
      <c r="G376" s="13">
        <f t="shared" si="31"/>
        <v>144.73450096121994</v>
      </c>
      <c r="H376" s="13">
        <f t="shared" si="31"/>
        <v>190.0460889866205</v>
      </c>
      <c r="I376" s="13">
        <f t="shared" si="31"/>
        <v>185.01785490689593</v>
      </c>
      <c r="J376" s="13">
        <f t="shared" si="31"/>
        <v>49.225119001693471</v>
      </c>
      <c r="K376" s="13">
        <f t="shared" si="31"/>
        <v>3.0369442101369999</v>
      </c>
      <c r="L376" s="13">
        <f t="shared" si="28"/>
        <v>847.06050806656674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F376*SUM(econmid!Z167:AB167)/SUM(econmid!Z166:AB166)</f>
        <v>25686.018138370822</v>
      </c>
      <c r="G377" s="13">
        <f t="shared" si="31"/>
        <v>146.2983519891537</v>
      </c>
      <c r="H377" s="13">
        <f t="shared" si="31"/>
        <v>191.92919117190417</v>
      </c>
      <c r="I377" s="13">
        <f t="shared" si="31"/>
        <v>186.38391075936917</v>
      </c>
      <c r="J377" s="13">
        <f t="shared" si="31"/>
        <v>49.420448532706587</v>
      </c>
      <c r="K377" s="13">
        <f t="shared" si="31"/>
        <v>3.0449621044646671</v>
      </c>
      <c r="L377" s="13">
        <f t="shared" si="28"/>
        <v>852.07686455759824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F377*SUM(econmid!Z168:AB168)/SUM(econmid!Z167:AB167)</f>
        <v>25747.307552712802</v>
      </c>
      <c r="G378" s="13">
        <f t="shared" si="31"/>
        <v>147.86604323703548</v>
      </c>
      <c r="H378" s="13">
        <f t="shared" si="31"/>
        <v>193.81302091746167</v>
      </c>
      <c r="I378" s="13">
        <f t="shared" si="31"/>
        <v>187.74108341794073</v>
      </c>
      <c r="J378" s="13">
        <f t="shared" si="31"/>
        <v>49.61200454006223</v>
      </c>
      <c r="K378" s="13">
        <f t="shared" si="31"/>
        <v>3.0527792185453748</v>
      </c>
      <c r="L378" s="13">
        <f t="shared" si="28"/>
        <v>857.08493133104548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F378*SUM(econmid!Z169:AB169)/SUM(econmid!Z168:AB168)</f>
        <v>25806.986601779401</v>
      </c>
      <c r="G379" s="13">
        <f t="shared" si="31"/>
        <v>149.43747515339822</v>
      </c>
      <c r="H379" s="13">
        <f t="shared" si="31"/>
        <v>195.69742306564979</v>
      </c>
      <c r="I379" s="13">
        <f t="shared" si="31"/>
        <v>189.08924706854521</v>
      </c>
      <c r="J379" s="13">
        <f t="shared" si="31"/>
        <v>49.799811148174562</v>
      </c>
      <c r="K379" s="13">
        <f t="shared" si="31"/>
        <v>3.0603979751988462</v>
      </c>
      <c r="L379" s="13">
        <f t="shared" si="28"/>
        <v>862.08435441096663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F379*SUM(econmid!Z170:AB170)/SUM(econmid!Z169:AB169)</f>
        <v>25865.076161179393</v>
      </c>
      <c r="G380" s="13">
        <f t="shared" si="31"/>
        <v>151.01254945303734</v>
      </c>
      <c r="H380" s="13">
        <f t="shared" si="31"/>
        <v>197.58224483376466</v>
      </c>
      <c r="I380" s="13">
        <f t="shared" si="31"/>
        <v>190.42828070282485</v>
      </c>
      <c r="J380" s="13">
        <f t="shared" si="31"/>
        <v>49.983893538425939</v>
      </c>
      <c r="K380" s="13">
        <f t="shared" si="31"/>
        <v>3.0678208179875779</v>
      </c>
      <c r="L380" s="13">
        <f t="shared" si="28"/>
        <v>867.07478934604035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F380*SUM(econmid!Z171:AB171)/SUM(econmid!Z170:AB170)</f>
        <v>25921.597218066432</v>
      </c>
      <c r="G381" s="13">
        <f t="shared" si="31"/>
        <v>152.5911691248464</v>
      </c>
      <c r="H381" s="13">
        <f t="shared" si="31"/>
        <v>199.46733581956332</v>
      </c>
      <c r="I381" s="13">
        <f t="shared" si="31"/>
        <v>191.75806807291227</v>
      </c>
      <c r="J381" s="13">
        <f t="shared" si="31"/>
        <v>50.164277903854327</v>
      </c>
      <c r="K381" s="13">
        <f t="shared" si="31"/>
        <v>3.0750502090826726</v>
      </c>
      <c r="L381" s="13">
        <f t="shared" si="28"/>
        <v>872.05590113025892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F381*SUM(econmid!Z172:AB172)/SUM(econmid!Z171:AB171)</f>
        <v>25976.570854728034</v>
      </c>
      <c r="G382" s="13">
        <f t="shared" si="31"/>
        <v>154.17323843862511</v>
      </c>
      <c r="H382" s="13">
        <f t="shared" si="31"/>
        <v>201.35254800518859</v>
      </c>
      <c r="I382" s="13">
        <f t="shared" si="31"/>
        <v>193.07849764429025</v>
      </c>
      <c r="J382" s="13">
        <f t="shared" si="31"/>
        <v>50.34099140445273</v>
      </c>
      <c r="K382" s="13">
        <f t="shared" si="31"/>
        <v>3.0820886271787713</v>
      </c>
      <c r="L382" s="13">
        <f t="shared" si="28"/>
        <v>877.02736411973547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F382*SUM(econmid!Z173:AB173)/SUM(econmid!Z172:AB172)</f>
        <v>26030.018232608443</v>
      </c>
      <c r="G383" s="13">
        <f t="shared" si="31"/>
        <v>155.75866295088551</v>
      </c>
      <c r="H383" s="13">
        <f t="shared" si="31"/>
        <v>203.23773575954237</v>
      </c>
      <c r="I383" s="13">
        <f t="shared" si="31"/>
        <v>194.38946254681852</v>
      </c>
      <c r="J383" s="13">
        <f t="shared" si="31"/>
        <v>50.514062123096039</v>
      </c>
      <c r="K383" s="13">
        <f t="shared" si="31"/>
        <v>3.0889385654589265</v>
      </c>
      <c r="L383" s="13">
        <f t="shared" si="28"/>
        <v>881.98886194580132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F383*SUM(econmid!Z174:AB174)/SUM(econmid!Z173:AB173)</f>
        <v>26081.960576768506</v>
      </c>
      <c r="G384" s="13">
        <f t="shared" si="31"/>
        <v>157.3473495096832</v>
      </c>
      <c r="H384" s="13">
        <f t="shared" si="31"/>
        <v>205.12275583915218</v>
      </c>
      <c r="I384" s="13">
        <f t="shared" si="31"/>
        <v>195.69086052401778</v>
      </c>
      <c r="J384" s="13">
        <f t="shared" si="31"/>
        <v>50.683519022110367</v>
      </c>
      <c r="K384" s="13">
        <f t="shared" si="31"/>
        <v>3.0956025296101357</v>
      </c>
      <c r="L384" s="13">
        <f t="shared" si="28"/>
        <v>886.94008742457356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F384*SUM(econmid!Z175:AB175)/SUM(econmid!Z174:AB174)</f>
        <v>26132.419160786612</v>
      </c>
      <c r="G385" s="13">
        <f t="shared" si="31"/>
        <v>158.93920625850006</v>
      </c>
      <c r="H385" s="13">
        <f t="shared" si="31"/>
        <v>207.00746738757601</v>
      </c>
      <c r="I385" s="13">
        <f t="shared" si="31"/>
        <v>196.98259388069968</v>
      </c>
      <c r="J385" s="13">
        <f t="shared" si="31"/>
        <v>50.849391900499519</v>
      </c>
      <c r="K385" s="13">
        <f t="shared" si="31"/>
        <v>3.1020830358901148</v>
      </c>
      <c r="L385" s="13">
        <f t="shared" si="28"/>
        <v>891.88074246316546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F385*SUM(econmid!Z176:AB176)/SUM(econmid!Z175:AB175)</f>
        <v>26181.415292101348</v>
      </c>
      <c r="G386" s="13">
        <f t="shared" si="31"/>
        <v>160.53414263920536</v>
      </c>
      <c r="H386" s="13">
        <f t="shared" si="31"/>
        <v>208.89173193339127</v>
      </c>
      <c r="I386" s="13">
        <f t="shared" si="31"/>
        <v>198.26456942903144</v>
      </c>
      <c r="J386" s="13">
        <f t="shared" si="31"/>
        <v>51.011711351842763</v>
      </c>
      <c r="K386" s="13">
        <f t="shared" si="31"/>
        <v>3.1083826092458664</v>
      </c>
      <c r="L386" s="13">
        <f t="shared" si="28"/>
        <v>896.81053796271669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F386*SUM(econmid!Z177:AB177)/SUM(econmid!Z176:AB176)</f>
        <v>26228.970297798249</v>
      </c>
      <c r="G387" s="13">
        <f t="shared" si="31"/>
        <v>162.13206939412234</v>
      </c>
      <c r="H387" s="13">
        <f t="shared" si="31"/>
        <v>210.7754133868128</v>
      </c>
      <c r="I387" s="13">
        <f t="shared" si="31"/>
        <v>199.53669843312233</v>
      </c>
      <c r="J387" s="13">
        <f t="shared" si="31"/>
        <v>51.170508722877443</v>
      </c>
      <c r="K387" s="13">
        <f t="shared" si="31"/>
        <v>3.1145037814843906</v>
      </c>
      <c r="L387" s="13">
        <f t="shared" si="28"/>
        <v>901.72919371841931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F387*SUM(econmid!Z178:AB178)/SUM(econmid!Z177:AB177)</f>
        <v>26275.105510840614</v>
      </c>
      <c r="G388" s="13">
        <f t="shared" si="31"/>
        <v>163.73289856722741</v>
      </c>
      <c r="H388" s="13">
        <f t="shared" si="31"/>
        <v>212.65837803498582</v>
      </c>
      <c r="I388" s="13">
        <f t="shared" si="31"/>
        <v>200.79889655221851</v>
      </c>
      <c r="J388" s="13">
        <f t="shared" si="31"/>
        <v>51.325816072779403</v>
      </c>
      <c r="K388" s="13">
        <f t="shared" si="31"/>
        <v>3.120449089495879</v>
      </c>
      <c r="L388" s="13">
        <f t="shared" si="28"/>
        <v>906.63643831670697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F388*SUM(econmid!Z179:AB179)/SUM(econmid!Z178:AB178)</f>
        <v>26319.842256744399</v>
      </c>
      <c r="G389" s="13">
        <f t="shared" si="31"/>
        <v>165.33654350450877</v>
      </c>
      <c r="H389" s="13">
        <f t="shared" si="31"/>
        <v>214.5404945359987</v>
      </c>
      <c r="I389" s="13">
        <f t="shared" si="31"/>
        <v>202.051083782592</v>
      </c>
      <c r="J389" s="13">
        <f t="shared" si="31"/>
        <v>51.477666133153498</v>
      </c>
      <c r="K389" s="13">
        <f t="shared" si="31"/>
        <v>3.1262210735295852</v>
      </c>
      <c r="L389" s="13">
        <f t="shared" si="28"/>
        <v>911.53200902978256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F389*SUM(econmid!Z180:AB180)/SUM(econmid!Z179:AB179)</f>
        <v>26363.201840696467</v>
      </c>
      <c r="G390" s="13">
        <f t="shared" si="31"/>
        <v>166.94291885351194</v>
      </c>
      <c r="H390" s="13">
        <f t="shared" si="31"/>
        <v>216.42163391166125</v>
      </c>
      <c r="I390" s="13">
        <f t="shared" si="31"/>
        <v>203.2931843982075</v>
      </c>
      <c r="J390" s="13">
        <f t="shared" si="31"/>
        <v>51.626092268745715</v>
      </c>
      <c r="K390" s="13">
        <f t="shared" si="31"/>
        <v>3.1318222755224978</v>
      </c>
      <c r="L390" s="13">
        <f t="shared" si="28"/>
        <v>916.41565170764898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F390*SUM(econmid!Z181:AB181)/SUM(econmid!Z180:AB180)</f>
        <v>26405.205535114419</v>
      </c>
      <c r="G391" s="13">
        <f t="shared" ref="G391:K406" si="32">G390*(1-G$5)+G$4*$F390*$L$4/1000</f>
        <v>168.55194056209905</v>
      </c>
      <c r="H391" s="13">
        <f t="shared" si="32"/>
        <v>218.30166953909313</v>
      </c>
      <c r="I391" s="13">
        <f t="shared" si="32"/>
        <v>204.52512689025036</v>
      </c>
      <c r="J391" s="13">
        <f t="shared" si="32"/>
        <v>51.7711284388878</v>
      </c>
      <c r="K391" s="13">
        <f t="shared" si="32"/>
        <v>3.1372552374808498</v>
      </c>
      <c r="L391" s="13">
        <f t="shared" si="28"/>
        <v>921.28712066781122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F391*SUM(econmid!Z182:AB182)/SUM(econmid!Z181:AB181)</f>
        <v>26445.874567646333</v>
      </c>
      <c r="G392" s="13">
        <f t="shared" si="32"/>
        <v>170.16352587644874</v>
      </c>
      <c r="H392" s="13">
        <f t="shared" si="32"/>
        <v>220.18047714116742</v>
      </c>
      <c r="I392" s="13">
        <f t="shared" si="32"/>
        <v>205.74684390559753</v>
      </c>
      <c r="J392" s="13">
        <f t="shared" si="32"/>
        <v>51.912809159684251</v>
      </c>
      <c r="K392" s="13">
        <f t="shared" si="32"/>
        <v>3.1425224999144099</v>
      </c>
      <c r="L392" s="13">
        <f t="shared" si="28"/>
        <v>926.14617858281235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F392*SUM(econmid!Z183:AB183)/SUM(econmid!Z182:AB182)</f>
        <v>26485.230109607459</v>
      </c>
      <c r="G393" s="13">
        <f t="shared" si="32"/>
        <v>171.77759333832387</v>
      </c>
      <c r="H393" s="13">
        <f t="shared" si="32"/>
        <v>222.05793477585377</v>
      </c>
      <c r="I393" s="13">
        <f t="shared" si="32"/>
        <v>206.95827218431126</v>
      </c>
      <c r="J393" s="13">
        <f t="shared" si="32"/>
        <v>52.051169466951038</v>
      </c>
      <c r="K393" s="13">
        <f t="shared" si="32"/>
        <v>3.1476266003234414</v>
      </c>
      <c r="L393" s="13">
        <f t="shared" si="28"/>
        <v>930.99259636576335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F393*SUM(econmid!Z184:AB184)/SUM(econmid!Z183:AB183)</f>
        <v>26523.293264851018</v>
      </c>
      <c r="G394" s="13">
        <f t="shared" si="32"/>
        <v>173.39406278163324</v>
      </c>
      <c r="H394" s="13">
        <f t="shared" si="32"/>
        <v>223.9339228245048</v>
      </c>
      <c r="I394" s="13">
        <f t="shared" si="32"/>
        <v>208.15935249623473</v>
      </c>
      <c r="J394" s="13">
        <f t="shared" si="32"/>
        <v>52.186244879914263</v>
      </c>
      <c r="K394" s="13">
        <f t="shared" si="32"/>
        <v>3.1525700717381149</v>
      </c>
      <c r="L394" s="13">
        <f t="shared" ref="L394:L457" si="34">SUM(G394:K394,L$5)</f>
        <v>935.8261530540251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F394*SUM(econmid!Z185:AB185)/SUM(econmid!Z184:AB184)</f>
        <v>26560.085059068821</v>
      </c>
      <c r="G395" s="13">
        <f t="shared" si="32"/>
        <v>175.01285532831429</v>
      </c>
      <c r="H395" s="13">
        <f t="shared" si="32"/>
        <v>225.80832397913019</v>
      </c>
      <c r="I395" s="13">
        <f t="shared" si="32"/>
        <v>209.3500295767667</v>
      </c>
      <c r="J395" s="13">
        <f t="shared" si="32"/>
        <v>52.318071365676381</v>
      </c>
      <c r="K395" s="13">
        <f t="shared" si="32"/>
        <v>3.1573554413101212</v>
      </c>
      <c r="L395" s="13">
        <f t="shared" si="34"/>
        <v>940.64663569119762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F395*SUM(econmid!Z186:AB186)/SUM(econmid!Z185:AB185)</f>
        <v>26595.626429518354</v>
      </c>
      <c r="G396" s="13">
        <f t="shared" si="32"/>
        <v>176.63389338356262</v>
      </c>
      <c r="H396" s="13">
        <f t="shared" si="32"/>
        <v>227.6810232287007</v>
      </c>
      <c r="I396" s="13">
        <f t="shared" si="32"/>
        <v>210.53025206189085</v>
      </c>
      <c r="J396" s="13">
        <f t="shared" si="32"/>
        <v>52.446685304456558</v>
      </c>
      <c r="K396" s="13">
        <f t="shared" si="32"/>
        <v>3.1619852289561257</v>
      </c>
      <c r="L396" s="13">
        <f t="shared" si="34"/>
        <v>945.45383920756683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F396*SUM(econmid!Z187:AB187)/SUM(econmid!Z186:AB186)</f>
        <v>26629.938215171143</v>
      </c>
      <c r="G397" s="13">
        <f t="shared" si="32"/>
        <v>178.25710063043462</v>
      </c>
      <c r="H397" s="13">
        <f t="shared" si="32"/>
        <v>229.55190784452552</v>
      </c>
      <c r="I397" s="13">
        <f t="shared" si="32"/>
        <v>211.69997242253373</v>
      </c>
      <c r="J397" s="13">
        <f t="shared" si="32"/>
        <v>52.572123455611013</v>
      </c>
      <c r="K397" s="13">
        <f t="shared" si="32"/>
        <v>3.1664619460526784</v>
      </c>
      <c r="L397" s="13">
        <f t="shared" si="34"/>
        <v>950.2475662991576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F397*SUM(econmid!Z188:AB188)/SUM(econmid!Z187:AB187)</f>
        <v>26663.041147277392</v>
      </c>
      <c r="G398" s="13">
        <f t="shared" si="32"/>
        <v>179.88240202384881</v>
      </c>
      <c r="H398" s="13">
        <f t="shared" si="32"/>
        <v>231.42086736474488</v>
      </c>
      <c r="I398" s="13">
        <f t="shared" si="32"/>
        <v>212.85914689832401</v>
      </c>
      <c r="J398" s="13">
        <f t="shared" si="32"/>
        <v>52.694422924438186</v>
      </c>
      <c r="K398" s="13">
        <f t="shared" si="32"/>
        <v>3.1707880941821274</v>
      </c>
      <c r="L398" s="13">
        <f t="shared" si="34"/>
        <v>955.02762730553809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F398*SUM(econmid!Z189:AB189)/SUM(econmid!Z188:AB188)</f>
        <v>26694.955840341903</v>
      </c>
      <c r="G399" s="13">
        <f t="shared" si="32"/>
        <v>181.50972378401127</v>
      </c>
      <c r="H399" s="13">
        <f t="shared" si="32"/>
        <v>233.28779357797904</v>
      </c>
      <c r="I399" s="13">
        <f t="shared" si="32"/>
        <v>214.00773543082292</v>
      </c>
      <c r="J399" s="13">
        <f t="shared" si="32"/>
        <v>52.813621129772791</v>
      </c>
      <c r="K399" s="13">
        <f t="shared" si="32"/>
        <v>3.1749661639289952</v>
      </c>
      <c r="L399" s="13">
        <f t="shared" si="34"/>
        <v>959.79384008651493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F399*SUM(econmid!Z190:AB190)/SUM(econmid!Z189:AB189)</f>
        <v>26725.702783505069</v>
      </c>
      <c r="G400" s="13">
        <f t="shared" si="32"/>
        <v>183.13899338929036</v>
      </c>
      <c r="H400" s="13">
        <f t="shared" si="32"/>
        <v>235.1525805061753</v>
      </c>
      <c r="I400" s="13">
        <f t="shared" si="32"/>
        <v>215.14570159629557</v>
      </c>
      <c r="J400" s="13">
        <f t="shared" si="32"/>
        <v>52.929755772371976</v>
      </c>
      <c r="K400" s="13">
        <f t="shared" si="32"/>
        <v>3.1789986337262839</v>
      </c>
      <c r="L400" s="13">
        <f t="shared" si="34"/>
        <v>964.54602989785963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F400*SUM(econmid!Z191:AB191)/SUM(econmid!Z190:AB190)</f>
        <v>26755.302332323092</v>
      </c>
      <c r="G401" s="13">
        <f t="shared" si="32"/>
        <v>184.77013956856533</v>
      </c>
      <c r="H401" s="13">
        <f t="shared" si="32"/>
        <v>237.01512438669272</v>
      </c>
      <c r="I401" s="13">
        <f t="shared" si="32"/>
        <v>216.2730125380896</v>
      </c>
      <c r="J401" s="13">
        <f t="shared" si="32"/>
        <v>53.042864804095842</v>
      </c>
      <c r="K401" s="13">
        <f t="shared" si="32"/>
        <v>3.1828879687510687</v>
      </c>
      <c r="L401" s="13">
        <f t="shared" si="34"/>
        <v>969.28402926619458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F401*SUM(econmid!Z192:AB192)/SUM(econmid!Z191:AB191)</f>
        <v>26783.774700940827</v>
      </c>
      <c r="G402" s="13">
        <f t="shared" si="32"/>
        <v>186.40309229307331</v>
      </c>
      <c r="H402" s="13">
        <f t="shared" si="32"/>
        <v>238.87532365366428</v>
      </c>
      <c r="I402" s="13">
        <f t="shared" si="32"/>
        <v>217.3896388986866</v>
      </c>
      <c r="J402" s="13">
        <f t="shared" si="32"/>
        <v>53.152986397883836</v>
      </c>
      <c r="K402" s="13">
        <f t="shared" si="32"/>
        <v>3.1866366198687448</v>
      </c>
      <c r="L402" s="13">
        <f t="shared" si="34"/>
        <v>974.00767786317681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F402*SUM(econmid!Z193:AB193)/SUM(econmid!Z192:AB192)</f>
        <v>26811.139954650844</v>
      </c>
      <c r="G403" s="13">
        <f t="shared" si="32"/>
        <v>188.03778276777862</v>
      </c>
      <c r="H403" s="13">
        <f t="shared" si="32"/>
        <v>240.73307891867555</v>
      </c>
      <c r="I403" s="13">
        <f t="shared" si="32"/>
        <v>218.49555475148969</v>
      </c>
      <c r="J403" s="13">
        <f t="shared" si="32"/>
        <v>53.26015891852758</v>
      </c>
      <c r="K403" s="13">
        <f t="shared" si="32"/>
        <v>3.1902470226252024</v>
      </c>
      <c r="L403" s="13">
        <f t="shared" si="34"/>
        <v>978.7168223790967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F403*SUM(econmid!Z194:AB194)/SUM(econmid!Z193:AB193)</f>
        <v>26837.418002831677</v>
      </c>
      <c r="G404" s="13">
        <f t="shared" si="32"/>
        <v>189.67414342228784</v>
      </c>
      <c r="H404" s="13">
        <f t="shared" si="32"/>
        <v>242.58829295079749</v>
      </c>
      <c r="I404" s="13">
        <f t="shared" si="32"/>
        <v>219.59073753240878</v>
      </c>
      <c r="J404" s="13">
        <f t="shared" si="32"/>
        <v>53.364420894240055</v>
      </c>
      <c r="K404" s="13">
        <f t="shared" si="32"/>
        <v>3.1937215962862102</v>
      </c>
      <c r="L404" s="13">
        <f t="shared" si="34"/>
        <v>983.41131639602042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F404*SUM(econmid!Z195:AB195)/SUM(econmid!Z194:AB194)</f>
        <v>26862.628592257846</v>
      </c>
      <c r="G405" s="13">
        <f t="shared" si="32"/>
        <v>191.31210790133392</v>
      </c>
      <c r="H405" s="13">
        <f t="shared" si="32"/>
        <v>244.44087065601158</v>
      </c>
      <c r="I405" s="13">
        <f t="shared" si="32"/>
        <v>220.67516797130327</v>
      </c>
      <c r="J405" s="13">
        <f t="shared" si="32"/>
        <v>53.465810989020099</v>
      </c>
      <c r="K405" s="13">
        <f t="shared" si="32"/>
        <v>3.1970627429232406</v>
      </c>
      <c r="L405" s="13">
        <f t="shared" si="34"/>
        <v>988.09102026059213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F405*SUM(econmid!Z196:AB196)/SUM(econmid!Z195:AB195)</f>
        <v>26886.791300774748</v>
      </c>
      <c r="G406" s="13">
        <f t="shared" si="32"/>
        <v>192.95161105485201</v>
      </c>
      <c r="H406" s="13">
        <f t="shared" si="32"/>
        <v>246.29071905606298</v>
      </c>
      <c r="I406" s="13">
        <f t="shared" si="32"/>
        <v>221.74883002333979</v>
      </c>
      <c r="J406" s="13">
        <f t="shared" si="32"/>
        <v>53.564367975810377</v>
      </c>
      <c r="K406" s="13">
        <f t="shared" si="32"/>
        <v>3.2002728465449026</v>
      </c>
      <c r="L406" s="13">
        <f t="shared" si="34"/>
        <v>992.75580095660996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F406*SUM(econmid!Z197:AB197)/SUM(econmid!Z196:AB196)</f>
        <v>26909.925531330558</v>
      </c>
      <c r="G407" s="13">
        <f t="shared" ref="G407:K422" si="35">G406*(1-G$5)+G$4*$F406*$L$4/1000</f>
        <v>194.59258892766925</v>
      </c>
      <c r="H407" s="13">
        <f t="shared" si="35"/>
        <v>248.13774726677818</v>
      </c>
      <c r="I407" s="13">
        <f t="shared" si="35"/>
        <v>222.81171080032115</v>
      </c>
      <c r="J407" s="13">
        <f t="shared" si="35"/>
        <v>53.660130710446403</v>
      </c>
      <c r="K407" s="13">
        <f t="shared" si="35"/>
        <v>3.2033542722731827</v>
      </c>
      <c r="L407" s="13">
        <f t="shared" si="34"/>
        <v>997.40553197748818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F407*SUM(econmid!Z198:AB198)/SUM(econmid!Z197:AB197)</f>
        <v>26932.050506357584</v>
      </c>
      <c r="G408" s="13">
        <f t="shared" si="35"/>
        <v>196.23497874883029</v>
      </c>
      <c r="H408" s="13">
        <f t="shared" si="35"/>
        <v>249.98186647588176</v>
      </c>
      <c r="I408" s="13">
        <f t="shared" si="35"/>
        <v>223.86380050204042</v>
      </c>
      <c r="J408" s="13">
        <f t="shared" si="35"/>
        <v>53.753138106393315</v>
      </c>
      <c r="K408" s="13">
        <f t="shared" si="35"/>
        <v>3.2063093655636132</v>
      </c>
      <c r="L408" s="13">
        <f t="shared" si="34"/>
        <v>1002.0400931987093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F408*SUM(econmid!Z199:AB199)/SUM(econmid!Z198:AB198)</f>
        <v>26953.185262495314</v>
      </c>
      <c r="G409" s="13">
        <f t="shared" si="35"/>
        <v>197.87871892057981</v>
      </c>
      <c r="H409" s="13">
        <f t="shared" si="35"/>
        <v>251.8229899203468</v>
      </c>
      <c r="I409" s="13">
        <f t="shared" si="35"/>
        <v>224.90509234771221</v>
      </c>
      <c r="J409" s="13">
        <f t="shared" si="35"/>
        <v>53.843429110266356</v>
      </c>
      <c r="K409" s="13">
        <f t="shared" si="35"/>
        <v>3.2091404514684969</v>
      </c>
      <c r="L409" s="13">
        <f t="shared" si="34"/>
        <v>1006.6593707503736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F409*SUM(econmid!Z200:AB200)/SUM(econmid!Z199:AB199)</f>
        <v>26973.348645646896</v>
      </c>
      <c r="G410" s="13">
        <f t="shared" si="35"/>
        <v>199.52374900702318</v>
      </c>
      <c r="H410" s="13">
        <f t="shared" si="35"/>
        <v>253.66103286331193</v>
      </c>
      <c r="I410" s="13">
        <f t="shared" si="35"/>
        <v>225.93558250753165</v>
      </c>
      <c r="J410" s="13">
        <f t="shared" si="35"/>
        <v>53.931042678130424</v>
      </c>
      <c r="K410" s="13">
        <f t="shared" si="35"/>
        <v>3.2118498339422827</v>
      </c>
      <c r="L410" s="13">
        <f t="shared" si="34"/>
        <v>1011.2632568899395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F410*SUM(econmid!Z201:AB201)/SUM(econmid!Z200:AB200)</f>
        <v>26992.559306361567</v>
      </c>
      <c r="G411" s="13">
        <f t="shared" si="35"/>
        <v>201.17000972248519</v>
      </c>
      <c r="H411" s="13">
        <f t="shared" si="35"/>
        <v>255.49591257059777</v>
      </c>
      <c r="I411" s="13">
        <f t="shared" si="35"/>
        <v>226.95527003440924</v>
      </c>
      <c r="J411" s="13">
        <f t="shared" si="35"/>
        <v>54.016017752573376</v>
      </c>
      <c r="K411" s="13">
        <f t="shared" si="35"/>
        <v>3.2144397951881691</v>
      </c>
      <c r="L411" s="13">
        <f t="shared" si="34"/>
        <v>1015.8516498752538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F411*SUM(econmid!Z202:AB202)/SUM(econmid!Z201:AB201)</f>
        <v>27010.835695534191</v>
      </c>
      <c r="G412" s="13">
        <f t="shared" si="35"/>
        <v>202.81744291958708</v>
      </c>
      <c r="H412" s="13">
        <f t="shared" si="35"/>
        <v>257.32754828685444</v>
      </c>
      <c r="I412" s="13">
        <f t="shared" si="35"/>
        <v>227.96415679592832</v>
      </c>
      <c r="J412" s="13">
        <f t="shared" si="35"/>
        <v>54.098393240547061</v>
      </c>
      <c r="K412" s="13">
        <f t="shared" si="35"/>
        <v>3.2169125950450068</v>
      </c>
      <c r="L412" s="13">
        <f t="shared" si="34"/>
        <v>1020.4244538379619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F412*SUM(econmid!Z203:AB203)/SUM(econmid!Z202:AB202)</f>
        <v>27028.19606041463</v>
      </c>
      <c r="G413" s="13">
        <f t="shared" si="35"/>
        <v>204.465991577061</v>
      </c>
      <c r="H413" s="13">
        <f t="shared" si="35"/>
        <v>259.15586121137085</v>
      </c>
      <c r="I413" s="13">
        <f t="shared" si="35"/>
        <v>228.9622474065699</v>
      </c>
      <c r="J413" s="13">
        <f t="shared" si="35"/>
        <v>54.178207991969458</v>
      </c>
      <c r="K413" s="13">
        <f t="shared" si="35"/>
        <v>3.2192704704135413</v>
      </c>
      <c r="L413" s="13">
        <f t="shared" si="34"/>
        <v>1024.9815786573847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F413*SUM(econmid!Z204:AB204)/SUM(econmid!Z203:AB203)</f>
        <v>27044.658440917818</v>
      </c>
      <c r="G414" s="13">
        <f t="shared" si="35"/>
        <v>206.11559978732106</v>
      </c>
      <c r="H414" s="13">
        <f t="shared" si="35"/>
        <v>260.98077447357576</v>
      </c>
      <c r="I414" s="13">
        <f t="shared" si="35"/>
        <v>229.94954916024736</v>
      </c>
      <c r="J414" s="13">
        <f t="shared" si="35"/>
        <v>54.255500779080876</v>
      </c>
      <c r="K414" s="13">
        <f t="shared" si="35"/>
        <v>3.2215156347210536</v>
      </c>
      <c r="L414" s="13">
        <f t="shared" si="34"/>
        <v>1029.5229398349461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F414*SUM(econmid!Z205:AB205)/SUM(econmid!Z204:AB204)</f>
        <v>27060.240666226935</v>
      </c>
      <c r="G415" s="13">
        <f t="shared" si="35"/>
        <v>207.76621274380901</v>
      </c>
      <c r="H415" s="13">
        <f t="shared" si="35"/>
        <v>262.80221310825999</v>
      </c>
      <c r="I415" s="13">
        <f t="shared" si="35"/>
        <v>230.9260719631927</v>
      </c>
      <c r="J415" s="13">
        <f t="shared" si="35"/>
        <v>54.330310276546335</v>
      </c>
      <c r="K415" s="13">
        <f t="shared" si="35"/>
        <v>3.2236502774234177</v>
      </c>
      <c r="L415" s="13">
        <f t="shared" si="34"/>
        <v>1034.0484583692314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F415*SUM(econmid!Z206:AB206)/SUM(econmid!Z205:AB205)</f>
        <v>27074.960351681071</v>
      </c>
      <c r="G416" s="13">
        <f t="shared" si="35"/>
        <v>209.41777672813271</v>
      </c>
      <c r="H416" s="13">
        <f t="shared" si="35"/>
        <v>264.62010403054757</v>
      </c>
      <c r="I416" s="13">
        <f t="shared" si="35"/>
        <v>231.89182826723305</v>
      </c>
      <c r="J416" s="13">
        <f t="shared" si="35"/>
        <v>54.402675042295968</v>
      </c>
      <c r="K416" s="13">
        <f t="shared" si="35"/>
        <v>3.2256765635436007</v>
      </c>
      <c r="L416" s="13">
        <f t="shared" si="34"/>
        <v>1038.5580606317531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F416*SUM(econmid!Z207:AB207)/SUM(econmid!Z206:AB206)</f>
        <v>27088.834895939428</v>
      </c>
      <c r="G417" s="13">
        <f t="shared" si="35"/>
        <v>211.07023909701465</v>
      </c>
      <c r="H417" s="13">
        <f t="shared" si="35"/>
        <v>266.43437601064352</v>
      </c>
      <c r="I417" s="13">
        <f t="shared" si="35"/>
        <v>232.84683300349542</v>
      </c>
      <c r="J417" s="13">
        <f t="shared" si="35"/>
        <v>54.472633499094634</v>
      </c>
      <c r="K417" s="13">
        <f t="shared" si="35"/>
        <v>3.2275966332456369</v>
      </c>
      <c r="L417" s="13">
        <f t="shared" si="34"/>
        <v>1043.0516782434938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F417*SUM(econmid!Z208:AB208)/SUM(econmid!Z207:AB207)</f>
        <v>27101.881478413357</v>
      </c>
      <c r="G418" s="13">
        <f t="shared" si="35"/>
        <v>212.72354826906729</v>
      </c>
      <c r="H418" s="13">
        <f t="shared" si="35"/>
        <v>268.2449596483853</v>
      </c>
      <c r="I418" s="13">
        <f t="shared" si="35"/>
        <v>233.79110351657511</v>
      </c>
      <c r="J418" s="13">
        <f t="shared" si="35"/>
        <v>54.540223916831586</v>
      </c>
      <c r="K418" s="13">
        <f t="shared" si="35"/>
        <v>3.2294126014430904</v>
      </c>
      <c r="L418" s="13">
        <f t="shared" si="34"/>
        <v>1047.5292479523023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F418*SUM(econmid!Z209:AB209)/SUM(econmid!Z208:AB208)</f>
        <v>27114.117056958668</v>
      </c>
      <c r="G419" s="13">
        <f t="shared" si="35"/>
        <v>214.37765371141177</v>
      </c>
      <c r="H419" s="13">
        <f t="shared" si="35"/>
        <v>270.05178734762239</v>
      </c>
      <c r="I419" s="13">
        <f t="shared" si="35"/>
        <v>234.72465949920195</v>
      </c>
      <c r="J419" s="13">
        <f t="shared" si="35"/>
        <v>54.605484395520449</v>
      </c>
      <c r="K419" s="13">
        <f t="shared" si="35"/>
        <v>3.2311265574410135</v>
      </c>
      <c r="L419" s="13">
        <f t="shared" si="34"/>
        <v>1051.9907115111976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F419*SUM(econmid!Z210:AB210)/SUM(econmid!Z209:AB209)</f>
        <v>27125.558365819354</v>
      </c>
      <c r="G420" s="13">
        <f t="shared" si="35"/>
        <v>216.03250592615572</v>
      </c>
      <c r="H420" s="13">
        <f t="shared" si="35"/>
        <v>271.85479329045029</v>
      </c>
      <c r="I420" s="13">
        <f t="shared" si="35"/>
        <v>235.64752292743694</v>
      </c>
      <c r="J420" s="13">
        <f t="shared" si="35"/>
        <v>54.668452848999522</v>
      </c>
      <c r="K420" s="13">
        <f t="shared" si="35"/>
        <v>3.2327405646104439</v>
      </c>
      <c r="L420" s="13">
        <f t="shared" si="34"/>
        <v>1056.436015557653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F420*SUM(econmid!Z211:AB211)/SUM(econmid!Z210:AB210)</f>
        <v>27136.221913814996</v>
      </c>
      <c r="G421" s="13">
        <f t="shared" si="35"/>
        <v>217.68805643674563</v>
      </c>
      <c r="H421" s="13">
        <f t="shared" si="35"/>
        <v>273.65391341132204</v>
      </c>
      <c r="I421" s="13">
        <f t="shared" si="35"/>
        <v>236.55971799642973</v>
      </c>
      <c r="J421" s="13">
        <f t="shared" si="35"/>
        <v>54.729166989321854</v>
      </c>
      <c r="K421" s="13">
        <f t="shared" si="35"/>
        <v>3.2342566600944354</v>
      </c>
      <c r="L421" s="13">
        <f t="shared" si="34"/>
        <v>1060.8651114939134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F421*SUM(econmid!Z212:AB212)/SUM(econmid!Z211:AB211)</f>
        <v>27146.123982763886</v>
      </c>
      <c r="G422" s="13">
        <f t="shared" si="35"/>
        <v>219.3442577742085</v>
      </c>
      <c r="H422" s="13">
        <f t="shared" si="35"/>
        <v>275.44908537106085</v>
      </c>
      <c r="I422" s="13">
        <f t="shared" si="35"/>
        <v>237.46127105676592</v>
      </c>
      <c r="J422" s="13">
        <f t="shared" si="35"/>
        <v>54.787664311824351</v>
      </c>
      <c r="K422" s="13">
        <f t="shared" si="35"/>
        <v>3.2356768545446619</v>
      </c>
      <c r="L422" s="13">
        <f t="shared" si="34"/>
        <v>1065.277955368404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F422*SUM(econmid!Z213:AB213)/SUM(econmid!Z212:AB212)</f>
        <v>27155.28062613347</v>
      </c>
      <c r="G423" s="13">
        <f t="shared" ref="G423:K438" si="36">G422*(1-G$5)+G$4*$F422*$L$4/1000</f>
        <v>221.00106346329738</v>
      </c>
      <c r="H423" s="13">
        <f t="shared" si="36"/>
        <v>277.24024853079607</v>
      </c>
      <c r="I423" s="13">
        <f t="shared" si="36"/>
        <v>238.35221055143217</v>
      </c>
      <c r="J423" s="13">
        <f t="shared" si="36"/>
        <v>54.843982080864734</v>
      </c>
      <c r="K423" s="13">
        <f t="shared" si="36"/>
        <v>3.2370031318876231</v>
      </c>
      <c r="L423" s="13">
        <f t="shared" si="34"/>
        <v>1069.674507758278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F423*SUM(econmid!Z214:AB214)/SUM(econmid!Z213:AB213)</f>
        <v>27163.707667910563</v>
      </c>
      <c r="G424" s="13">
        <f t="shared" si="36"/>
        <v>222.65842800855435</v>
      </c>
      <c r="H424" s="13">
        <f t="shared" si="36"/>
        <v>279.02734392584426</v>
      </c>
      <c r="I424" s="13">
        <f t="shared" si="36"/>
        <v>239.23256695342434</v>
      </c>
      <c r="J424" s="13">
        <f t="shared" si="36"/>
        <v>54.89815731621492</v>
      </c>
      <c r="K424" s="13">
        <f t="shared" si="36"/>
        <v>3.2382374491194854</v>
      </c>
      <c r="L424" s="13">
        <f t="shared" si="34"/>
        <v>1074.0547336531574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F424*SUM(econmid!Z215:AB215)/SUM(econmid!Z214:AB214)</f>
        <v>27171.420701683273</v>
      </c>
      <c r="G425" s="13">
        <f t="shared" si="36"/>
        <v>224.31630688030475</v>
      </c>
      <c r="H425" s="13">
        <f t="shared" si="36"/>
        <v>280.81031423955579</v>
      </c>
      <c r="I425" s="13">
        <f t="shared" si="36"/>
        <v>240.10237270402359</v>
      </c>
      <c r="J425" s="13">
        <f t="shared" si="36"/>
        <v>54.950226780099086</v>
      </c>
      <c r="K425" s="13">
        <f t="shared" si="36"/>
        <v>3.2393817361286046</v>
      </c>
      <c r="L425" s="13">
        <f t="shared" si="34"/>
        <v>1078.4186023401119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F425*SUM(econmid!Z216:AB216)/SUM(econmid!Z215:AB215)</f>
        <v>27178.435089927134</v>
      </c>
      <c r="G426" s="13">
        <f t="shared" si="36"/>
        <v>225.97465650059527</v>
      </c>
      <c r="H426" s="13">
        <f t="shared" si="36"/>
        <v>282.58910377714778</v>
      </c>
      <c r="I426" s="13">
        <f t="shared" si="36"/>
        <v>240.96166215176291</v>
      </c>
      <c r="J426" s="13">
        <f t="shared" si="36"/>
        <v>55.00022696486446</v>
      </c>
      <c r="K426" s="13">
        <f t="shared" si="36"/>
        <v>3.2404378955447752</v>
      </c>
      <c r="L426" s="13">
        <f t="shared" si="34"/>
        <v>1082.7660872899153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F426*SUM(econmid!Z217:AB217)/SUM(econmid!Z216:AB216)</f>
        <v>27184.765963487538</v>
      </c>
      <c r="G427" s="13">
        <f t="shared" si="36"/>
        <v>227.63343422908846</v>
      </c>
      <c r="H427" s="13">
        <f t="shared" si="36"/>
        <v>284.36365843954115</v>
      </c>
      <c r="I427" s="13">
        <f t="shared" si="36"/>
        <v>241.81047149210559</v>
      </c>
      <c r="J427" s="13">
        <f t="shared" si="36"/>
        <v>55.048194081272662</v>
      </c>
      <c r="K427" s="13">
        <f t="shared" si="36"/>
        <v>3.2414078026142867</v>
      </c>
      <c r="L427" s="13">
        <f t="shared" si="34"/>
        <v>1087.0971660446221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F427*SUM(econmid!Z218:AB218)/SUM(econmid!Z217:AB217)</f>
        <v>27190.428221251212</v>
      </c>
      <c r="G428" s="13">
        <f t="shared" si="36"/>
        <v>229.29259834892574</v>
      </c>
      <c r="H428" s="13">
        <f t="shared" si="36"/>
        <v>286.13392569722163</v>
      </c>
      <c r="I428" s="13">
        <f t="shared" si="36"/>
        <v>242.64883870785587</v>
      </c>
      <c r="J428" s="13">
        <f t="shared" si="36"/>
        <v>55.094164047399161</v>
      </c>
      <c r="K428" s="13">
        <f t="shared" si="36"/>
        <v>3.2422933050998344</v>
      </c>
      <c r="L428" s="13">
        <f t="shared" si="34"/>
        <v>1091.4118201065021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F428*SUM(econmid!Z219:AB219)/SUM(econmid!Z218:AB218)</f>
        <v>27195.436529999108</v>
      </c>
      <c r="G429" s="13">
        <f t="shared" si="36"/>
        <v>230.95210805257017</v>
      </c>
      <c r="H429" s="13">
        <f t="shared" si="36"/>
        <v>287.89985456414189</v>
      </c>
      <c r="I429" s="13">
        <f t="shared" si="36"/>
        <v>243.47680351031968</v>
      </c>
      <c r="J429" s="13">
        <f t="shared" si="36"/>
        <v>55.138172478128318</v>
      </c>
      <c r="K429" s="13">
        <f t="shared" si="36"/>
        <v>3.2430962232043958</v>
      </c>
      <c r="L429" s="13">
        <f t="shared" si="34"/>
        <v>1095.7100348283643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F429*SUM(econmid!Z220:AB220)/SUM(econmid!Z219:AB219)</f>
        <v>27199.805324433768</v>
      </c>
      <c r="G430" s="13">
        <f t="shared" si="36"/>
        <v>232.61192342764053</v>
      </c>
      <c r="H430" s="13">
        <f t="shared" si="36"/>
        <v>289.66139557168117</v>
      </c>
      <c r="I430" s="13">
        <f t="shared" si="36"/>
        <v>244.29440728123353</v>
      </c>
      <c r="J430" s="13">
        <f t="shared" si="36"/>
        <v>55.180254675231282</v>
      </c>
      <c r="K430" s="13">
        <f t="shared" si="36"/>
        <v>3.2438183495181492</v>
      </c>
      <c r="L430" s="13">
        <f t="shared" si="34"/>
        <v>1099.9917993053045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F430*SUM(econmid!Z221:AB221)/SUM(econmid!Z220:AB220)</f>
        <v>27203.548807373358</v>
      </c>
      <c r="G431" s="13">
        <f t="shared" si="36"/>
        <v>234.27200544274683</v>
      </c>
      <c r="H431" s="13">
        <f t="shared" si="36"/>
        <v>291.4185007426795</v>
      </c>
      <c r="I431" s="13">
        <f t="shared" si="36"/>
        <v>245.10169301547651</v>
      </c>
      <c r="J431" s="13">
        <f t="shared" si="36"/>
        <v>55.220445618013919</v>
      </c>
      <c r="K431" s="13">
        <f t="shared" si="36"/>
        <v>3.2444614489875629</v>
      </c>
      <c r="L431" s="13">
        <f t="shared" si="34"/>
        <v>1104.2571062679044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F431*SUM(econmid!Z222:AB222)/SUM(econmid!Z221:AB221)</f>
        <v>27206.680950106187</v>
      </c>
      <c r="G432" s="13">
        <f t="shared" si="36"/>
        <v>235.93231593333769</v>
      </c>
      <c r="H432" s="13">
        <f t="shared" si="36"/>
        <v>293.1711235655614</v>
      </c>
      <c r="I432" s="13">
        <f t="shared" si="36"/>
        <v>245.89870526458068</v>
      </c>
      <c r="J432" s="13">
        <f t="shared" si="36"/>
        <v>55.258779954521749</v>
      </c>
      <c r="K432" s="13">
        <f t="shared" si="36"/>
        <v>3.2450272589057576</v>
      </c>
      <c r="L432" s="13">
        <f t="shared" si="34"/>
        <v>1108.5059519769075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F432*SUM(econmid!Z223:AB223)/SUM(econmid!Z222:AB222)</f>
        <v>27209.215492898122</v>
      </c>
      <c r="G433" s="13">
        <f t="shared" si="36"/>
        <v>237.59281758756953</v>
      </c>
      <c r="H433" s="13">
        <f t="shared" si="36"/>
        <v>294.91921896856428</v>
      </c>
      <c r="I433" s="13">
        <f t="shared" si="36"/>
        <v>246.6854900810529</v>
      </c>
      <c r="J433" s="13">
        <f t="shared" si="36"/>
        <v>55.295291993288963</v>
      </c>
      <c r="K433" s="13">
        <f t="shared" si="36"/>
        <v>3.2455174889233054</v>
      </c>
      <c r="L433" s="13">
        <f t="shared" si="34"/>
        <v>1112.7383361193988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F433*SUM(econmid!Z224:AB224)/SUM(econmid!Z223:AB223)</f>
        <v>27211.16594564644</v>
      </c>
      <c r="G434" s="13">
        <f t="shared" si="36"/>
        <v>239.2534739322065</v>
      </c>
      <c r="H434" s="13">
        <f t="shared" si="36"/>
        <v>296.66274329408509</v>
      </c>
      <c r="I434" s="13">
        <f t="shared" si="36"/>
        <v>247.4620949635202</v>
      </c>
      <c r="J434" s="13">
        <f t="shared" si="36"/>
        <v>55.3300156956183</v>
      </c>
      <c r="K434" s="13">
        <f t="shared" si="36"/>
        <v>3.2459338210785997</v>
      </c>
      <c r="L434" s="13">
        <f t="shared" si="34"/>
        <v>1116.9542617065085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F434*SUM(econmid!Z225:AB225)/SUM(econmid!Z224:AB224)</f>
        <v>27212.545588673449</v>
      </c>
      <c r="G435" s="13">
        <f t="shared" si="36"/>
        <v>240.91424931856051</v>
      </c>
      <c r="H435" s="13">
        <f t="shared" si="36"/>
        <v>298.40165427315907</v>
      </c>
      <c r="I435" s="13">
        <f t="shared" si="36"/>
        <v>248.22856880270973</v>
      </c>
      <c r="J435" s="13">
        <f t="shared" si="36"/>
        <v>55.362984668378758</v>
      </c>
      <c r="K435" s="13">
        <f t="shared" si="36"/>
        <v>3.2462779098469738</v>
      </c>
      <c r="L435" s="13">
        <f t="shared" si="34"/>
        <v>1121.153734972655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F435*SUM(econmid!Z226:AB226)/SUM(econmid!Z225:AB225)</f>
        <v>27213.367473653456</v>
      </c>
      <c r="G436" s="13">
        <f t="shared" si="36"/>
        <v>242.57510890847954</v>
      </c>
      <c r="H436" s="13">
        <f t="shared" si="36"/>
        <v>300.13591100008335</v>
      </c>
      <c r="I436" s="13">
        <f t="shared" si="36"/>
        <v>248.98496182827299</v>
      </c>
      <c r="J436" s="13">
        <f t="shared" si="36"/>
        <v>55.394232157307826</v>
      </c>
      <c r="K436" s="13">
        <f t="shared" si="36"/>
        <v>3.2465513822077545</v>
      </c>
      <c r="L436" s="13">
        <f t="shared" si="34"/>
        <v>1125.3367652763513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F436*SUM(econmid!Z227:AB227)/SUM(econmid!Z226:AB226)</f>
        <v>27213.644424666611</v>
      </c>
      <c r="G437" s="13">
        <f t="shared" si="36"/>
        <v>244.23601866039266</v>
      </c>
      <c r="H437" s="13">
        <f t="shared" si="36"/>
        <v>301.86547390719716</v>
      </c>
      <c r="I437" s="13">
        <f t="shared" si="36"/>
        <v>249.73132555646305</v>
      </c>
      <c r="J437" s="13">
        <f t="shared" si="36"/>
        <v>55.423791040805185</v>
      </c>
      <c r="K437" s="13">
        <f t="shared" si="36"/>
        <v>3.2467558377284478</v>
      </c>
      <c r="L437" s="13">
        <f t="shared" si="34"/>
        <v>1129.5033650025866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F437*SUM(econmid!Z228:AB228)/SUM(econmid!Z227:AB227)</f>
        <v>27213.389039373524</v>
      </c>
      <c r="G438" s="13">
        <f t="shared" si="36"/>
        <v>245.89694531541926</v>
      </c>
      <c r="H438" s="13">
        <f t="shared" si="36"/>
        <v>303.59030473983046</v>
      </c>
      <c r="I438" s="13">
        <f t="shared" si="36"/>
        <v>250.4677127386725</v>
      </c>
      <c r="J438" s="13">
        <f t="shared" si="36"/>
        <v>55.451693824204639</v>
      </c>
      <c r="K438" s="13">
        <f t="shared" si="36"/>
        <v>3.2468928486652802</v>
      </c>
      <c r="L438" s="13">
        <f t="shared" si="34"/>
        <v>1133.6535494667921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F438*SUM(econmid!Z229:AB229)/SUM(econmid!Z228:AB228)</f>
        <v>27212.613690304646</v>
      </c>
      <c r="G439" s="13">
        <f t="shared" ref="G439:K454" si="37">G438*(1-G$5)+G$4*$F438*$L$4/1000</f>
        <v>247.55785638355005</v>
      </c>
      <c r="H439" s="13">
        <f t="shared" si="37"/>
        <v>305.31036653143195</v>
      </c>
      <c r="I439" s="13">
        <f t="shared" si="37"/>
        <v>251.19417731083851</v>
      </c>
      <c r="J439" s="13">
        <f t="shared" si="37"/>
        <v>55.477972634511126</v>
      </c>
      <c r="K439" s="13">
        <f t="shared" si="37"/>
        <v>3.2469639600793214</v>
      </c>
      <c r="L439" s="13">
        <f t="shared" si="34"/>
        <v>1137.7873368204109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F439*SUM(econmid!Z230:AB230)/SUM(econmid!Z229:AB229)</f>
        <v>27211.330526258404</v>
      </c>
      <c r="G440" s="13">
        <f t="shared" si="37"/>
        <v>249.21872012990667</v>
      </c>
      <c r="H440" s="13">
        <f t="shared" si="37"/>
        <v>307.02562357888638</v>
      </c>
      <c r="I440" s="13">
        <f t="shared" si="37"/>
        <v>251.91077434372085</v>
      </c>
      <c r="J440" s="13">
        <f t="shared" si="37"/>
        <v>55.50265921558973</v>
      </c>
      <c r="K440" s="13">
        <f t="shared" si="37"/>
        <v>3.2469706899674566</v>
      </c>
      <c r="L440" s="13">
        <f t="shared" si="34"/>
        <v>1141.9047479580711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F440*SUM(econmid!Z231:AB231)/SUM(econmid!Z230:AB230)</f>
        <v>27209.551473802494</v>
      </c>
      <c r="G441" s="13">
        <f t="shared" si="37"/>
        <v>250.87950556108677</v>
      </c>
      <c r="H441" s="13">
        <f t="shared" si="37"/>
        <v>308.73604141803105</v>
      </c>
      <c r="I441" s="13">
        <f t="shared" si="37"/>
        <v>252.61755999405716</v>
      </c>
      <c r="J441" s="13">
        <f t="shared" si="37"/>
        <v>55.525784923793623</v>
      </c>
      <c r="K441" s="13">
        <f t="shared" si="37"/>
        <v>3.2469145294074622</v>
      </c>
      <c r="L441" s="13">
        <f t="shared" si="34"/>
        <v>1146.0058064263762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F441*SUM(econmid!Z232:AB232)/SUM(econmid!Z231:AB231)</f>
        <v>27207.288238872472</v>
      </c>
      <c r="G442" s="13">
        <f t="shared" si="37"/>
        <v>252.54018241160054</v>
      </c>
      <c r="H442" s="13">
        <f t="shared" si="37"/>
        <v>310.44158679938067</v>
      </c>
      <c r="I442" s="13">
        <f t="shared" si="37"/>
        <v>253.31459145659963</v>
      </c>
      <c r="J442" s="13">
        <f t="shared" si="37"/>
        <v>55.547380724018005</v>
      </c>
      <c r="K442" s="13">
        <f t="shared" si="37"/>
        <v>3.2467969427164789</v>
      </c>
      <c r="L442" s="13">
        <f t="shared" si="34"/>
        <v>1150.0905383343152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F442*SUM(econmid!Z233:AB233)/SUM(econmid!Z232:AB232)</f>
        <v>27204.552308462564</v>
      </c>
      <c r="G443" s="13">
        <f t="shared" si="37"/>
        <v>254.20072113040496</v>
      </c>
      <c r="H443" s="13">
        <f t="shared" si="37"/>
        <v>312.14222766406931</v>
      </c>
      <c r="I443" s="13">
        <f t="shared" si="37"/>
        <v>254.00192691703543</v>
      </c>
      <c r="J443" s="13">
        <f t="shared" si="37"/>
        <v>55.567477186167039</v>
      </c>
      <c r="K443" s="13">
        <f t="shared" si="37"/>
        <v>3.2466193676221899</v>
      </c>
      <c r="L443" s="13">
        <f t="shared" si="34"/>
        <v>1154.1589722652989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F443*SUM(econmid!Z234:AB234)/SUM(econmid!Z233:AB233)</f>
        <v>27201.354952403199</v>
      </c>
      <c r="G444" s="13">
        <f t="shared" si="37"/>
        <v>255.86109286754117</v>
      </c>
      <c r="H444" s="13">
        <f t="shared" si="37"/>
        <v>313.83793312001677</v>
      </c>
      <c r="I444" s="13">
        <f t="shared" si="37"/>
        <v>254.6796255057933</v>
      </c>
      <c r="J444" s="13">
        <f t="shared" si="37"/>
        <v>55.586104482021156</v>
      </c>
      <c r="K444" s="13">
        <f t="shared" si="37"/>
        <v>3.2463832154460173</v>
      </c>
      <c r="L444" s="13">
        <f t="shared" si="34"/>
        <v>1158.2111391908184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F444*SUM(econmid!Z235:AB235)/SUM(econmid!Z234:AB234)</f>
        <v>27197.707225219874</v>
      </c>
      <c r="G445" s="13">
        <f t="shared" si="37"/>
        <v>257.52126946088032</v>
      </c>
      <c r="H445" s="13">
        <f t="shared" si="37"/>
        <v>315.52867341832808</v>
      </c>
      <c r="I445" s="13">
        <f t="shared" si="37"/>
        <v>255.34774725273687</v>
      </c>
      <c r="J445" s="13">
        <f t="shared" si="37"/>
        <v>55.603292382491844</v>
      </c>
      <c r="K445" s="13">
        <f t="shared" si="37"/>
        <v>3.2460898712976949</v>
      </c>
      <c r="L445" s="13">
        <f t="shared" si="34"/>
        <v>1162.247072385735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F445*SUM(econmid!Z236:AB236)/SUM(econmid!Z235:AB235)</f>
        <v>27193.61996806879</v>
      </c>
      <c r="G446" s="13">
        <f t="shared" si="37"/>
        <v>259.18122342298295</v>
      </c>
      <c r="H446" s="13">
        <f t="shared" si="37"/>
        <v>317.21441992993181</v>
      </c>
      <c r="I446" s="13">
        <f t="shared" si="37"/>
        <v>256.00635304274584</v>
      </c>
      <c r="J446" s="13">
        <f t="shared" si="37"/>
        <v>55.619070255251557</v>
      </c>
      <c r="K446" s="13">
        <f t="shared" si="37"/>
        <v>3.2457406942805509</v>
      </c>
      <c r="L446" s="13">
        <f t="shared" si="34"/>
        <v>1166.2668073451928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F446*SUM(econmid!Z237:AB237)/SUM(econmid!Z236:AB236)</f>
        <v>27189.103810744233</v>
      </c>
      <c r="G447" s="13">
        <f t="shared" si="37"/>
        <v>260.84092792807633</v>
      </c>
      <c r="H447" s="13">
        <f t="shared" si="37"/>
        <v>318.89514512246501</v>
      </c>
      <c r="I447" s="13">
        <f t="shared" si="37"/>
        <v>256.65550457218387</v>
      </c>
      <c r="J447" s="13">
        <f t="shared" si="37"/>
        <v>55.633467062726126</v>
      </c>
      <c r="K447" s="13">
        <f t="shared" si="37"/>
        <v>3.245337017706893</v>
      </c>
      <c r="L447" s="13">
        <f t="shared" si="34"/>
        <v>1170.2703817031584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F447*SUM(econmid!Z238:AB238)/SUM(econmid!Z237:AB237)</f>
        <v>27184.169173752885</v>
      </c>
      <c r="G448" s="13">
        <f t="shared" si="37"/>
        <v>262.50035679915459</v>
      </c>
      <c r="H448" s="13">
        <f t="shared" si="37"/>
        <v>320.57082253740987</v>
      </c>
      <c r="I448" s="13">
        <f t="shared" si="37"/>
        <v>257.29526430625236</v>
      </c>
      <c r="J448" s="13">
        <f t="shared" si="37"/>
        <v>55.646511360437465</v>
      </c>
      <c r="K448" s="13">
        <f t="shared" si="37"/>
        <v>3.2448801493228894</v>
      </c>
      <c r="L448" s="13">
        <f t="shared" si="34"/>
        <v>1174.2578351525772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F448*SUM(econmid!Z239:AB239)/SUM(econmid!Z238:AB238)</f>
        <v>27178.826270450332</v>
      </c>
      <c r="G449" s="13">
        <f t="shared" si="37"/>
        <v>264.15948449520522</v>
      </c>
      <c r="H449" s="13">
        <f t="shared" si="37"/>
        <v>322.24142676748801</v>
      </c>
      <c r="I449" s="13">
        <f t="shared" si="37"/>
        <v>257.92569543722857</v>
      </c>
      <c r="J449" s="13">
        <f t="shared" si="37"/>
        <v>55.658231295684466</v>
      </c>
      <c r="K449" s="13">
        <f t="shared" si="37"/>
        <v>3.2443713715423526</v>
      </c>
      <c r="L449" s="13">
        <f t="shared" si="34"/>
        <v>1178.2292093671485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F449*SUM(econmid!Z240:AB240)/SUM(econmid!Z239:AB239)</f>
        <v>27173.085109236155</v>
      </c>
      <c r="G450" s="13">
        <f t="shared" si="37"/>
        <v>265.81828609856603</v>
      </c>
      <c r="H450" s="13">
        <f t="shared" si="37"/>
        <v>323.90693343431775</v>
      </c>
      <c r="I450" s="13">
        <f t="shared" si="37"/>
        <v>258.54686184358474</v>
      </c>
      <c r="J450" s="13">
        <f t="shared" si="37"/>
        <v>55.668654606549993</v>
      </c>
      <c r="K450" s="13">
        <f t="shared" si="37"/>
        <v>3.2438119416888402</v>
      </c>
      <c r="L450" s="13">
        <f t="shared" si="34"/>
        <v>1182.1845479247074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F450*SUM(econmid!Z241:AB241)/SUM(econmid!Z240:AB240)</f>
        <v>27166.955495802158</v>
      </c>
      <c r="G451" s="13">
        <f t="shared" si="37"/>
        <v>267.47673730241615</v>
      </c>
      <c r="H451" s="13">
        <f t="shared" si="37"/>
        <v>325.56731916633902</v>
      </c>
      <c r="I451" s="13">
        <f t="shared" si="37"/>
        <v>259.15882804998637</v>
      </c>
      <c r="J451" s="13">
        <f t="shared" si="37"/>
        <v>55.677808621222219</v>
      </c>
      <c r="K451" s="13">
        <f t="shared" si="37"/>
        <v>3.2432030922455537</v>
      </c>
      <c r="L451" s="13">
        <f t="shared" si="34"/>
        <v>1186.1238962322093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F451*SUM(econmid!Z242:AB242)/SUM(econmid!Z241:AB241)</f>
        <v>27160.44703543061</v>
      </c>
      <c r="G452" s="13">
        <f t="shared" si="37"/>
        <v>269.1348143984041</v>
      </c>
      <c r="H452" s="13">
        <f t="shared" si="37"/>
        <v>327.22256157700969</v>
      </c>
      <c r="I452" s="13">
        <f t="shared" si="37"/>
        <v>259.76165918816474</v>
      </c>
      <c r="J452" s="13">
        <f t="shared" si="37"/>
        <v>55.685720257618634</v>
      </c>
      <c r="K452" s="13">
        <f t="shared" si="37"/>
        <v>3.2425460311124601</v>
      </c>
      <c r="L452" s="13">
        <f t="shared" si="34"/>
        <v>1190.0473014523095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F452*SUM(econmid!Z243:AB243)/SUM(econmid!Z242:AB242)</f>
        <v>27153.569135337872</v>
      </c>
      <c r="G453" s="13">
        <f t="shared" si="37"/>
        <v>270.79249426441629</v>
      </c>
      <c r="H453" s="13">
        <f t="shared" si="37"/>
        <v>328.87263924327817</v>
      </c>
      <c r="I453" s="13">
        <f t="shared" si="37"/>
        <v>260.35542095865992</v>
      </c>
      <c r="J453" s="13">
        <f t="shared" si="37"/>
        <v>55.692416023301277</v>
      </c>
      <c r="K453" s="13">
        <f t="shared" si="37"/>
        <v>3.2418419418701427</v>
      </c>
      <c r="L453" s="13">
        <f t="shared" si="34"/>
        <v>1193.9548124315256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F453*SUM(econmid!Z244:AB244)/SUM(econmid!Z243:AB243)</f>
        <v>27146.331007059762</v>
      </c>
      <c r="G454" s="13">
        <f t="shared" si="37"/>
        <v>272.44975435248858</v>
      </c>
      <c r="H454" s="13">
        <f t="shared" si="37"/>
        <v>330.51753168433504</v>
      </c>
      <c r="I454" s="13">
        <f t="shared" si="37"/>
        <v>260.94017959342972</v>
      </c>
      <c r="J454" s="13">
        <f t="shared" si="37"/>
        <v>55.697922015671885</v>
      </c>
      <c r="K454" s="13">
        <f t="shared" si="37"/>
        <v>3.2410919840498629</v>
      </c>
      <c r="L454" s="13">
        <f t="shared" si="34"/>
        <v>1197.8464796299752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F454*SUM(econmid!Z245:AB245)/SUM(econmid!Z244:AB244)</f>
        <v>27138.741668875045</v>
      </c>
      <c r="G455" s="13">
        <f t="shared" ref="G455:K470" si="38">G454*(1-G$5)+G$4*$F454*$L$4/1000</f>
        <v>274.1065726768631</v>
      </c>
      <c r="H455" s="13">
        <f t="shared" si="38"/>
        <v>332.15721934064715</v>
      </c>
      <c r="I455" s="13">
        <f t="shared" si="38"/>
        <v>261.51600181931843</v>
      </c>
      <c r="J455" s="13">
        <f t="shared" si="38"/>
        <v>55.702263922435861</v>
      </c>
      <c r="K455" s="13">
        <f t="shared" si="38"/>
        <v>3.2402972934093524</v>
      </c>
      <c r="L455" s="13">
        <f t="shared" si="34"/>
        <v>1201.7223550526737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F455*SUM(econmid!Z246:AB246)/SUM(econmid!Z245:AB245)</f>
        <v>27130.809948263352</v>
      </c>
      <c r="G456" s="13">
        <f t="shared" si="38"/>
        <v>275.76292780219347</v>
      </c>
      <c r="H456" s="13">
        <f t="shared" si="38"/>
        <v>333.79168355327693</v>
      </c>
      <c r="I456" s="13">
        <f t="shared" si="38"/>
        <v>262.08295482238037</v>
      </c>
      <c r="J456" s="13">
        <f t="shared" si="38"/>
        <v>55.705467022324157</v>
      </c>
      <c r="K456" s="13">
        <f t="shared" si="38"/>
        <v>3.2394589822138675</v>
      </c>
      <c r="L456" s="13">
        <f t="shared" si="34"/>
        <v>1205.5824921823887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F456*SUM(econmid!Z247:AB247)/SUM(econmid!Z246:AB246)</f>
        <v>27122.544484393751</v>
      </c>
      <c r="G457" s="13">
        <f t="shared" si="38"/>
        <v>277.41879883189966</v>
      </c>
      <c r="H457" s="13">
        <f t="shared" si="38"/>
        <v>335.42090654348942</v>
      </c>
      <c r="I457" s="13">
        <f t="shared" si="38"/>
        <v>262.64110621305133</v>
      </c>
      <c r="J457" s="13">
        <f t="shared" si="38"/>
        <v>55.707556186062483</v>
      </c>
      <c r="K457" s="13">
        <f t="shared" si="38"/>
        <v>3.2385781395220503</v>
      </c>
      <c r="L457" s="13">
        <f t="shared" si="34"/>
        <v>1209.4269459140248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F457*SUM(econmid!Z248:AB248)/SUM(econmid!Z247:AB247)</f>
        <v>27113.953730641242</v>
      </c>
      <c r="G458" s="13">
        <f t="shared" si="38"/>
        <v>279.07416539667486</v>
      </c>
      <c r="H458" s="13">
        <f t="shared" si="38"/>
        <v>337.0448713926491</v>
      </c>
      <c r="I458" s="13">
        <f t="shared" si="38"/>
        <v>263.19052399216156</v>
      </c>
      <c r="J458" s="13">
        <f t="shared" si="38"/>
        <v>55.70855587757714</v>
      </c>
      <c r="K458" s="13">
        <f t="shared" si="38"/>
        <v>3.2376558314761494</v>
      </c>
      <c r="L458" s="13">
        <f t="shared" ref="L458:L521" si="40">SUM(G458:K458,L$5)</f>
        <v>1213.2557724905387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F458*SUM(econmid!Z249:AB249)/SUM(econmid!Z248:AB248)</f>
        <v>27105.045957127648</v>
      </c>
      <c r="G459" s="13">
        <f t="shared" si="38"/>
        <v>280.72900764314591</v>
      </c>
      <c r="H459" s="13">
        <f t="shared" si="38"/>
        <v>338.66356202240826</v>
      </c>
      <c r="I459" s="13">
        <f t="shared" si="38"/>
        <v>263.73127651778282</v>
      </c>
      <c r="J459" s="13">
        <f t="shared" si="38"/>
        <v>55.708490155427405</v>
      </c>
      <c r="K459" s="13">
        <f t="shared" si="38"/>
        <v>3.2366931015961926</v>
      </c>
      <c r="L459" s="13">
        <f t="shared" si="40"/>
        <v>1217.0690294403607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F459*SUM(econmid!Z250:AB250)/SUM(econmid!Z249:AB249)</f>
        <v>27095.829253283529</v>
      </c>
      <c r="G460" s="13">
        <f t="shared" si="38"/>
        <v>282.38330622268893</v>
      </c>
      <c r="H460" s="13">
        <f t="shared" si="38"/>
        <v>340.27696317518843</v>
      </c>
      <c r="I460" s="13">
        <f t="shared" si="38"/>
        <v>264.26343247290248</v>
      </c>
      <c r="J460" s="13">
        <f t="shared" si="38"/>
        <v>55.707382674454273</v>
      </c>
      <c r="K460" s="13">
        <f t="shared" si="38"/>
        <v>3.2356909710777009</v>
      </c>
      <c r="L460" s="13">
        <f t="shared" si="40"/>
        <v>1220.8667755163117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F460*SUM(econmid!Z251:AB251)/SUM(econmid!Z250:AB250)</f>
        <v>27086.311530428728</v>
      </c>
      <c r="G461" s="13">
        <f t="shared" si="38"/>
        <v>284.03704228040107</v>
      </c>
      <c r="H461" s="13">
        <f t="shared" si="38"/>
        <v>341.88506039495616</v>
      </c>
      <c r="I461" s="13">
        <f t="shared" si="38"/>
        <v>264.78706083391603</v>
      </c>
      <c r="J461" s="13">
        <f t="shared" si="38"/>
        <v>55.705256687635718</v>
      </c>
      <c r="K461" s="13">
        <f t="shared" si="38"/>
        <v>3.234650439092539</v>
      </c>
      <c r="L461" s="13">
        <f t="shared" si="40"/>
        <v>1224.6490706360014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F461*SUM(econmid!Z252:AB252)/SUM(econmid!Z251:AB251)</f>
        <v>27076.50052436821</v>
      </c>
      <c r="G462" s="13">
        <f t="shared" si="38"/>
        <v>285.69019744423002</v>
      </c>
      <c r="H462" s="13">
        <f t="shared" si="38"/>
        <v>343.48784000829397</v>
      </c>
      <c r="I462" s="13">
        <f t="shared" si="38"/>
        <v>265.3022308399303</v>
      </c>
      <c r="J462" s="13">
        <f t="shared" si="38"/>
        <v>55.702135048138857</v>
      </c>
      <c r="K462" s="13">
        <f t="shared" si="38"/>
        <v>3.2335724830925443</v>
      </c>
      <c r="L462" s="13">
        <f t="shared" si="40"/>
        <v>1228.4159758236856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F462*SUM(econmid!Z253:AB253)/SUM(econmid!Z252:AB252)</f>
        <v>27066.40379800088</v>
      </c>
      <c r="G463" s="13">
        <f t="shared" si="38"/>
        <v>287.34275381426187</v>
      </c>
      <c r="H463" s="13">
        <f t="shared" si="38"/>
        <v>345.08528910576689</v>
      </c>
      <c r="I463" s="13">
        <f t="shared" si="38"/>
        <v>265.80901196286891</v>
      </c>
      <c r="J463" s="13">
        <f t="shared" si="38"/>
        <v>55.698040211559544</v>
      </c>
      <c r="K463" s="13">
        <f t="shared" si="38"/>
        <v>3.2324580591155563</v>
      </c>
      <c r="L463" s="13">
        <f t="shared" si="40"/>
        <v>1232.1675531535727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F463*SUM(econmid!Z254:AB254)/SUM(econmid!Z253:AB253)</f>
        <v>27056.028743938274</v>
      </c>
      <c r="G464" s="13">
        <f t="shared" si="38"/>
        <v>288.99469395216801</v>
      </c>
      <c r="H464" s="13">
        <f t="shared" si="38"/>
        <v>346.67739552358569</v>
      </c>
      <c r="I464" s="13">
        <f t="shared" si="38"/>
        <v>266.30747387837073</v>
      </c>
      <c r="J464" s="13">
        <f t="shared" si="38"/>
        <v>55.692994238340233</v>
      </c>
      <c r="K464" s="13">
        <f t="shared" si="38"/>
        <v>3.2313081020935135</v>
      </c>
      <c r="L464" s="13">
        <f t="shared" si="40"/>
        <v>1235.9038656945581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F464*SUM(econmid!Z255:AB255)/SUM(econmid!Z254:AB254)</f>
        <v>27045.382587131113</v>
      </c>
      <c r="G465" s="13">
        <f t="shared" si="38"/>
        <v>290.64600087081214</v>
      </c>
      <c r="H465" s="13">
        <f t="shared" si="38"/>
        <v>348.26414782556583</v>
      </c>
      <c r="I465" s="13">
        <f t="shared" si="38"/>
        <v>266.79768643747235</v>
      </c>
      <c r="J465" s="13">
        <f t="shared" si="38"/>
        <v>55.687018796357059</v>
      </c>
      <c r="K465" s="13">
        <f t="shared" si="38"/>
        <v>3.2301235261622638</v>
      </c>
      <c r="L465" s="13">
        <f t="shared" si="40"/>
        <v>1239.6249774563696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F465*SUM(econmid!Z256:AB256)/SUM(econmid!Z255:AB255)</f>
        <v>27034.472387500948</v>
      </c>
      <c r="G466" s="13">
        <f t="shared" si="38"/>
        <v>292.29665802401735</v>
      </c>
      <c r="H466" s="13">
        <f t="shared" si="38"/>
        <v>349.84553528538339</v>
      </c>
      <c r="I466" s="13">
        <f t="shared" si="38"/>
        <v>267.27971963906526</v>
      </c>
      <c r="J466" s="13">
        <f t="shared" si="38"/>
        <v>55.680135163667437</v>
      </c>
      <c r="K466" s="13">
        <f t="shared" si="38"/>
        <v>3.2289052249727921</v>
      </c>
      <c r="L466" s="13">
        <f t="shared" si="40"/>
        <v>1243.3309533371062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F466*SUM(econmid!Z257:AB257)/SUM(econmid!Z256:AB256)</f>
        <v>27023.305042574848</v>
      </c>
      <c r="G467" s="13">
        <f t="shared" si="38"/>
        <v>293.94664929649394</v>
      </c>
      <c r="H467" s="13">
        <f t="shared" si="38"/>
        <v>351.42154786912619</v>
      </c>
      <c r="I467" s="13">
        <f t="shared" si="38"/>
        <v>267.75364360311829</v>
      </c>
      <c r="J467" s="13">
        <f t="shared" si="38"/>
        <v>55.672364231409531</v>
      </c>
      <c r="K467" s="13">
        <f t="shared" si="38"/>
        <v>3.2276540720035349</v>
      </c>
      <c r="L467" s="13">
        <f t="shared" si="40"/>
        <v>1247.0218590721515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F467*SUM(econmid!Z258:AB258)/SUM(econmid!Z257:AB257)</f>
        <v>27011.887290120605</v>
      </c>
      <c r="G468" s="13">
        <f t="shared" si="38"/>
        <v>295.59595899392809</v>
      </c>
      <c r="H468" s="13">
        <f t="shared" si="38"/>
        <v>352.99217621814086</v>
      </c>
      <c r="I468" s="13">
        <f t="shared" si="38"/>
        <v>268.21952854465508</v>
      </c>
      <c r="J468" s="13">
        <f t="shared" si="38"/>
        <v>55.663726506845386</v>
      </c>
      <c r="K468" s="13">
        <f t="shared" si="38"/>
        <v>3.2263709208735065</v>
      </c>
      <c r="L468" s="13">
        <f t="shared" si="40"/>
        <v>1250.6977611844427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F468*SUM(econmid!Z259:AB259)/SUM(econmid!Z258:AB258)</f>
        <v>27000.225710780971</v>
      </c>
      <c r="G469" s="13">
        <f t="shared" si="38"/>
        <v>297.24457183323125</v>
      </c>
      <c r="H469" s="13">
        <f t="shared" si="38"/>
        <v>354.55741163217414</v>
      </c>
      <c r="I469" s="13">
        <f t="shared" si="38"/>
        <v>268.67744474847666</v>
      </c>
      <c r="J469" s="13">
        <f t="shared" si="38"/>
        <v>55.654242116539429</v>
      </c>
      <c r="K469" s="13">
        <f t="shared" si="38"/>
        <v>3.2250566056559382</v>
      </c>
      <c r="L469" s="13">
        <f t="shared" si="40"/>
        <v>1254.3587269360773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F469*SUM(econmid!Z260:AB260)/SUM(econmid!Z259:AB259)</f>
        <v>26988.326730704208</v>
      </c>
      <c r="G470" s="13">
        <f t="shared" si="38"/>
        <v>298.89247293295028</v>
      </c>
      <c r="H470" s="13">
        <f t="shared" si="38"/>
        <v>356.11724605280818</v>
      </c>
      <c r="I470" s="13">
        <f t="shared" si="38"/>
        <v>269.1274625446195</v>
      </c>
      <c r="J470" s="13">
        <f t="shared" si="38"/>
        <v>55.643930809664667</v>
      </c>
      <c r="K470" s="13">
        <f t="shared" si="38"/>
        <v>3.22371194119218</v>
      </c>
      <c r="L470" s="13">
        <f t="shared" si="40"/>
        <v>1258.004824281235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F470*SUM(econmid!Z261:AB261)/SUM(econmid!Z260:AB260)</f>
        <v>26976.196624169468</v>
      </c>
      <c r="G471" s="13">
        <f t="shared" ref="G471:K486" si="41">G470*(1-G$5)+G$4*$F470*$L$4/1000</f>
        <v>300.53964780383831</v>
      </c>
      <c r="H471" s="13">
        <f t="shared" si="41"/>
        <v>357.67167204718828</v>
      </c>
      <c r="I471" s="13">
        <f t="shared" si="41"/>
        <v>269.5696522845376</v>
      </c>
      <c r="J471" s="13">
        <f t="shared" si="41"/>
        <v>55.632811961428679</v>
      </c>
      <c r="K471" s="13">
        <f t="shared" si="41"/>
        <v>3.222337723405595</v>
      </c>
      <c r="L471" s="13">
        <f t="shared" si="40"/>
        <v>1261.6361218203986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F471*SUM(econmid!Z262:AB262)/SUM(econmid!Z261:AB261)</f>
        <v>26963.841516205292</v>
      </c>
      <c r="G472" s="13">
        <f t="shared" si="41"/>
        <v>302.18608233958577</v>
      </c>
      <c r="H472" s="13">
        <f t="shared" si="41"/>
        <v>359.220682792042</v>
      </c>
      <c r="I472" s="13">
        <f t="shared" si="41"/>
        <v>270.00408431799917</v>
      </c>
      <c r="J472" s="13">
        <f t="shared" si="41"/>
        <v>55.620904576612112</v>
      </c>
      <c r="K472" s="13">
        <f t="shared" si="41"/>
        <v>3.2209347296152027</v>
      </c>
      <c r="L472" s="13">
        <f t="shared" si="40"/>
        <v>1265.2526887558543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F472*SUM(econmid!Z263:AB263)/SUM(econmid!Z262:AB262)</f>
        <v>26951.267385199193</v>
      </c>
      <c r="G473" s="13">
        <f t="shared" si="41"/>
        <v>303.83176280771096</v>
      </c>
      <c r="H473" s="13">
        <f t="shared" si="41"/>
        <v>360.7642720579878</v>
      </c>
      <c r="I473" s="13">
        <f t="shared" si="41"/>
        <v>270.43082897068655</v>
      </c>
      <c r="J473" s="13">
        <f t="shared" si="41"/>
        <v>55.608227293212273</v>
      </c>
      <c r="K473" s="13">
        <f t="shared" si="41"/>
        <v>3.2195037188488458</v>
      </c>
      <c r="L473" s="13">
        <f t="shared" si="40"/>
        <v>1268.8545948484466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F473*SUM(econmid!Z264:AB264)/SUM(econmid!Z263:AB263)</f>
        <v>26938.480065496671</v>
      </c>
      <c r="G474" s="13">
        <f t="shared" si="41"/>
        <v>305.47667584061043</v>
      </c>
      <c r="H474" s="13">
        <f t="shared" si="41"/>
        <v>362.3024341941325</v>
      </c>
      <c r="I474" s="13">
        <f t="shared" si="41"/>
        <v>270.84995652248904</v>
      </c>
      <c r="J474" s="13">
        <f t="shared" si="41"/>
        <v>55.594798386184983</v>
      </c>
      <c r="K474" s="13">
        <f t="shared" si="41"/>
        <v>3.2180454321556526</v>
      </c>
      <c r="L474" s="13">
        <f t="shared" si="40"/>
        <v>1272.4419103755727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F474*SUM(econmid!Z265:AB265)/SUM(econmid!Z264:AB264)</f>
        <v>26925.485249988702</v>
      </c>
      <c r="G475" s="13">
        <f t="shared" si="41"/>
        <v>307.1208084267675</v>
      </c>
      <c r="H475" s="13">
        <f t="shared" si="41"/>
        <v>363.83516411295449</v>
      </c>
      <c r="I475" s="13">
        <f t="shared" si="41"/>
        <v>271.26153718647731</v>
      </c>
      <c r="J475" s="13">
        <f t="shared" si="41"/>
        <v>55.580635771277613</v>
      </c>
      <c r="K475" s="13">
        <f t="shared" si="41"/>
        <v>3.2165605929175745</v>
      </c>
      <c r="L475" s="13">
        <f t="shared" si="40"/>
        <v>1276.0147060903946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F475*SUM(econmid!Z266:AB266)/SUM(econmid!Z265:AB265)</f>
        <v>26912.288492685508</v>
      </c>
      <c r="G476" s="13">
        <f t="shared" si="41"/>
        <v>308.76414790211891</v>
      </c>
      <c r="H476" s="13">
        <f t="shared" si="41"/>
        <v>365.36245727547174</v>
      </c>
      <c r="I476" s="13">
        <f t="shared" si="41"/>
        <v>271.66564108854891</v>
      </c>
      <c r="J476" s="13">
        <f t="shared" si="41"/>
        <v>55.56575700894691</v>
      </c>
      <c r="K476" s="13">
        <f t="shared" si="41"/>
        <v>3.2150499071598198</v>
      </c>
      <c r="L476" s="13">
        <f t="shared" si="40"/>
        <v>1279.5730531822462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F476*SUM(econmid!Z267:AB267)/SUM(econmid!Z266:AB266)</f>
        <v>26898.895211275456</v>
      </c>
      <c r="G477" s="13">
        <f t="shared" si="41"/>
        <v>310.4066819415786</v>
      </c>
      <c r="H477" s="13">
        <f t="shared" si="41"/>
        <v>366.88430967669257</v>
      </c>
      <c r="I477" s="13">
        <f t="shared" si="41"/>
        <v>272.06233824773386</v>
      </c>
      <c r="J477" s="13">
        <f t="shared" si="41"/>
        <v>55.550179308355055</v>
      </c>
      <c r="K477" s="13">
        <f t="shared" si="41"/>
        <v>3.2135140638599777</v>
      </c>
      <c r="L477" s="13">
        <f t="shared" si="40"/>
        <v>1283.1170232382201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F477*SUM(econmid!Z268:AB268)/SUM(econmid!Z267:AB267)</f>
        <v>26885.310689668164</v>
      </c>
      <c r="G478" s="13">
        <f t="shared" si="41"/>
        <v>312.04839855071748</v>
      </c>
      <c r="H478" s="13">
        <f t="shared" si="41"/>
        <v>368.40071783134613</v>
      </c>
      <c r="I478" s="13">
        <f t="shared" si="41"/>
        <v>272.45169855714852</v>
      </c>
      <c r="J478" s="13">
        <f t="shared" si="41"/>
        <v>55.533919531437832</v>
      </c>
      <c r="K478" s="13">
        <f t="shared" si="41"/>
        <v>3.2119537352556469</v>
      </c>
      <c r="L478" s="13">
        <f t="shared" si="40"/>
        <v>1286.6466882059055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F478*SUM(econmid!Z269:AB269)/SUM(econmid!Z268:AB268)</f>
        <v>26871.540080520052</v>
      </c>
      <c r="G479" s="13">
        <f t="shared" si="41"/>
        <v>313.68928605759862</v>
      </c>
      <c r="H479" s="13">
        <f t="shared" si="41"/>
        <v>369.91167875989152</v>
      </c>
      <c r="I479" s="13">
        <f t="shared" si="41"/>
        <v>272.83379176558759</v>
      </c>
      <c r="J479" s="13">
        <f t="shared" si="41"/>
        <v>55.516994197038805</v>
      </c>
      <c r="K479" s="13">
        <f t="shared" si="41"/>
        <v>3.2103695771504155</v>
      </c>
      <c r="L479" s="13">
        <f t="shared" si="40"/>
        <v>1290.1621203572672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F479*SUM(econmid!Z270:AB270)/SUM(econmid!Z269:AB269)</f>
        <v>26857.588407741245</v>
      </c>
      <c r="G480" s="13">
        <f t="shared" si="41"/>
        <v>315.32933310476653</v>
      </c>
      <c r="H480" s="13">
        <f t="shared" si="41"/>
        <v>371.41718997480211</v>
      </c>
      <c r="I480" s="13">
        <f t="shared" si="41"/>
        <v>273.20868745974252</v>
      </c>
      <c r="J480" s="13">
        <f t="shared" si="41"/>
        <v>55.499419485103843</v>
      </c>
      <c r="K480" s="13">
        <f t="shared" si="41"/>
        <v>3.2087622292180176</v>
      </c>
      <c r="L480" s="13">
        <f t="shared" si="40"/>
        <v>1293.663392253633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F480*SUM(econmid!Z271:AB271)/SUM(econmid!Z270:AB270)</f>
        <v>26843.460568983326</v>
      </c>
      <c r="G481" s="13">
        <f t="shared" si="41"/>
        <v>316.96852864138924</v>
      </c>
      <c r="H481" s="13">
        <f t="shared" si="41"/>
        <v>372.91724946712316</v>
      </c>
      <c r="I481" s="13">
        <f t="shared" si="41"/>
        <v>273.57645504703521</v>
      </c>
      <c r="J481" s="13">
        <f t="shared" si="41"/>
        <v>55.481211240930179</v>
      </c>
      <c r="K481" s="13">
        <f t="shared" si="41"/>
        <v>3.207132315304511</v>
      </c>
      <c r="L481" s="13">
        <f t="shared" si="40"/>
        <v>1297.1505767117824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F481*SUM(econmid!Z272:AB272)/SUM(econmid!Z271:AB271)</f>
        <v>26829.161338106049</v>
      </c>
      <c r="G482" s="13">
        <f t="shared" si="41"/>
        <v>318.60686191555254</v>
      </c>
      <c r="H482" s="13">
        <f t="shared" si="41"/>
        <v>374.41185569329997</v>
      </c>
      <c r="I482" s="13">
        <f t="shared" si="41"/>
        <v>273.93716373905573</v>
      </c>
      <c r="J482" s="13">
        <f t="shared" si="41"/>
        <v>55.462384979464773</v>
      </c>
      <c r="K482" s="13">
        <f t="shared" si="41"/>
        <v>3.2054804437283519</v>
      </c>
      <c r="L482" s="13">
        <f t="shared" si="40"/>
        <v>1300.6237467711014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F482*SUM(econmid!Z273:AB273)/SUM(econmid!Z272:AB272)</f>
        <v>26814.695367622713</v>
      </c>
      <c r="G483" s="13">
        <f t="shared" si="41"/>
        <v>320.24432246670455</v>
      </c>
      <c r="H483" s="13">
        <f t="shared" si="41"/>
        <v>375.90100756227412</v>
      </c>
      <c r="I483" s="13">
        <f t="shared" si="41"/>
        <v>274.2908825355932</v>
      </c>
      <c r="J483" s="13">
        <f t="shared" si="41"/>
        <v>55.442955889646598</v>
      </c>
      <c r="K483" s="13">
        <f t="shared" si="41"/>
        <v>3.2038072075782043</v>
      </c>
      <c r="L483" s="13">
        <f t="shared" si="40"/>
        <v>1304.0829756617966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F483*SUM(econmid!Z274:AB274)/SUM(econmid!Z273:AB273)</f>
        <v>26800.067191122907</v>
      </c>
      <c r="G484" s="13">
        <f t="shared" si="41"/>
        <v>321.8809001182496</v>
      </c>
      <c r="H484" s="13">
        <f t="shared" si="41"/>
        <v>377.38470442284421</v>
      </c>
      <c r="I484" s="13">
        <f t="shared" si="41"/>
        <v>274.63768020924823</v>
      </c>
      <c r="J484" s="13">
        <f t="shared" si="41"/>
        <v>55.422938838787957</v>
      </c>
      <c r="K484" s="13">
        <f t="shared" si="41"/>
        <v>3.2021131850083817</v>
      </c>
      <c r="L484" s="13">
        <f t="shared" si="40"/>
        <v>1307.5283367741383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F484*SUM(econmid!Z275:AB275)/SUM(econmid!Z274:AB274)</f>
        <v>26785.281225672072</v>
      </c>
      <c r="G485" s="13">
        <f t="shared" si="41"/>
        <v>323.51658497028995</v>
      </c>
      <c r="H485" s="13">
        <f t="shared" si="41"/>
        <v>378.86294605128967</v>
      </c>
      <c r="I485" s="13">
        <f t="shared" si="41"/>
        <v>274.97762529061583</v>
      </c>
      <c r="J485" s="13">
        <f t="shared" si="41"/>
        <v>55.402348376989771</v>
      </c>
      <c r="K485" s="13">
        <f t="shared" si="41"/>
        <v>3.2003989395317829</v>
      </c>
      <c r="L485" s="13">
        <f t="shared" si="40"/>
        <v>1310.959903628717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F485*SUM(econmid!Z276:AB276)/SUM(econmid!Z275:AB275)</f>
        <v>26770.341774187018</v>
      </c>
      <c r="G486" s="13">
        <f t="shared" si="41"/>
        <v>325.15136739251409</v>
      </c>
      <c r="H486" s="13">
        <f t="shared" si="41"/>
        <v>380.33573263925319</v>
      </c>
      <c r="I486" s="13">
        <f t="shared" si="41"/>
        <v>275.31078605402791</v>
      </c>
      <c r="J486" s="13">
        <f t="shared" si="41"/>
        <v>55.381198741586367</v>
      </c>
      <c r="K486" s="13">
        <f t="shared" si="41"/>
        <v>3.1986650203102229</v>
      </c>
      <c r="L486" s="13">
        <f t="shared" si="40"/>
        <v>1314.3777498476918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F486*SUM(econmid!Z277:AB277)/SUM(econmid!Z276:AB276)</f>
        <v>26755.253027786304</v>
      </c>
      <c r="G487" s="13">
        <f t="shared" ref="G487:K502" si="42">G486*(1-G$5)+G$4*$F486*$L$4/1000</f>
        <v>326.78523801722974</v>
      </c>
      <c r="H487" s="13">
        <f t="shared" si="42"/>
        <v>381.8030647818801</v>
      </c>
      <c r="I487" s="13">
        <f t="shared" si="42"/>
        <v>275.63723050384374</v>
      </c>
      <c r="J487" s="13">
        <f t="shared" si="42"/>
        <v>55.35950386161511</v>
      </c>
      <c r="K487" s="13">
        <f t="shared" si="42"/>
        <v>3.1969119624420523</v>
      </c>
      <c r="L487" s="13">
        <f t="shared" si="40"/>
        <v>1317.7819491270109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F487*SUM(econmid!Z278:AB278)/SUM(econmid!Z277:AB277)</f>
        <v>26740.019068115813</v>
      </c>
      <c r="G488" s="13">
        <f t="shared" si="42"/>
        <v>328.41818773254067</v>
      </c>
      <c r="H488" s="13">
        <f t="shared" si="42"/>
        <v>383.26494346621058</v>
      </c>
      <c r="I488" s="13">
        <f t="shared" si="42"/>
        <v>275.957026361278</v>
      </c>
      <c r="J488" s="13">
        <f t="shared" si="42"/>
        <v>55.337277362306558</v>
      </c>
      <c r="K488" s="13">
        <f t="shared" si="42"/>
        <v>3.1951402872469581</v>
      </c>
      <c r="L488" s="13">
        <f t="shared" si="40"/>
        <v>1321.1725752095826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F488*SUM(econmid!Z279:AB279)/SUM(econmid!Z278:AB278)</f>
        <v>26724.643869647407</v>
      </c>
      <c r="G489" s="13">
        <f t="shared" si="42"/>
        <v>330.05020767566509</v>
      </c>
      <c r="H489" s="13">
        <f t="shared" si="42"/>
        <v>384.72137005982268</v>
      </c>
      <c r="I489" s="13">
        <f t="shared" si="42"/>
        <v>276.27024105175428</v>
      </c>
      <c r="J489" s="13">
        <f t="shared" si="42"/>
        <v>55.314532569591108</v>
      </c>
      <c r="K489" s="13">
        <f t="shared" si="42"/>
        <v>3.1933505025478794</v>
      </c>
      <c r="L489" s="13">
        <f t="shared" si="40"/>
        <v>1324.549701859381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F489*SUM(econmid!Z280:AB280)/SUM(econmid!Z279:AB279)</f>
        <v>26709.131301951616</v>
      </c>
      <c r="G490" s="13">
        <f t="shared" si="42"/>
        <v>331.68128922639477</v>
      </c>
      <c r="H490" s="13">
        <f t="shared" si="42"/>
        <v>386.17234629972205</v>
      </c>
      <c r="I490" s="13">
        <f t="shared" si="42"/>
        <v>276.57694169277454</v>
      </c>
      <c r="J490" s="13">
        <f t="shared" si="42"/>
        <v>55.291282514617961</v>
      </c>
      <c r="K490" s="13">
        <f t="shared" si="42"/>
        <v>3.1915431029499226</v>
      </c>
      <c r="L490" s="13">
        <f t="shared" si="40"/>
        <v>1327.9134028364592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F490*SUM(econmid!Z281:AB281)/SUM(econmid!Z280:AB280)</f>
        <v>26693.485131942962</v>
      </c>
      <c r="G491" s="13">
        <f t="shared" si="42"/>
        <v>333.31142400069228</v>
      </c>
      <c r="H491" s="13">
        <f t="shared" si="42"/>
        <v>387.61787428147568</v>
      </c>
      <c r="I491" s="13">
        <f t="shared" si="42"/>
        <v>276.87719508229219</v>
      </c>
      <c r="J491" s="13">
        <f t="shared" si="42"/>
        <v>55.267539938282681</v>
      </c>
      <c r="K491" s="13">
        <f t="shared" si="42"/>
        <v>3.1897185701162267</v>
      </c>
      <c r="L491" s="13">
        <f t="shared" si="40"/>
        <v>1331.2637518728591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F491*SUM(econmid!Z282:AB282)/SUM(econmid!Z281:AB281)</f>
        <v>26677.709026097316</v>
      </c>
      <c r="G492" s="13">
        <f t="shared" si="42"/>
        <v>334.94060384442588</v>
      </c>
      <c r="H492" s="13">
        <f t="shared" si="42"/>
        <v>389.05795644858659</v>
      </c>
      <c r="I492" s="13">
        <f t="shared" si="42"/>
        <v>277.17106768757873</v>
      </c>
      <c r="J492" s="13">
        <f t="shared" si="42"/>
        <v>55.243317295759624</v>
      </c>
      <c r="K492" s="13">
        <f t="shared" si="42"/>
        <v>3.1878773730407004</v>
      </c>
      <c r="L492" s="13">
        <f t="shared" si="40"/>
        <v>1334.6008226493916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F492*SUM(econmid!Z283:AB283)/SUM(econmid!Z282:AB282)</f>
        <v>26661.806552642021</v>
      </c>
      <c r="G493" s="13">
        <f t="shared" si="42"/>
        <v>336.56882082723934</v>
      </c>
      <c r="H493" s="13">
        <f t="shared" si="42"/>
        <v>390.49259558210554</v>
      </c>
      <c r="I493" s="13">
        <f t="shared" si="42"/>
        <v>277.4586256345732</v>
      </c>
      <c r="J493" s="13">
        <f t="shared" si="42"/>
        <v>55.21862676103575</v>
      </c>
      <c r="K493" s="13">
        <f t="shared" si="42"/>
        <v>3.1860199683175461</v>
      </c>
      <c r="L493" s="13">
        <f t="shared" si="40"/>
        <v>1337.9246887732716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F493*SUM(econmid!Z284:AB284)/SUM(econmid!Z283:AB283)</f>
        <v>26645.781183716481</v>
      </c>
      <c r="G494" s="13">
        <f t="shared" si="42"/>
        <v>338.19606723655551</v>
      </c>
      <c r="H494" s="13">
        <f t="shared" si="42"/>
        <v>391.92179479047746</v>
      </c>
      <c r="I494" s="13">
        <f t="shared" si="42"/>
        <v>277.73993469770312</v>
      </c>
      <c r="J494" s="13">
        <f t="shared" si="42"/>
        <v>55.193480231442443</v>
      </c>
      <c r="K494" s="13">
        <f t="shared" si="42"/>
        <v>3.1841468004075568</v>
      </c>
      <c r="L494" s="13">
        <f t="shared" si="40"/>
        <v>1341.235423756586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F494*SUM(econmid!Z285:AB285)/SUM(econmid!Z284:AB284)</f>
        <v>26629.636297505072</v>
      </c>
      <c r="G495" s="13">
        <f t="shared" si="42"/>
        <v>339.8223355717119</v>
      </c>
      <c r="H495" s="13">
        <f t="shared" si="42"/>
        <v>393.34555749961834</v>
      </c>
      <c r="I495" s="13">
        <f t="shared" si="42"/>
        <v>278.01506029016713</v>
      </c>
      <c r="J495" s="13">
        <f t="shared" si="42"/>
        <v>55.167889332182035</v>
      </c>
      <c r="K495" s="13">
        <f t="shared" si="42"/>
        <v>3.1822583019010704</v>
      </c>
      <c r="L495" s="13">
        <f t="shared" si="40"/>
        <v>1344.5331009955805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F495*SUM(econmid!Z286:AB286)/SUM(econmid!Z285:AB285)</f>
        <v>26613.37518034023</v>
      </c>
      <c r="G496" s="13">
        <f t="shared" si="42"/>
        <v>341.44761853822632</v>
      </c>
      <c r="H496" s="13">
        <f t="shared" si="42"/>
        <v>394.76388744321963</v>
      </c>
      <c r="I496" s="13">
        <f t="shared" si="42"/>
        <v>278.28406745466839</v>
      </c>
      <c r="J496" s="13">
        <f t="shared" si="42"/>
        <v>55.141865420846131</v>
      </c>
      <c r="K496" s="13">
        <f t="shared" si="42"/>
        <v>3.1803548937775945</v>
      </c>
      <c r="L496" s="13">
        <f t="shared" si="40"/>
        <v>1347.817793750738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F496*SUM(econmid!Z287:AB287)/SUM(econmid!Z286:AB286)</f>
        <v>26597.001028776594</v>
      </c>
      <c r="G497" s="13">
        <f t="shared" si="42"/>
        <v>343.07190904219073</v>
      </c>
      <c r="H497" s="13">
        <f t="shared" si="42"/>
        <v>396.17678865327736</v>
      </c>
      <c r="I497" s="13">
        <f t="shared" si="42"/>
        <v>278.54702085458803</v>
      </c>
      <c r="J497" s="13">
        <f t="shared" si="42"/>
        <v>55.115419591922581</v>
      </c>
      <c r="K497" s="13">
        <f t="shared" si="42"/>
        <v>3.1784369856620165</v>
      </c>
      <c r="L497" s="13">
        <f t="shared" si="40"/>
        <v>1351.0895751276407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F497*SUM(econmid!Z288:AB288)/SUM(econmid!Z287:AB287)</f>
        <v>26580.516951635494</v>
      </c>
      <c r="G498" s="13">
        <f t="shared" si="42"/>
        <v>344.6952001847921</v>
      </c>
      <c r="H498" s="13">
        <f t="shared" si="42"/>
        <v>397.5842654508412</v>
      </c>
      <c r="I498" s="13">
        <f t="shared" si="42"/>
        <v>278.80398476558906</v>
      </c>
      <c r="J498" s="13">
        <f t="shared" si="42"/>
        <v>55.088562681288515</v>
      </c>
      <c r="K498" s="13">
        <f t="shared" si="42"/>
        <v>3.1765049760773776</v>
      </c>
      <c r="L498" s="13">
        <f t="shared" si="40"/>
        <v>1354.3485180585883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F498*SUM(econmid!Z289:AB289)/SUM(econmid!Z288:AB288)</f>
        <v>26563.925972019588</v>
      </c>
      <c r="G499" s="13">
        <f t="shared" si="42"/>
        <v>346.31748525695764</v>
      </c>
      <c r="H499" s="13">
        <f t="shared" si="42"/>
        <v>398.9863224369816</v>
      </c>
      <c r="I499" s="13">
        <f t="shared" si="42"/>
        <v>279.05502306763998</v>
      </c>
      <c r="J499" s="13">
        <f t="shared" si="42"/>
        <v>55.061305270686589</v>
      </c>
      <c r="K499" s="13">
        <f t="shared" si="42"/>
        <v>3.1745592526941722</v>
      </c>
      <c r="L499" s="13">
        <f t="shared" si="40"/>
        <v>1357.5946952849599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F499*SUM(econmid!Z290:AB290)/SUM(econmid!Z289:AB289)</f>
        <v>26547.231029297876</v>
      </c>
      <c r="G500" s="13">
        <f t="shared" si="42"/>
        <v>347.93875773412316</v>
      </c>
      <c r="H500" s="13">
        <f t="shared" si="42"/>
        <v>400.3829644839708</v>
      </c>
      <c r="I500" s="13">
        <f t="shared" si="42"/>
        <v>279.30019923744794</v>
      </c>
      <c r="J500" s="13">
        <f t="shared" si="42"/>
        <v>55.033657692182025</v>
      </c>
      <c r="K500" s="13">
        <f t="shared" si="42"/>
        <v>3.1726001925761445</v>
      </c>
      <c r="L500" s="13">
        <f t="shared" si="40"/>
        <v>1360.8281793403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F500*SUM(econmid!Z291:AB291)/SUM(econmid!Z290:AB290)</f>
        <v>26530.434981060418</v>
      </c>
      <c r="G501" s="13">
        <f t="shared" si="42"/>
        <v>349.55901127112259</v>
      </c>
      <c r="H501" s="13">
        <f t="shared" si="42"/>
        <v>401.77419672667429</v>
      </c>
      <c r="I501" s="13">
        <f t="shared" si="42"/>
        <v>279.53957634129205</v>
      </c>
      <c r="J501" s="13">
        <f t="shared" si="42"/>
        <v>55.005630032597999</v>
      </c>
      <c r="K501" s="13">
        <f t="shared" si="42"/>
        <v>3.1706281624225605</v>
      </c>
      <c r="L501" s="13">
        <f t="shared" si="40"/>
        <v>1364.0490425341095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F501*SUM(econmid!Z292:AB292)/SUM(econmid!Z291:AB291)</f>
        <v>26513.54060504305</v>
      </c>
      <c r="G502" s="13">
        <f t="shared" si="42"/>
        <v>351.17823969719672</v>
      </c>
      <c r="H502" s="13">
        <f t="shared" si="42"/>
        <v>403.1600245541498</v>
      </c>
      <c r="I502" s="13">
        <f t="shared" si="42"/>
        <v>279.77321702824622</v>
      </c>
      <c r="J502" s="13">
        <f t="shared" si="42"/>
        <v>54.977232137927089</v>
      </c>
      <c r="K502" s="13">
        <f t="shared" si="42"/>
        <v>3.1686435188069257</v>
      </c>
      <c r="L502" s="13">
        <f t="shared" si="40"/>
        <v>1367.2573569363267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F502*SUM(econmid!Z293:AB293)/SUM(econmid!Z292:AB292)</f>
        <v>26496.550601021976</v>
      </c>
      <c r="G503" s="13">
        <f t="shared" ref="G503:K518" si="43">G502*(1-G$5)+G$4*$F502*$L$4/1000</f>
        <v>352.79643701111951</v>
      </c>
      <c r="H503" s="13">
        <f t="shared" si="43"/>
        <v>404.54045360144988</v>
      </c>
      <c r="I503" s="13">
        <f t="shared" si="43"/>
        <v>280.00118352378246</v>
      </c>
      <c r="J503" s="13">
        <f t="shared" si="43"/>
        <v>54.948473617716616</v>
      </c>
      <c r="K503" s="13">
        <f t="shared" si="43"/>
        <v>3.1666466084121367</v>
      </c>
      <c r="L503" s="13">
        <f t="shared" si="40"/>
        <v>1370.4531943624806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F503*SUM(econmid!Z294:AB294)/SUM(econmid!Z293:AB293)</f>
        <v>26479.467592678069</v>
      </c>
      <c r="G504" s="13">
        <f t="shared" si="43"/>
        <v>354.41359737644012</v>
      </c>
      <c r="H504" s="13">
        <f t="shared" si="43"/>
        <v>405.91548974162492</v>
      </c>
      <c r="I504" s="13">
        <f t="shared" si="43"/>
        <v>280.22353762374422</v>
      </c>
      <c r="J504" s="13">
        <f t="shared" si="43"/>
        <v>54.9193638494258</v>
      </c>
      <c r="K504" s="13">
        <f t="shared" si="43"/>
        <v>3.1646377682620557</v>
      </c>
      <c r="L504" s="13">
        <f t="shared" si="40"/>
        <v>1373.6366263594971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F504*SUM(econmid!Z295:AB295)/SUM(econmid!Z294:AB294)</f>
        <v>26462.294129430822</v>
      </c>
      <c r="G505" s="13">
        <f t="shared" si="43"/>
        <v>356.0297151168383</v>
      </c>
      <c r="H505" s="13">
        <f t="shared" si="43"/>
        <v>407.2851390779233</v>
      </c>
      <c r="I505" s="13">
        <f t="shared" si="43"/>
        <v>280.44034068868115</v>
      </c>
      <c r="J505" s="13">
        <f t="shared" si="43"/>
        <v>54.889911982752857</v>
      </c>
      <c r="K505" s="13">
        <f t="shared" si="43"/>
        <v>3.1626173259494945</v>
      </c>
      <c r="L505" s="13">
        <f t="shared" si="40"/>
        <v>1376.8077241921451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F505*SUM(econmid!Z296:AB296)/SUM(econmid!Z295:AB295)</f>
        <v>26445.03268824246</v>
      </c>
      <c r="G506" s="13">
        <f t="shared" si="43"/>
        <v>357.64478471159231</v>
      </c>
      <c r="H506" s="13">
        <f t="shared" si="43"/>
        <v>408.64940793618547</v>
      </c>
      <c r="I506" s="13">
        <f t="shared" si="43"/>
        <v>280.65165363853515</v>
      </c>
      <c r="J506" s="13">
        <f t="shared" si="43"/>
        <v>54.860126943930169</v>
      </c>
      <c r="K506" s="13">
        <f t="shared" si="43"/>
        <v>3.160585599860593</v>
      </c>
      <c r="L506" s="13">
        <f t="shared" si="40"/>
        <v>1379.9665588301036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F506*SUM(econmid!Z297:AB297)/SUM(econmid!Z296:AB296)</f>
        <v>26427.685675391294</v>
      </c>
      <c r="G507" s="13">
        <f t="shared" si="43"/>
        <v>359.25880079115637</v>
      </c>
      <c r="H507" s="13">
        <f t="shared" si="43"/>
        <v>410.00830285742779</v>
      </c>
      <c r="I507" s="13">
        <f t="shared" si="43"/>
        <v>280.85753694766902</v>
      </c>
      <c r="J507" s="13">
        <f t="shared" si="43"/>
        <v>54.830017439985767</v>
      </c>
      <c r="K507" s="13">
        <f t="shared" si="43"/>
        <v>3.1585428993956128</v>
      </c>
      <c r="L507" s="13">
        <f t="shared" si="40"/>
        <v>1383.1132009356347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F507*SUM(econmid!Z298:AB298)/SUM(econmid!Z297:AB297)</f>
        <v>26410.255428215496</v>
      </c>
      <c r="G508" s="13">
        <f t="shared" si="43"/>
        <v>360.87175813284694</v>
      </c>
      <c r="H508" s="13">
        <f t="shared" si="43"/>
        <v>411.36183059061381</v>
      </c>
      <c r="I508" s="13">
        <f t="shared" si="43"/>
        <v>281.05805064022792</v>
      </c>
      <c r="J508" s="13">
        <f t="shared" si="43"/>
        <v>54.7995919629696</v>
      </c>
      <c r="K508" s="13">
        <f t="shared" si="43"/>
        <v>3.156489525186112</v>
      </c>
      <c r="L508" s="13">
        <f t="shared" si="40"/>
        <v>1386.2477208518444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F508*SUM(econmid!Z299:AB299)/SUM(econmid!Z298:AB298)</f>
        <v>26392.744216826522</v>
      </c>
      <c r="G509" s="13">
        <f t="shared" si="43"/>
        <v>362.48365165663472</v>
      </c>
      <c r="H509" s="13">
        <f t="shared" si="43"/>
        <v>412.70999808560885</v>
      </c>
      <c r="I509" s="13">
        <f t="shared" si="43"/>
        <v>281.25325428582534</v>
      </c>
      <c r="J509" s="13">
        <f t="shared" si="43"/>
        <v>54.768858794142943</v>
      </c>
      <c r="K509" s="13">
        <f t="shared" si="43"/>
        <v>3.1544257693085345</v>
      </c>
      <c r="L509" s="13">
        <f t="shared" si="40"/>
        <v>1389.3701885915204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F509*SUM(econmid!Z300:AB300)/SUM(econmid!Z299:AB299)</f>
        <v>26375.154245792593</v>
      </c>
      <c r="G510" s="13">
        <f t="shared" si="43"/>
        <v>364.09447642104197</v>
      </c>
      <c r="H510" s="13">
        <f t="shared" si="43"/>
        <v>414.05281248631479</v>
      </c>
      <c r="I510" s="13">
        <f t="shared" si="43"/>
        <v>281.44320699554447</v>
      </c>
      <c r="J510" s="13">
        <f t="shared" si="43"/>
        <v>54.737826008129687</v>
      </c>
      <c r="K510" s="13">
        <f t="shared" si="43"/>
        <v>3.1523519154941999</v>
      </c>
      <c r="L510" s="13">
        <f t="shared" si="40"/>
        <v>1392.4806738265252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F510*SUM(econmid!Z301:AB301)/SUM(econmid!Z300:AB300)</f>
        <v>26357.487655792538</v>
      </c>
      <c r="G511" s="13">
        <f t="shared" si="43"/>
        <v>365.70422761914199</v>
      </c>
      <c r="H511" s="13">
        <f t="shared" si="43"/>
        <v>415.39028112398233</v>
      </c>
      <c r="I511" s="13">
        <f t="shared" si="43"/>
        <v>281.62796741824576</v>
      </c>
      <c r="J511" s="13">
        <f t="shared" si="43"/>
        <v>54.706501477027956</v>
      </c>
      <c r="K511" s="13">
        <f t="shared" si="43"/>
        <v>3.1502682393357095</v>
      </c>
      <c r="L511" s="13">
        <f t="shared" si="40"/>
        <v>1395.5792458777339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F511*SUM(econmid!Z302:AB302)/SUM(econmid!Z301:AB301)</f>
        <v>26339.746525239672</v>
      </c>
      <c r="G512" s="13">
        <f t="shared" si="43"/>
        <v>367.31290057465986</v>
      </c>
      <c r="H512" s="13">
        <f t="shared" si="43"/>
        <v>416.7224115106963</v>
      </c>
      <c r="I512" s="13">
        <f t="shared" si="43"/>
        <v>281.80759373717291</v>
      </c>
      <c r="J512" s="13">
        <f t="shared" si="43"/>
        <v>54.674892874481046</v>
      </c>
      <c r="K512" s="13">
        <f t="shared" si="43"/>
        <v>3.1481750084897779</v>
      </c>
      <c r="L512" s="13">
        <f t="shared" si="40"/>
        <v>1398.6659737054997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F512*SUM(econmid!Z303:AB303)/SUM(econmid!Z302:AB302)</f>
        <v>26321.932871876408</v>
      </c>
      <c r="G513" s="13">
        <f t="shared" si="43"/>
        <v>368.92049073817213</v>
      </c>
      <c r="H513" s="13">
        <f t="shared" si="43"/>
        <v>418.04921133303174</v>
      </c>
      <c r="I513" s="13">
        <f t="shared" si="43"/>
        <v>281.98214366684812</v>
      </c>
      <c r="J513" s="13">
        <f t="shared" si="43"/>
        <v>54.643007679706372</v>
      </c>
      <c r="K513" s="13">
        <f t="shared" si="43"/>
        <v>3.1460724828764999</v>
      </c>
      <c r="L513" s="13">
        <f t="shared" si="40"/>
        <v>1401.7409259006349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F513*SUM(econmid!Z304:AB304)/SUM(econmid!Z303:AB303)</f>
        <v>26304.048654339251</v>
      </c>
      <c r="G514" s="13">
        <f t="shared" si="43"/>
        <v>370.52699368340404</v>
      </c>
      <c r="H514" s="13">
        <f t="shared" si="43"/>
        <v>419.37068844587702</v>
      </c>
      <c r="I514" s="13">
        <f t="shared" si="43"/>
        <v>282.15167445024883</v>
      </c>
      <c r="J514" s="13">
        <f t="shared" si="43"/>
        <v>54.610853181481389</v>
      </c>
      <c r="K514" s="13">
        <f t="shared" si="43"/>
        <v>3.143960914875072</v>
      </c>
      <c r="L514" s="13">
        <f t="shared" si="40"/>
        <v>1404.8041706758866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F514*SUM(econmid!Z305:AB305)/SUM(econmid!Z304:AB304)</f>
        <v>26286.095773694917</v>
      </c>
      <c r="G515" s="13">
        <f t="shared" si="43"/>
        <v>372.13240510362192</v>
      </c>
      <c r="H515" s="13">
        <f t="shared" si="43"/>
        <v>420.68685086642108</v>
      </c>
      <c r="I515" s="13">
        <f t="shared" si="43"/>
        <v>282.31624285625719</v>
      </c>
      <c r="J515" s="13">
        <f t="shared" si="43"/>
        <v>54.578436482085529</v>
      </c>
      <c r="K515" s="13">
        <f t="shared" si="43"/>
        <v>3.1418405495159805</v>
      </c>
      <c r="L515" s="13">
        <f t="shared" si="40"/>
        <v>1407.8557758579018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F515*SUM(econmid!Z306:AB306)/SUM(econmid!Z305:AB305)</f>
        <v>26268.076074947032</v>
      </c>
      <c r="G516" s="13">
        <f t="shared" si="43"/>
        <v>373.73672080811974</v>
      </c>
      <c r="H516" s="13">
        <f t="shared" si="43"/>
        <v>421.99770676830127</v>
      </c>
      <c r="I516" s="13">
        <f t="shared" si="43"/>
        <v>282.47590517737467</v>
      </c>
      <c r="J516" s="13">
        <f t="shared" si="43"/>
        <v>54.545764501197219</v>
      </c>
      <c r="K516" s="13">
        <f t="shared" si="43"/>
        <v>3.1397116246696859</v>
      </c>
      <c r="L516" s="13">
        <f t="shared" si="40"/>
        <v>1410.8958088796626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F516*SUM(econmid!Z307:AB307)/SUM(econmid!Z306:AB306)</f>
        <v>26249.991348514548</v>
      </c>
      <c r="G517" s="13">
        <f t="shared" si="43"/>
        <v>375.33993671879728</v>
      </c>
      <c r="H517" s="13">
        <f t="shared" si="43"/>
        <v>423.30326447590875</v>
      </c>
      <c r="I517" s="13">
        <f t="shared" si="43"/>
        <v>282.63071722769376</v>
      </c>
      <c r="J517" s="13">
        <f t="shared" si="43"/>
        <v>54.512843979745142</v>
      </c>
      <c r="K517" s="13">
        <f t="shared" si="43"/>
        <v>3.1375743712318043</v>
      </c>
      <c r="L517" s="13">
        <f t="shared" si="40"/>
        <v>1413.9243367733768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F517*SUM(econmid!Z308:AB308)/SUM(econmid!Z307:AB307)</f>
        <v>26231.843331681222</v>
      </c>
      <c r="G518" s="13">
        <f t="shared" si="43"/>
        <v>376.94204886682866</v>
      </c>
      <c r="H518" s="13">
        <f t="shared" si="43"/>
        <v>424.60353245884852</v>
      </c>
      <c r="I518" s="13">
        <f t="shared" si="43"/>
        <v>282.78073434111911</v>
      </c>
      <c r="J518" s="13">
        <f t="shared" si="43"/>
        <v>54.479681483712987</v>
      </c>
      <c r="K518" s="13">
        <f t="shared" si="43"/>
        <v>3.1354290133048344</v>
      </c>
      <c r="L518" s="13">
        <f t="shared" si="40"/>
        <v>1416.9414261638142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F518*SUM(econmid!Z309:AB309)/SUM(econmid!Z308:AB308)</f>
        <v>26213.633710017017</v>
      </c>
      <c r="G519" s="13">
        <f t="shared" ref="G519:K534" si="44">G518*(1-G$5)+G$4*$F518*$L$4/1000</f>
        <v>378.54305338941953</v>
      </c>
      <c r="H519" s="13">
        <f t="shared" si="44"/>
        <v>425.89851932655068</v>
      </c>
      <c r="I519" s="13">
        <f t="shared" si="44"/>
        <v>282.92601136982978</v>
      </c>
      <c r="J519" s="13">
        <f t="shared" si="44"/>
        <v>54.446283407896978</v>
      </c>
      <c r="K519" s="13">
        <f t="shared" si="44"/>
        <v>3.1332757683764303</v>
      </c>
      <c r="L519" s="13">
        <f t="shared" si="40"/>
        <v>1419.9471432620735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F519*SUM(econmid!Z310:AB310)/SUM(econmid!Z309:AB309)</f>
        <v>26195.364118771329</v>
      </c>
      <c r="G520" s="13">
        <f t="shared" si="44"/>
        <v>380.14294652665063</v>
      </c>
      <c r="H520" s="13">
        <f t="shared" si="44"/>
        <v>427.18823382302992</v>
      </c>
      <c r="I520" s="13">
        <f t="shared" si="44"/>
        <v>283.06660268297634</v>
      </c>
      <c r="J520" s="13">
        <f t="shared" si="44"/>
        <v>54.412655979615586</v>
      </c>
      <c r="K520" s="13">
        <f t="shared" si="44"/>
        <v>3.1311148474942616</v>
      </c>
      <c r="L520" s="13">
        <f t="shared" si="40"/>
        <v>1422.9415538597668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F520*SUM(econmid!Z311:AB311)/SUM(econmid!Z310:AB310)</f>
        <v>26177.036144238435</v>
      </c>
      <c r="G521" s="13">
        <f t="shared" si="44"/>
        <v>381.74172461840664</v>
      </c>
      <c r="H521" s="13">
        <f t="shared" si="44"/>
        <v>428.47268482179055</v>
      </c>
      <c r="I521" s="13">
        <f t="shared" si="44"/>
        <v>283.20256216560455</v>
      </c>
      <c r="J521" s="13">
        <f t="shared" si="44"/>
        <v>54.378805262370825</v>
      </c>
      <c r="K521" s="13">
        <f t="shared" si="44"/>
        <v>3.1289464554374824</v>
      </c>
      <c r="L521" s="13">
        <f t="shared" si="40"/>
        <v>1425.9247233236101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F521*SUM(econmid!Z312:AB312)/SUM(econmid!Z311:AB311)</f>
        <v>26158.651325095529</v>
      </c>
      <c r="G522" s="13">
        <f t="shared" si="44"/>
        <v>383.3393841013883</v>
      </c>
      <c r="H522" s="13">
        <f t="shared" si="44"/>
        <v>429.75188132087339</v>
      </c>
      <c r="I522" s="13">
        <f t="shared" si="44"/>
        <v>283.33394321779821</v>
      </c>
      <c r="J522" s="13">
        <f t="shared" si="44"/>
        <v>54.344737159460692</v>
      </c>
      <c r="K522" s="13">
        <f t="shared" si="44"/>
        <v>3.1267707908848399</v>
      </c>
      <c r="L522" s="13">
        <f t="shared" ref="L522:L556" si="46">SUM(G522:K522,L$5)</f>
        <v>1428.8967165904055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F522*SUM(econmid!Z313:AB313)/SUM(econmid!Z312:AB312)</f>
        <v>26140.211153713251</v>
      </c>
      <c r="G523" s="13">
        <f t="shared" si="44"/>
        <v>384.93592150620634</v>
      </c>
      <c r="H523" s="13">
        <f t="shared" si="44"/>
        <v>431.02583243804202</v>
      </c>
      <c r="I523" s="13">
        <f t="shared" si="44"/>
        <v>283.46079875403512</v>
      </c>
      <c r="J523" s="13">
        <f t="shared" si="44"/>
        <v>54.310457417542239</v>
      </c>
      <c r="K523" s="13">
        <f t="shared" si="44"/>
        <v>3.1245880465794493</v>
      </c>
      <c r="L523" s="13">
        <f t="shared" si="46"/>
        <v>1431.8575981624051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F523*SUM(econmid!Z314:AB314)/SUM(econmid!Z313:AB313)</f>
        <v>26121.717077439418</v>
      </c>
      <c r="G524" s="13">
        <f t="shared" si="44"/>
        <v>386.53133345455501</v>
      </c>
      <c r="H524" s="13">
        <f t="shared" si="44"/>
        <v>432.29454740610561</v>
      </c>
      <c r="I524" s="13">
        <f t="shared" si="44"/>
        <v>283.58318120274839</v>
      </c>
      <c r="J524" s="13">
        <f t="shared" si="44"/>
        <v>54.27597163014493</v>
      </c>
      <c r="K524" s="13">
        <f t="shared" si="44"/>
        <v>3.1223984094902697</v>
      </c>
      <c r="L524" s="13">
        <f t="shared" si="46"/>
        <v>1434.8074321030442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F524*SUM(econmid!Z315:AB315)/SUM(econmid!Z314:AB314)</f>
        <v>26103.170499856191</v>
      </c>
      <c r="G525" s="13">
        <f t="shared" si="44"/>
        <v>388.12561665646444</v>
      </c>
      <c r="H525" s="13">
        <f t="shared" si="44"/>
        <v>433.55803556837463</v>
      </c>
      <c r="I525" s="13">
        <f t="shared" si="44"/>
        <v>283.70114250608628</v>
      </c>
      <c r="J525" s="13">
        <f t="shared" si="44"/>
        <v>54.241285241134001</v>
      </c>
      <c r="K525" s="13">
        <f t="shared" si="44"/>
        <v>3.1202020609703092</v>
      </c>
      <c r="L525" s="13">
        <f t="shared" si="46"/>
        <v>1437.7462820330297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F525*SUM(econmid!Z316:AB316)/SUM(econmid!Z315:AB315)</f>
        <v>26084.572782010448</v>
      </c>
      <c r="G526" s="13">
        <f t="shared" si="44"/>
        <v>389.7187679076294</v>
      </c>
      <c r="H526" s="13">
        <f t="shared" si="44"/>
        <v>434.8163063742478</v>
      </c>
      <c r="I526" s="13">
        <f t="shared" si="44"/>
        <v>283.81473411986428</v>
      </c>
      <c r="J526" s="13">
        <f t="shared" si="44"/>
        <v>54.206403548123454</v>
      </c>
      <c r="K526" s="13">
        <f t="shared" si="44"/>
        <v>3.1179991769116029</v>
      </c>
      <c r="L526" s="13">
        <f t="shared" si="46"/>
        <v>1440.6742111267765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F526*SUM(econmid!Z317:AB317)/SUM(econmid!Z316:AB316)</f>
        <v>26065.925243618516</v>
      </c>
      <c r="G527" s="13">
        <f t="shared" si="44"/>
        <v>391.31078408681316</v>
      </c>
      <c r="H527" s="13">
        <f t="shared" si="44"/>
        <v>436.069369374926</v>
      </c>
      <c r="I527" s="13">
        <f t="shared" si="44"/>
        <v>283.92400701370286</v>
      </c>
      <c r="J527" s="13">
        <f t="shared" si="44"/>
        <v>54.171331705838547</v>
      </c>
      <c r="K527" s="13">
        <f t="shared" si="44"/>
        <v>3.1157899278969783</v>
      </c>
      <c r="L527" s="13">
        <f t="shared" si="46"/>
        <v>1443.5912821091777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F527*SUM(econmid!Z318:AB318)/SUM(econmid!Z317:AB317)</f>
        <v>26047.229164245022</v>
      </c>
      <c r="G528" s="13">
        <f t="shared" si="44"/>
        <v>392.90166215332511</v>
      </c>
      <c r="H528" s="13">
        <f t="shared" si="44"/>
        <v>437.31723421925142</v>
      </c>
      <c r="I528" s="13">
        <f t="shared" si="44"/>
        <v>284.02901167134405</v>
      </c>
      <c r="J528" s="13">
        <f t="shared" si="44"/>
        <v>54.136074729427584</v>
      </c>
      <c r="K528" s="13">
        <f t="shared" si="44"/>
        <v>3.1135744793486619</v>
      </c>
      <c r="L528" s="13">
        <f t="shared" si="46"/>
        <v>1446.4975572526969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F528*SUM(econmid!Z319:AB319)/SUM(econmid!Z318:AB318)</f>
        <v>26028.485784455941</v>
      </c>
      <c r="G529" s="13">
        <f t="shared" si="44"/>
        <v>394.4913991445701</v>
      </c>
      <c r="H529" s="13">
        <f t="shared" si="44"/>
        <v>438.55991064966895</v>
      </c>
      <c r="I529" s="13">
        <f t="shared" si="44"/>
        <v>284.12979809114103</v>
      </c>
      <c r="J529" s="13">
        <f t="shared" si="44"/>
        <v>54.100637497722843</v>
      </c>
      <c r="K529" s="13">
        <f t="shared" si="44"/>
        <v>3.1113529916737641</v>
      </c>
      <c r="L529" s="13">
        <f t="shared" si="46"/>
        <v>1449.3930983747766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F529*SUM(econmid!Z320:AB320)/SUM(econmid!Z319:AB319)</f>
        <v>26009.696306947102</v>
      </c>
      <c r="G530" s="13">
        <f t="shared" si="44"/>
        <v>396.07999217366836</v>
      </c>
      <c r="H530" s="13">
        <f t="shared" si="44"/>
        <v>439.79740849830682</v>
      </c>
      <c r="I530" s="13">
        <f t="shared" si="44"/>
        <v>284.22641578671443</v>
      </c>
      <c r="J530" s="13">
        <f t="shared" si="44"/>
        <v>54.065024756450583</v>
      </c>
      <c r="K530" s="13">
        <f t="shared" si="44"/>
        <v>3.1091256204066484</v>
      </c>
      <c r="L530" s="13">
        <f t="shared" si="46"/>
        <v>1452.277966835547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F530*SUM(econmid!Z321:AB321)/SUM(econmid!Z320:AB320)</f>
        <v>25990.861897647494</v>
      </c>
      <c r="G531" s="13">
        <f t="shared" si="44"/>
        <v>397.66743842714402</v>
      </c>
      <c r="H531" s="13">
        <f t="shared" si="44"/>
        <v>441.02973768317401</v>
      </c>
      <c r="I531" s="13">
        <f t="shared" si="44"/>
        <v>284.3189137877693</v>
      </c>
      <c r="J531" s="13">
        <f t="shared" si="44"/>
        <v>54.029241121390136</v>
      </c>
      <c r="K531" s="13">
        <f t="shared" si="44"/>
        <v>3.1068925163482684</v>
      </c>
      <c r="L531" s="13">
        <f t="shared" si="46"/>
        <v>1455.1522235358259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F531*SUM(econmid!Z322:AB322)/SUM(econmid!Z321:AB321)</f>
        <v>25971.983686798114</v>
      </c>
      <c r="G532" s="13">
        <f t="shared" si="44"/>
        <v>399.25373516268121</v>
      </c>
      <c r="H532" s="13">
        <f t="shared" si="44"/>
        <v>442.25690820447153</v>
      </c>
      <c r="I532" s="13">
        <f t="shared" si="44"/>
        <v>284.40734064106681</v>
      </c>
      <c r="J532" s="13">
        <f t="shared" si="44"/>
        <v>53.993291081481999</v>
      </c>
      <c r="K532" s="13">
        <f t="shared" si="44"/>
        <v>3.1046538257024752</v>
      </c>
      <c r="L532" s="13">
        <f t="shared" si="46"/>
        <v>1458.0159289154039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F532*SUM(econmid!Z323:AB323)/SUM(econmid!Z322:AB322)</f>
        <v>25953.062770006836</v>
      </c>
      <c r="G533" s="13">
        <f t="shared" si="44"/>
        <v>400.83887970694587</v>
      </c>
      <c r="H533" s="13">
        <f t="shared" si="44"/>
        <v>443.4789301410155</v>
      </c>
      <c r="I533" s="13">
        <f t="shared" si="44"/>
        <v>284.49174441154503</v>
      </c>
      <c r="J533" s="13">
        <f t="shared" si="44"/>
        <v>53.957179001884995</v>
      </c>
      <c r="K533" s="13">
        <f t="shared" si="44"/>
        <v>3.1024096902093454</v>
      </c>
      <c r="L533" s="13">
        <f t="shared" si="46"/>
        <v>1460.8691429516007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F533*SUM(econmid!Z324:AB324)/SUM(econmid!Z323:AB323)</f>
        <v>25934.100209279393</v>
      </c>
      <c r="G534" s="13">
        <f t="shared" si="44"/>
        <v>402.42286945347212</v>
      </c>
      <c r="H534" s="13">
        <f t="shared" si="44"/>
        <v>444.69581364676901</v>
      </c>
      <c r="I534" s="13">
        <f t="shared" si="44"/>
        <v>284.57217268358323</v>
      </c>
      <c r="J534" s="13">
        <f t="shared" si="44"/>
        <v>53.920909126982629</v>
      </c>
      <c r="K534" s="13">
        <f t="shared" si="44"/>
        <v>3.1001602472755705</v>
      </c>
      <c r="L534" s="13">
        <f t="shared" si="46"/>
        <v>1463.7119251580827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F534*SUM(econmid!Z325:AB325)/SUM(econmid!Z324:AB324)</f>
        <v>25915.097034026781</v>
      </c>
      <c r="G535" s="13">
        <f t="shared" ref="G535:K550" si="47">G534*(1-G$5)+G$4*$F534*$L$4/1000</f>
        <v>404.00570186061123</v>
      </c>
      <c r="H535" s="13">
        <f t="shared" si="47"/>
        <v>445.90756894748</v>
      </c>
      <c r="I535" s="13">
        <f t="shared" si="47"/>
        <v>284.64867256240399</v>
      </c>
      <c r="J535" s="13">
        <f t="shared" si="47"/>
        <v>53.884485583338666</v>
      </c>
      <c r="K535" s="13">
        <f t="shared" si="47"/>
        <v>3.0979056301019465</v>
      </c>
      <c r="L535" s="13">
        <f t="shared" si="46"/>
        <v>1466.5443345839358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F535*SUM(econmid!Z326:AB326)/SUM(econmid!Z325:AB325)</f>
        <v>25896.054242049748</v>
      </c>
      <c r="G536" s="13">
        <f t="shared" si="47"/>
        <v>405.58737444954244</v>
      </c>
      <c r="H536" s="13">
        <f t="shared" si="47"/>
        <v>447.11420633742341</v>
      </c>
      <c r="I536" s="13">
        <f t="shared" si="47"/>
        <v>284.7212906756078</v>
      </c>
      <c r="J536" s="13">
        <f t="shared" si="47"/>
        <v>53.847912382602161</v>
      </c>
      <c r="K536" s="13">
        <f t="shared" si="47"/>
        <v>3.0956459678079935</v>
      </c>
      <c r="L536" s="13">
        <f t="shared" si="46"/>
        <v>1469.3664298129838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F536*SUM(econmid!Z327:AB327)/SUM(econmid!Z326:AB326)</f>
        <v>25876.972800500313</v>
      </c>
      <c r="G537" s="13">
        <f t="shared" si="47"/>
        <v>407.16788480234362</v>
      </c>
      <c r="H537" s="13">
        <f t="shared" si="47"/>
        <v>448.31573617624463</v>
      </c>
      <c r="I537" s="13">
        <f t="shared" si="47"/>
        <v>284.79007317483524</v>
      </c>
      <c r="J537" s="13">
        <f t="shared" si="47"/>
        <v>53.811193424362024</v>
      </c>
      <c r="K537" s="13">
        <f t="shared" si="47"/>
        <v>3.0933813855537657</v>
      </c>
      <c r="L537" s="13">
        <f t="shared" si="46"/>
        <v>1472.1782689633394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F537*SUM(econmid!Z328:AB328)/SUM(econmid!Z327:AB327)</f>
        <v>25857.853646820844</v>
      </c>
      <c r="G538" s="13">
        <f t="shared" si="47"/>
        <v>408.74723056012061</v>
      </c>
      <c r="H538" s="13">
        <f t="shared" si="47"/>
        <v>449.51216888590164</v>
      </c>
      <c r="I538" s="13">
        <f t="shared" si="47"/>
        <v>284.85506573755089</v>
      </c>
      <c r="J538" s="13">
        <f t="shared" si="47"/>
        <v>53.774332498951409</v>
      </c>
      <c r="K538" s="13">
        <f t="shared" si="47"/>
        <v>3.0911120046588705</v>
      </c>
      <c r="L538" s="13">
        <f t="shared" si="46"/>
        <v>1474.9799096871836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F538*SUM(econmid!Z329:AB329)/SUM(econmid!Z328:AB328)</f>
        <v>25838.697689661181</v>
      </c>
      <c r="G539" s="13">
        <f t="shared" si="47"/>
        <v>410.32540942119419</v>
      </c>
      <c r="H539" s="13">
        <f t="shared" si="47"/>
        <v>450.70351494770409</v>
      </c>
      <c r="I539" s="13">
        <f t="shared" si="47"/>
        <v>284.91631356894476</v>
      </c>
      <c r="J539" s="13">
        <f t="shared" si="47"/>
        <v>53.737333290202095</v>
      </c>
      <c r="K539" s="13">
        <f t="shared" si="47"/>
        <v>3.0888379427187491</v>
      </c>
      <c r="L539" s="13">
        <f t="shared" si="46"/>
        <v>1477.7714091707639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F539*SUM(econmid!Z330:AB330)/SUM(econmid!Z329:AB329)</f>
        <v>25819.5058097738</v>
      </c>
      <c r="G540" s="13">
        <f t="shared" si="47"/>
        <v>411.90241913934256</v>
      </c>
      <c r="H540" s="13">
        <f t="shared" si="47"/>
        <v>451.88978489944645</v>
      </c>
      <c r="I540" s="13">
        <f t="shared" si="47"/>
        <v>284.9738614039457</v>
      </c>
      <c r="J540" s="13">
        <f t="shared" si="47"/>
        <v>53.700199378149186</v>
      </c>
      <c r="K540" s="13">
        <f t="shared" si="47"/>
        <v>3.0865593137182588</v>
      </c>
      <c r="L540" s="13">
        <f t="shared" si="46"/>
        <v>1480.5528241346021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F540*SUM(econmid!Z331:AB331)/SUM(econmid!Z330:AB330)</f>
        <v>25800.278860887658</v>
      </c>
      <c r="G541" s="13">
        <f t="shared" si="47"/>
        <v>413.47825752209872</v>
      </c>
      <c r="H541" s="13">
        <f t="shared" si="47"/>
        <v>453.07098933263325</v>
      </c>
      <c r="I541" s="13">
        <f t="shared" si="47"/>
        <v>285.02775350934235</v>
      </c>
      <c r="J541" s="13">
        <f t="shared" si="47"/>
        <v>53.662934241686337</v>
      </c>
      <c r="K541" s="13">
        <f t="shared" si="47"/>
        <v>3.0842762281425911</v>
      </c>
      <c r="L541" s="13">
        <f t="shared" si="46"/>
        <v>1483.3242108339034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F541*SUM(econmid!Z332:AB332)/SUM(econmid!Z331:AB331)</f>
        <v>25781.017670560999</v>
      </c>
      <c r="G542" s="13">
        <f t="shared" si="47"/>
        <v>415.05292242910127</v>
      </c>
      <c r="H542" s="13">
        <f t="shared" si="47"/>
        <v>454.24713888979375</v>
      </c>
      <c r="I542" s="13">
        <f t="shared" si="47"/>
        <v>285.07803368600707</v>
      </c>
      <c r="J542" s="13">
        <f t="shared" si="47"/>
        <v>53.625541261171854</v>
      </c>
      <c r="K542" s="13">
        <f t="shared" si="47"/>
        <v>3.0819887930855749</v>
      </c>
      <c r="L542" s="13">
        <f t="shared" si="46"/>
        <v>1486.0856250591596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F542*SUM(econmid!Z333:AB333)/SUM(econmid!Z332:AB332)</f>
        <v>25761.723041013371</v>
      </c>
      <c r="G543" s="13">
        <f t="shared" si="47"/>
        <v>416.62641177049699</v>
      </c>
      <c r="H543" s="13">
        <f t="shared" si="47"/>
        <v>455.4182442618843</v>
      </c>
      <c r="I543" s="13">
        <f t="shared" si="47"/>
        <v>285.12474527121788</v>
      </c>
      <c r="J543" s="13">
        <f t="shared" si="47"/>
        <v>53.588023720986079</v>
      </c>
      <c r="K543" s="13">
        <f t="shared" si="47"/>
        <v>3.0796971123553996</v>
      </c>
      <c r="L543" s="13">
        <f t="shared" si="46"/>
        <v>1488.8371221369405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F543*SUM(econmid!Z334:AB334)/SUM(econmid!Z333:AB333)</f>
        <v>25742.395749937128</v>
      </c>
      <c r="G544" s="13">
        <f t="shared" si="47"/>
        <v>418.19872350539453</v>
      </c>
      <c r="H544" s="13">
        <f t="shared" si="47"/>
        <v>456.58431618577589</v>
      </c>
      <c r="I544" s="13">
        <f t="shared" si="47"/>
        <v>285.16793114107446</v>
      </c>
      <c r="J544" s="13">
        <f t="shared" si="47"/>
        <v>53.550384812040242</v>
      </c>
      <c r="K544" s="13">
        <f t="shared" si="47"/>
        <v>3.0774012865778051</v>
      </c>
      <c r="L544" s="13">
        <f t="shared" si="46"/>
        <v>1491.5787569308627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F544*SUM(econmid!Z335:AB335)/SUM(econmid!Z334:AB334)</f>
        <v>25723.036551289297</v>
      </c>
      <c r="G545" s="13">
        <f t="shared" si="47"/>
        <v>419.76985564036721</v>
      </c>
      <c r="H545" s="13">
        <f t="shared" si="47"/>
        <v>457.74536544182479</v>
      </c>
      <c r="I545" s="13">
        <f t="shared" si="47"/>
        <v>285.20763371300342</v>
      </c>
      <c r="J545" s="13">
        <f t="shared" si="47"/>
        <v>53.51262763423729</v>
      </c>
      <c r="K545" s="13">
        <f t="shared" si="47"/>
        <v>3.0751014132967649</v>
      </c>
      <c r="L545" s="13">
        <f t="shared" si="46"/>
        <v>1494.3105838427296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F545*SUM(econmid!Z336:AB336)/SUM(econmid!Z335:AB335)</f>
        <v>25703.646176063132</v>
      </c>
      <c r="G546" s="13">
        <f t="shared" si="47"/>
        <v>421.33980622800459</v>
      </c>
      <c r="H546" s="13">
        <f t="shared" si="47"/>
        <v>458.90140285152432</v>
      </c>
      <c r="I546" s="13">
        <f t="shared" si="47"/>
        <v>285.24389494834924</v>
      </c>
      <c r="J546" s="13">
        <f t="shared" si="47"/>
        <v>53.474755198885063</v>
      </c>
      <c r="K546" s="13">
        <f t="shared" si="47"/>
        <v>3.072797587072734</v>
      </c>
      <c r="L546" s="13">
        <f t="shared" si="46"/>
        <v>1497.032656813836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F546*SUM(econmid!Z337:AB337)/SUM(econmid!Z336:AB336)</f>
        <v>25684.225333040929</v>
      </c>
      <c r="G547" s="13">
        <f t="shared" si="47"/>
        <v>422.90857336551079</v>
      </c>
      <c r="H547" s="13">
        <f t="shared" si="47"/>
        <v>460.05243927523537</v>
      </c>
      <c r="I547" s="13">
        <f t="shared" si="47"/>
        <v>285.27675635504573</v>
      </c>
      <c r="J547" s="13">
        <f t="shared" si="47"/>
        <v>53.4367704310622</v>
      </c>
      <c r="K547" s="13">
        <f t="shared" si="47"/>
        <v>3.07048989957846</v>
      </c>
      <c r="L547" s="13">
        <f t="shared" si="46"/>
        <v>1499.7450293264326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F547*SUM(econmid!Z338:AB338)/SUM(econmid!Z337:AB337)</f>
        <v>25664.77470952733</v>
      </c>
      <c r="G548" s="13">
        <f t="shared" si="47"/>
        <v>424.47615519334897</v>
      </c>
      <c r="H548" s="13">
        <f t="shared" si="47"/>
        <v>461.19848560999401</v>
      </c>
      <c r="I548" s="13">
        <f t="shared" si="47"/>
        <v>285.30625899036556</v>
      </c>
      <c r="J548" s="13">
        <f t="shared" si="47"/>
        <v>53.398676171937183</v>
      </c>
      <c r="K548" s="13">
        <f t="shared" si="47"/>
        <v>3.0681784396924385</v>
      </c>
      <c r="L548" s="13">
        <f t="shared" si="46"/>
        <v>1502.4477544053382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F548*SUM(econmid!Z339:AB339)/SUM(econmid!Z338:AB338)</f>
        <v>25645.294972064148</v>
      </c>
      <c r="G549" s="13">
        <f t="shared" si="47"/>
        <v>426.04254989393047</v>
      </c>
      <c r="H549" s="13">
        <f t="shared" si="47"/>
        <v>462.33955278739387</v>
      </c>
      <c r="I549" s="13">
        <f t="shared" si="47"/>
        <v>285.33244346374244</v>
      </c>
      <c r="J549" s="13">
        <f t="shared" si="47"/>
        <v>53.360475181041046</v>
      </c>
      <c r="K549" s="13">
        <f t="shared" si="47"/>
        <v>3.0658632935900254</v>
      </c>
      <c r="L549" s="13">
        <f t="shared" si="46"/>
        <v>1505.1408846196978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F549*SUM(econmid!Z340:AB340)/SUM(econmid!Z339:AB339)</f>
        <v>25625.786767126898</v>
      </c>
      <c r="G550" s="13">
        <f t="shared" si="47"/>
        <v>427.60775569034752</v>
      </c>
      <c r="H550" s="13">
        <f t="shared" si="47"/>
        <v>463.47565177154155</v>
      </c>
      <c r="I550" s="13">
        <f t="shared" si="47"/>
        <v>285.3553499396628</v>
      </c>
      <c r="J550" s="13">
        <f t="shared" si="47"/>
        <v>53.322170138494087</v>
      </c>
      <c r="K550" s="13">
        <f t="shared" si="47"/>
        <v>3.0635445448322596</v>
      </c>
      <c r="L550" s="13">
        <f t="shared" si="46"/>
        <v>1507.8244720848782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F550*SUM(econmid!Z341:AB341)/SUM(econmid!Z340:AB340)</f>
        <v>25606.250721803171</v>
      </c>
      <c r="G551" s="13">
        <f t="shared" ref="G551:K556" si="48">G550*(1-G$5)+G$4*$F550*$L$4/1000</f>
        <v>429.17177084514867</v>
      </c>
      <c r="H551" s="13">
        <f t="shared" si="48"/>
        <v>464.60679355708299</v>
      </c>
      <c r="I551" s="13">
        <f t="shared" si="48"/>
        <v>285.37501814062387</v>
      </c>
      <c r="J551" s="13">
        <f t="shared" si="48"/>
        <v>53.283763647187172</v>
      </c>
      <c r="K551" s="13">
        <f t="shared" si="48"/>
        <v>3.0612222744524362</v>
      </c>
      <c r="L551" s="13">
        <f t="shared" si="46"/>
        <v>1510.4985684644951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F551*SUM(econmid!Z342:AB342)/SUM(econmid!Z341:AB341)</f>
        <v>25586.68744445339</v>
      </c>
      <c r="G552" s="13">
        <f t="shared" si="48"/>
        <v>430.73459365915545</v>
      </c>
      <c r="H552" s="13">
        <f t="shared" si="48"/>
        <v>465.73298916729897</v>
      </c>
      <c r="I552" s="13">
        <f t="shared" si="48"/>
        <v>285.39148735015328</v>
      </c>
      <c r="J552" s="13">
        <f t="shared" si="48"/>
        <v>53.245258234918019</v>
      </c>
      <c r="K552" s="13">
        <f t="shared" si="48"/>
        <v>3.0588965610404646</v>
      </c>
      <c r="L552" s="13">
        <f t="shared" si="46"/>
        <v>1513.1632249725662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F552*SUM(econmid!Z343:AB343)/SUM(econmid!Z342:AB342)</f>
        <v>25567.097525354111</v>
      </c>
      <c r="G553" s="13">
        <f t="shared" si="48"/>
        <v>432.29622247031926</v>
      </c>
      <c r="H553" s="13">
        <f t="shared" si="48"/>
        <v>466.85424965226787</v>
      </c>
      <c r="I553" s="13">
        <f t="shared" si="48"/>
        <v>285.40479641588797</v>
      </c>
      <c r="J553" s="13">
        <f t="shared" si="48"/>
        <v>53.206656356483023</v>
      </c>
      <c r="K553" s="13">
        <f t="shared" si="48"/>
        <v>3.0565674808250574</v>
      </c>
      <c r="L553" s="13">
        <f t="shared" si="46"/>
        <v>1515.8184923757833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F553*SUM(econmid!Z344:AB344)/SUM(econmid!Z343:AB343)</f>
        <v>25547.481537324529</v>
      </c>
      <c r="G554" s="13">
        <f t="shared" si="48"/>
        <v>433.85665565261786</v>
      </c>
      <c r="H554" s="13">
        <f t="shared" si="48"/>
        <v>467.97058608709415</v>
      </c>
      <c r="I554" s="13">
        <f t="shared" si="48"/>
        <v>285.41498375270788</v>
      </c>
      <c r="J554" s="13">
        <f t="shared" si="48"/>
        <v>53.167960395725054</v>
      </c>
      <c r="K554" s="13">
        <f t="shared" si="48"/>
        <v>3.0542351077537795</v>
      </c>
      <c r="L554" s="13">
        <f t="shared" si="46"/>
        <v>1518.4644209958988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F554*SUM(econmid!Z345:AB345)/SUM(econmid!Z344:AB344)</f>
        <v>25527.84003633598</v>
      </c>
      <c r="G555" s="13">
        <f t="shared" si="48"/>
        <v>435.41589161498979</v>
      </c>
      <c r="H555" s="13">
        <f t="shared" si="48"/>
        <v>469.08200957020011</v>
      </c>
      <c r="I555" s="13">
        <f t="shared" si="48"/>
        <v>285.42208734592219</v>
      </c>
      <c r="J555" s="13">
        <f t="shared" si="48"/>
        <v>53.129172667537837</v>
      </c>
      <c r="K555" s="13">
        <f t="shared" si="48"/>
        <v>3.0518995135710165</v>
      </c>
      <c r="L555" s="13">
        <f t="shared" si="46"/>
        <v>1521.1010607122209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F555*SUM(econmid!Z346:AB346)/SUM(econmid!Z345:AB345)</f>
        <v>25508.173562105214</v>
      </c>
      <c r="G556" s="13">
        <f t="shared" si="48"/>
        <v>436.97392880030606</v>
      </c>
      <c r="H556" s="13">
        <f t="shared" si="48"/>
        <v>470.1885312216798</v>
      </c>
      <c r="I556" s="13">
        <f t="shared" si="48"/>
        <v>285.42614475450398</v>
      </c>
      <c r="J556" s="13">
        <f t="shared" si="48"/>
        <v>53.090295419827363</v>
      </c>
      <c r="K556" s="13">
        <f t="shared" si="48"/>
        <v>3.0495607678938788</v>
      </c>
      <c r="L556" s="13">
        <f t="shared" si="46"/>
        <v>1523.7284609642109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RowHeight="15"/>
  <cols>
    <col min="1" max="5" width="9.140625" style="2"/>
    <col min="6" max="6" width="10" style="2" bestFit="1" customWidth="1"/>
    <col min="7" max="11" width="9.140625" style="2"/>
    <col min="12" max="13" width="9.42578125" style="2" customWidth="1"/>
    <col min="14" max="16384" width="9.140625" style="2"/>
  </cols>
  <sheetData>
    <row r="1" spans="1:38">
      <c r="A1" s="2" t="s">
        <v>10</v>
      </c>
      <c r="G1" s="2" t="s">
        <v>11</v>
      </c>
    </row>
    <row r="2" spans="1:38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F264*SUM(econhigh!Z55:AB55)/SUM(econhigh!Z54:AB54)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F265*SUM(econhigh!Z56:AB56)/SUM(econhigh!Z55:AB55)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F266*SUM(econhigh!Z57:AB57)/SUM(econhigh!Z56:AB56)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F267*SUM(econhigh!Z58:AB58)/SUM(econhigh!Z57:AB57)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F268*SUM(econhigh!Z59:AB59)/SUM(econhigh!Z58:AB58)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F269*SUM(econhigh!Z60:AB60)/SUM(econhigh!Z59:AB59)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F270*SUM(econhigh!Z61:AB61)/SUM(econhigh!Z60:AB60)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F271*SUM(econhigh!Z62:AB62)/SUM(econhigh!Z61:AB61)</f>
        <v>9614.5983660711954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F272*SUM(econhigh!Z63:AB63)/SUM(econhigh!Z62:AB62)</f>
        <v>9840.7012117567083</v>
      </c>
      <c r="G273" s="13">
        <f t="shared" si="20"/>
        <v>25.670944010438742</v>
      </c>
      <c r="H273" s="13">
        <f t="shared" si="20"/>
        <v>35.966872338215609</v>
      </c>
      <c r="I273" s="13">
        <f t="shared" si="20"/>
        <v>42.338923278135731</v>
      </c>
      <c r="J273" s="13">
        <f t="shared" si="20"/>
        <v>15.26537348866359</v>
      </c>
      <c r="K273" s="13">
        <f t="shared" si="20"/>
        <v>1.1382528496999713</v>
      </c>
      <c r="L273" s="13">
        <f t="shared" si="22"/>
        <v>395.3803659651536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F273*SUM(econhigh!Z64:AB64)/SUM(econhigh!Z63:AB63)</f>
        <v>10073.069653080434</v>
      </c>
      <c r="G274" s="13">
        <f t="shared" si="20"/>
        <v>26.271550187682109</v>
      </c>
      <c r="H274" s="13">
        <f t="shared" si="20"/>
        <v>36.791935900474769</v>
      </c>
      <c r="I274" s="13">
        <f t="shared" si="20"/>
        <v>43.249039378911363</v>
      </c>
      <c r="J274" s="13">
        <f t="shared" si="20"/>
        <v>15.548322572689267</v>
      </c>
      <c r="K274" s="13">
        <f t="shared" si="20"/>
        <v>1.1523900035739758</v>
      </c>
      <c r="L274" s="13">
        <f t="shared" si="22"/>
        <v>398.01323804333151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F274*SUM(econhigh!Z65:AB65)/SUM(econhigh!Z64:AB64)</f>
        <v>10305.534872200753</v>
      </c>
      <c r="G275" s="13">
        <f t="shared" si="20"/>
        <v>26.886338476367769</v>
      </c>
      <c r="H275" s="13">
        <f t="shared" si="20"/>
        <v>37.636548321193352</v>
      </c>
      <c r="I275" s="13">
        <f t="shared" si="20"/>
        <v>44.181849153623666</v>
      </c>
      <c r="J275" s="13">
        <f t="shared" si="20"/>
        <v>15.842380956330596</v>
      </c>
      <c r="K275" s="13">
        <f t="shared" si="20"/>
        <v>1.1718739373337064</v>
      </c>
      <c r="L275" s="13">
        <f t="shared" si="22"/>
        <v>400.71899084484909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F275*SUM(econhigh!Z66:AB66)/SUM(econhigh!Z65:AB65)</f>
        <v>10538.038758078968</v>
      </c>
      <c r="G276" s="13">
        <f t="shared" si="20"/>
        <v>27.515314783121806</v>
      </c>
      <c r="H276" s="13">
        <f t="shared" si="20"/>
        <v>38.500664907994285</v>
      </c>
      <c r="I276" s="13">
        <f t="shared" si="20"/>
        <v>45.13706253319134</v>
      </c>
      <c r="J276" s="13">
        <f t="shared" si="20"/>
        <v>16.146925359122868</v>
      </c>
      <c r="K276" s="13">
        <f t="shared" si="20"/>
        <v>1.1946054005833899</v>
      </c>
      <c r="L276" s="13">
        <f t="shared" si="22"/>
        <v>403.49457298401364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F276*SUM(econhigh!Z67:AB67)/SUM(econhigh!Z66:AB66)</f>
        <v>10770.480089897648</v>
      </c>
      <c r="G277" s="13">
        <f t="shared" si="20"/>
        <v>28.158481467887189</v>
      </c>
      <c r="H277" s="13">
        <f t="shared" si="20"/>
        <v>39.384235635014996</v>
      </c>
      <c r="I277" s="13">
        <f t="shared" si="20"/>
        <v>46.114384611722031</v>
      </c>
      <c r="J277" s="13">
        <f t="shared" si="20"/>
        <v>16.461361286110382</v>
      </c>
      <c r="K277" s="13">
        <f t="shared" si="20"/>
        <v>1.2193084053777976</v>
      </c>
      <c r="L277" s="13">
        <f t="shared" si="22"/>
        <v>406.33777140611244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F277*SUM(econhigh!Z68:AB68)/SUM(econhigh!Z67:AB67)</f>
        <v>11002.759346955329</v>
      </c>
      <c r="G278" s="13">
        <f t="shared" si="20"/>
        <v>28.815834712810521</v>
      </c>
      <c r="H278" s="13">
        <f t="shared" si="20"/>
        <v>40.287201109713472</v>
      </c>
      <c r="I278" s="13">
        <f t="shared" si="20"/>
        <v>47.11350923484855</v>
      </c>
      <c r="J278" s="13">
        <f t="shared" si="20"/>
        <v>16.785116323587616</v>
      </c>
      <c r="K278" s="13">
        <f t="shared" si="20"/>
        <v>1.2452042737556706</v>
      </c>
      <c r="L278" s="13">
        <f t="shared" si="22"/>
        <v>409.24686565471586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F278*SUM(econhigh!Z69:AB69)/SUM(econhigh!Z68:AB68)</f>
        <v>11234.778407990827</v>
      </c>
      <c r="G279" s="13">
        <f t="shared" ref="G279:K294" si="23">G278*(1-G$5)+G$4*$F278*$L$4/1000</f>
        <v>29.487364626004979</v>
      </c>
      <c r="H279" s="13">
        <f t="shared" si="23"/>
        <v>41.20949275827153</v>
      </c>
      <c r="I279" s="13">
        <f t="shared" si="23"/>
        <v>48.134119406129301</v>
      </c>
      <c r="J279" s="13">
        <f t="shared" si="23"/>
        <v>17.117639077210946</v>
      </c>
      <c r="K279" s="13">
        <f t="shared" si="23"/>
        <v>1.2718160413260611</v>
      </c>
      <c r="L279" s="13">
        <f t="shared" si="22"/>
        <v>412.22043190894283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F279*SUM(econhigh!Z70:AB70)/SUM(econhigh!Z69:AB69)</f>
        <v>11466.440582681449</v>
      </c>
      <c r="G280" s="13">
        <f t="shared" si="23"/>
        <v>30.173055326962164</v>
      </c>
      <c r="H280" s="13">
        <f t="shared" si="23"/>
        <v>42.151032982255671</v>
      </c>
      <c r="I280" s="13">
        <f t="shared" si="23"/>
        <v>49.175887642821813</v>
      </c>
      <c r="J280" s="13">
        <f t="shared" si="23"/>
        <v>17.458398135482149</v>
      </c>
      <c r="K280" s="13">
        <f t="shared" si="23"/>
        <v>1.2988498079302877</v>
      </c>
      <c r="L280" s="13">
        <f t="shared" si="22"/>
        <v>415.25722389545206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F280*SUM(econhigh!Z71:AB71)/SUM(econhigh!Z70:AB70)</f>
        <v>11697.650630500882</v>
      </c>
      <c r="G281" s="13">
        <f t="shared" si="23"/>
        <v>30.872885033886384</v>
      </c>
      <c r="H281" s="13">
        <f t="shared" si="23"/>
        <v>43.111735317804452</v>
      </c>
      <c r="I281" s="13">
        <f t="shared" si="23"/>
        <v>50.238476331613029</v>
      </c>
      <c r="J281" s="13">
        <f t="shared" si="23"/>
        <v>17.806881096141797</v>
      </c>
      <c r="K281" s="13">
        <f t="shared" si="23"/>
        <v>1.3261227746594462</v>
      </c>
      <c r="L281" s="13">
        <f t="shared" si="22"/>
        <v>418.35610055410507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F281*SUM(econhigh!Z72:AB72)/SUM(econhigh!Z71:AB71)</f>
        <v>8659.9323561135134</v>
      </c>
      <c r="G282" s="13">
        <f t="shared" si="23"/>
        <v>31.586826152179864</v>
      </c>
      <c r="H282" s="13">
        <f t="shared" si="23"/>
        <v>44.091504596148681</v>
      </c>
      <c r="I282" s="13">
        <f t="shared" si="23"/>
        <v>51.321538082407834</v>
      </c>
      <c r="J282" s="13">
        <f t="shared" si="23"/>
        <v>18.162593650395085</v>
      </c>
      <c r="K282" s="13">
        <f t="shared" si="23"/>
        <v>1.353519596984512</v>
      </c>
      <c r="L282" s="13">
        <f t="shared" si="22"/>
        <v>421.51598207811594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F282*SUM(econhigh!Z73:AB73)/SUM(econhigh!Z72:AB72)</f>
        <v>8748.163223831647</v>
      </c>
      <c r="G283" s="13">
        <f t="shared" si="23"/>
        <v>32.115366624618716</v>
      </c>
      <c r="H283" s="13">
        <f t="shared" si="23"/>
        <v>44.783346737060349</v>
      </c>
      <c r="I283" s="13">
        <f t="shared" si="23"/>
        <v>51.933691490761404</v>
      </c>
      <c r="J283" s="13">
        <f t="shared" si="23"/>
        <v>18.141445761165937</v>
      </c>
      <c r="K283" s="13">
        <f t="shared" si="23"/>
        <v>1.2275207282767269</v>
      </c>
      <c r="L283" s="13">
        <f t="shared" si="22"/>
        <v>423.20137134188309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F283*SUM(econhigh!Z74:AB74)/SUM(econhigh!Z73:AB73)</f>
        <v>8917.7020359428698</v>
      </c>
      <c r="G284" s="13">
        <f t="shared" si="23"/>
        <v>32.649292079594353</v>
      </c>
      <c r="H284" s="13">
        <f t="shared" si="23"/>
        <v>45.481570188074805</v>
      </c>
      <c r="I284" s="13">
        <f t="shared" si="23"/>
        <v>52.550883540672302</v>
      </c>
      <c r="J284" s="13">
        <f t="shared" si="23"/>
        <v>18.131861720010225</v>
      </c>
      <c r="K284" s="13">
        <f t="shared" si="23"/>
        <v>1.1552408455754157</v>
      </c>
      <c r="L284" s="13">
        <f t="shared" si="22"/>
        <v>424.96884837392713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F284*SUM(econhigh!Z75:AB75)/SUM(econhigh!Z74:AB74)</f>
        <v>9086.6090853923415</v>
      </c>
      <c r="G285" s="13">
        <f t="shared" si="23"/>
        <v>33.193564973806829</v>
      </c>
      <c r="H285" s="13">
        <f t="shared" si="23"/>
        <v>46.193791942786468</v>
      </c>
      <c r="I285" s="13">
        <f t="shared" si="23"/>
        <v>53.18526187842113</v>
      </c>
      <c r="J285" s="13">
        <f t="shared" si="23"/>
        <v>18.142724106604199</v>
      </c>
      <c r="K285" s="13">
        <f t="shared" si="23"/>
        <v>1.1193604492803573</v>
      </c>
      <c r="L285" s="13">
        <f t="shared" si="22"/>
        <v>426.83470335089896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F285*SUM(econhigh!Z76:AB76)/SUM(econhigh!Z75:AB75)</f>
        <v>9255.2682958051755</v>
      </c>
      <c r="G286" s="13">
        <f t="shared" si="23"/>
        <v>33.748146748971621</v>
      </c>
      <c r="H286" s="13">
        <f t="shared" si="23"/>
        <v>46.919914171005587</v>
      </c>
      <c r="I286" s="13">
        <f t="shared" si="23"/>
        <v>53.836500906367149</v>
      </c>
      <c r="J286" s="13">
        <f t="shared" si="23"/>
        <v>18.172790730263973</v>
      </c>
      <c r="K286" s="13">
        <f t="shared" si="23"/>
        <v>1.1055277972696225</v>
      </c>
      <c r="L286" s="13">
        <f t="shared" si="22"/>
        <v>428.78288035387794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F286*SUM(econhigh!Z77:AB77)/SUM(econhigh!Z76:AB76)</f>
        <v>9423.6134897638804</v>
      </c>
      <c r="G287" s="13">
        <f t="shared" si="23"/>
        <v>34.313022278762546</v>
      </c>
      <c r="H287" s="13">
        <f t="shared" si="23"/>
        <v>47.659875360842896</v>
      </c>
      <c r="I287" s="13">
        <f t="shared" si="23"/>
        <v>54.504337075908381</v>
      </c>
      <c r="J287" s="13">
        <f t="shared" si="23"/>
        <v>18.220935424212502</v>
      </c>
      <c r="K287" s="13">
        <f t="shared" si="23"/>
        <v>1.1050561425093111</v>
      </c>
      <c r="L287" s="13">
        <f t="shared" si="22"/>
        <v>430.80322628223564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F287*SUM(econhigh!Z78:AB78)/SUM(econhigh!Z77:AB77)</f>
        <v>9591.5837298691731</v>
      </c>
      <c r="G288" s="13">
        <f t="shared" si="23"/>
        <v>34.888172397856117</v>
      </c>
      <c r="H288" s="13">
        <f t="shared" si="23"/>
        <v>48.41360795578813</v>
      </c>
      <c r="I288" s="13">
        <f t="shared" si="23"/>
        <v>55.188500433807256</v>
      </c>
      <c r="J288" s="13">
        <f t="shared" si="23"/>
        <v>18.286088588737691</v>
      </c>
      <c r="K288" s="13">
        <f t="shared" si="23"/>
        <v>1.1126735996691859</v>
      </c>
      <c r="L288" s="13">
        <f t="shared" si="22"/>
        <v>432.88904297585839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F288*SUM(econhigh!Z79:AB79)/SUM(econhigh!Z78:AB78)</f>
        <v>9759.120163236119</v>
      </c>
      <c r="G289" s="13">
        <f t="shared" si="23"/>
        <v>35.473574221744848</v>
      </c>
      <c r="H289" s="13">
        <f t="shared" si="23"/>
        <v>49.181038863359497</v>
      </c>
      <c r="I289" s="13">
        <f t="shared" si="23"/>
        <v>55.8887154953904</v>
      </c>
      <c r="J289" s="13">
        <f t="shared" si="23"/>
        <v>18.367234574719415</v>
      </c>
      <c r="K289" s="13">
        <f t="shared" si="23"/>
        <v>1.1251797477512042</v>
      </c>
      <c r="L289" s="13">
        <f t="shared" si="22"/>
        <v>435.03574290296535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F289*SUM(econhigh!Z80:AB80)/SUM(econhigh!Z79:AB79)</f>
        <v>9926.1659074166455</v>
      </c>
      <c r="G290" s="13">
        <f t="shared" si="23"/>
        <v>36.069201273961134</v>
      </c>
      <c r="H290" s="13">
        <f t="shared" si="23"/>
        <v>49.962089666062305</v>
      </c>
      <c r="I290" s="13">
        <f t="shared" si="23"/>
        <v>56.604701631961404</v>
      </c>
      <c r="J290" s="13">
        <f t="shared" si="23"/>
        <v>18.463408846263128</v>
      </c>
      <c r="K290" s="13">
        <f t="shared" si="23"/>
        <v>1.1406306702498239</v>
      </c>
      <c r="L290" s="13">
        <f t="shared" si="22"/>
        <v>437.2400320884978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F290*SUM(econhigh!Z81:AB81)/SUM(econhigh!Z80:AB80)</f>
        <v>10092.665927601251</v>
      </c>
      <c r="G291" s="13">
        <f t="shared" si="23"/>
        <v>36.675023606338677</v>
      </c>
      <c r="H291" s="13">
        <f t="shared" si="23"/>
        <v>50.756676821055812</v>
      </c>
      <c r="I291" s="13">
        <f t="shared" si="23"/>
        <v>57.336173435875182</v>
      </c>
      <c r="J291" s="13">
        <f t="shared" si="23"/>
        <v>18.573695292033911</v>
      </c>
      <c r="K291" s="13">
        <f t="shared" si="23"/>
        <v>1.1578446516670442</v>
      </c>
      <c r="L291" s="13">
        <f t="shared" si="22"/>
        <v>439.49941380697061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F291*SUM(econhigh!Z82:AB82)/SUM(econhigh!Z81:AB81)</f>
        <v>10258.566927713326</v>
      </c>
      <c r="G292" s="13">
        <f t="shared" si="23"/>
        <v>37.291007911779126</v>
      </c>
      <c r="H292" s="13">
        <f t="shared" si="23"/>
        <v>51.564711847740391</v>
      </c>
      <c r="I292" s="13">
        <f t="shared" si="23"/>
        <v>58.082841062263427</v>
      </c>
      <c r="J292" s="13">
        <f t="shared" si="23"/>
        <v>18.697223675772605</v>
      </c>
      <c r="K292" s="13">
        <f t="shared" si="23"/>
        <v>1.1761023615283965</v>
      </c>
      <c r="L292" s="13">
        <f t="shared" si="22"/>
        <v>441.81188685908398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F292*SUM(econhigh!Z83:AB83)/SUM(econhigh!Z82:AB82)</f>
        <v>10423.817254297148</v>
      </c>
      <c r="G293" s="13">
        <f t="shared" si="23"/>
        <v>37.917117630371955</v>
      </c>
      <c r="H293" s="13">
        <f t="shared" si="23"/>
        <v>52.386101504602721</v>
      </c>
      <c r="I293" s="13">
        <f t="shared" si="23"/>
        <v>58.844410549811876</v>
      </c>
      <c r="J293" s="13">
        <f t="shared" si="23"/>
        <v>18.83316721967358</v>
      </c>
      <c r="K293" s="13">
        <f t="shared" si="23"/>
        <v>1.1949650016834292</v>
      </c>
      <c r="L293" s="13">
        <f t="shared" si="22"/>
        <v>444.17576190614358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F293*SUM(econhigh!Z84:AB84)/SUM(econhigh!Z83:AB83)</f>
        <v>10588.366811811125</v>
      </c>
      <c r="G294" s="13">
        <f t="shared" si="23"/>
        <v>38.55331304964831</v>
      </c>
      <c r="H294" s="13">
        <f t="shared" si="23"/>
        <v>53.22074795654995</v>
      </c>
      <c r="I294" s="13">
        <f t="shared" si="23"/>
        <v>59.620584122792486</v>
      </c>
      <c r="J294" s="13">
        <f t="shared" si="23"/>
        <v>18.980740314535801</v>
      </c>
      <c r="K294" s="13">
        <f t="shared" si="23"/>
        <v>1.2141640025555982</v>
      </c>
      <c r="L294" s="13">
        <f t="shared" si="22"/>
        <v>446.58954944608217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F294*SUM(econhigh!Z85:AB85)/SUM(econhigh!Z84:AB84)</f>
        <v>10752.166987917213</v>
      </c>
      <c r="G295" s="13">
        <f t="shared" ref="G295:K310" si="24">G294*(1-G$5)+G$4*$F294*$L$4/1000</f>
        <v>39.199551399664948</v>
      </c>
      <c r="H295" s="13">
        <f t="shared" si="24"/>
        <v>54.068548933829774</v>
      </c>
      <c r="I295" s="13">
        <f t="shared" si="24"/>
        <v>60.411060476315683</v>
      </c>
      <c r="J295" s="13">
        <f t="shared" si="24"/>
        <v>19.139196350783649</v>
      </c>
      <c r="K295" s="13">
        <f t="shared" si="24"/>
        <v>1.2335341165591027</v>
      </c>
      <c r="L295" s="13">
        <f t="shared" si="22"/>
        <v>449.05189127715317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F295*SUM(econhigh!Z86:AB86)/SUM(econhigh!Z85:AB85)</f>
        <v>10915.170587503997</v>
      </c>
      <c r="G296" s="13">
        <f t="shared" si="24"/>
        <v>39.855786943528443</v>
      </c>
      <c r="H296" s="13">
        <f t="shared" si="24"/>
        <v>54.92939788349824</v>
      </c>
      <c r="I296" s="13">
        <f t="shared" si="24"/>
        <v>61.215535046529652</v>
      </c>
      <c r="J296" s="13">
        <f t="shared" si="24"/>
        <v>19.307825664625845</v>
      </c>
      <c r="K296" s="13">
        <f t="shared" si="24"/>
        <v>1.2529728336973192</v>
      </c>
      <c r="L296" s="13">
        <f t="shared" si="22"/>
        <v>451.56151837187952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F296*SUM(econhigh!Z87:AB87)/SUM(econhigh!Z86:AB86)</f>
        <v>11077.331774367602</v>
      </c>
      <c r="G297" s="13">
        <f t="shared" si="24"/>
        <v>40.521971063892536</v>
      </c>
      <c r="H297" s="13">
        <f t="shared" si="24"/>
        <v>55.803184114275879</v>
      </c>
      <c r="I297" s="13">
        <f t="shared" si="24"/>
        <v>62.033700267280786</v>
      </c>
      <c r="J297" s="13">
        <f t="shared" si="24"/>
        <v>19.485953593800097</v>
      </c>
      <c r="K297" s="13">
        <f t="shared" si="24"/>
        <v>1.2724157627814379</v>
      </c>
      <c r="L297" s="13">
        <f t="shared" si="22"/>
        <v>454.11722480203071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F297*SUM(econhigh!Z88:AB88)/SUM(econhigh!Z87:AB87)</f>
        <v>11238.606019650413</v>
      </c>
      <c r="G298" s="13">
        <f t="shared" si="24"/>
        <v>41.198052345896194</v>
      </c>
      <c r="H298" s="13">
        <f t="shared" si="24"/>
        <v>56.689792935529319</v>
      </c>
      <c r="I298" s="13">
        <f t="shared" si="24"/>
        <v>62.865245814567565</v>
      </c>
      <c r="J298" s="13">
        <f t="shared" si="24"/>
        <v>19.672938637541989</v>
      </c>
      <c r="K298" s="13">
        <f t="shared" si="24"/>
        <v>1.2918216966467764</v>
      </c>
      <c r="L298" s="13">
        <f t="shared" si="22"/>
        <v>456.71785143018184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F298*SUM(econhigh!Z89:AB89)/SUM(econhigh!Z88:AB88)</f>
        <v>11398.950056284368</v>
      </c>
      <c r="G299" s="13">
        <f t="shared" si="24"/>
        <v>41.883976656954673</v>
      </c>
      <c r="H299" s="13">
        <f t="shared" si="24"/>
        <v>57.589105791029176</v>
      </c>
      <c r="I299" s="13">
        <f t="shared" si="24"/>
        <v>63.709858839966941</v>
      </c>
      <c r="J299" s="13">
        <f t="shared" si="24"/>
        <v>19.868170715617246</v>
      </c>
      <c r="K299" s="13">
        <f t="shared" si="24"/>
        <v>1.3111635513278594</v>
      </c>
      <c r="L299" s="13">
        <f t="shared" si="22"/>
        <v>459.36227555489586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F299*SUM(econhigh!Z90:AB90)/SUM(econhigh!Z89:AB89)</f>
        <v>11558.3218388021</v>
      </c>
      <c r="G300" s="13">
        <f t="shared" si="24"/>
        <v>42.579687223770151</v>
      </c>
      <c r="H300" s="13">
        <f t="shared" si="24"/>
        <v>58.50100038806228</v>
      </c>
      <c r="I300" s="13">
        <f t="shared" si="24"/>
        <v>64.567224194083266</v>
      </c>
      <c r="J300" s="13">
        <f t="shared" si="24"/>
        <v>20.071069521463006</v>
      </c>
      <c r="K300" s="13">
        <f t="shared" si="24"/>
        <v>1.3304228682514903</v>
      </c>
      <c r="L300" s="13">
        <f t="shared" si="22"/>
        <v>462.04940419563025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F300*SUM(econhigh!Z91:AB91)/SUM(econhigh!Z90:AB90)</f>
        <v>11716.680507968957</v>
      </c>
      <c r="G301" s="13">
        <f t="shared" si="24"/>
        <v>43.285124706889526</v>
      </c>
      <c r="H301" s="13">
        <f t="shared" si="24"/>
        <v>59.42535082241519</v>
      </c>
      <c r="I301" s="13">
        <f t="shared" si="24"/>
        <v>65.437024640960246</v>
      </c>
      <c r="J301" s="13">
        <f t="shared" si="24"/>
        <v>20.281082964691926</v>
      </c>
      <c r="K301" s="13">
        <f t="shared" si="24"/>
        <v>1.3495864777614865</v>
      </c>
      <c r="L301" s="13">
        <f t="shared" si="22"/>
        <v>464.77816961271833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F301*SUM(econhigh!Z92:AB92)/SUM(econhigh!Z91:AB91)</f>
        <v>11873.986359758061</v>
      </c>
      <c r="G302" s="13">
        <f t="shared" si="24"/>
        <v>44.000227273103597</v>
      </c>
      <c r="H302" s="13">
        <f t="shared" si="24"/>
        <v>60.362027699692838</v>
      </c>
      <c r="I302" s="13">
        <f t="shared" si="24"/>
        <v>66.318941064301427</v>
      </c>
      <c r="J302" s="13">
        <f t="shared" si="24"/>
        <v>20.497685698419986</v>
      </c>
      <c r="K302" s="13">
        <f t="shared" si="24"/>
        <v>1.368644473783668</v>
      </c>
      <c r="L302" s="13">
        <f t="shared" si="22"/>
        <v>467.54752620930151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F302*SUM(econhigh!Z93:AB93)/SUM(econhigh!Z92:AB92)</f>
        <v>12030.200818243402</v>
      </c>
      <c r="G303" s="13">
        <f t="shared" si="24"/>
        <v>44.724930665952684</v>
      </c>
      <c r="H303" s="13">
        <f t="shared" si="24"/>
        <v>61.310898253390377</v>
      </c>
      <c r="I303" s="13">
        <f t="shared" si="24"/>
        <v>67.21265266626159</v>
      </c>
      <c r="J303" s="13">
        <f t="shared" si="24"/>
        <v>20.720377727081981</v>
      </c>
      <c r="K303" s="13">
        <f t="shared" si="24"/>
        <v>1.3875889839415072</v>
      </c>
      <c r="L303" s="13">
        <f t="shared" si="22"/>
        <v>470.35644829662812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F303*SUM(econhigh!Z94:AB94)/SUM(econhigh!Z93:AB93)</f>
        <v>12185.28641202753</v>
      </c>
      <c r="G304" s="13">
        <f t="shared" si="24"/>
        <v>45.45916827457787</v>
      </c>
      <c r="H304" s="13">
        <f t="shared" si="24"/>
        <v>62.271826460094914</v>
      </c>
      <c r="I304" s="13">
        <f t="shared" si="24"/>
        <v>68.117837159497498</v>
      </c>
      <c r="J304" s="13">
        <f t="shared" si="24"/>
        <v>20.948683090596592</v>
      </c>
      <c r="K304" s="13">
        <f t="shared" si="24"/>
        <v>1.4064134223209359</v>
      </c>
      <c r="L304" s="13">
        <f t="shared" si="22"/>
        <v>473.2039284070878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F304*SUM(econhigh!Z95:AB95)/SUM(econhigh!Z94:AB94)</f>
        <v>12339.20675385398</v>
      </c>
      <c r="G305" s="13">
        <f t="shared" si="24"/>
        <v>46.20287120113354</v>
      </c>
      <c r="H305" s="13">
        <f t="shared" si="24"/>
        <v>63.244673152156942</v>
      </c>
      <c r="I305" s="13">
        <f t="shared" si="24"/>
        <v>69.034170953099405</v>
      </c>
      <c r="J305" s="13">
        <f t="shared" si="24"/>
        <v>21.18214862093425</v>
      </c>
      <c r="K305" s="13">
        <f t="shared" si="24"/>
        <v>1.4251120351426128</v>
      </c>
      <c r="L305" s="13">
        <f t="shared" si="22"/>
        <v>476.08897596246675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F305*SUM(econhigh!Z96:AB96)/SUM(econhigh!Z95:AB95)</f>
        <v>12491.926523081807</v>
      </c>
      <c r="G306" s="13">
        <f t="shared" si="24"/>
        <v>46.955968326955613</v>
      </c>
      <c r="H306" s="13">
        <f t="shared" si="24"/>
        <v>64.229296128137534</v>
      </c>
      <c r="I306" s="13">
        <f t="shared" si="24"/>
        <v>69.961329332963984</v>
      </c>
      <c r="J306" s="13">
        <f t="shared" si="24"/>
        <v>21.420342767325465</v>
      </c>
      <c r="K306" s="13">
        <f t="shared" si="24"/>
        <v>1.4436796242410579</v>
      </c>
      <c r="L306" s="13">
        <f t="shared" si="22"/>
        <v>479.01061617962364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F306*SUM(econhigh!Z97:AB97)/SUM(econhigh!Z96:AB96)</f>
        <v>12643.411450723268</v>
      </c>
      <c r="G307" s="13">
        <f t="shared" si="24"/>
        <v>47.718386377660138</v>
      </c>
      <c r="H307" s="13">
        <f t="shared" si="24"/>
        <v>65.225550261306054</v>
      </c>
      <c r="I307" s="13">
        <f t="shared" si="24"/>
        <v>70.898986637113211</v>
      </c>
      <c r="J307" s="13">
        <f t="shared" si="24"/>
        <v>21.662854486524356</v>
      </c>
      <c r="K307" s="13">
        <f t="shared" si="24"/>
        <v>1.4621113785234798</v>
      </c>
      <c r="L307" s="13">
        <f t="shared" si="22"/>
        <v>481.96788914112722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F307*SUM(econhigh!Z98:AB98)/SUM(econhigh!Z97:AB97)</f>
        <v>12793.628306765961</v>
      </c>
      <c r="G308" s="13">
        <f t="shared" si="24"/>
        <v>48.490049987328696</v>
      </c>
      <c r="H308" s="13">
        <f t="shared" si="24"/>
        <v>66.233287606434516</v>
      </c>
      <c r="I308" s="13">
        <f t="shared" si="24"/>
        <v>71.846816426412175</v>
      </c>
      <c r="J308" s="13">
        <f t="shared" si="24"/>
        <v>21.909292194711742</v>
      </c>
      <c r="K308" s="13">
        <f t="shared" si="24"/>
        <v>1.4804027710419299</v>
      </c>
      <c r="L308" s="13">
        <f t="shared" si="22"/>
        <v>484.95984898592906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F308*SUM(econhigh!Z99:AB99)/SUM(econhigh!Z98:AB98)</f>
        <v>12942.544889519386</v>
      </c>
      <c r="G309" s="13">
        <f t="shared" si="24"/>
        <v>49.270881761920045</v>
      </c>
      <c r="H309" s="13">
        <f t="shared" si="24"/>
        <v>67.252357505107724</v>
      </c>
      <c r="I309" s="13">
        <f t="shared" si="24"/>
        <v>72.804491651090785</v>
      </c>
      <c r="J309" s="13">
        <f t="shared" si="24"/>
        <v>22.15928277778476</v>
      </c>
      <c r="K309" s="13">
        <f t="shared" si="24"/>
        <v>1.4985494959692029</v>
      </c>
      <c r="L309" s="13">
        <f t="shared" si="22"/>
        <v>487.98556319187253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F309*SUM(econhigh!Z100:AB100)/SUM(econhigh!Z99:AB99)</f>
        <v>13090.130016742576</v>
      </c>
      <c r="G310" s="13">
        <f t="shared" si="24"/>
        <v>50.060802342031558</v>
      </c>
      <c r="H310" s="13">
        <f t="shared" si="24"/>
        <v>68.282606689743375</v>
      </c>
      <c r="I310" s="13">
        <f t="shared" si="24"/>
        <v>73.771684813429701</v>
      </c>
      <c r="J310" s="13">
        <f t="shared" si="24"/>
        <v>22.412470656935088</v>
      </c>
      <c r="K310" s="13">
        <f t="shared" si="24"/>
        <v>1.5165474298726287</v>
      </c>
      <c r="L310" s="13">
        <f t="shared" si="22"/>
        <v>491.04411193201236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F310*SUM(econhigh!Z101:AB101)/SUM(econhigh!Z100:AB100)</f>
        <v>13236.353518324915</v>
      </c>
      <c r="G311" s="13">
        <f t="shared" ref="G311:K326" si="25">G310*(1-G$5)+G$4*$F310*$L$4/1000</f>
        <v>50.859730465119135</v>
      </c>
      <c r="H311" s="13">
        <f t="shared" si="25"/>
        <v>69.323879386492933</v>
      </c>
      <c r="I311" s="13">
        <f t="shared" si="25"/>
        <v>74.748068126929809</v>
      </c>
      <c r="J311" s="13">
        <f t="shared" si="25"/>
        <v>22.668516906566396</v>
      </c>
      <c r="K311" s="13">
        <f t="shared" si="25"/>
        <v>1.5343926078088943</v>
      </c>
      <c r="L311" s="13">
        <f t="shared" si="22"/>
        <v>494.13458749291715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F311*SUM(econhigh!Z102:AB102)/SUM(econhigh!Z101:AB101)</f>
        <v>13381.186230307583</v>
      </c>
      <c r="G312" s="13">
        <f t="shared" si="25"/>
        <v>51.667583027270418</v>
      </c>
      <c r="H312" s="13">
        <f t="shared" si="25"/>
        <v>70.376017417172093</v>
      </c>
      <c r="I312" s="13">
        <f t="shared" si="25"/>
        <v>75.73331367224543</v>
      </c>
      <c r="J312" s="13">
        <f t="shared" si="25"/>
        <v>22.927098421743345</v>
      </c>
      <c r="K312" s="13">
        <f t="shared" si="25"/>
        <v>1.5520812084811981</v>
      </c>
      <c r="L312" s="13">
        <f t="shared" si="22"/>
        <v>497.25609374691248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F312*SUM(econhigh!Z103:AB103)/SUM(econhigh!Z102:AB102)</f>
        <v>13524.599990046272</v>
      </c>
      <c r="G313" s="13">
        <f t="shared" si="25"/>
        <v>52.484275144613136</v>
      </c>
      <c r="H313" s="13">
        <f t="shared" si="25"/>
        <v>71.438860300349646</v>
      </c>
      <c r="I313" s="13">
        <f t="shared" si="25"/>
        <v>76.727093550126497</v>
      </c>
      <c r="J313" s="13">
        <f t="shared" si="25"/>
        <v>23.187907132499898</v>
      </c>
      <c r="K313" s="13">
        <f t="shared" si="25"/>
        <v>1.569609544955926</v>
      </c>
      <c r="L313" s="13">
        <f t="shared" si="22"/>
        <v>500.4077456725451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F313*SUM(econhigh!Z104:AB104)/SUM(econhigh!Z103:AB103)</f>
        <v>13666.567632329663</v>
      </c>
      <c r="G314" s="13">
        <f t="shared" si="25"/>
        <v>53.309720214428168</v>
      </c>
      <c r="H314" s="13">
        <f t="shared" si="25"/>
        <v>72.512245351703797</v>
      </c>
      <c r="I314" s="13">
        <f t="shared" si="25"/>
        <v>77.729080031581077</v>
      </c>
      <c r="J314" s="13">
        <f t="shared" si="25"/>
        <v>23.450649262463966</v>
      </c>
      <c r="K314" s="13">
        <f t="shared" si="25"/>
        <v>1.5869740588049264</v>
      </c>
      <c r="L314" s="13">
        <f t="shared" si="22"/>
        <v>503.58866891898191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F314*SUM(econhigh!Z105:AB105)/SUM(econhigh!Z104:AB104)</f>
        <v>13807.062986280534</v>
      </c>
      <c r="G315" s="13">
        <f t="shared" si="25"/>
        <v>54.143829976025756</v>
      </c>
      <c r="H315" s="13">
        <f t="shared" si="25"/>
        <v>73.596007783738131</v>
      </c>
      <c r="I315" s="13">
        <f t="shared" si="25"/>
        <v>78.738945705439079</v>
      </c>
      <c r="J315" s="13">
        <f t="shared" si="25"/>
        <v>23.715044629378912</v>
      </c>
      <c r="K315" s="13">
        <f t="shared" si="25"/>
        <v>1.6041713163703912</v>
      </c>
      <c r="L315" s="13">
        <f t="shared" si="22"/>
        <v>506.79799941095229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F315*SUM(econhigh!Z106:AB106)/SUM(econhigh!Z105:AB105)</f>
        <v>13946.060872878757</v>
      </c>
      <c r="G316" s="13">
        <f t="shared" si="25"/>
        <v>54.986514571432551</v>
      </c>
      <c r="H316" s="13">
        <f t="shared" si="25"/>
        <v>74.689980804932205</v>
      </c>
      <c r="I316" s="13">
        <f t="shared" si="25"/>
        <v>79.756363623469809</v>
      </c>
      <c r="J316" s="13">
        <f t="shared" si="25"/>
        <v>23.980825985220381</v>
      </c>
      <c r="K316" s="13">
        <f t="shared" si="25"/>
        <v>1.621198006353904</v>
      </c>
      <c r="L316" s="13">
        <f t="shared" si="22"/>
        <v>510.03488299140884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F316*SUM(econhigh!Z107:AB107)/SUM(econhigh!Z106:AB106)</f>
        <v>14083.537102956949</v>
      </c>
      <c r="G317" s="13">
        <f t="shared" si="25"/>
        <v>55.837682605927498</v>
      </c>
      <c r="H317" s="13">
        <f t="shared" si="25"/>
        <v>75.793995718386768</v>
      </c>
      <c r="I317" s="13">
        <f t="shared" si="25"/>
        <v>80.78100744317949</v>
      </c>
      <c r="J317" s="13">
        <f t="shared" si="25"/>
        <v>24.247738393719395</v>
      </c>
      <c r="K317" s="13">
        <f t="shared" si="25"/>
        <v>1.6380509382378299</v>
      </c>
      <c r="L317" s="13">
        <f t="shared" si="22"/>
        <v>513.29847509945103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F317*SUM(econhigh!Z108:AB108)/SUM(econhigh!Z107:AB107)</f>
        <v>14219.468475530788</v>
      </c>
      <c r="G318" s="13">
        <f t="shared" si="25"/>
        <v>56.697241208455388</v>
      </c>
      <c r="H318" s="13">
        <f t="shared" si="25"/>
        <v>76.907882020009509</v>
      </c>
      <c r="I318" s="13">
        <f t="shared" si="25"/>
        <v>81.812551568391001</v>
      </c>
      <c r="J318" s="13">
        <f t="shared" si="25"/>
        <v>24.515538643210395</v>
      </c>
      <c r="K318" s="13">
        <f t="shared" si="25"/>
        <v>1.654727041233742</v>
      </c>
      <c r="L318" s="13">
        <f t="shared" si="22"/>
        <v>516.58794048130005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F318*SUM(econhigh!Z109:AB109)/SUM(econhigh!Z108:AB108)</f>
        <v>14353.832776336953</v>
      </c>
      <c r="G319" s="13">
        <f t="shared" si="25"/>
        <v>57.565096091938486</v>
      </c>
      <c r="H319" s="13">
        <f t="shared" si="25"/>
        <v>78.031467496273777</v>
      </c>
      <c r="I319" s="13">
        <f t="shared" si="25"/>
        <v>82.850671287685742</v>
      </c>
      <c r="J319" s="13">
        <f t="shared" si="25"/>
        <v>24.783994692825424</v>
      </c>
      <c r="K319" s="13">
        <f t="shared" si="25"/>
        <v>1.6712233635662199</v>
      </c>
      <c r="L319" s="13">
        <f t="shared" si="22"/>
        <v>519.90245293228963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F319*SUM(econhigh!Z110:AB110)/SUM(econhigh!Z109:AB109)</f>
        <v>14486.608776461531</v>
      </c>
      <c r="G320" s="13">
        <f t="shared" si="25"/>
        <v>58.44115161349896</v>
      </c>
      <c r="H320" s="13">
        <f t="shared" si="25"/>
        <v>79.164578321571113</v>
      </c>
      <c r="I320" s="13">
        <f t="shared" si="25"/>
        <v>83.895042910767657</v>
      </c>
      <c r="J320" s="13">
        <f t="shared" si="25"/>
        <v>25.052885150153902</v>
      </c>
      <c r="K320" s="13">
        <f t="shared" si="25"/>
        <v>1.6875370719698095</v>
      </c>
      <c r="L320" s="13">
        <f t="shared" si="22"/>
        <v>523.24119506796148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F320*SUM(econhigh!Z111:AB111)/SUM(econhigh!Z110:AB110)</f>
        <v>14617.776230952151</v>
      </c>
      <c r="G321" s="13">
        <f t="shared" si="25"/>
        <v>59.325310834597552</v>
      </c>
      <c r="H321" s="13">
        <f t="shared" si="25"/>
        <v>80.307039155167317</v>
      </c>
      <c r="I321" s="13">
        <f t="shared" si="25"/>
        <v>84.945343902790782</v>
      </c>
      <c r="J321" s="13">
        <f t="shared" si="25"/>
        <v>25.321998778581086</v>
      </c>
      <c r="K321" s="13">
        <f t="shared" si="25"/>
        <v>1.7036654513195213</v>
      </c>
      <c r="L321" s="13">
        <f t="shared" si="22"/>
        <v>526.60335812245626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F321*SUM(econhigh!Z112:AB112)/SUM(econhigh!Z111:AB111)</f>
        <v>14747.315877316252</v>
      </c>
      <c r="G322" s="13">
        <f t="shared" si="25"/>
        <v>60.217475581087591</v>
      </c>
      <c r="H322" s="13">
        <f t="shared" si="25"/>
        <v>81.458673237761261</v>
      </c>
      <c r="I322" s="13">
        <f t="shared" si="25"/>
        <v>86.001253016675335</v>
      </c>
      <c r="J322" s="13">
        <f t="shared" si="25"/>
        <v>25.591134032607819</v>
      </c>
      <c r="K322" s="13">
        <f t="shared" si="25"/>
        <v>1.7196059043415564</v>
      </c>
      <c r="L322" s="13">
        <f t="shared" si="22"/>
        <v>529.98814177247357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F322*SUM(econhigh!Z113:AB113)/SUM(econhigh!Z112:AB112)</f>
        <v>14875.209433816945</v>
      </c>
      <c r="G323" s="13">
        <f t="shared" si="25"/>
        <v>61.117546503177316</v>
      </c>
      <c r="H323" s="13">
        <f t="shared" si="25"/>
        <v>82.619302487637199</v>
      </c>
      <c r="I323" s="13">
        <f t="shared" si="25"/>
        <v>87.062450423422092</v>
      </c>
      <c r="J323" s="13">
        <f t="shared" si="25"/>
        <v>25.860098619539734</v>
      </c>
      <c r="K323" s="13">
        <f t="shared" si="25"/>
        <v>1.7353559513673502</v>
      </c>
      <c r="L323" s="13">
        <f t="shared" si="22"/>
        <v>533.39475398514367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F323*SUM(econhigh!Z114:AB114)/SUM(econhigh!Z113:AB113)</f>
        <v>15001.439597487019</v>
      </c>
      <c r="G324" s="13">
        <f t="shared" si="25"/>
        <v>62.025423135288207</v>
      </c>
      <c r="H324" s="13">
        <f t="shared" si="25"/>
        <v>83.788747596392511</v>
      </c>
      <c r="I324" s="13">
        <f t="shared" si="25"/>
        <v>88.12861784042164</v>
      </c>
      <c r="J324" s="13">
        <f t="shared" si="25"/>
        <v>26.128709086015796</v>
      </c>
      <c r="K324" s="13">
        <f t="shared" si="25"/>
        <v>1.7509132301043862</v>
      </c>
      <c r="L324" s="13">
        <f t="shared" si="22"/>
        <v>536.82241088822252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F324*SUM(econhigh!Z115:AB115)/SUM(econhigh!Z114:AB114)</f>
        <v>15125.990041789295</v>
      </c>
      <c r="G325" s="13">
        <f t="shared" si="25"/>
        <v>62.941003955792112</v>
      </c>
      <c r="H325" s="13">
        <f t="shared" si="25"/>
        <v>84.966828124215581</v>
      </c>
      <c r="I325" s="13">
        <f t="shared" si="25"/>
        <v>89.199438657742917</v>
      </c>
      <c r="J325" s="13">
        <f t="shared" si="25"/>
        <v>26.396790427924039</v>
      </c>
      <c r="K325" s="13">
        <f t="shared" si="25"/>
        <v>1.766275495403947</v>
      </c>
      <c r="L325" s="13">
        <f t="shared" si="22"/>
        <v>540.27033666107855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F325*SUM(econhigh!Z116:AB116)/SUM(econhigh!Z115:AB115)</f>
        <v>15248.845413860185</v>
      </c>
      <c r="G326" s="13">
        <f t="shared" si="25"/>
        <v>63.864186446605544</v>
      </c>
      <c r="H326" s="13">
        <f t="shared" si="25"/>
        <v>86.153362594681923</v>
      </c>
      <c r="I326" s="13">
        <f t="shared" si="25"/>
        <v>90.274598062375304</v>
      </c>
      <c r="J326" s="13">
        <f t="shared" si="25"/>
        <v>26.664175722326995</v>
      </c>
      <c r="K326" s="13">
        <f t="shared" si="25"/>
        <v>1.7814406190104077</v>
      </c>
      <c r="L326" s="13">
        <f t="shared" si="22"/>
        <v>543.73776344500016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F326*SUM(econhigh!Z117:AB117)/SUM(econhigh!Z116:AB116)</f>
        <v>15369.991331280151</v>
      </c>
      <c r="G327" s="13">
        <f t="shared" ref="G327:K342" si="26">G326*(1-G$5)+G$4*$F326*$L$4/1000</f>
        <v>64.794867152615794</v>
      </c>
      <c r="H327" s="13">
        <f t="shared" si="26"/>
        <v>87.348168589030692</v>
      </c>
      <c r="I327" s="13">
        <f t="shared" si="26"/>
        <v>91.353783160388801</v>
      </c>
      <c r="J327" s="13">
        <f t="shared" si="26"/>
        <v>26.930705780090527</v>
      </c>
      <c r="K327" s="13">
        <f t="shared" si="26"/>
        <v>1.7964065892797616</v>
      </c>
      <c r="L327" s="13">
        <f t="shared" si="22"/>
        <v>547.22393127140549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F327*SUM(econhigh!Z118:AB118)/SUM(econhigh!Z117:AB117)</f>
        <v>15489.414378322477</v>
      </c>
      <c r="G328" s="13">
        <f t="shared" si="26"/>
        <v>65.732941740909894</v>
      </c>
      <c r="H328" s="13">
        <f t="shared" si="26"/>
        <v>88.551062839878568</v>
      </c>
      <c r="I328" s="13">
        <f t="shared" si="26"/>
        <v>92.436683096969347</v>
      </c>
      <c r="J328" s="13">
        <f t="shared" si="26"/>
        <v>27.196228817977865</v>
      </c>
      <c r="K328" s="13">
        <f t="shared" si="26"/>
        <v>1.8111715108572786</v>
      </c>
      <c r="L328" s="13">
        <f t="shared" si="22"/>
        <v>550.728088006593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F328*SUM(econhigh!Z119:AB119)/SUM(econhigh!Z118:AB118)</f>
        <v>15607.102101638311</v>
      </c>
      <c r="G329" s="13">
        <f t="shared" si="26"/>
        <v>66.678305059774644</v>
      </c>
      <c r="H329" s="13">
        <f t="shared" si="26"/>
        <v>89.761861324323647</v>
      </c>
      <c r="I329" s="13">
        <f t="shared" si="26"/>
        <v>93.522989174279402</v>
      </c>
      <c r="J329" s="13">
        <f t="shared" si="26"/>
        <v>27.460600149035557</v>
      </c>
      <c r="K329" s="13">
        <f t="shared" si="26"/>
        <v>1.8257336043058787</v>
      </c>
      <c r="L329" s="13">
        <f t="shared" si="22"/>
        <v>554.24948931171912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F329*SUM(econhigh!Z120:AB120)/SUM(econhigh!Z119:AB119)</f>
        <v>15723.043005342346</v>
      </c>
      <c r="G330" s="13">
        <f t="shared" si="26"/>
        <v>67.630851197433316</v>
      </c>
      <c r="H330" s="13">
        <f t="shared" si="26"/>
        <v>90.980379356387999</v>
      </c>
      <c r="I330" s="13">
        <f t="shared" si="26"/>
        <v>94.612394967088306</v>
      </c>
      <c r="J330" s="13">
        <f t="shared" si="26"/>
        <v>27.723681890160261</v>
      </c>
      <c r="K330" s="13">
        <f t="shared" si="26"/>
        <v>1.8400912056781504</v>
      </c>
      <c r="L330" s="13">
        <f t="shared" ref="L330:L393" si="28">SUM(G330:K330,L$5)</f>
        <v>557.78739861674808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F330*SUM(econhigh!Z121:AB121)/SUM(econhigh!Z120:AB120)</f>
        <v>15837.226545469844</v>
      </c>
      <c r="G331" s="13">
        <f t="shared" si="26"/>
        <v>68.590473540482378</v>
      </c>
      <c r="H331" s="13">
        <f t="shared" si="26"/>
        <v>92.20643167874448</v>
      </c>
      <c r="I331" s="13">
        <f t="shared" si="26"/>
        <v>95.704596436112212</v>
      </c>
      <c r="J331" s="13">
        <f t="shared" si="26"/>
        <v>27.985342685794528</v>
      </c>
      <c r="K331" s="13">
        <f t="shared" si="26"/>
        <v>1.8542427660260477</v>
      </c>
      <c r="L331" s="13">
        <f t="shared" si="28"/>
        <v>561.34108710715964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F331*SUM(econhigh!Z122:AB122)/SUM(econhigh!Z121:AB121)</f>
        <v>15949.643123781287</v>
      </c>
      <c r="G332" s="13">
        <f t="shared" si="26"/>
        <v>69.557064831989933</v>
      </c>
      <c r="H332" s="13">
        <f t="shared" si="26"/>
        <v>93.439832553670769</v>
      </c>
      <c r="I332" s="13">
        <f t="shared" si="26"/>
        <v>96.799292038999937</v>
      </c>
      <c r="J332" s="13">
        <f t="shared" si="26"/>
        <v>28.245457446756404</v>
      </c>
      <c r="K332" s="13">
        <f t="shared" si="26"/>
        <v>1.8681868508432717</v>
      </c>
      <c r="L332" s="13">
        <f t="shared" si="28"/>
        <v>564.90983372226026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F332*SUM(econhigh!Z123:AB123)/SUM(econhigh!Z122:AB122)</f>
        <v>16060.284080896345</v>
      </c>
      <c r="G333" s="13">
        <f t="shared" si="26"/>
        <v>70.530517229216017</v>
      </c>
      <c r="H333" s="13">
        <f t="shared" si="26"/>
        <v>94.680395853171433</v>
      </c>
      <c r="I333" s="13">
        <f t="shared" si="26"/>
        <v>97.896182838898469</v>
      </c>
      <c r="J333" s="13">
        <f t="shared" si="26"/>
        <v>28.5039071032617</v>
      </c>
      <c r="K333" s="13">
        <f t="shared" si="26"/>
        <v>1.8819221394361967</v>
      </c>
      <c r="L333" s="13">
        <f t="shared" si="28"/>
        <v>568.49292516398384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F333*SUM(econhigh!Z124:AB124)/SUM(econhigh!Z123:AB123)</f>
        <v>16169.141688744156</v>
      </c>
      <c r="G334" s="13">
        <f t="shared" si="26"/>
        <v>71.510722360913917</v>
      </c>
      <c r="H334" s="13">
        <f t="shared" si="26"/>
        <v>95.927935148207325</v>
      </c>
      <c r="I334" s="13">
        <f t="shared" si="26"/>
        <v>98.994972610529544</v>
      </c>
      <c r="J334" s="13">
        <f t="shared" si="26"/>
        <v>28.760578371249469</v>
      </c>
      <c r="K334" s="13">
        <f t="shared" si="26"/>
        <v>1.8954474242199693</v>
      </c>
      <c r="L334" s="13">
        <f t="shared" si="28"/>
        <v>572.08965591512026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F334*SUM(econhigh!Z125:AB125)/SUM(econhigh!Z124:AB124)</f>
        <v>16276.209142321435</v>
      </c>
      <c r="G335" s="13">
        <f t="shared" si="26"/>
        <v>72.497571384170598</v>
      </c>
      <c r="H335" s="13">
        <f t="shared" si="26"/>
        <v>97.18226379697073</v>
      </c>
      <c r="I335" s="13">
        <f t="shared" si="26"/>
        <v>100.09536794370834</v>
      </c>
      <c r="J335" s="13">
        <f t="shared" si="26"/>
        <v>29.01536353117044</v>
      </c>
      <c r="K335" s="13">
        <f t="shared" si="26"/>
        <v>1.9087616099371232</v>
      </c>
      <c r="L335" s="13">
        <f t="shared" si="28"/>
        <v>575.69932826595732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F335*SUM(econhigh!Z126:AB126)/SUM(econhigh!Z125:AB125)</f>
        <v>16381.480550754517</v>
      </c>
      <c r="G336" s="13">
        <f t="shared" si="26"/>
        <v>73.490955040744211</v>
      </c>
      <c r="H336" s="13">
        <f t="shared" si="26"/>
        <v>98.443195032143691</v>
      </c>
      <c r="I336" s="13">
        <f t="shared" si="26"/>
        <v>101.19707834423431</v>
      </c>
      <c r="J336" s="13">
        <f t="shared" si="26"/>
        <v>29.268160218445235</v>
      </c>
      <c r="K336" s="13">
        <f t="shared" si="26"/>
        <v>1.9218637127967031</v>
      </c>
      <c r="L336" s="13">
        <f t="shared" si="28"/>
        <v>579.32125234836417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F336*SUM(econhigh!Z127:AB127)/SUM(econhigh!Z126:AB126)</f>
        <v>16484.950927665785</v>
      </c>
      <c r="G337" s="13">
        <f t="shared" si="26"/>
        <v>74.490763712855994</v>
      </c>
      <c r="H337" s="13">
        <f t="shared" si="26"/>
        <v>99.710542047077027</v>
      </c>
      <c r="I337" s="13">
        <f t="shared" si="26"/>
        <v>102.2998163320851</v>
      </c>
      <c r="J337" s="13">
        <f t="shared" si="26"/>
        <v>29.518871224843988</v>
      </c>
      <c r="K337" s="13">
        <f t="shared" si="26"/>
        <v>1.9347528595324923</v>
      </c>
      <c r="L337" s="13">
        <f t="shared" si="28"/>
        <v>582.95474617639456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F337*SUM(econhigh!Z128:AB128)/SUM(econhigh!Z127:AB127)</f>
        <v>16586.616180848181</v>
      </c>
      <c r="G338" s="13">
        <f t="shared" si="26"/>
        <v>75.496887478394285</v>
      </c>
      <c r="H338" s="13">
        <f t="shared" si="26"/>
        <v>100.98411808082778</v>
      </c>
      <c r="I338" s="13">
        <f t="shared" si="26"/>
        <v>103.4032975368451</v>
      </c>
      <c r="J338" s="13">
        <f t="shared" si="26"/>
        <v>29.76740431008179</v>
      </c>
      <c r="K338" s="13">
        <f t="shared" si="26"/>
        <v>1.9474282863795216</v>
      </c>
      <c r="L338" s="13">
        <f t="shared" si="28"/>
        <v>586.59913569252853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F338*SUM(econhigh!Z129:AB129)/SUM(econhigh!Z128:AB128)</f>
        <v>16686.473101256004</v>
      </c>
      <c r="G339" s="13">
        <f t="shared" si="26"/>
        <v>76.509216165488311</v>
      </c>
      <c r="H339" s="13">
        <f t="shared" si="26"/>
        <v>102.26373650199314</v>
      </c>
      <c r="I339" s="13">
        <f t="shared" si="26"/>
        <v>104.50724079030195</v>
      </c>
      <c r="J339" s="13">
        <f t="shared" si="26"/>
        <v>30.013672022965242</v>
      </c>
      <c r="K339" s="13">
        <f t="shared" si="26"/>
        <v>1.9598893379685225</v>
      </c>
      <c r="L339" s="13">
        <f t="shared" si="28"/>
        <v>590.2537548187172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F339*SUM(econhigh!Z130:AB130)/SUM(econhigh!Z129:AB129)</f>
        <v>16784.519351322564</v>
      </c>
      <c r="G340" s="13">
        <f t="shared" si="26"/>
        <v>77.527639406410046</v>
      </c>
      <c r="H340" s="13">
        <f t="shared" si="26"/>
        <v>103.54921089127998</v>
      </c>
      <c r="I340" s="13">
        <f t="shared" si="26"/>
        <v>105.61136821614599</v>
      </c>
      <c r="J340" s="13">
        <f t="shared" si="26"/>
        <v>30.257591531464126</v>
      </c>
      <c r="K340" s="13">
        <f t="shared" si="26"/>
        <v>1.9721354661385182</v>
      </c>
      <c r="L340" s="13">
        <f t="shared" si="28"/>
        <v>593.91794551143869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F340*SUM(econhigh!Z131:AB131)/SUM(econhigh!Z130:AB130)</f>
        <v>16880.753452618756</v>
      </c>
      <c r="G341" s="13">
        <f t="shared" si="26"/>
        <v>78.552046690763063</v>
      </c>
      <c r="H341" s="13">
        <f t="shared" si="26"/>
        <v>104.84035512275045</v>
      </c>
      <c r="I341" s="13">
        <f t="shared" si="26"/>
        <v>106.71540531671083</v>
      </c>
      <c r="J341" s="13">
        <f t="shared" si="26"/>
        <v>30.499084461119416</v>
      </c>
      <c r="K341" s="13">
        <f t="shared" si="26"/>
        <v>1.9841662286681545</v>
      </c>
      <c r="L341" s="13">
        <f t="shared" si="28"/>
        <v>597.59105782001188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F341*SUM(econhigh!Z132:AB132)/SUM(econhigh!Z131:AB131)</f>
        <v>16975.174772869494</v>
      </c>
      <c r="G342" s="13">
        <f t="shared" si="26"/>
        <v>79.582327417918194</v>
      </c>
      <c r="H342" s="13">
        <f t="shared" si="26"/>
        <v>106.13698344368504</v>
      </c>
      <c r="I342" s="13">
        <f t="shared" si="26"/>
        <v>107.81908105669541</v>
      </c>
      <c r="J342" s="13">
        <f t="shared" si="26"/>
        <v>30.738076741233982</v>
      </c>
      <c r="K342" s="13">
        <f t="shared" si="26"/>
        <v>1.9959812879268048</v>
      </c>
      <c r="L342" s="13">
        <f t="shared" si="28"/>
        <v>601.27244994745934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F342*SUM(econhigh!Z133:AB133)/SUM(econhigh!Z132:AB132)</f>
        <v>17067.783512346916</v>
      </c>
      <c r="G343" s="13">
        <f t="shared" ref="G343:K358" si="29">G342*(1-G$5)+G$4*$F342*$L$4/1000</f>
        <v>80.618370948656704</v>
      </c>
      <c r="H343" s="13">
        <f t="shared" si="29"/>
        <v>107.43891055300701</v>
      </c>
      <c r="I343" s="13">
        <f t="shared" si="29"/>
        <v>108.92212794381173</v>
      </c>
      <c r="J343" s="13">
        <f t="shared" si="29"/>
        <v>30.974498458326067</v>
      </c>
      <c r="K343" s="13">
        <f t="shared" si="29"/>
        <v>2.0075804094468657</v>
      </c>
      <c r="L343" s="13">
        <f t="shared" si="28"/>
        <v>604.96148831324831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F343*SUM(econhigh!Z134:AB134)/SUM(econhigh!Z133:AB133)</f>
        <v>17158.580689662038</v>
      </c>
      <c r="G344" s="13">
        <f t="shared" si="29"/>
        <v>81.660066655983044</v>
      </c>
      <c r="H344" s="13">
        <f t="shared" si="29"/>
        <v>108.74595167821327</v>
      </c>
      <c r="I344" s="13">
        <f t="shared" si="29"/>
        <v>110.02428210630586</v>
      </c>
      <c r="J344" s="13">
        <f t="shared" si="29"/>
        <v>31.20828371635745</v>
      </c>
      <c r="K344" s="13">
        <f t="shared" si="29"/>
        <v>2.0189634604189952</v>
      </c>
      <c r="L344" s="13">
        <f t="shared" si="28"/>
        <v>608.65754761727862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F344*SUM(econhigh!Z135:AB135)/SUM(econhigh!Z134:AB134)</f>
        <v>17247.568126978334</v>
      </c>
      <c r="G345" s="13">
        <f t="shared" si="29"/>
        <v>82.707303975070403</v>
      </c>
      <c r="H345" s="13">
        <f t="shared" si="29"/>
        <v>110.05792265075969</v>
      </c>
      <c r="I345" s="13">
        <f t="shared" si="29"/>
        <v>111.12528336730384</v>
      </c>
      <c r="J345" s="13">
        <f t="shared" si="29"/>
        <v>31.439370503278685</v>
      </c>
      <c r="K345" s="13">
        <f t="shared" si="29"/>
        <v>2.0301304081123686</v>
      </c>
      <c r="L345" s="13">
        <f t="shared" si="28"/>
        <v>612.36001090452498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F345*SUM(econhigh!Z136:AB136)/SUM(econhigh!Z135:AB135)</f>
        <v>17334.748434672361</v>
      </c>
      <c r="G346" s="13">
        <f t="shared" si="29"/>
        <v>83.759972452303828</v>
      </c>
      <c r="H346" s="13">
        <f t="shared" si="29"/>
        <v>111.37463997985046</v>
      </c>
      <c r="I346" s="13">
        <f t="shared" si="29"/>
        <v>112.22487531593816</v>
      </c>
      <c r="J346" s="13">
        <f t="shared" si="29"/>
        <v>31.667700563462709</v>
      </c>
      <c r="K346" s="13">
        <f t="shared" si="29"/>
        <v>2.0410813182223184</v>
      </c>
      <c r="L346" s="13">
        <f t="shared" si="28"/>
        <v>616.06826962977743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F346*SUM(econhigh!Z137:AB137)/SUM(econhigh!Z136:AB136)</f>
        <v>17420.124995468319</v>
      </c>
      <c r="G347" s="13">
        <f t="shared" si="29"/>
        <v>84.817961793387113</v>
      </c>
      <c r="H347" s="13">
        <f t="shared" si="29"/>
        <v>112.69592092458419</v>
      </c>
      <c r="I347" s="13">
        <f t="shared" si="29"/>
        <v>113.32280537521524</v>
      </c>
      <c r="J347" s="13">
        <f t="shared" si="29"/>
        <v>31.893219275625516</v>
      </c>
      <c r="K347" s="13">
        <f t="shared" si="29"/>
        <v>2.0518163531479678</v>
      </c>
      <c r="L347" s="13">
        <f t="shared" si="28"/>
        <v>619.78172372196002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F347*SUM(econhigh!Z138:AB138)/SUM(econhigh!Z137:AB137)</f>
        <v>17503.701948074882</v>
      </c>
      <c r="G348" s="13">
        <f t="shared" si="29"/>
        <v>85.881161910481424</v>
      </c>
      <c r="H348" s="13">
        <f t="shared" si="29"/>
        <v>114.02158356441187</v>
      </c>
      <c r="I348" s="13">
        <f t="shared" si="29"/>
        <v>114.41882486658808</v>
      </c>
      <c r="J348" s="13">
        <f t="shared" si="29"/>
        <v>32.115875535858677</v>
      </c>
      <c r="K348" s="13">
        <f t="shared" si="29"/>
        <v>2.062335770202707</v>
      </c>
      <c r="L348" s="13">
        <f t="shared" si="28"/>
        <v>623.4997816475427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F348*SUM(econhigh!Z139:AB139)/SUM(econhigh!Z138:AB138)</f>
        <v>17585.484170353331</v>
      </c>
      <c r="G349" s="13">
        <f t="shared" si="29"/>
        <v>86.949462968345145</v>
      </c>
      <c r="H349" s="13">
        <f t="shared" si="29"/>
        <v>115.35144686786451</v>
      </c>
      <c r="I349" s="13">
        <f t="shared" si="29"/>
        <v>115.51268907120418</v>
      </c>
      <c r="J349" s="13">
        <f t="shared" si="29"/>
        <v>32.335621645423331</v>
      </c>
      <c r="K349" s="13">
        <f t="shared" si="29"/>
        <v>2.0726399197605678</v>
      </c>
      <c r="L349" s="13">
        <f t="shared" si="28"/>
        <v>627.22186047259765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F349*SUM(econhigh!Z140:AB140)/SUM(econhigh!Z139:AB139)</f>
        <v>17665.477262047581</v>
      </c>
      <c r="G350" s="13">
        <f t="shared" si="29"/>
        <v>88.022755429446519</v>
      </c>
      <c r="H350" s="13">
        <f t="shared" si="29"/>
        <v>116.68533075951126</v>
      </c>
      <c r="I350" s="13">
        <f t="shared" si="29"/>
        <v>116.60415728780239</v>
      </c>
      <c r="J350" s="13">
        <f t="shared" si="29"/>
        <v>32.552413202978535</v>
      </c>
      <c r="K350" s="13">
        <f t="shared" si="29"/>
        <v>2.0827292433417144</v>
      </c>
      <c r="L350" s="13">
        <f t="shared" si="28"/>
        <v>630.94738592308045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F350*SUM(econhigh!Z141:AB141)/SUM(econhigh!Z140:AB140)</f>
        <v>17743.687527106958</v>
      </c>
      <c r="G351" s="13">
        <f t="shared" si="29"/>
        <v>89.100930098022189</v>
      </c>
      <c r="H351" s="13">
        <f t="shared" si="29"/>
        <v>118.02305618511168</v>
      </c>
      <c r="I351" s="13">
        <f t="shared" si="29"/>
        <v>117.69299288723826</v>
      </c>
      <c r="J351" s="13">
        <f t="shared" si="29"/>
        <v>32.766209000939298</v>
      </c>
      <c r="K351" s="13">
        <f t="shared" si="29"/>
        <v>2.0926042716404392</v>
      </c>
      <c r="L351" s="13">
        <f t="shared" si="28"/>
        <v>634.67579244295189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F351*SUM(econhigh!Z142:AB142)/SUM(econhigh!Z141:AB141)</f>
        <v>17820.1219556336</v>
      </c>
      <c r="G352" s="13">
        <f t="shared" si="29"/>
        <v>90.183878163056889</v>
      </c>
      <c r="H352" s="13">
        <f t="shared" si="29"/>
        <v>119.36444517492906</v>
      </c>
      <c r="I352" s="13">
        <f t="shared" si="29"/>
        <v>118.77896336362163</v>
      </c>
      <c r="J352" s="13">
        <f t="shared" si="29"/>
        <v>32.976970925680575</v>
      </c>
      <c r="K352" s="13">
        <f t="shared" si="29"/>
        <v>2.1022656224991634</v>
      </c>
      <c r="L352" s="13">
        <f t="shared" si="28"/>
        <v>638.40652324978737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F352*SUM(econhigh!Z143:AB143)/SUM(econhigh!Z142:AB142)</f>
        <v>17894.788205486559</v>
      </c>
      <c r="G353" s="13">
        <f t="shared" si="29"/>
        <v>91.271491240161282</v>
      </c>
      <c r="H353" s="13">
        <f t="shared" si="29"/>
        <v>120.70932090517434</v>
      </c>
      <c r="I353" s="13">
        <f t="shared" si="29"/>
        <v>119.86184038205577</v>
      </c>
      <c r="J353" s="13">
        <f t="shared" si="29"/>
        <v>33.184663861323401</v>
      </c>
      <c r="K353" s="13">
        <f t="shared" si="29"/>
        <v>2.1117139988320677</v>
      </c>
      <c r="L353" s="13">
        <f t="shared" si="28"/>
        <v>642.13903038754688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F353*SUM(econhigh!Z144:AB144)/SUM(econhigh!Z143:AB143)</f>
        <v>17967.694583574943</v>
      </c>
      <c r="G354" s="13">
        <f t="shared" si="29"/>
        <v>92.363661412327133</v>
      </c>
      <c r="H354" s="13">
        <f t="shared" si="29"/>
        <v>122.05750775755382</v>
      </c>
      <c r="I354" s="13">
        <f t="shared" si="29"/>
        <v>120.9413998229721</v>
      </c>
      <c r="J354" s="13">
        <f t="shared" si="29"/>
        <v>33.389255596858341</v>
      </c>
      <c r="K354" s="13">
        <f t="shared" si="29"/>
        <v>2.1209501865020526</v>
      </c>
      <c r="L354" s="13">
        <f t="shared" si="28"/>
        <v>645.87277477621342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F354*SUM(econhigh!Z145:AB145)/SUM(econhigh!Z144:AB144)</f>
        <v>18038.850026873039</v>
      </c>
      <c r="G355" s="13">
        <f t="shared" si="29"/>
        <v>93.46028126954063</v>
      </c>
      <c r="H355" s="13">
        <f t="shared" si="29"/>
        <v>123.40883137689644</v>
      </c>
      <c r="I355" s="13">
        <f t="shared" si="29"/>
        <v>122.01742182305921</v>
      </c>
      <c r="J355" s="13">
        <f t="shared" si="29"/>
        <v>33.590716736378987</v>
      </c>
      <c r="K355" s="13">
        <f t="shared" si="29"/>
        <v>2.1299750521547951</v>
      </c>
      <c r="L355" s="13">
        <f t="shared" si="28"/>
        <v>649.6072262580301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F355*SUM(econhigh!Z146:AB146)/SUM(econhigh!Z145:AB145)</f>
        <v>18108.264083189631</v>
      </c>
      <c r="G356" s="13">
        <f t="shared" si="29"/>
        <v>94.561243947237102</v>
      </c>
      <c r="H356" s="13">
        <f t="shared" si="29"/>
        <v>124.76311872683993</v>
      </c>
      <c r="I356" s="13">
        <f t="shared" si="29"/>
        <v>123.08969081279052</v>
      </c>
      <c r="J356" s="13">
        <f t="shared" si="29"/>
        <v>33.789020612215289</v>
      </c>
      <c r="K356" s="13">
        <f t="shared" si="29"/>
        <v>2.1387895410137268</v>
      </c>
      <c r="L356" s="13">
        <f t="shared" si="28"/>
        <v>653.34186364009656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F356*SUM(econhigh!Z147:AB147)/SUM(econhigh!Z146:AB146)</f>
        <v>18175.946891724368</v>
      </c>
      <c r="G357" s="13">
        <f t="shared" si="29"/>
        <v>95.666443163582002</v>
      </c>
      <c r="H357" s="13">
        <f t="shared" si="29"/>
        <v>126.12019814355808</v>
      </c>
      <c r="I357" s="13">
        <f t="shared" si="29"/>
        <v>124.15799555055899</v>
      </c>
      <c r="J357" s="13">
        <f t="shared" si="29"/>
        <v>33.984143200772195</v>
      </c>
      <c r="K357" s="13">
        <f t="shared" si="29"/>
        <v>2.1473946746397727</v>
      </c>
      <c r="L357" s="13">
        <f t="shared" si="28"/>
        <v>657.07617473311097</v>
      </c>
      <c r="M357" s="3"/>
      <c r="N357" s="3"/>
      <c r="O357" s="3"/>
      <c r="P357" s="3"/>
      <c r="Q357" s="3"/>
      <c r="R357" s="3"/>
      <c r="S357" s="3"/>
    </row>
    <row r="358" spans="1:38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F357*SUM(econhigh!Z148:AB148)/SUM(econhigh!Z147:AB147)</f>
        <v>18241.909163443277</v>
      </c>
      <c r="G358" s="13">
        <f t="shared" si="29"/>
        <v>96.775773255565184</v>
      </c>
      <c r="H358" s="13">
        <f t="shared" si="29"/>
        <v>127.47989938751456</v>
      </c>
      <c r="I358" s="13">
        <f t="shared" si="29"/>
        <v>125.22212915343258</v>
      </c>
      <c r="J358" s="13">
        <f t="shared" si="29"/>
        <v>34.176063040894007</v>
      </c>
      <c r="K358" s="13">
        <f t="shared" si="29"/>
        <v>2.155791548659717</v>
      </c>
      <c r="L358" s="13">
        <f t="shared" si="28"/>
        <v>660.80965638606608</v>
      </c>
      <c r="M358" s="3"/>
      <c r="N358" s="3"/>
      <c r="O358" s="3"/>
      <c r="P358" s="3"/>
      <c r="Q358" s="3"/>
      <c r="R358" s="3"/>
      <c r="S358" s="3"/>
    </row>
    <row r="359" spans="1:38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F358*SUM(econhigh!Z149:AB149)/SUM(econhigh!Z148:AB148)</f>
        <v>18306.162161305678</v>
      </c>
      <c r="G359" s="13">
        <f t="shared" ref="G359:K374" si="30">G358*(1-G$5)+G$4*$F358*$L$4/1000</f>
        <v>97.889129213897405</v>
      </c>
      <c r="H359" s="13">
        <f t="shared" si="30"/>
        <v>128.84205369323158</v>
      </c>
      <c r="I359" s="13">
        <f t="shared" si="30"/>
        <v>126.28188912454857</v>
      </c>
      <c r="J359" s="13">
        <f t="shared" si="30"/>
        <v>34.364761154589019</v>
      </c>
      <c r="K359" s="13">
        <f t="shared" si="30"/>
        <v>2.1639813304670508</v>
      </c>
      <c r="L359" s="13">
        <f t="shared" si="28"/>
        <v>664.54181451673367</v>
      </c>
      <c r="M359" s="3"/>
      <c r="N359" s="3"/>
      <c r="O359" s="3"/>
      <c r="P359" s="3"/>
      <c r="Q359" s="3"/>
      <c r="R359" s="3"/>
      <c r="S359" s="3"/>
    </row>
    <row r="360" spans="1:38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F359*SUM(econhigh!Z150:AB150)/SUM(econhigh!Z149:AB149)</f>
        <v>18368.717680373691</v>
      </c>
      <c r="G360" s="13">
        <f t="shared" si="30"/>
        <v>99.006406716700099</v>
      </c>
      <c r="H360" s="13">
        <f t="shared" si="30"/>
        <v>130.20649381706508</v>
      </c>
      <c r="I360" s="13">
        <f t="shared" si="30"/>
        <v>127.33707737716968</v>
      </c>
      <c r="J360" s="13">
        <f t="shared" si="30"/>
        <v>34.550220969962098</v>
      </c>
      <c r="K360" s="13">
        <f t="shared" si="30"/>
        <v>2.1719652568991519</v>
      </c>
      <c r="L360" s="13">
        <f t="shared" si="28"/>
        <v>668.27216413779615</v>
      </c>
      <c r="M360" s="3"/>
      <c r="N360" s="3"/>
      <c r="O360" s="3"/>
      <c r="P360" s="3"/>
      <c r="Q360" s="3"/>
      <c r="R360" s="3"/>
      <c r="S360" s="3"/>
    </row>
    <row r="361" spans="1:38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F360*SUM(econhigh!Z151:AB151)/SUM(econhigh!Z150:AB150)</f>
        <v>18429.588027835744</v>
      </c>
      <c r="G361" s="13">
        <f t="shared" si="30"/>
        <v>100.12750216198113</v>
      </c>
      <c r="H361" s="13">
        <f t="shared" si="30"/>
        <v>131.57305408298089</v>
      </c>
      <c r="I361" s="13">
        <f t="shared" si="30"/>
        <v>128.3875002554289</v>
      </c>
      <c r="J361" s="13">
        <f t="shared" si="30"/>
        <v>34.73242824621537</v>
      </c>
      <c r="K361" s="13">
        <f t="shared" si="30"/>
        <v>2.1797446318945952</v>
      </c>
      <c r="L361" s="13">
        <f t="shared" si="28"/>
        <v>672.00022937850088</v>
      </c>
      <c r="M361" s="3"/>
      <c r="N361" s="3"/>
      <c r="O361" s="3"/>
      <c r="P361" s="3"/>
      <c r="Q361" s="3"/>
      <c r="R361" s="3"/>
      <c r="S361" s="3"/>
    </row>
    <row r="362" spans="1:38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F361*SUM(econhigh!Z152:AB152)/SUM(econhigh!Z151:AB151)</f>
        <v>18488.786002974248</v>
      </c>
      <c r="G362" s="13">
        <f t="shared" si="30"/>
        <v>101.25231269889129</v>
      </c>
      <c r="H362" s="13">
        <f t="shared" si="30"/>
        <v>132.94157042632906</v>
      </c>
      <c r="I362" s="13">
        <f t="shared" si="30"/>
        <v>129.43296855179483</v>
      </c>
      <c r="J362" s="13">
        <f t="shared" si="30"/>
        <v>34.911371000588645</v>
      </c>
      <c r="K362" s="13">
        <f t="shared" si="30"/>
        <v>2.1873208241343791</v>
      </c>
      <c r="L362" s="13">
        <f t="shared" si="28"/>
        <v>675.72554350173823</v>
      </c>
      <c r="M362" s="3"/>
      <c r="N362" s="3"/>
      <c r="O362" s="3"/>
      <c r="P362" s="3"/>
      <c r="Q362" s="3"/>
      <c r="R362" s="3"/>
      <c r="S362" s="3"/>
    </row>
    <row r="363" spans="1:38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F362*SUM(econhigh!Z153:AB153)/SUM(econhigh!Z152:AB152)</f>
        <v>18546.324877107418</v>
      </c>
      <c r="G363" s="13">
        <f t="shared" si="30"/>
        <v>102.38073625775826</v>
      </c>
      <c r="H363" s="13">
        <f t="shared" si="30"/>
        <v>134.31188043561698</v>
      </c>
      <c r="I363" s="13">
        <f t="shared" si="30"/>
        <v>130.47329752129295</v>
      </c>
      <c r="J363" s="13">
        <f t="shared" si="30"/>
        <v>35.087039437122343</v>
      </c>
      <c r="K363" s="13">
        <f t="shared" si="30"/>
        <v>2.19469526467077</v>
      </c>
      <c r="L363" s="13">
        <f t="shared" si="28"/>
        <v>679.44764891646128</v>
      </c>
      <c r="M363" s="3"/>
      <c r="N363" s="3"/>
      <c r="O363" s="3"/>
      <c r="P363" s="3"/>
      <c r="Q363" s="3"/>
      <c r="R363" s="3"/>
      <c r="S363" s="3"/>
    </row>
    <row r="364" spans="1:38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F363*SUM(econhigh!Z154:AB154)/SUM(econhigh!Z153:AB153)</f>
        <v>18602.218373534022</v>
      </c>
      <c r="G364" s="13">
        <f t="shared" si="30"/>
        <v>103.51267157889627</v>
      </c>
      <c r="H364" s="13">
        <f t="shared" si="30"/>
        <v>135.68382339228404</v>
      </c>
      <c r="I364" s="13">
        <f t="shared" si="30"/>
        <v>131.50830689252268</v>
      </c>
      <c r="J364" s="13">
        <f t="shared" si="30"/>
        <v>35.259425877135705</v>
      </c>
      <c r="K364" s="13">
        <f t="shared" si="30"/>
        <v>2.2018694445474249</v>
      </c>
      <c r="L364" s="13">
        <f t="shared" si="28"/>
        <v>683.16609718538609</v>
      </c>
      <c r="M364" s="3"/>
      <c r="N364" s="3"/>
      <c r="O364" s="3"/>
      <c r="P364" s="3"/>
      <c r="Q364" s="3"/>
      <c r="R364" s="3"/>
      <c r="S364" s="3"/>
    </row>
    <row r="365" spans="1:38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F364*SUM(econhigh!Z155:AB155)/SUM(econhigh!Z154:AB154)</f>
        <v>18656.480647509583</v>
      </c>
      <c r="G365" s="13">
        <f t="shared" si="30"/>
        <v>104.64801824019177</v>
      </c>
      <c r="H365" s="13">
        <f t="shared" si="30"/>
        <v>137.05724030848384</v>
      </c>
      <c r="I365" s="13">
        <f t="shared" si="30"/>
        <v>132.5378208755134</v>
      </c>
      <c r="J365" s="13">
        <f t="shared" si="30"/>
        <v>35.428524691322686</v>
      </c>
      <c r="K365" s="13">
        <f t="shared" si="30"/>
        <v>2.2088449124143654</v>
      </c>
      <c r="L365" s="13">
        <f t="shared" si="28"/>
        <v>686.88044902792603</v>
      </c>
      <c r="M365" s="3"/>
      <c r="N365" s="3"/>
      <c r="O365" s="3"/>
      <c r="P365" s="3"/>
      <c r="Q365" s="3"/>
      <c r="R365" s="3"/>
      <c r="S365" s="3"/>
    </row>
    <row r="366" spans="1:38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F365*SUM(econhigh!Z156:AB156)/SUM(econhigh!Z155:AB155)</f>
        <v>18709.12626628103</v>
      </c>
      <c r="G366" s="13">
        <f t="shared" si="30"/>
        <v>105.78667668346701</v>
      </c>
      <c r="H366" s="13">
        <f t="shared" si="30"/>
        <v>138.43197396288235</v>
      </c>
      <c r="I366" s="13">
        <f t="shared" si="30"/>
        <v>133.56166816646697</v>
      </c>
      <c r="J366" s="13">
        <f t="shared" si="30"/>
        <v>35.594332233376775</v>
      </c>
      <c r="K366" s="13">
        <f t="shared" si="30"/>
        <v>2.2156232721412965</v>
      </c>
      <c r="L366" s="13">
        <f t="shared" si="28"/>
        <v>690.59027431833442</v>
      </c>
      <c r="M366" s="3"/>
      <c r="N366" s="3"/>
      <c r="O366" s="3"/>
      <c r="P366" s="3"/>
      <c r="Q366" s="3"/>
      <c r="R366" s="3"/>
      <c r="S366" s="3"/>
    </row>
    <row r="367" spans="1:38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F366*SUM(econhigh!Z157:AB157)/SUM(econhigh!Z156:AB156)</f>
        <v>18760.170189206539</v>
      </c>
      <c r="G367" s="13">
        <f t="shared" si="30"/>
        <v>106.928548239625</v>
      </c>
      <c r="H367" s="13">
        <f t="shared" si="30"/>
        <v>139.80786893448274</v>
      </c>
      <c r="I367" s="13">
        <f t="shared" si="30"/>
        <v>134.57968194943686</v>
      </c>
      <c r="J367" s="13">
        <f t="shared" si="30"/>
        <v>35.756846775064254</v>
      </c>
      <c r="K367" s="13">
        <f t="shared" si="30"/>
        <v>2.2222061804326758</v>
      </c>
      <c r="L367" s="13">
        <f t="shared" si="28"/>
        <v>694.2951520790416</v>
      </c>
      <c r="M367" s="3"/>
      <c r="N367" s="3"/>
      <c r="O367" s="3"/>
      <c r="P367" s="3"/>
      <c r="Q367" s="3"/>
      <c r="R367" s="3"/>
      <c r="S367" s="3"/>
    </row>
    <row r="368" spans="1:38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F367*SUM(econhigh!Z158:AB158)/SUM(econhigh!Z157:AB157)</f>
        <v>18809.627747985782</v>
      </c>
      <c r="G368" s="13">
        <f t="shared" si="30"/>
        <v>108.07353515258127</v>
      </c>
      <c r="H368" s="13">
        <f t="shared" si="30"/>
        <v>141.18477163449046</v>
      </c>
      <c r="I368" s="13">
        <f t="shared" si="30"/>
        <v>135.59169989499824</v>
      </c>
      <c r="J368" s="13">
        <f t="shared" si="30"/>
        <v>35.916068442673165</v>
      </c>
      <c r="K368" s="13">
        <f t="shared" si="30"/>
        <v>2.2285953444478359</v>
      </c>
      <c r="L368" s="13">
        <f t="shared" si="28"/>
        <v>697.99467046919108</v>
      </c>
      <c r="M368" s="3"/>
      <c r="N368" s="3"/>
      <c r="O368" s="3"/>
      <c r="P368" s="3"/>
      <c r="Q368" s="3"/>
      <c r="R368" s="3"/>
      <c r="S368" s="3"/>
    </row>
    <row r="369" spans="1:19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F368*SUM(econhigh!Z159:AB159)/SUM(econhigh!Z158:AB158)</f>
        <v>18857.51462702535</v>
      </c>
      <c r="G369" s="13">
        <f t="shared" si="30"/>
        <v>109.22154060198885</v>
      </c>
      <c r="H369" s="13">
        <f t="shared" si="30"/>
        <v>142.5625303362346</v>
      </c>
      <c r="I369" s="13">
        <f t="shared" si="30"/>
        <v>136.59756415596576</v>
      </c>
      <c r="J369" s="13">
        <f t="shared" si="30"/>
        <v>36.071999154772385</v>
      </c>
      <c r="K369" s="13">
        <f t="shared" si="30"/>
        <v>2.2347925194293596</v>
      </c>
      <c r="L369" s="13">
        <f t="shared" si="28"/>
        <v>701.68842676839097</v>
      </c>
      <c r="M369" s="3"/>
      <c r="N369" s="3"/>
      <c r="O369" s="3"/>
      <c r="P369" s="3"/>
      <c r="Q369" s="3"/>
      <c r="R369" s="3"/>
      <c r="S369" s="3"/>
    </row>
    <row r="370" spans="1:19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F369*SUM(econhigh!Z160:AB160)/SUM(econhigh!Z159:AB159)</f>
        <v>18903.84684396263</v>
      </c>
      <c r="G370" s="13">
        <f t="shared" si="30"/>
        <v>110.37246872476504</v>
      </c>
      <c r="H370" s="13">
        <f t="shared" si="30"/>
        <v>143.94099520316311</v>
      </c>
      <c r="I370" s="13">
        <f t="shared" si="30"/>
        <v>137.59712136021898</v>
      </c>
      <c r="J370" s="13">
        <f t="shared" si="30"/>
        <v>36.224642561221778</v>
      </c>
      <c r="K370" s="13">
        <f t="shared" si="30"/>
        <v>2.2407995063428054</v>
      </c>
      <c r="L370" s="13">
        <f t="shared" si="28"/>
        <v>705.3760273557117</v>
      </c>
      <c r="M370" s="3"/>
      <c r="N370" s="3"/>
      <c r="O370" s="3"/>
      <c r="P370" s="3"/>
      <c r="Q370" s="3"/>
      <c r="R370" s="3"/>
      <c r="S370" s="3"/>
    </row>
    <row r="371" spans="1:19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F370*SUM(econhigh!Z161:AB161)/SUM(econhigh!Z160:AB160)</f>
        <v>18948.640730370502</v>
      </c>
      <c r="G371" s="13">
        <f t="shared" si="30"/>
        <v>111.52622463542943</v>
      </c>
      <c r="H371" s="13">
        <f t="shared" si="30"/>
        <v>145.32001831493227</v>
      </c>
      <c r="I371" s="13">
        <f t="shared" si="30"/>
        <v>138.5902226006981</v>
      </c>
      <c r="J371" s="13">
        <f t="shared" si="30"/>
        <v>36.374003983380568</v>
      </c>
      <c r="K371" s="13">
        <f t="shared" si="30"/>
        <v>2.2466181495307573</v>
      </c>
      <c r="L371" s="13">
        <f t="shared" si="28"/>
        <v>709.05708768397108</v>
      </c>
      <c r="M371" s="3"/>
      <c r="N371" s="3"/>
      <c r="O371" s="3"/>
      <c r="P371" s="3"/>
      <c r="Q371" s="3"/>
      <c r="R371" s="3"/>
      <c r="S371" s="3"/>
    </row>
    <row r="372" spans="1:19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F371*SUM(econhigh!Z162:AB162)/SUM(econhigh!Z161:AB161)</f>
        <v>18991.912912664611</v>
      </c>
      <c r="G372" s="13">
        <f t="shared" si="30"/>
        <v>112.68271444526425</v>
      </c>
      <c r="H372" s="13">
        <f t="shared" si="30"/>
        <v>146.69945369161266</v>
      </c>
      <c r="I372" s="13">
        <f t="shared" si="30"/>
        <v>139.57672342263527</v>
      </c>
      <c r="J372" s="13">
        <f t="shared" si="30"/>
        <v>36.520090355466742</v>
      </c>
      <c r="K372" s="13">
        <f t="shared" si="30"/>
        <v>2.2522503343840503</v>
      </c>
      <c r="L372" s="13">
        <f t="shared" si="28"/>
        <v>712.73123224936285</v>
      </c>
      <c r="M372" s="3"/>
      <c r="N372" s="3"/>
      <c r="O372" s="3"/>
      <c r="P372" s="3"/>
      <c r="Q372" s="3"/>
      <c r="R372" s="3"/>
      <c r="S372" s="3"/>
    </row>
    <row r="373" spans="1:19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F372*SUM(econhigh!Z163:AB163)/SUM(econhigh!Z162:AB162)</f>
        <v>19033.68029323293</v>
      </c>
      <c r="G373" s="13">
        <f t="shared" si="30"/>
        <v>113.84184528030951</v>
      </c>
      <c r="H373" s="13">
        <f t="shared" si="30"/>
        <v>148.0791573160358</v>
      </c>
      <c r="I373" s="13">
        <f t="shared" si="30"/>
        <v>140.55648380808876</v>
      </c>
      <c r="J373" s="13">
        <f t="shared" si="30"/>
        <v>36.662910167025444</v>
      </c>
      <c r="K373" s="13">
        <f t="shared" si="30"/>
        <v>2.2576979850329248</v>
      </c>
      <c r="L373" s="13">
        <f t="shared" si="28"/>
        <v>716.39809455649242</v>
      </c>
      <c r="M373" s="3"/>
      <c r="N373" s="3"/>
      <c r="O373" s="3"/>
      <c r="P373" s="3"/>
      <c r="Q373" s="3"/>
      <c r="R373" s="3"/>
      <c r="S373" s="3"/>
    </row>
    <row r="374" spans="1:19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F373*SUM(econhigh!Z164:AB164)/SUM(econhigh!Z163:AB163)</f>
        <v>19073.960031807263</v>
      </c>
      <c r="G374" s="13">
        <f t="shared" si="30"/>
        <v>115.00352529820636</v>
      </c>
      <c r="H374" s="13">
        <f t="shared" si="30"/>
        <v>149.45898715430747</v>
      </c>
      <c r="I374" s="13">
        <f t="shared" si="30"/>
        <v>141.52936815784977</v>
      </c>
      <c r="J374" s="13">
        <f t="shared" si="30"/>
        <v>36.802473406469147</v>
      </c>
      <c r="K374" s="13">
        <f t="shared" si="30"/>
        <v>2.2629630620607073</v>
      </c>
      <c r="L374" s="13">
        <f t="shared" si="28"/>
        <v>720.05731707889345</v>
      </c>
      <c r="M374" s="3"/>
      <c r="N374" s="3"/>
      <c r="O374" s="3"/>
      <c r="P374" s="3"/>
      <c r="Q374" s="3"/>
      <c r="R374" s="3"/>
      <c r="S374" s="3"/>
    </row>
    <row r="375" spans="1:19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F374*SUM(econhigh!Z165:AB165)/SUM(econhigh!Z164:AB164)</f>
        <v>19112.769527094752</v>
      </c>
      <c r="G375" s="13">
        <f t="shared" ref="G375:K390" si="31">G374*(1-G$5)+G$4*$F374*$L$4/1000</f>
        <v>116.16766370390351</v>
      </c>
      <c r="H375" s="13">
        <f t="shared" si="31"/>
        <v>150.83880317451528</v>
      </c>
      <c r="I375" s="13">
        <f t="shared" si="31"/>
        <v>142.4952452707935</v>
      </c>
      <c r="J375" s="13">
        <f t="shared" si="31"/>
        <v>36.938791505656759</v>
      </c>
      <c r="K375" s="13">
        <f t="shared" si="31"/>
        <v>2.2680475602425072</v>
      </c>
      <c r="L375" s="13">
        <f t="shared" si="28"/>
        <v>723.70855121511158</v>
      </c>
      <c r="M375" s="3"/>
      <c r="N375" s="3"/>
      <c r="O375" s="3"/>
      <c r="P375" s="3"/>
      <c r="Q375" s="3"/>
      <c r="R375" s="3"/>
      <c r="S375" s="3"/>
    </row>
    <row r="376" spans="1:19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F375*SUM(econhigh!Z166:AB166)/SUM(econhigh!Z165:AB165)</f>
        <v>19150.126398685981</v>
      </c>
      <c r="G376" s="13">
        <f t="shared" si="31"/>
        <v>117.33417076424263</v>
      </c>
      <c r="H376" s="13">
        <f t="shared" si="31"/>
        <v>152.21846736366032</v>
      </c>
      <c r="I376" s="13">
        <f t="shared" si="31"/>
        <v>143.45398832074767</v>
      </c>
      <c r="J376" s="13">
        <f t="shared" si="31"/>
        <v>37.071877285482792</v>
      </c>
      <c r="K376" s="13">
        <f t="shared" si="31"/>
        <v>2.2729535063112984</v>
      </c>
      <c r="L376" s="13">
        <f t="shared" si="28"/>
        <v>727.35145724044469</v>
      </c>
      <c r="M376" s="3"/>
      <c r="N376" s="3"/>
      <c r="O376" s="3"/>
      <c r="P376" s="3"/>
      <c r="Q376" s="3"/>
      <c r="R376" s="3"/>
      <c r="S376" s="3"/>
    </row>
    <row r="377" spans="1:19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F376*SUM(econhigh!Z167:AB167)/SUM(econhigh!Z166:AB166)</f>
        <v>19186.04846925622</v>
      </c>
      <c r="G377" s="13">
        <f t="shared" si="31"/>
        <v>118.50295782143942</v>
      </c>
      <c r="H377" s="13">
        <f t="shared" si="31"/>
        <v>153.59784374284317</v>
      </c>
      <c r="I377" s="13">
        <f t="shared" si="31"/>
        <v>144.40547483095366</v>
      </c>
      <c r="J377" s="13">
        <f t="shared" si="31"/>
        <v>37.201744902451431</v>
      </c>
      <c r="K377" s="13">
        <f t="shared" si="31"/>
        <v>2.2776829567535946</v>
      </c>
      <c r="L377" s="13">
        <f t="shared" si="28"/>
        <v>730.98570425444132</v>
      </c>
      <c r="M377" s="3"/>
      <c r="N377" s="3"/>
      <c r="O377" s="3"/>
      <c r="P377" s="3"/>
      <c r="Q377" s="3"/>
      <c r="R377" s="3"/>
      <c r="S377" s="3"/>
    </row>
    <row r="378" spans="1:19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F377*SUM(econhigh!Z168:AB168)/SUM(econhigh!Z167:AB167)</f>
        <v>19220.553747074049</v>
      </c>
      <c r="G378" s="13">
        <f t="shared" si="31"/>
        <v>119.67393730547853</v>
      </c>
      <c r="H378" s="13">
        <f t="shared" si="31"/>
        <v>154.97679838073711</v>
      </c>
      <c r="I378" s="13">
        <f t="shared" si="31"/>
        <v>145.34958664619643</v>
      </c>
      <c r="J378" s="13">
        <f t="shared" si="31"/>
        <v>37.328409796213592</v>
      </c>
      <c r="K378" s="13">
        <f t="shared" si="31"/>
        <v>2.2822379956368346</v>
      </c>
      <c r="L378" s="13">
        <f t="shared" si="28"/>
        <v>734.61097012426239</v>
      </c>
      <c r="M378" s="3"/>
      <c r="N378" s="3"/>
      <c r="O378" s="3"/>
      <c r="P378" s="3"/>
      <c r="Q378" s="3"/>
      <c r="R378" s="3"/>
      <c r="S378" s="3"/>
    </row>
    <row r="379" spans="1:19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F378*SUM(econhigh!Z169:AB169)/SUM(econhigh!Z168:AB168)</f>
        <v>19253.660408831543</v>
      </c>
      <c r="G379" s="13">
        <f t="shared" si="31"/>
        <v>120.8470227454408</v>
      </c>
      <c r="H379" s="13">
        <f t="shared" si="31"/>
        <v>156.35519940538165</v>
      </c>
      <c r="I379" s="13">
        <f t="shared" si="31"/>
        <v>146.28620990268047</v>
      </c>
      <c r="J379" s="13">
        <f t="shared" si="31"/>
        <v>37.451888638047997</v>
      </c>
      <c r="K379" s="13">
        <f t="shared" si="31"/>
        <v>2.2866207324704368</v>
      </c>
      <c r="L379" s="13">
        <f t="shared" si="28"/>
        <v>738.22694142402133</v>
      </c>
      <c r="M379" s="3"/>
      <c r="N379" s="3"/>
      <c r="O379" s="3"/>
      <c r="P379" s="3"/>
      <c r="Q379" s="3"/>
      <c r="R379" s="3"/>
      <c r="S379" s="3"/>
    </row>
    <row r="380" spans="1:19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F379*SUM(econhigh!Z170:AB170)/SUM(econhigh!Z169:AB169)</f>
        <v>19285.386782808375</v>
      </c>
      <c r="G380" s="13">
        <f t="shared" si="31"/>
        <v>122.02212877978263</v>
      </c>
      <c r="H380" s="13">
        <f t="shared" si="31"/>
        <v>157.73291701433178</v>
      </c>
      <c r="I380" s="13">
        <f t="shared" si="31"/>
        <v>147.21523499573095</v>
      </c>
      <c r="J380" s="13">
        <f t="shared" si="31"/>
        <v>37.572199280270205</v>
      </c>
      <c r="K380" s="13">
        <f t="shared" si="31"/>
        <v>2.2908333001023649</v>
      </c>
      <c r="L380" s="13">
        <f t="shared" si="28"/>
        <v>741.83331337021787</v>
      </c>
      <c r="M380" s="3"/>
      <c r="N380" s="3"/>
      <c r="O380" s="3"/>
      <c r="P380" s="3"/>
      <c r="Q380" s="3"/>
      <c r="R380" s="3"/>
      <c r="S380" s="3"/>
    </row>
    <row r="381" spans="1:19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F380*SUM(econhigh!Z171:AB171)/SUM(econhigh!Z170:AB170)</f>
        <v>19315.75133238158</v>
      </c>
      <c r="G381" s="13">
        <f t="shared" si="31"/>
        <v>123.19917116558784</v>
      </c>
      <c r="H381" s="13">
        <f t="shared" si="31"/>
        <v>159.10982348319803</v>
      </c>
      <c r="I381" s="13">
        <f t="shared" si="31"/>
        <v>148.13655654539889</v>
      </c>
      <c r="J381" s="13">
        <f t="shared" si="31"/>
        <v>37.68936070655564</v>
      </c>
      <c r="K381" s="13">
        <f t="shared" si="31"/>
        <v>2.294877852652915</v>
      </c>
      <c r="L381" s="13">
        <f t="shared" si="28"/>
        <v>745.42978975339338</v>
      </c>
      <c r="M381" s="3"/>
      <c r="N381" s="3"/>
      <c r="O381" s="3"/>
      <c r="P381" s="3"/>
      <c r="Q381" s="3"/>
      <c r="R381" s="3"/>
      <c r="S381" s="3"/>
    </row>
    <row r="382" spans="1:19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F381*SUM(econhigh!Z172:AB172)/SUM(econhigh!Z171:AB171)</f>
        <v>19344.77263989174</v>
      </c>
      <c r="G382" s="13">
        <f t="shared" si="31"/>
        <v>124.37806678681301</v>
      </c>
      <c r="H382" s="13">
        <f t="shared" si="31"/>
        <v>160.48579317261496</v>
      </c>
      <c r="I382" s="13">
        <f t="shared" si="31"/>
        <v>149.05007336005056</v>
      </c>
      <c r="J382" s="13">
        <f t="shared" si="31"/>
        <v>37.803392983165054</v>
      </c>
      <c r="K382" s="13">
        <f t="shared" si="31"/>
        <v>2.2987565634873048</v>
      </c>
      <c r="L382" s="13">
        <f t="shared" si="28"/>
        <v>749.01608286613077</v>
      </c>
      <c r="M382" s="3"/>
      <c r="N382" s="3"/>
      <c r="O382" s="3"/>
      <c r="P382" s="3"/>
      <c r="Q382" s="3"/>
      <c r="R382" s="3"/>
      <c r="S382" s="3"/>
    </row>
    <row r="383" spans="1:19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F382*SUM(econhigh!Z173:AB173)/SUM(econhigh!Z172:AB172)</f>
        <v>19372.46939087487</v>
      </c>
      <c r="G383" s="13">
        <f t="shared" si="31"/>
        <v>125.55873366154819</v>
      </c>
      <c r="H383" s="13">
        <f t="shared" si="31"/>
        <v>161.86070253367564</v>
      </c>
      <c r="I383" s="13">
        <f t="shared" si="31"/>
        <v>149.95568839802175</v>
      </c>
      <c r="J383" s="13">
        <f t="shared" si="31"/>
        <v>37.914317211062723</v>
      </c>
      <c r="K383" s="13">
        <f t="shared" si="31"/>
        <v>2.3024716232285294</v>
      </c>
      <c r="L383" s="13">
        <f t="shared" si="28"/>
        <v>752.59191342753684</v>
      </c>
      <c r="M383" s="3"/>
      <c r="N383" s="3"/>
      <c r="O383" s="3"/>
      <c r="P383" s="3"/>
      <c r="Q383" s="3"/>
      <c r="R383" s="3"/>
      <c r="S383" s="3"/>
    </row>
    <row r="384" spans="1:19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F383*SUM(econhigh!Z174:AB174)/SUM(econhigh!Z173:AB173)</f>
        <v>19398.86035866852</v>
      </c>
      <c r="G384" s="13">
        <f t="shared" si="31"/>
        <v>126.7410909483152</v>
      </c>
      <c r="H384" s="13">
        <f t="shared" si="31"/>
        <v>163.2344301118701</v>
      </c>
      <c r="I384" s="13">
        <f t="shared" si="31"/>
        <v>150.85330872741795</v>
      </c>
      <c r="J384" s="13">
        <f t="shared" si="31"/>
        <v>38.022155478919188</v>
      </c>
      <c r="K384" s="13">
        <f t="shared" si="31"/>
        <v>2.3060252378118111</v>
      </c>
      <c r="L384" s="13">
        <f t="shared" si="28"/>
        <v>756.15701050433427</v>
      </c>
      <c r="M384" s="3"/>
      <c r="N384" s="3"/>
      <c r="O384" s="3"/>
      <c r="P384" s="3"/>
      <c r="Q384" s="3"/>
      <c r="R384" s="3"/>
      <c r="S384" s="3"/>
    </row>
    <row r="385" spans="1:19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F384*SUM(econhigh!Z175:AB175)/SUM(econhigh!Z174:AB174)</f>
        <v>19423.964389400237</v>
      </c>
      <c r="G385" s="13">
        <f t="shared" si="31"/>
        <v>127.92505895142642</v>
      </c>
      <c r="H385" s="13">
        <f t="shared" si="31"/>
        <v>164.60685654956819</v>
      </c>
      <c r="I385" s="13">
        <f t="shared" si="31"/>
        <v>151.7428454841413</v>
      </c>
      <c r="J385" s="13">
        <f t="shared" si="31"/>
        <v>38.126930816992058</v>
      </c>
      <c r="K385" s="13">
        <f t="shared" si="31"/>
        <v>2.3094196265818452</v>
      </c>
      <c r="L385" s="13">
        <f t="shared" si="28"/>
        <v>759.71111142870984</v>
      </c>
      <c r="M385" s="3"/>
      <c r="N385" s="3"/>
      <c r="O385" s="3"/>
      <c r="P385" s="3"/>
      <c r="Q385" s="3"/>
      <c r="R385" s="3"/>
      <c r="S385" s="3"/>
    </row>
    <row r="386" spans="1:19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F385*SUM(econhigh!Z176:AB176)/SUM(econhigh!Z175:AB175)</f>
        <v>19447.80038736427</v>
      </c>
      <c r="G386" s="13">
        <f t="shared" si="31"/>
        <v>129.11055912542739</v>
      </c>
      <c r="H386" s="13">
        <f t="shared" si="31"/>
        <v>165.97786458708561</v>
      </c>
      <c r="I386" s="13">
        <f t="shared" si="31"/>
        <v>152.62421382822569</v>
      </c>
      <c r="J386" s="13">
        <f t="shared" si="31"/>
        <v>38.228667151879527</v>
      </c>
      <c r="K386" s="13">
        <f t="shared" si="31"/>
        <v>2.3126570204339543</v>
      </c>
      <c r="L386" s="13">
        <f t="shared" si="28"/>
        <v>763.25396171305215</v>
      </c>
      <c r="M386" s="3"/>
      <c r="N386" s="3"/>
      <c r="O386" s="3"/>
      <c r="P386" s="3"/>
      <c r="Q386" s="3"/>
      <c r="R386" s="3"/>
      <c r="S386" s="3"/>
    </row>
    <row r="387" spans="1:19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F386*SUM(econhigh!Z177:AB177)/SUM(econhigh!Z176:AB176)</f>
        <v>19470.387300792874</v>
      </c>
      <c r="G387" s="13">
        <f t="shared" si="31"/>
        <v>130.2975140786468</v>
      </c>
      <c r="H387" s="13">
        <f t="shared" si="31"/>
        <v>167.34733906237395</v>
      </c>
      <c r="I387" s="13">
        <f t="shared" si="31"/>
        <v>153.49733289856104</v>
      </c>
      <c r="J387" s="13">
        <f t="shared" si="31"/>
        <v>38.327389262142347</v>
      </c>
      <c r="K387" s="13">
        <f t="shared" si="31"/>
        <v>2.3157396600001023</v>
      </c>
      <c r="L387" s="13">
        <f t="shared" si="28"/>
        <v>766.78531496172423</v>
      </c>
      <c r="M387" s="3"/>
      <c r="N387" s="3"/>
      <c r="O387" s="3"/>
      <c r="P387" s="3"/>
      <c r="Q387" s="3"/>
      <c r="R387" s="3"/>
      <c r="S387" s="3"/>
    </row>
    <row r="388" spans="1:19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F387*SUM(econhigh!Z178:AB178)/SUM(econhigh!Z177:AB177)</f>
        <v>19491.744108026665</v>
      </c>
      <c r="G388" s="13">
        <f t="shared" si="31"/>
        <v>131.4858475758783</v>
      </c>
      <c r="H388" s="13">
        <f t="shared" si="31"/>
        <v>168.71516690937591</v>
      </c>
      <c r="I388" s="13">
        <f t="shared" si="31"/>
        <v>154.36212576608767</v>
      </c>
      <c r="J388" s="13">
        <f t="shared" si="31"/>
        <v>38.423122734790901</v>
      </c>
      <c r="K388" s="13">
        <f t="shared" si="31"/>
        <v>2.3186697938806407</v>
      </c>
      <c r="L388" s="13">
        <f t="shared" si="28"/>
        <v>770.30493278001336</v>
      </c>
      <c r="M388" s="3"/>
      <c r="N388" s="3"/>
      <c r="O388" s="3"/>
      <c r="P388" s="3"/>
      <c r="Q388" s="3"/>
      <c r="R388" s="3"/>
      <c r="S388" s="3"/>
    </row>
    <row r="389" spans="1:19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F388*SUM(econhigh!Z179:AB179)/SUM(econhigh!Z178:AB178)</f>
        <v>19511.889804088209</v>
      </c>
      <c r="G389" s="13">
        <f t="shared" si="31"/>
        <v>132.67548454021795</v>
      </c>
      <c r="H389" s="13">
        <f t="shared" si="31"/>
        <v>170.081237155086</v>
      </c>
      <c r="I389" s="13">
        <f t="shared" si="31"/>
        <v>155.21851938554127</v>
      </c>
      <c r="J389" s="13">
        <f t="shared" si="31"/>
        <v>38.515893922634895</v>
      </c>
      <c r="K389" s="13">
        <f t="shared" si="31"/>
        <v>2.3214496769225312</v>
      </c>
      <c r="L389" s="13">
        <f t="shared" si="28"/>
        <v>773.81258468040267</v>
      </c>
      <c r="M389" s="3"/>
      <c r="N389" s="3"/>
      <c r="O389" s="3"/>
      <c r="P389" s="3"/>
      <c r="Q389" s="3"/>
      <c r="R389" s="3"/>
      <c r="S389" s="3"/>
    </row>
    <row r="390" spans="1:19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F389*SUM(econhigh!Z180:AB180)/SUM(econhigh!Z179:AB179)</f>
        <v>19530.843387661749</v>
      </c>
      <c r="G390" s="13">
        <f t="shared" si="31"/>
        <v>133.86635105408249</v>
      </c>
      <c r="H390" s="13">
        <f t="shared" si="31"/>
        <v>171.44544091535909</v>
      </c>
      <c r="I390" s="13">
        <f t="shared" si="31"/>
        <v>156.06644454582832</v>
      </c>
      <c r="J390" s="13">
        <f t="shared" si="31"/>
        <v>38.605729902493593</v>
      </c>
      <c r="K390" s="13">
        <f t="shared" si="31"/>
        <v>2.3240815685446861</v>
      </c>
      <c r="L390" s="13">
        <f t="shared" si="28"/>
        <v>777.30804798630811</v>
      </c>
      <c r="M390" s="3"/>
      <c r="N390" s="3"/>
      <c r="O390" s="3"/>
      <c r="P390" s="3"/>
      <c r="Q390" s="3"/>
      <c r="R390" s="3"/>
      <c r="S390" s="3"/>
    </row>
    <row r="391" spans="1:19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F390*SUM(econhigh!Z181:AB181)/SUM(econhigh!Z180:AB180)</f>
        <v>19548.623848481755</v>
      </c>
      <c r="G391" s="13">
        <f t="shared" ref="G391:K406" si="32">G390*(1-G$5)+G$4*$F390*$L$4/1000</f>
        <v>135.05837435943275</v>
      </c>
      <c r="H391" s="13">
        <f t="shared" si="32"/>
        <v>172.80767138950748</v>
      </c>
      <c r="I391" s="13">
        <f t="shared" si="32"/>
        <v>156.90583581911164</v>
      </c>
      <c r="J391" s="13">
        <f t="shared" si="32"/>
        <v>38.692658434265226</v>
      </c>
      <c r="K391" s="13">
        <f t="shared" si="32"/>
        <v>2.3265677311109556</v>
      </c>
      <c r="L391" s="13">
        <f t="shared" si="28"/>
        <v>780.79110773342813</v>
      </c>
      <c r="M391" s="3"/>
      <c r="N391" s="3"/>
      <c r="O391" s="3"/>
      <c r="P391" s="3"/>
      <c r="Q391" s="3"/>
      <c r="R391" s="3"/>
      <c r="S391" s="3"/>
    </row>
    <row r="392" spans="1:19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F391*SUM(econhigh!Z182:AB182)/SUM(econhigh!Z181:AB181)</f>
        <v>19565.250155131402</v>
      </c>
      <c r="G392" s="13">
        <f t="shared" si="32"/>
        <v>136.25148285722742</v>
      </c>
      <c r="H392" s="13">
        <f t="shared" si="32"/>
        <v>174.16782385372912</v>
      </c>
      <c r="I392" s="13">
        <f t="shared" si="32"/>
        <v>157.7366315086847</v>
      </c>
      <c r="J392" s="13">
        <f t="shared" si="32"/>
        <v>38.776707920854385</v>
      </c>
      <c r="K392" s="13">
        <f t="shared" si="32"/>
        <v>2.3289104283512074</v>
      </c>
      <c r="L392" s="13">
        <f t="shared" si="28"/>
        <v>784.2615565688468</v>
      </c>
      <c r="M392" s="3"/>
      <c r="N392" s="3"/>
      <c r="O392" s="3"/>
      <c r="P392" s="3"/>
      <c r="Q392" s="3"/>
      <c r="R392" s="3"/>
      <c r="S392" s="3"/>
    </row>
    <row r="393" spans="1:19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F392*SUM(econhigh!Z183:AB183)/SUM(econhigh!Z182:AB182)</f>
        <v>19580.741243252123</v>
      </c>
      <c r="G393" s="13">
        <f t="shared" si="32"/>
        <v>137.44560610613215</v>
      </c>
      <c r="H393" s="13">
        <f t="shared" si="32"/>
        <v>175.52579565340781</v>
      </c>
      <c r="I393" s="13">
        <f t="shared" si="32"/>
        <v>158.55877359571224</v>
      </c>
      <c r="J393" s="13">
        <f t="shared" si="32"/>
        <v>38.857907368956539</v>
      </c>
      <c r="K393" s="13">
        <f t="shared" si="32"/>
        <v>2.3311119238308229</v>
      </c>
      <c r="L393" s="13">
        <f t="shared" si="28"/>
        <v>787.71919464803955</v>
      </c>
      <c r="M393" s="3"/>
      <c r="N393" s="3"/>
      <c r="O393" s="3"/>
      <c r="P393" s="3"/>
      <c r="Q393" s="3"/>
      <c r="R393" s="3"/>
      <c r="S393" s="3"/>
    </row>
    <row r="394" spans="1:19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F393*SUM(econhigh!Z184:AB184)/SUM(econhigh!Z183:AB183)</f>
        <v>19595.116004164305</v>
      </c>
      <c r="G394" s="13">
        <f t="shared" si="32"/>
        <v>138.64067482050905</v>
      </c>
      <c r="H394" s="13">
        <f t="shared" si="32"/>
        <v>176.88148619432783</v>
      </c>
      <c r="I394" s="13">
        <f t="shared" si="32"/>
        <v>159.37220768491486</v>
      </c>
      <c r="J394" s="13">
        <f t="shared" si="32"/>
        <v>38.936286350698971</v>
      </c>
      <c r="K394" s="13">
        <f t="shared" si="32"/>
        <v>2.3331744794688567</v>
      </c>
      <c r="L394" s="13">
        <f t="shared" ref="L394:L457" si="34">SUM(G394:K394,L$5)</f>
        <v>791.16382952991967</v>
      </c>
      <c r="M394" s="3"/>
      <c r="N394" s="3"/>
      <c r="O394" s="3"/>
      <c r="P394" s="3"/>
      <c r="Q394" s="3"/>
      <c r="R394" s="3"/>
      <c r="S394" s="3"/>
    </row>
    <row r="395" spans="1:19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F394*SUM(econhigh!Z185:AB185)/SUM(econhigh!Z184:AB184)</f>
        <v>19608.39327389828</v>
      </c>
      <c r="G395" s="13">
        <f t="shared" si="32"/>
        <v>139.83662086771156</v>
      </c>
      <c r="H395" s="13">
        <f t="shared" si="32"/>
        <v>178.23479693284403</v>
      </c>
      <c r="I395" s="13">
        <f t="shared" si="32"/>
        <v>160.17688294927265</v>
      </c>
      <c r="J395" s="13">
        <f t="shared" si="32"/>
        <v>39.01187496613742</v>
      </c>
      <c r="K395" s="13">
        <f t="shared" si="32"/>
        <v>2.3351003541050153</v>
      </c>
      <c r="L395" s="13">
        <f t="shared" si="34"/>
        <v>794.59527607007067</v>
      </c>
      <c r="M395" s="3"/>
      <c r="N395" s="3"/>
      <c r="O395" s="3"/>
      <c r="P395" s="3"/>
      <c r="Q395" s="3"/>
      <c r="R395" s="3"/>
      <c r="S395" s="3"/>
    </row>
    <row r="396" spans="1:19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F395*SUM(econhigh!Z186:AB186)/SUM(econhigh!Z185:AB185)</f>
        <v>19620.59182263476</v>
      </c>
      <c r="G396" s="13">
        <f t="shared" si="32"/>
        <v>141.03337726471005</v>
      </c>
      <c r="H396" s="13">
        <f t="shared" si="32"/>
        <v>179.58563136504912</v>
      </c>
      <c r="I396" s="13">
        <f t="shared" si="32"/>
        <v>160.97275207382353</v>
      </c>
      <c r="J396" s="13">
        <f t="shared" si="32"/>
        <v>39.084703806607763</v>
      </c>
      <c r="K396" s="13">
        <f t="shared" si="32"/>
        <v>2.3368918021155087</v>
      </c>
      <c r="L396" s="13">
        <f t="shared" si="34"/>
        <v>798.01335631230597</v>
      </c>
      <c r="M396" s="3"/>
      <c r="N396" s="3"/>
      <c r="O396" s="3"/>
      <c r="P396" s="3"/>
      <c r="Q396" s="3"/>
      <c r="R396" s="3"/>
      <c r="S396" s="3"/>
    </row>
    <row r="397" spans="1:19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F396*SUM(econhigh!Z187:AB187)/SUM(econhigh!Z186:AB186)</f>
        <v>19631.730344552601</v>
      </c>
      <c r="G397" s="13">
        <f t="shared" si="32"/>
        <v>142.23087817407273</v>
      </c>
      <c r="H397" s="13">
        <f t="shared" si="32"/>
        <v>180.93389501497924</v>
      </c>
      <c r="I397" s="13">
        <f t="shared" si="32"/>
        <v>161.7597711986291</v>
      </c>
      <c r="J397" s="13">
        <f t="shared" si="32"/>
        <v>39.154803918931869</v>
      </c>
      <c r="K397" s="13">
        <f t="shared" si="32"/>
        <v>2.338551072077768</v>
      </c>
      <c r="L397" s="13">
        <f t="shared" si="34"/>
        <v>801.41789937869066</v>
      </c>
      <c r="M397" s="3"/>
      <c r="N397" s="3"/>
      <c r="O397" s="3"/>
      <c r="P397" s="3"/>
      <c r="Q397" s="3"/>
      <c r="R397" s="3"/>
      <c r="S397" s="3"/>
    </row>
    <row r="398" spans="1:19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F397*SUM(econhigh!Z188:AB188)/SUM(econhigh!Z187:AB187)</f>
        <v>19641.827448081611</v>
      </c>
      <c r="G398" s="13">
        <f t="shared" si="32"/>
        <v>143.42905889932712</v>
      </c>
      <c r="H398" s="13">
        <f t="shared" si="32"/>
        <v>182.2794954218987</v>
      </c>
      <c r="I398" s="13">
        <f t="shared" si="32"/>
        <v>162.5378998609813</v>
      </c>
      <c r="J398" s="13">
        <f t="shared" si="32"/>
        <v>39.222206770476745</v>
      </c>
      <c r="K398" s="13">
        <f t="shared" si="32"/>
        <v>2.3400804054839259</v>
      </c>
      <c r="L398" s="13">
        <f t="shared" si="34"/>
        <v>804.80874135816782</v>
      </c>
      <c r="M398" s="3"/>
      <c r="N398" s="3"/>
      <c r="O398" s="3"/>
      <c r="P398" s="3"/>
      <c r="Q398" s="3"/>
      <c r="R398" s="3"/>
      <c r="S398" s="3"/>
    </row>
    <row r="399" spans="1:19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F398*SUM(econhigh!Z189:AB189)/SUM(econhigh!Z188:AB188)</f>
        <v>19650.901646557424</v>
      </c>
      <c r="G399" s="13">
        <f t="shared" si="32"/>
        <v>144.62785587972647</v>
      </c>
      <c r="H399" s="13">
        <f t="shared" si="32"/>
        <v>183.62234212670441</v>
      </c>
      <c r="I399" s="13">
        <f t="shared" si="32"/>
        <v>163.30710093692008</v>
      </c>
      <c r="J399" s="13">
        <f t="shared" si="32"/>
        <v>39.286944215065652</v>
      </c>
      <c r="K399" s="13">
        <f t="shared" si="32"/>
        <v>2.3414820355028856</v>
      </c>
      <c r="L399" s="13">
        <f t="shared" si="34"/>
        <v>808.18572519391944</v>
      </c>
      <c r="M399" s="3"/>
      <c r="N399" s="3"/>
      <c r="O399" s="3"/>
      <c r="P399" s="3"/>
      <c r="Q399" s="3"/>
      <c r="R399" s="3"/>
      <c r="S399" s="3"/>
    </row>
    <row r="400" spans="1:19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F399*SUM(econhigh!Z190:AB190)/SUM(econhigh!Z189:AB189)</f>
        <v>19658.971349274871</v>
      </c>
      <c r="G400" s="13">
        <f t="shared" si="32"/>
        <v>145.82720668444594</v>
      </c>
      <c r="H400" s="13">
        <f t="shared" si="32"/>
        <v>184.9623466574904</v>
      </c>
      <c r="I400" s="13">
        <f t="shared" si="32"/>
        <v>164.0673405821322</v>
      </c>
      <c r="J400" s="13">
        <f t="shared" si="32"/>
        <v>39.349048459739791</v>
      </c>
      <c r="K400" s="13">
        <f t="shared" si="32"/>
        <v>2.3427581857907427</v>
      </c>
      <c r="L400" s="13">
        <f t="shared" si="34"/>
        <v>811.54870056959908</v>
      </c>
      <c r="M400" s="3"/>
      <c r="N400" s="3"/>
      <c r="O400" s="3"/>
      <c r="P400" s="3"/>
      <c r="Q400" s="3"/>
      <c r="R400" s="3"/>
      <c r="S400" s="3"/>
    </row>
    <row r="401" spans="1:19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F400*SUM(econhigh!Z191:AB191)/SUM(econhigh!Z190:AB190)</f>
        <v>19666.054852936064</v>
      </c>
      <c r="G401" s="13">
        <f t="shared" si="32"/>
        <v>147.02705000623266</v>
      </c>
      <c r="H401" s="13">
        <f t="shared" si="32"/>
        <v>186.2994225143118</v>
      </c>
      <c r="I401" s="13">
        <f t="shared" si="32"/>
        <v>164.81858817229937</v>
      </c>
      <c r="J401" s="13">
        <f t="shared" si="32"/>
        <v>39.408552032368696</v>
      </c>
      <c r="K401" s="13">
        <f t="shared" si="32"/>
        <v>2.3439110693492382</v>
      </c>
      <c r="L401" s="13">
        <f t="shared" si="34"/>
        <v>814.89752379456183</v>
      </c>
      <c r="M401" s="3"/>
      <c r="N401" s="3"/>
      <c r="O401" s="3"/>
      <c r="P401" s="3"/>
      <c r="Q401" s="3"/>
      <c r="R401" s="3"/>
      <c r="S401" s="3"/>
    </row>
    <row r="402" spans="1:19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F401*SUM(econhigh!Z192:AB192)/SUM(econhigh!Z191:AB191)</f>
        <v>19672.170333488481</v>
      </c>
      <c r="G402" s="13">
        <f t="shared" si="32"/>
        <v>148.22732565453393</v>
      </c>
      <c r="H402" s="13">
        <f t="shared" si="32"/>
        <v>187.63348515318793</v>
      </c>
      <c r="I402" s="13">
        <f t="shared" si="32"/>
        <v>165.56081624296201</v>
      </c>
      <c r="J402" s="13">
        <f t="shared" si="32"/>
        <v>39.465487750107243</v>
      </c>
      <c r="K402" s="13">
        <f t="shared" si="32"/>
        <v>2.3449428874318778</v>
      </c>
      <c r="L402" s="13">
        <f t="shared" si="34"/>
        <v>818.23205768822299</v>
      </c>
      <c r="M402" s="3"/>
      <c r="N402" s="3"/>
      <c r="O402" s="3"/>
      <c r="P402" s="3"/>
      <c r="Q402" s="3"/>
      <c r="R402" s="3"/>
      <c r="S402" s="3"/>
    </row>
    <row r="403" spans="1:19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F402*SUM(econhigh!Z193:AB193)/SUM(econhigh!Z192:AB192)</f>
        <v>19677.335838348452</v>
      </c>
      <c r="G403" s="13">
        <f t="shared" si="32"/>
        <v>149.42797454812711</v>
      </c>
      <c r="H403" s="13">
        <f t="shared" si="32"/>
        <v>188.96445196938279</v>
      </c>
      <c r="I403" s="13">
        <f t="shared" si="32"/>
        <v>166.29400042896424</v>
      </c>
      <c r="J403" s="13">
        <f t="shared" si="32"/>
        <v>39.519888688696582</v>
      </c>
      <c r="K403" s="13">
        <f t="shared" si="32"/>
        <v>2.3458558284972688</v>
      </c>
      <c r="L403" s="13">
        <f t="shared" si="34"/>
        <v>821.55217146366795</v>
      </c>
      <c r="M403" s="3"/>
      <c r="N403" s="3"/>
      <c r="O403" s="3"/>
      <c r="P403" s="3"/>
      <c r="Q403" s="3"/>
      <c r="R403" s="3"/>
      <c r="S403" s="3"/>
    </row>
    <row r="404" spans="1:19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F403*SUM(econhigh!Z194:AB194)/SUM(econhigh!Z193:AB193)</f>
        <v>19681.569279004823</v>
      </c>
      <c r="G404" s="13">
        <f t="shared" si="32"/>
        <v>150.62893870727513</v>
      </c>
      <c r="H404" s="13">
        <f t="shared" si="32"/>
        <v>190.29224228000166</v>
      </c>
      <c r="I404" s="13">
        <f t="shared" si="32"/>
        <v>167.01811940354324</v>
      </c>
      <c r="J404" s="13">
        <f t="shared" si="32"/>
        <v>39.571788152606111</v>
      </c>
      <c r="K404" s="13">
        <f t="shared" si="32"/>
        <v>2.3466520672091962</v>
      </c>
      <c r="L404" s="13">
        <f t="shared" si="34"/>
        <v>824.85774061063535</v>
      </c>
      <c r="M404" s="3"/>
      <c r="N404" s="3"/>
      <c r="O404" s="3"/>
      <c r="P404" s="3"/>
      <c r="Q404" s="3"/>
      <c r="R404" s="3"/>
      <c r="S404" s="3"/>
    </row>
    <row r="405" spans="1:19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F404*SUM(econhigh!Z195:AB195)/SUM(econhigh!Z194:AB194)</f>
        <v>19684.888423996799</v>
      </c>
      <c r="G405" s="13">
        <f t="shared" si="32"/>
        <v>151.83016124543036</v>
      </c>
      <c r="H405" s="13">
        <f t="shared" si="32"/>
        <v>191.61677730594073</v>
      </c>
      <c r="I405" s="13">
        <f t="shared" si="32"/>
        <v>167.73315481712504</v>
      </c>
      <c r="J405" s="13">
        <f t="shared" si="32"/>
        <v>39.621219646013017</v>
      </c>
      <c r="K405" s="13">
        <f t="shared" si="32"/>
        <v>2.3473337634828888</v>
      </c>
      <c r="L405" s="13">
        <f t="shared" si="34"/>
        <v>828.1486467779921</v>
      </c>
      <c r="M405" s="3"/>
      <c r="N405" s="3"/>
      <c r="O405" s="3"/>
      <c r="P405" s="3"/>
      <c r="Q405" s="3"/>
      <c r="R405" s="3"/>
      <c r="S405" s="3"/>
    </row>
    <row r="406" spans="1:19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F405*SUM(econhigh!Z196:AB196)/SUM(econhigh!Z195:AB195)</f>
        <v>19687.310892260546</v>
      </c>
      <c r="G406" s="13">
        <f t="shared" si="32"/>
        <v>153.03158636050998</v>
      </c>
      <c r="H406" s="13">
        <f t="shared" si="32"/>
        <v>192.93798015322733</v>
      </c>
      <c r="I406" s="13">
        <f t="shared" si="32"/>
        <v>168.43909123588688</v>
      </c>
      <c r="J406" s="13">
        <f t="shared" si="32"/>
        <v>39.668216844615479</v>
      </c>
      <c r="K406" s="13">
        <f t="shared" si="32"/>
        <v>2.3479030615768743</v>
      </c>
      <c r="L406" s="13">
        <f t="shared" si="34"/>
        <v>831.42477765581646</v>
      </c>
      <c r="M406" s="3"/>
      <c r="N406" s="3"/>
      <c r="O406" s="3"/>
      <c r="P406" s="3"/>
      <c r="Q406" s="3"/>
      <c r="R406" s="3"/>
      <c r="S406" s="3"/>
    </row>
    <row r="407" spans="1:19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F406*SUM(econhigh!Z197:AB197)/SUM(econhigh!Z196:AB196)</f>
        <v>19688.854146837879</v>
      </c>
      <c r="G407" s="13">
        <f t="shared" ref="G407:K422" si="35">G406*(1-G$5)+G$4*$F406*$L$4/1000</f>
        <v>154.23315932576531</v>
      </c>
      <c r="H407" s="13">
        <f t="shared" si="35"/>
        <v>194.25577579378663</v>
      </c>
      <c r="I407" s="13">
        <f t="shared" si="35"/>
        <v>169.13591608014451</v>
      </c>
      <c r="J407" s="13">
        <f t="shared" si="35"/>
        <v>39.712813568275159</v>
      </c>
      <c r="K407" s="13">
        <f t="shared" si="35"/>
        <v>2.3483620892297941</v>
      </c>
      <c r="L407" s="13">
        <f t="shared" si="34"/>
        <v>834.68602685720134</v>
      </c>
      <c r="M407" s="3"/>
      <c r="N407" s="3"/>
      <c r="O407" s="3"/>
      <c r="P407" s="3"/>
      <c r="Q407" s="3"/>
      <c r="R407" s="3"/>
      <c r="S407" s="3"/>
    </row>
    <row r="408" spans="1:19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F407*SUM(econhigh!Z198:AB198)/SUM(econhigh!Z197:AB197)</f>
        <v>19689.535488940717</v>
      </c>
      <c r="G408" s="13">
        <f t="shared" si="35"/>
        <v>155.43482648026716</v>
      </c>
      <c r="H408" s="13">
        <f t="shared" si="35"/>
        <v>195.57009104567044</v>
      </c>
      <c r="I408" s="13">
        <f t="shared" si="35"/>
        <v>169.82361956262162</v>
      </c>
      <c r="J408" s="13">
        <f t="shared" si="35"/>
        <v>39.755043754484142</v>
      </c>
      <c r="K408" s="13">
        <f t="shared" si="35"/>
        <v>2.3487129568414868</v>
      </c>
      <c r="L408" s="13">
        <f t="shared" si="34"/>
        <v>837.93229379988486</v>
      </c>
      <c r="M408" s="3"/>
      <c r="N408" s="3"/>
      <c r="O408" s="3"/>
      <c r="P408" s="3"/>
      <c r="Q408" s="3"/>
      <c r="R408" s="3"/>
      <c r="S408" s="3"/>
    </row>
    <row r="409" spans="1:19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F408*SUM(econhigh!Z199:AB199)/SUM(econhigh!Z198:AB198)</f>
        <v>19689.372052364426</v>
      </c>
      <c r="G409" s="13">
        <f t="shared" si="35"/>
        <v>156.63653521902881</v>
      </c>
      <c r="H409" s="13">
        <f t="shared" si="35"/>
        <v>196.88085455278332</v>
      </c>
      <c r="I409" s="13">
        <f t="shared" si="35"/>
        <v>170.50219462665581</v>
      </c>
      <c r="J409" s="13">
        <f t="shared" si="35"/>
        <v>39.794941432650958</v>
      </c>
      <c r="K409" s="13">
        <f t="shared" si="35"/>
        <v>2.3489577566976307</v>
      </c>
      <c r="L409" s="13">
        <f t="shared" si="34"/>
        <v>841.16348358781647</v>
      </c>
      <c r="M409" s="3"/>
      <c r="N409" s="3"/>
      <c r="O409" s="3"/>
      <c r="P409" s="3"/>
      <c r="Q409" s="3"/>
      <c r="R409" s="3"/>
      <c r="S409" s="3"/>
    </row>
    <row r="410" spans="1:19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F409*SUM(econhigh!Z200:AB200)/SUM(econhigh!Z199:AB199)</f>
        <v>19688.380798242852</v>
      </c>
      <c r="G410" s="13">
        <f t="shared" si="35"/>
        <v>157.83823398278815</v>
      </c>
      <c r="H410" s="13">
        <f t="shared" si="35"/>
        <v>198.18799676413963</v>
      </c>
      <c r="I410" s="13">
        <f t="shared" si="35"/>
        <v>171.17163688439487</v>
      </c>
      <c r="J410" s="13">
        <f t="shared" si="35"/>
        <v>39.832540699199868</v>
      </c>
      <c r="K410" s="13">
        <f t="shared" si="35"/>
        <v>2.3490985622371765</v>
      </c>
      <c r="L410" s="13">
        <f t="shared" si="34"/>
        <v>844.37950689275965</v>
      </c>
      <c r="M410" s="3"/>
      <c r="N410" s="3"/>
      <c r="O410" s="3"/>
      <c r="P410" s="3"/>
      <c r="Q410" s="3"/>
      <c r="R410" s="3"/>
      <c r="S410" s="3"/>
    </row>
    <row r="411" spans="1:19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F410*SUM(econhigh!Z201:AB201)/SUM(econhigh!Z200:AB200)</f>
        <v>19686.578510138304</v>
      </c>
      <c r="G411" s="13">
        <f t="shared" si="35"/>
        <v>159.03987224746965</v>
      </c>
      <c r="H411" s="13">
        <f t="shared" si="35"/>
        <v>199.49144991268528</v>
      </c>
      <c r="I411" s="13">
        <f t="shared" si="35"/>
        <v>171.83194455503465</v>
      </c>
      <c r="J411" s="13">
        <f t="shared" si="35"/>
        <v>39.867875693477011</v>
      </c>
      <c r="K411" s="13">
        <f t="shared" si="35"/>
        <v>2.3491374273617813</v>
      </c>
      <c r="L411" s="13">
        <f t="shared" si="34"/>
        <v>847.58027983602835</v>
      </c>
      <c r="M411" s="3"/>
      <c r="N411" s="3"/>
      <c r="O411" s="3"/>
      <c r="P411" s="3"/>
      <c r="Q411" s="3"/>
      <c r="R411" s="3"/>
      <c r="S411" s="3"/>
    </row>
    <row r="412" spans="1:19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F411*SUM(econhigh!Z202:AB202)/SUM(econhigh!Z201:AB201)</f>
        <v>19683.981789458277</v>
      </c>
      <c r="G412" s="13">
        <f t="shared" si="35"/>
        <v>160.24140051334663</v>
      </c>
      <c r="H412" s="13">
        <f t="shared" si="35"/>
        <v>200.79114799371675</v>
      </c>
      <c r="I412" s="13">
        <f t="shared" si="35"/>
        <v>172.48311840314813</v>
      </c>
      <c r="J412" s="13">
        <f t="shared" si="35"/>
        <v>39.900980574456682</v>
      </c>
      <c r="K412" s="13">
        <f t="shared" si="35"/>
        <v>2.3490763857864456</v>
      </c>
      <c r="L412" s="13">
        <f t="shared" si="34"/>
        <v>850.76572387045462</v>
      </c>
      <c r="M412" s="3"/>
      <c r="N412" s="3"/>
      <c r="O412" s="3"/>
      <c r="P412" s="3"/>
      <c r="Q412" s="3"/>
      <c r="R412" s="3"/>
      <c r="S412" s="3"/>
    </row>
    <row r="413" spans="1:19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F412*SUM(econhigh!Z203:AB203)/SUM(econhigh!Z202:AB202)</f>
        <v>19680.607051192146</v>
      </c>
      <c r="G413" s="13">
        <f t="shared" si="35"/>
        <v>161.4427702939239</v>
      </c>
      <c r="H413" s="13">
        <f t="shared" si="35"/>
        <v>202.087026742929</v>
      </c>
      <c r="I413" s="13">
        <f t="shared" si="35"/>
        <v>173.12516167715395</v>
      </c>
      <c r="J413" s="13">
        <f t="shared" si="35"/>
        <v>39.931889498240395</v>
      </c>
      <c r="K413" s="13">
        <f t="shared" si="35"/>
        <v>2.3489174504304717</v>
      </c>
      <c r="L413" s="13">
        <f t="shared" si="34"/>
        <v>853.93576566267768</v>
      </c>
      <c r="M413" s="3"/>
      <c r="N413" s="3"/>
      <c r="O413" s="3"/>
      <c r="P413" s="3"/>
      <c r="Q413" s="3"/>
      <c r="R413" s="3"/>
      <c r="S413" s="3"/>
    </row>
    <row r="414" spans="1:19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F413*SUM(econhigh!Z204:AB204)/SUM(econhigh!Z203:AB203)</f>
        <v>19676.470519959501</v>
      </c>
      <c r="G414" s="13">
        <f t="shared" si="35"/>
        <v>162.64393410456003</v>
      </c>
      <c r="H414" s="13">
        <f t="shared" si="35"/>
        <v>203.37902361412358</v>
      </c>
      <c r="I414" s="13">
        <f t="shared" si="35"/>
        <v>173.75808004797017</v>
      </c>
      <c r="J414" s="13">
        <f t="shared" si="35"/>
        <v>39.96063659634089</v>
      </c>
      <c r="K414" s="13">
        <f t="shared" si="35"/>
        <v>2.3486626128479111</v>
      </c>
      <c r="L414" s="13">
        <f t="shared" si="34"/>
        <v>857.09033697584255</v>
      </c>
      <c r="M414" s="3"/>
      <c r="N414" s="3"/>
      <c r="O414" s="3"/>
      <c r="P414" s="3"/>
      <c r="Q414" s="3"/>
      <c r="R414" s="3"/>
      <c r="S414" s="3"/>
    </row>
    <row r="415" spans="1:19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F414*SUM(econhigh!Z205:AB205)/SUM(econhigh!Z204:AB204)</f>
        <v>19671.588226362535</v>
      </c>
      <c r="G415" s="13">
        <f t="shared" si="35"/>
        <v>163.84484545084865</v>
      </c>
      <c r="H415" s="13">
        <f t="shared" si="35"/>
        <v>204.66707775660703</v>
      </c>
      <c r="I415" s="13">
        <f t="shared" si="35"/>
        <v>174.38188154789776</v>
      </c>
      <c r="J415" s="13">
        <f t="shared" si="35"/>
        <v>39.98725595474297</v>
      </c>
      <c r="K415" s="13">
        <f t="shared" si="35"/>
        <v>2.3483138426965855</v>
      </c>
      <c r="L415" s="13">
        <f t="shared" si="34"/>
        <v>860.22937455279293</v>
      </c>
      <c r="M415" s="3"/>
      <c r="N415" s="3"/>
      <c r="O415" s="3"/>
      <c r="P415" s="3"/>
      <c r="Q415" s="3"/>
      <c r="R415" s="3"/>
      <c r="S415" s="3"/>
    </row>
    <row r="416" spans="1:19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F415*SUM(econhigh!Z206:AB206)/SUM(econhigh!Z205:AB205)</f>
        <v>19665.976003634518</v>
      </c>
      <c r="G416" s="13">
        <f t="shared" si="35"/>
        <v>165.04545881677689</v>
      </c>
      <c r="H416" s="13">
        <f t="shared" si="35"/>
        <v>205.95112999230872</v>
      </c>
      <c r="I416" s="13">
        <f t="shared" si="35"/>
        <v>174.99657650977667</v>
      </c>
      <c r="J416" s="13">
        <f t="shared" si="35"/>
        <v>40.011781593732358</v>
      </c>
      <c r="K416" s="13">
        <f t="shared" si="35"/>
        <v>2.3478730872447846</v>
      </c>
      <c r="L416" s="13">
        <f t="shared" si="34"/>
        <v>863.35281999983954</v>
      </c>
      <c r="M416" s="3"/>
      <c r="N416" s="3"/>
      <c r="O416" s="3"/>
      <c r="P416" s="3"/>
      <c r="Q416" s="3"/>
      <c r="R416" s="3"/>
      <c r="S416" s="3"/>
    </row>
    <row r="417" spans="1:19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F416*SUM(econhigh!Z207:AB207)/SUM(econhigh!Z206:AB206)</f>
        <v>19659.649484576334</v>
      </c>
      <c r="G417" s="13">
        <f t="shared" si="35"/>
        <v>166.24572965267947</v>
      </c>
      <c r="H417" s="13">
        <f t="shared" si="35"/>
        <v>207.23112279264731</v>
      </c>
      <c r="I417" s="13">
        <f t="shared" si="35"/>
        <v>175.60217750645475</v>
      </c>
      <c r="J417" s="13">
        <f t="shared" si="35"/>
        <v>40.034247448483541</v>
      </c>
      <c r="K417" s="13">
        <f t="shared" si="35"/>
        <v>2.3473422709147136</v>
      </c>
      <c r="L417" s="13">
        <f t="shared" si="34"/>
        <v>866.46061967117987</v>
      </c>
      <c r="M417" s="3"/>
      <c r="N417" s="3"/>
      <c r="O417" s="3"/>
      <c r="P417" s="3"/>
      <c r="Q417" s="3"/>
      <c r="R417" s="3"/>
      <c r="S417" s="3"/>
    </row>
    <row r="418" spans="1:19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F417*SUM(econhigh!Z208:AB208)/SUM(econhigh!Z207:AB207)</f>
        <v>19652.624098772765</v>
      </c>
      <c r="G418" s="13">
        <f t="shared" si="35"/>
        <v>167.44561436300572</v>
      </c>
      <c r="H418" s="13">
        <f t="shared" si="35"/>
        <v>208.5070002551729</v>
      </c>
      <c r="I418" s="13">
        <f t="shared" si="35"/>
        <v>176.19869929060917</v>
      </c>
      <c r="J418" s="13">
        <f t="shared" si="35"/>
        <v>40.054687350396939</v>
      </c>
      <c r="K418" s="13">
        <f t="shared" si="35"/>
        <v>2.3467232948617562</v>
      </c>
      <c r="L418" s="13">
        <f t="shared" si="34"/>
        <v>869.55272455404645</v>
      </c>
      <c r="M418" s="3"/>
      <c r="N418" s="3"/>
      <c r="O418" s="3"/>
      <c r="P418" s="3"/>
      <c r="Q418" s="3"/>
      <c r="R418" s="3"/>
      <c r="S418" s="3"/>
    </row>
    <row r="419" spans="1:19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F418*SUM(econhigh!Z209:AB209)/SUM(econhigh!Z208:AB208)</f>
        <v>19644.915070080948</v>
      </c>
      <c r="G419" s="13">
        <f t="shared" si="35"/>
        <v>168.64507029391672</v>
      </c>
      <c r="H419" s="13">
        <f t="shared" si="35"/>
        <v>209.77870808001222</v>
      </c>
      <c r="I419" s="13">
        <f t="shared" si="35"/>
        <v>176.78615873495727</v>
      </c>
      <c r="J419" s="13">
        <f t="shared" si="35"/>
        <v>40.073135009175573</v>
      </c>
      <c r="K419" s="13">
        <f t="shared" si="35"/>
        <v>2.3460180365885934</v>
      </c>
      <c r="L419" s="13">
        <f t="shared" si="34"/>
        <v>872.62909015465027</v>
      </c>
      <c r="M419" s="3"/>
      <c r="N419" s="3"/>
      <c r="O419" s="3"/>
      <c r="P419" s="3"/>
      <c r="Q419" s="3"/>
      <c r="R419" s="3"/>
      <c r="S419" s="3"/>
    </row>
    <row r="420" spans="1:19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F419*SUM(econhigh!Z210:AB210)/SUM(econhigh!Z209:AB209)</f>
        <v>19636.53741438207</v>
      </c>
      <c r="G420" s="13">
        <f t="shared" si="35"/>
        <v>169.84405572072916</v>
      </c>
      <c r="H420" s="13">
        <f t="shared" si="35"/>
        <v>211.04619354614269</v>
      </c>
      <c r="I420" s="13">
        <f t="shared" si="35"/>
        <v>177.36457477289264</v>
      </c>
      <c r="J420" s="13">
        <f t="shared" si="35"/>
        <v>40.089623995630788</v>
      </c>
      <c r="K420" s="13">
        <f t="shared" si="35"/>
        <v>2.3452283495932411</v>
      </c>
      <c r="L420" s="13">
        <f t="shared" si="34"/>
        <v>875.68967638498839</v>
      </c>
      <c r="M420" s="3"/>
      <c r="N420" s="3"/>
      <c r="O420" s="3"/>
      <c r="P420" s="3"/>
      <c r="Q420" s="3"/>
      <c r="R420" s="3"/>
      <c r="S420" s="3"/>
    </row>
    <row r="421" spans="1:19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F420*SUM(econhigh!Z211:AB211)/SUM(econhigh!Z210:AB210)</f>
        <v>19627.505937588827</v>
      </c>
      <c r="G421" s="13">
        <f t="shared" si="35"/>
        <v>171.04252983522196</v>
      </c>
      <c r="H421" s="13">
        <f t="shared" si="35"/>
        <v>212.30940548752082</v>
      </c>
      <c r="I421" s="13">
        <f t="shared" si="35"/>
        <v>177.93396833958022</v>
      </c>
      <c r="J421" s="13">
        <f t="shared" si="35"/>
        <v>40.104187725206394</v>
      </c>
      <c r="K421" s="13">
        <f t="shared" si="35"/>
        <v>2.3443560630500224</v>
      </c>
      <c r="L421" s="13">
        <f t="shared" si="34"/>
        <v>878.73444745057941</v>
      </c>
      <c r="M421" s="3"/>
      <c r="N421" s="3"/>
      <c r="O421" s="3"/>
      <c r="P421" s="3"/>
      <c r="Q421" s="3"/>
      <c r="R421" s="3"/>
      <c r="S421" s="3"/>
    </row>
    <row r="422" spans="1:19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F421*SUM(econhigh!Z212:AB212)/SUM(econhigh!Z211:AB211)</f>
        <v>19617.835233900088</v>
      </c>
      <c r="G422" s="13">
        <f t="shared" si="35"/>
        <v>172.24045273282127</v>
      </c>
      <c r="H422" s="13">
        <f t="shared" si="35"/>
        <v>213.56829426908891</v>
      </c>
      <c r="I422" s="13">
        <f t="shared" si="35"/>
        <v>178.49436231354272</v>
      </c>
      <c r="J422" s="13">
        <f t="shared" si="35"/>
        <v>40.116859442210128</v>
      </c>
      <c r="K422" s="13">
        <f t="shared" si="35"/>
        <v>2.3434029815225177</v>
      </c>
      <c r="L422" s="13">
        <f t="shared" si="34"/>
        <v>881.76337173918569</v>
      </c>
      <c r="M422" s="3"/>
      <c r="N422" s="3"/>
      <c r="O422" s="3"/>
      <c r="P422" s="3"/>
      <c r="Q422" s="3"/>
      <c r="R422" s="3"/>
      <c r="S422" s="3"/>
    </row>
    <row r="423" spans="1:19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F422*SUM(econhigh!Z213:AB213)/SUM(econhigh!Z212:AB212)</f>
        <v>19607.539684294683</v>
      </c>
      <c r="G423" s="13">
        <f t="shared" ref="G423:K438" si="36">G422*(1-G$5)+G$4*$F422*$L$4/1000</f>
        <v>173.43778539967903</v>
      </c>
      <c r="H423" s="13">
        <f t="shared" si="36"/>
        <v>214.82281176268407</v>
      </c>
      <c r="I423" s="13">
        <f t="shared" si="36"/>
        <v>179.04578145876894</v>
      </c>
      <c r="J423" s="13">
        <f t="shared" si="36"/>
        <v>40.127672204741081</v>
      </c>
      <c r="K423" s="13">
        <f t="shared" si="36"/>
        <v>2.3423708847075217</v>
      </c>
      <c r="L423" s="13">
        <f t="shared" si="34"/>
        <v>884.77642171058062</v>
      </c>
      <c r="M423" s="3"/>
      <c r="N423" s="3"/>
      <c r="O423" s="3"/>
      <c r="P423" s="3"/>
      <c r="Q423" s="3"/>
      <c r="R423" s="3"/>
      <c r="S423" s="3"/>
    </row>
    <row r="424" spans="1:19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F423*SUM(econhigh!Z214:AB214)/SUM(econhigh!Z213:AB213)</f>
        <v>19596.633455256226</v>
      </c>
      <c r="G424" s="13">
        <f t="shared" si="36"/>
        <v>174.63448969965947</v>
      </c>
      <c r="H424" s="13">
        <f t="shared" si="36"/>
        <v>216.07291132287219</v>
      </c>
      <c r="I424" s="13">
        <f t="shared" si="36"/>
        <v>179.58825236737289</v>
      </c>
      <c r="J424" s="13">
        <f t="shared" si="36"/>
        <v>40.136658870301389</v>
      </c>
      <c r="K424" s="13">
        <f t="shared" si="36"/>
        <v>2.3412615272090309</v>
      </c>
      <c r="L424" s="13">
        <f t="shared" si="34"/>
        <v>887.77357378741499</v>
      </c>
      <c r="M424" s="3"/>
      <c r="N424" s="3"/>
      <c r="O424" s="3"/>
      <c r="P424" s="3"/>
      <c r="Q424" s="3"/>
      <c r="R424" s="3"/>
      <c r="S424" s="3"/>
    </row>
    <row r="425" spans="1:19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F424*SUM(econhigh!Z215:AB215)/SUM(econhigh!Z214:AB214)</f>
        <v>19585.130497720911</v>
      </c>
      <c r="G425" s="13">
        <f t="shared" si="36"/>
        <v>175.83052836124787</v>
      </c>
      <c r="H425" s="13">
        <f t="shared" si="36"/>
        <v>217.31854776272826</v>
      </c>
      <c r="I425" s="13">
        <f t="shared" si="36"/>
        <v>180.12180340283072</v>
      </c>
      <c r="J425" s="13">
        <f t="shared" si="36"/>
        <v>40.143852082080201</v>
      </c>
      <c r="K425" s="13">
        <f t="shared" si="36"/>
        <v>2.3400766383412921</v>
      </c>
      <c r="L425" s="13">
        <f t="shared" si="34"/>
        <v>890.75480824722831</v>
      </c>
      <c r="M425" s="3"/>
      <c r="N425" s="3"/>
      <c r="O425" s="3"/>
      <c r="P425" s="3"/>
      <c r="Q425" s="3"/>
      <c r="R425" s="3"/>
      <c r="S425" s="3"/>
    </row>
    <row r="426" spans="1:19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F425*SUM(econhigh!Z216:AB216)/SUM(econhigh!Z215:AB215)</f>
        <v>19573.044546240249</v>
      </c>
      <c r="G426" s="13">
        <f t="shared" si="36"/>
        <v>177.02586496439517</v>
      </c>
      <c r="H426" s="13">
        <f t="shared" si="36"/>
        <v>218.55967732958504</v>
      </c>
      <c r="I426" s="13">
        <f t="shared" si="36"/>
        <v>180.64646464382196</v>
      </c>
      <c r="J426" s="13">
        <f t="shared" si="36"/>
        <v>40.149284255897733</v>
      </c>
      <c r="K426" s="13">
        <f t="shared" si="36"/>
        <v>2.3388179219599463</v>
      </c>
      <c r="L426" s="13">
        <f t="shared" si="34"/>
        <v>893.72010911565997</v>
      </c>
      <c r="M426" s="3"/>
      <c r="N426" s="3"/>
      <c r="O426" s="3"/>
      <c r="P426" s="3"/>
      <c r="Q426" s="3"/>
      <c r="R426" s="3"/>
      <c r="S426" s="3"/>
    </row>
    <row r="427" spans="1:19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F426*SUM(econhigh!Z217:AB217)/SUM(econhigh!Z216:AB216)</f>
        <v>19560.389118350591</v>
      </c>
      <c r="G427" s="13">
        <f t="shared" si="36"/>
        <v>178.22046392731124</v>
      </c>
      <c r="H427" s="13">
        <f t="shared" si="36"/>
        <v>219.79625768076937</v>
      </c>
      <c r="I427" s="13">
        <f t="shared" si="36"/>
        <v>181.16226782869828</v>
      </c>
      <c r="J427" s="13">
        <f t="shared" si="36"/>
        <v>40.152987567796849</v>
      </c>
      <c r="K427" s="13">
        <f t="shared" si="36"/>
        <v>2.3374870563203056</v>
      </c>
      <c r="L427" s="13">
        <f t="shared" si="34"/>
        <v>896.66946406089608</v>
      </c>
      <c r="M427" s="3"/>
      <c r="N427" s="3"/>
      <c r="O427" s="3"/>
      <c r="P427" s="3"/>
      <c r="Q427" s="3"/>
      <c r="R427" s="3"/>
      <c r="S427" s="3"/>
    </row>
    <row r="428" spans="1:19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F427*SUM(econhigh!Z218:AB218)/SUM(econhigh!Z217:AB217)</f>
        <v>19547.177514141873</v>
      </c>
      <c r="G428" s="13">
        <f t="shared" si="36"/>
        <v>179.41429049321997</v>
      </c>
      <c r="H428" s="13">
        <f t="shared" si="36"/>
        <v>221.02824785934627</v>
      </c>
      <c r="I428" s="13">
        <f t="shared" si="36"/>
        <v>181.66924630060328</v>
      </c>
      <c r="J428" s="13">
        <f t="shared" si="36"/>
        <v>40.154993942269556</v>
      </c>
      <c r="K428" s="13">
        <f t="shared" si="36"/>
        <v>2.33608569396179</v>
      </c>
      <c r="L428" s="13">
        <f t="shared" si="34"/>
        <v>899.60286428940083</v>
      </c>
      <c r="M428" s="3"/>
      <c r="N428" s="3"/>
      <c r="O428" s="3"/>
      <c r="P428" s="3"/>
      <c r="Q428" s="3"/>
      <c r="R428" s="3"/>
      <c r="S428" s="3"/>
    </row>
    <row r="429" spans="1:19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F428*SUM(econhigh!Z219:AB219)/SUM(econhigh!Z218:AB218)</f>
        <v>19533.422816017512</v>
      </c>
      <c r="G429" s="13">
        <f t="shared" si="36"/>
        <v>180.60731071708778</v>
      </c>
      <c r="H429" s="13">
        <f t="shared" si="36"/>
        <v>222.25560826988931</v>
      </c>
      <c r="I429" s="13">
        <f t="shared" si="36"/>
        <v>182.16743495326386</v>
      </c>
      <c r="J429" s="13">
        <f t="shared" si="36"/>
        <v>40.155335041105417</v>
      </c>
      <c r="K429" s="13">
        <f t="shared" si="36"/>
        <v>2.3346154616175925</v>
      </c>
      <c r="L429" s="13">
        <f t="shared" si="34"/>
        <v>902.52030444296395</v>
      </c>
      <c r="M429" s="3"/>
      <c r="N429" s="3"/>
      <c r="O429" s="3"/>
      <c r="P429" s="3"/>
      <c r="Q429" s="3"/>
      <c r="R429" s="3"/>
      <c r="S429" s="3"/>
    </row>
    <row r="430" spans="1:19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F429*SUM(econhigh!Z220:AB220)/SUM(econhigh!Z219:AB219)</f>
        <v>19519.137888637997</v>
      </c>
      <c r="G430" s="13">
        <f t="shared" si="36"/>
        <v>181.79949145233769</v>
      </c>
      <c r="H430" s="13">
        <f t="shared" si="36"/>
        <v>223.47830065429488</v>
      </c>
      <c r="I430" s="13">
        <f t="shared" si="36"/>
        <v>182.65687017747345</v>
      </c>
      <c r="J430" s="13">
        <f t="shared" si="36"/>
        <v>40.154042252848846</v>
      </c>
      <c r="K430" s="13">
        <f t="shared" si="36"/>
        <v>2.3330779601486134</v>
      </c>
      <c r="L430" s="13">
        <f t="shared" si="34"/>
        <v>905.42178249710344</v>
      </c>
      <c r="M430" s="3"/>
      <c r="N430" s="3"/>
      <c r="O430" s="3"/>
      <c r="P430" s="3"/>
      <c r="Q430" s="3"/>
      <c r="R430" s="3"/>
      <c r="S430" s="3"/>
    </row>
    <row r="431" spans="1:19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F430*SUM(econhigh!Z221:AB221)/SUM(econhigh!Z220:AB220)</f>
        <v>19504.335379039971</v>
      </c>
      <c r="G431" s="13">
        <f t="shared" si="36"/>
        <v>182.99080033755973</v>
      </c>
      <c r="H431" s="13">
        <f t="shared" si="36"/>
        <v>224.69628806765795</v>
      </c>
      <c r="I431" s="13">
        <f t="shared" si="36"/>
        <v>183.1375898082847</v>
      </c>
      <c r="J431" s="13">
        <f t="shared" si="36"/>
        <v>40.151146682852072</v>
      </c>
      <c r="K431" s="13">
        <f t="shared" si="36"/>
        <v>2.3314747645007414</v>
      </c>
      <c r="L431" s="13">
        <f t="shared" si="34"/>
        <v>908.30729966085516</v>
      </c>
      <c r="M431" s="3"/>
      <c r="N431" s="3"/>
      <c r="O431" s="3"/>
      <c r="P431" s="3"/>
      <c r="Q431" s="3"/>
      <c r="R431" s="3"/>
      <c r="S431" s="3"/>
    </row>
    <row r="432" spans="1:19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F431*SUM(econhigh!Z222:AB222)/SUM(econhigh!Z221:AB221)</f>
        <v>19489.027716924265</v>
      </c>
      <c r="G432" s="13">
        <f t="shared" si="36"/>
        <v>184.18120578322885</v>
      </c>
      <c r="H432" s="13">
        <f t="shared" si="36"/>
        <v>225.9095348542252</v>
      </c>
      <c r="I432" s="13">
        <f t="shared" si="36"/>
        <v>183.60963307292917</v>
      </c>
      <c r="J432" s="13">
        <f t="shared" si="36"/>
        <v>40.146679143910326</v>
      </c>
      <c r="K432" s="13">
        <f t="shared" si="36"/>
        <v>2.3298074236845348</v>
      </c>
      <c r="L432" s="13">
        <f t="shared" si="34"/>
        <v>911.17686027797811</v>
      </c>
      <c r="M432" s="3"/>
      <c r="N432" s="3"/>
      <c r="O432" s="3"/>
      <c r="P432" s="3"/>
      <c r="Q432" s="3"/>
      <c r="R432" s="3"/>
      <c r="S432" s="3"/>
    </row>
    <row r="433" spans="1:19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F432*SUM(econhigh!Z223:AB223)/SUM(econhigh!Z222:AB222)</f>
        <v>19473.227115104506</v>
      </c>
      <c r="G433" s="13">
        <f t="shared" si="36"/>
        <v>185.37067695844019</v>
      </c>
      <c r="H433" s="13">
        <f t="shared" si="36"/>
        <v>227.1180066234414</v>
      </c>
      <c r="I433" s="13">
        <f t="shared" si="36"/>
        <v>184.07304053947925</v>
      </c>
      <c r="J433" s="13">
        <f t="shared" si="36"/>
        <v>40.140670147465791</v>
      </c>
      <c r="K433" s="13">
        <f t="shared" si="36"/>
        <v>2.3280774607764179</v>
      </c>
      <c r="L433" s="13">
        <f t="shared" si="34"/>
        <v>914.03047172960305</v>
      </c>
      <c r="M433" s="3"/>
      <c r="N433" s="3"/>
      <c r="O433" s="3"/>
      <c r="P433" s="3"/>
      <c r="Q433" s="3"/>
      <c r="R433" s="3"/>
      <c r="S433" s="3"/>
    </row>
    <row r="434" spans="1:19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F433*SUM(econhigh!Z224:AB224)/SUM(econhigh!Z223:AB223)</f>
        <v>19456.945570109645</v>
      </c>
      <c r="G434" s="13">
        <f t="shared" si="36"/>
        <v>186.5591837776719</v>
      </c>
      <c r="H434" s="13">
        <f t="shared" si="36"/>
        <v>228.32167022610386</v>
      </c>
      <c r="I434" s="13">
        <f t="shared" si="36"/>
        <v>184.5278540662666</v>
      </c>
      <c r="J434" s="13">
        <f t="shared" si="36"/>
        <v>40.133149895366692</v>
      </c>
      <c r="K434" s="13">
        <f t="shared" si="36"/>
        <v>2.3262863729404719</v>
      </c>
      <c r="L434" s="13">
        <f t="shared" si="34"/>
        <v>916.86814433834957</v>
      </c>
      <c r="M434" s="3"/>
      <c r="N434" s="3"/>
      <c r="O434" s="3"/>
      <c r="P434" s="3"/>
      <c r="Q434" s="3"/>
      <c r="R434" s="3"/>
      <c r="S434" s="3"/>
    </row>
    <row r="435" spans="1:19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F434*SUM(econhigh!Z225:AB225)/SUM(econhigh!Z224:AB224)</f>
        <v>19440.194862932909</v>
      </c>
      <c r="G435" s="13">
        <f t="shared" si="36"/>
        <v>187.7466968875847</v>
      </c>
      <c r="H435" s="13">
        <f t="shared" si="36"/>
        <v>229.52049373063889</v>
      </c>
      <c r="I435" s="13">
        <f t="shared" si="36"/>
        <v>184.97411675206999</v>
      </c>
      <c r="J435" s="13">
        <f t="shared" si="36"/>
        <v>40.12414827216795</v>
      </c>
      <c r="K435" s="13">
        <f t="shared" si="36"/>
        <v>2.3244356314699361</v>
      </c>
      <c r="L435" s="13">
        <f t="shared" si="34"/>
        <v>919.68989127393149</v>
      </c>
      <c r="M435" s="3"/>
      <c r="N435" s="3"/>
      <c r="O435" s="3"/>
      <c r="P435" s="3"/>
      <c r="Q435" s="3"/>
      <c r="R435" s="3"/>
      <c r="S435" s="3"/>
    </row>
    <row r="436" spans="1:19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F435*SUM(econhigh!Z226:AB226)/SUM(econhigh!Z225:AB225)</f>
        <v>19422.986559920442</v>
      </c>
      <c r="G436" s="13">
        <f t="shared" si="36"/>
        <v>188.93318765386701</v>
      </c>
      <c r="H436" s="13">
        <f t="shared" si="36"/>
        <v>230.71444639951415</v>
      </c>
      <c r="I436" s="13">
        <f t="shared" si="36"/>
        <v>185.41187288708431</v>
      </c>
      <c r="J436" s="13">
        <f t="shared" si="36"/>
        <v>40.113694837959471</v>
      </c>
      <c r="K436" s="13">
        <f t="shared" si="36"/>
        <v>2.3225266818475432</v>
      </c>
      <c r="L436" s="13">
        <f t="shared" si="34"/>
        <v>922.4957284602724</v>
      </c>
      <c r="M436" s="3"/>
      <c r="N436" s="3"/>
      <c r="O436" s="3"/>
      <c r="P436" s="3"/>
      <c r="Q436" s="3"/>
      <c r="R436" s="3"/>
      <c r="S436" s="3"/>
    </row>
    <row r="437" spans="1:19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F436*SUM(econhigh!Z227:AB227)/SUM(econhigh!Z226:AB226)</f>
        <v>19405.332013792493</v>
      </c>
      <c r="G437" s="13">
        <f t="shared" si="36"/>
        <v>190.11862814813446</v>
      </c>
      <c r="H437" s="13">
        <f t="shared" si="36"/>
        <v>231.90349866579905</v>
      </c>
      <c r="I437" s="13">
        <f t="shared" si="36"/>
        <v>185.84116790468121</v>
      </c>
      <c r="J437" s="13">
        <f t="shared" si="36"/>
        <v>40.101818821708541</v>
      </c>
      <c r="K437" s="13">
        <f t="shared" si="36"/>
        <v>2.3205609438238337</v>
      </c>
      <c r="L437" s="13">
        <f t="shared" si="34"/>
        <v>925.28567448414708</v>
      </c>
      <c r="M437" s="3"/>
      <c r="N437" s="3"/>
      <c r="O437" s="3"/>
      <c r="P437" s="3"/>
      <c r="Q437" s="3"/>
      <c r="R437" s="3"/>
      <c r="S437" s="3"/>
    </row>
    <row r="438" spans="1:19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F437*SUM(econhigh!Z228:AB228)/SUM(econhigh!Z227:AB227)</f>
        <v>19387.242364790418</v>
      </c>
      <c r="G438" s="13">
        <f t="shared" si="36"/>
        <v>191.30299113489176</v>
      </c>
      <c r="H438" s="13">
        <f t="shared" si="36"/>
        <v>233.08762210988561</v>
      </c>
      <c r="I438" s="13">
        <f t="shared" si="36"/>
        <v>186.26204833397063</v>
      </c>
      <c r="J438" s="13">
        <f t="shared" si="36"/>
        <v>40.088549115102332</v>
      </c>
      <c r="K438" s="13">
        <f t="shared" si="36"/>
        <v>2.3185398115126015</v>
      </c>
      <c r="L438" s="13">
        <f t="shared" si="34"/>
        <v>928.05975050536279</v>
      </c>
      <c r="M438" s="3"/>
      <c r="N438" s="3"/>
      <c r="O438" s="3"/>
      <c r="P438" s="3"/>
      <c r="Q438" s="3"/>
      <c r="R438" s="3"/>
      <c r="S438" s="3"/>
    </row>
    <row r="439" spans="1:19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F438*SUM(econhigh!Z229:AB229)/SUM(econhigh!Z228:AB228)</f>
        <v>19368.728541943099</v>
      </c>
      <c r="G439" s="13">
        <f t="shared" ref="G439:K454" si="37">G438*(1-G$5)+G$4*$F438*$L$4/1000</f>
        <v>192.48625005856442</v>
      </c>
      <c r="H439" s="13">
        <f t="shared" si="37"/>
        <v>234.26678943638112</v>
      </c>
      <c r="I439" s="13">
        <f t="shared" si="37"/>
        <v>186.67456175317145</v>
      </c>
      <c r="J439" s="13">
        <f t="shared" si="37"/>
        <v>40.07391426687682</v>
      </c>
      <c r="K439" s="13">
        <f t="shared" si="37"/>
        <v>2.3164646535026314</v>
      </c>
      <c r="L439" s="13">
        <f t="shared" si="34"/>
        <v>930.81798016849643</v>
      </c>
      <c r="M439" s="3"/>
      <c r="N439" s="3"/>
      <c r="O439" s="3"/>
      <c r="P439" s="3"/>
      <c r="Q439" s="3"/>
      <c r="R439" s="3"/>
      <c r="S439" s="3"/>
    </row>
    <row r="440" spans="1:19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F439*SUM(econhigh!Z230:AB230)/SUM(econhigh!Z229:AB229)</f>
        <v>19349.801264445967</v>
      </c>
      <c r="G440" s="13">
        <f t="shared" si="37"/>
        <v>193.66837903060789</v>
      </c>
      <c r="H440" s="13">
        <f t="shared" si="37"/>
        <v>235.44097445118317</v>
      </c>
      <c r="I440" s="13">
        <f t="shared" si="37"/>
        <v>187.07875674379818</v>
      </c>
      <c r="J440" s="13">
        <f t="shared" si="37"/>
        <v>40.057942477618326</v>
      </c>
      <c r="K440" s="13">
        <f t="shared" si="37"/>
        <v>2.3143368129849291</v>
      </c>
      <c r="L440" s="13">
        <f t="shared" si="34"/>
        <v>933.56038951619257</v>
      </c>
      <c r="M440" s="3"/>
      <c r="N440" s="3"/>
      <c r="O440" s="3"/>
      <c r="P440" s="3"/>
      <c r="Q440" s="3"/>
      <c r="R440" s="3"/>
      <c r="S440" s="3"/>
    </row>
    <row r="441" spans="1:19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F440*SUM(econhigh!Z231:AB231)/SUM(econhigh!Z230:AB230)</f>
        <v>19330.471043146557</v>
      </c>
      <c r="G441" s="13">
        <f t="shared" si="37"/>
        <v>194.84935281670084</v>
      </c>
      <c r="H441" s="13">
        <f t="shared" si="37"/>
        <v>236.61015203874734</v>
      </c>
      <c r="I441" s="13">
        <f t="shared" si="37"/>
        <v>187.47468284566992</v>
      </c>
      <c r="J441" s="13">
        <f t="shared" si="37"/>
        <v>40.040661595023856</v>
      </c>
      <c r="K441" s="13">
        <f t="shared" si="37"/>
        <v>2.3121576078946338</v>
      </c>
      <c r="L441" s="13">
        <f t="shared" si="34"/>
        <v>936.28700690403662</v>
      </c>
      <c r="M441" s="3"/>
      <c r="N441" s="3"/>
      <c r="O441" s="3"/>
      <c r="P441" s="3"/>
      <c r="Q441" s="3"/>
      <c r="R441" s="3"/>
      <c r="S441" s="3"/>
    </row>
    <row r="442" spans="1:19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F441*SUM(econhigh!Z232:AB232)/SUM(econhigh!Z231:AB231)</f>
        <v>19310.748182130286</v>
      </c>
      <c r="G442" s="13">
        <f t="shared" si="37"/>
        <v>196.02914682402903</v>
      </c>
      <c r="H442" s="13">
        <f t="shared" si="37"/>
        <v>237.77429813955689</v>
      </c>
      <c r="I442" s="13">
        <f t="shared" si="37"/>
        <v>187.86239051274623</v>
      </c>
      <c r="J442" s="13">
        <f t="shared" si="37"/>
        <v>40.022099109606593</v>
      </c>
      <c r="K442" s="13">
        <f t="shared" si="37"/>
        <v>2.3099283310668346</v>
      </c>
      <c r="L442" s="13">
        <f t="shared" si="34"/>
        <v>938.9978629170057</v>
      </c>
      <c r="M442" s="3"/>
      <c r="N442" s="3"/>
      <c r="O442" s="3"/>
      <c r="P442" s="3"/>
      <c r="Q442" s="3"/>
      <c r="R442" s="3"/>
      <c r="S442" s="3"/>
    </row>
    <row r="443" spans="1:19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F442*SUM(econhigh!Z233:AB233)/SUM(econhigh!Z232:AB232)</f>
        <v>19290.642780400372</v>
      </c>
      <c r="G443" s="13">
        <f t="shared" si="37"/>
        <v>197.20773708866608</v>
      </c>
      <c r="H443" s="13">
        <f t="shared" si="37"/>
        <v>238.93338972780327</v>
      </c>
      <c r="I443" s="13">
        <f t="shared" si="37"/>
        <v>188.24193106979419</v>
      </c>
      <c r="J443" s="13">
        <f t="shared" si="37"/>
        <v>40.002282150832812</v>
      </c>
      <c r="K443" s="13">
        <f t="shared" si="37"/>
        <v>2.3076502504055307</v>
      </c>
      <c r="L443" s="13">
        <f t="shared" si="34"/>
        <v>941.69299028750186</v>
      </c>
      <c r="M443" s="3"/>
      <c r="N443" s="3"/>
      <c r="O443" s="3"/>
      <c r="P443" s="3"/>
      <c r="Q443" s="3"/>
      <c r="R443" s="3"/>
      <c r="S443" s="3"/>
    </row>
    <row r="444" spans="1:19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F443*SUM(econhigh!Z234:AB234)/SUM(econhigh!Z233:AB233)</f>
        <v>19270.164733646176</v>
      </c>
      <c r="G444" s="13">
        <f t="shared" si="37"/>
        <v>198.3851002630567</v>
      </c>
      <c r="H444" s="13">
        <f t="shared" si="37"/>
        <v>240.08740478928584</v>
      </c>
      <c r="I444" s="13">
        <f t="shared" si="37"/>
        <v>188.61335666988938</v>
      </c>
      <c r="J444" s="13">
        <f t="shared" si="37"/>
        <v>39.981237483676708</v>
      </c>
      <c r="K444" s="13">
        <f t="shared" si="37"/>
        <v>2.3053246090649777</v>
      </c>
      <c r="L444" s="13">
        <f t="shared" si="34"/>
        <v>944.37242381497367</v>
      </c>
      <c r="M444" s="3"/>
      <c r="N444" s="3"/>
      <c r="O444" s="3"/>
      <c r="P444" s="3"/>
      <c r="Q444" s="3"/>
      <c r="R444" s="3"/>
      <c r="S444" s="3"/>
    </row>
    <row r="445" spans="1:19">
      <c r="E445" s="4">
        <f t="shared" si="33"/>
        <v>2189</v>
      </c>
      <c r="F445" s="5">
        <f>F444*SUM(econhigh!Z235:AB235)/SUM(econhigh!Z234:AB234)</f>
        <v>19249.323736093924</v>
      </c>
      <c r="G445" s="13">
        <f t="shared" si="37"/>
        <v>199.56121360360788</v>
      </c>
      <c r="H445" s="13">
        <f t="shared" si="37"/>
        <v>241.23632229953836</v>
      </c>
      <c r="I445" s="13">
        <f t="shared" si="37"/>
        <v>188.97672025275304</v>
      </c>
      <c r="J445" s="13">
        <f t="shared" si="37"/>
        <v>39.958991505579505</v>
      </c>
      <c r="K445" s="13">
        <f t="shared" si="37"/>
        <v>2.3029526256426998</v>
      </c>
      <c r="L445" s="13">
        <f t="shared" si="34"/>
        <v>947.03620028712146</v>
      </c>
      <c r="M445" s="3"/>
      <c r="N445" s="3"/>
      <c r="O445" s="3"/>
      <c r="P445" s="3"/>
      <c r="Q445" s="3"/>
      <c r="R445" s="3"/>
      <c r="S445" s="3"/>
    </row>
    <row r="446" spans="1:19">
      <c r="E446" s="4">
        <f t="shared" si="33"/>
        <v>2190</v>
      </c>
      <c r="F446" s="5">
        <f>F445*SUM(econhigh!Z236:AB236)/SUM(econhigh!Z235:AB235)</f>
        <v>19228.129282434387</v>
      </c>
      <c r="G446" s="13">
        <f t="shared" si="37"/>
        <v>200.73605495839297</v>
      </c>
      <c r="H446" s="13">
        <f t="shared" si="37"/>
        <v>242.38012220218957</v>
      </c>
      <c r="I446" s="13">
        <f t="shared" si="37"/>
        <v>189.33207550392638</v>
      </c>
      <c r="J446" s="13">
        <f t="shared" si="37"/>
        <v>39.935570243799596</v>
      </c>
      <c r="K446" s="13">
        <f t="shared" si="37"/>
        <v>2.3005354943834506</v>
      </c>
      <c r="L446" s="13">
        <f t="shared" si="34"/>
        <v>949.68435840269194</v>
      </c>
      <c r="M446" s="3"/>
      <c r="N446" s="3"/>
      <c r="O446" s="3"/>
      <c r="P446" s="3"/>
      <c r="Q446" s="3"/>
      <c r="R446" s="3"/>
      <c r="S446" s="3"/>
    </row>
    <row r="447" spans="1:19">
      <c r="E447" s="4">
        <f t="shared" si="33"/>
        <v>2191</v>
      </c>
      <c r="F447" s="5">
        <f>F446*SUM(econhigh!Z237:AB237)/SUM(econhigh!Z236:AB236)</f>
        <v>19206.590669822192</v>
      </c>
      <c r="G447" s="13">
        <f t="shared" si="37"/>
        <v>201.90960275497346</v>
      </c>
      <c r="H447" s="13">
        <f t="shared" si="37"/>
        <v>243.51878538756409</v>
      </c>
      <c r="I447" s="13">
        <f t="shared" si="37"/>
        <v>189.67947681478265</v>
      </c>
      <c r="J447" s="13">
        <f t="shared" si="37"/>
        <v>39.910999353140255</v>
      </c>
      <c r="K447" s="13">
        <f t="shared" si="37"/>
        <v>2.2980743853934178</v>
      </c>
      <c r="L447" s="13">
        <f t="shared" si="34"/>
        <v>952.31693869585388</v>
      </c>
      <c r="M447" s="3"/>
      <c r="N447" s="3"/>
      <c r="O447" s="3"/>
      <c r="P447" s="3"/>
      <c r="Q447" s="3"/>
      <c r="R447" s="3"/>
      <c r="S447" s="3"/>
    </row>
    <row r="448" spans="1:19">
      <c r="E448" s="4">
        <f t="shared" si="33"/>
        <v>2192</v>
      </c>
      <c r="F448" s="5">
        <f>F447*SUM(econhigh!Z238:AB238)/SUM(econhigh!Z237:AB237)</f>
        <v>19184.716999940996</v>
      </c>
      <c r="G448" s="13">
        <f t="shared" si="37"/>
        <v>203.0818359883429</v>
      </c>
      <c r="H448" s="13">
        <f t="shared" si="37"/>
        <v>244.65229367153015</v>
      </c>
      <c r="I448" s="13">
        <f t="shared" si="37"/>
        <v>190.01897924337626</v>
      </c>
      <c r="J448" s="13">
        <f t="shared" si="37"/>
        <v>39.88530411404183</v>
      </c>
      <c r="K448" s="13">
        <f t="shared" si="37"/>
        <v>2.2955704448640124</v>
      </c>
      <c r="L448" s="13">
        <f t="shared" si="34"/>
        <v>954.93398346215508</v>
      </c>
      <c r="M448" s="3"/>
      <c r="N448" s="3"/>
      <c r="O448" s="3"/>
      <c r="P448" s="3"/>
      <c r="Q448" s="3"/>
      <c r="R448" s="3"/>
      <c r="S448" s="3"/>
    </row>
    <row r="449" spans="5:19">
      <c r="E449" s="4">
        <f t="shared" si="33"/>
        <v>2193</v>
      </c>
      <c r="F449" s="5">
        <f>F448*SUM(econhigh!Z239:AB239)/SUM(econhigh!Z238:AB238)</f>
        <v>19162.517181129795</v>
      </c>
      <c r="G449" s="13">
        <f t="shared" si="37"/>
        <v>204.25273420899657</v>
      </c>
      <c r="H449" s="13">
        <f t="shared" si="37"/>
        <v>245.78062977459916</v>
      </c>
      <c r="I449" s="13">
        <f t="shared" si="37"/>
        <v>190.35063847612759</v>
      </c>
      <c r="J449" s="13">
        <f t="shared" si="37"/>
        <v>39.858509431025311</v>
      </c>
      <c r="K449" s="13">
        <f t="shared" si="37"/>
        <v>2.293024795304559</v>
      </c>
      <c r="L449" s="13">
        <f t="shared" si="34"/>
        <v>957.53553668605309</v>
      </c>
      <c r="M449" s="3"/>
      <c r="N449" s="3"/>
      <c r="O449" s="3"/>
      <c r="P449" s="3"/>
      <c r="Q449" s="3"/>
      <c r="R449" s="3"/>
      <c r="S449" s="3"/>
    </row>
    <row r="450" spans="5:19">
      <c r="E450" s="4">
        <f t="shared" si="33"/>
        <v>2194</v>
      </c>
      <c r="F450" s="5">
        <f>F449*SUM(econhigh!Z240:AB240)/SUM(econhigh!Z239:AB239)</f>
        <v>19139.999930565202</v>
      </c>
      <c r="G450" s="13">
        <f t="shared" si="37"/>
        <v>205.42227751113126</v>
      </c>
      <c r="H450" s="13">
        <f t="shared" si="37"/>
        <v>246.90377730128282</v>
      </c>
      <c r="I450" s="13">
        <f t="shared" si="37"/>
        <v>190.67451079034151</v>
      </c>
      <c r="J450" s="13">
        <f t="shared" si="37"/>
        <v>39.830639831474407</v>
      </c>
      <c r="K450" s="13">
        <f t="shared" si="37"/>
        <v>2.2904385357832564</v>
      </c>
      <c r="L450" s="13">
        <f t="shared" si="34"/>
        <v>960.12164397001322</v>
      </c>
      <c r="M450" s="3"/>
      <c r="N450" s="3"/>
      <c r="O450" s="3"/>
      <c r="P450" s="3"/>
      <c r="Q450" s="3"/>
      <c r="R450" s="3"/>
      <c r="S450" s="3"/>
    </row>
    <row r="451" spans="5:19">
      <c r="E451" s="4">
        <f t="shared" si="33"/>
        <v>2195</v>
      </c>
      <c r="F451" s="5">
        <f>F450*SUM(econhigh!Z241:AB241)/SUM(econhigh!Z240:AB240)</f>
        <v>19117.173776494536</v>
      </c>
      <c r="G451" s="13">
        <f t="shared" si="37"/>
        <v>206.59044652097796</v>
      </c>
      <c r="H451" s="13">
        <f t="shared" si="37"/>
        <v>248.0217207197114</v>
      </c>
      <c r="I451" s="13">
        <f t="shared" si="37"/>
        <v>190.99065301755712</v>
      </c>
      <c r="J451" s="13">
        <f t="shared" si="37"/>
        <v>39.801719464743293</v>
      </c>
      <c r="K451" s="13">
        <f t="shared" si="37"/>
        <v>2.2878127421757819</v>
      </c>
      <c r="L451" s="13">
        <f t="shared" si="34"/>
        <v>962.69235246516564</v>
      </c>
      <c r="M451" s="3"/>
      <c r="N451" s="3"/>
      <c r="O451" s="3"/>
      <c r="P451" s="3"/>
      <c r="Q451" s="3"/>
      <c r="R451" s="3"/>
      <c r="S451" s="3"/>
    </row>
    <row r="452" spans="5:19">
      <c r="E452" s="4">
        <f t="shared" si="33"/>
        <v>2196</v>
      </c>
      <c r="F452" s="5">
        <f>F451*SUM(econhigh!Z242:AB242)/SUM(econhigh!Z241:AB241)</f>
        <v>19094.04706051539</v>
      </c>
      <c r="G452" s="13">
        <f t="shared" si="37"/>
        <v>207.75722238527106</v>
      </c>
      <c r="H452" s="13">
        <f t="shared" si="37"/>
        <v>249.13444534151827</v>
      </c>
      <c r="I452" s="13">
        <f t="shared" si="37"/>
        <v>191.29912250772458</v>
      </c>
      <c r="J452" s="13">
        <f t="shared" si="37"/>
        <v>39.771772101577461</v>
      </c>
      <c r="K452" s="13">
        <f t="shared" si="37"/>
        <v>2.2851484674209184</v>
      </c>
      <c r="L452" s="13">
        <f t="shared" si="34"/>
        <v>965.24771080351229</v>
      </c>
      <c r="M452" s="3"/>
      <c r="N452" s="3"/>
      <c r="O452" s="3"/>
      <c r="P452" s="3"/>
      <c r="Q452" s="3"/>
      <c r="R452" s="3"/>
      <c r="S452" s="3"/>
    </row>
    <row r="453" spans="5:19">
      <c r="E453" s="4">
        <f t="shared" si="33"/>
        <v>2197</v>
      </c>
      <c r="F453" s="5">
        <f>F452*SUM(econhigh!Z243:AB243)/SUM(econhigh!Z242:AB242)</f>
        <v>19070.627939896702</v>
      </c>
      <c r="G453" s="13">
        <f t="shared" si="37"/>
        <v>208.9225867598565</v>
      </c>
      <c r="H453" s="13">
        <f t="shared" si="37"/>
        <v>250.24193730199357</v>
      </c>
      <c r="I453" s="13">
        <f t="shared" si="37"/>
        <v>191.59997709420546</v>
      </c>
      <c r="J453" s="13">
        <f t="shared" si="37"/>
        <v>39.740821133835198</v>
      </c>
      <c r="K453" s="13">
        <f t="shared" si="37"/>
        <v>2.28244674178262</v>
      </c>
      <c r="L453" s="13">
        <f t="shared" si="34"/>
        <v>967.78776903167329</v>
      </c>
      <c r="M453" s="3"/>
      <c r="N453" s="3"/>
      <c r="O453" s="3"/>
      <c r="P453" s="3"/>
      <c r="Q453" s="3"/>
      <c r="R453" s="3"/>
      <c r="S453" s="3"/>
    </row>
    <row r="454" spans="5:19">
      <c r="E454" s="4">
        <f t="shared" si="33"/>
        <v>2198</v>
      </c>
      <c r="F454" s="5">
        <f>F453*SUM(econhigh!Z244:AB244)/SUM(econhigh!Z243:AB243)</f>
        <v>19046.92438993691</v>
      </c>
      <c r="G454" s="13">
        <f t="shared" si="37"/>
        <v>210.08652179844174</v>
      </c>
      <c r="H454" s="13">
        <f t="shared" si="37"/>
        <v>251.34418354051036</v>
      </c>
      <c r="I454" s="13">
        <f t="shared" si="37"/>
        <v>191.89327505959153</v>
      </c>
      <c r="J454" s="13">
        <f t="shared" si="37"/>
        <v>39.708889574497377</v>
      </c>
      <c r="K454" s="13">
        <f t="shared" si="37"/>
        <v>2.2797085731179365</v>
      </c>
      <c r="L454" s="13">
        <f t="shared" si="34"/>
        <v>970.31257854615887</v>
      </c>
      <c r="M454" s="3"/>
      <c r="N454" s="3"/>
      <c r="O454" s="3"/>
      <c r="P454" s="3"/>
      <c r="Q454" s="3"/>
      <c r="R454" s="3"/>
      <c r="S454" s="3"/>
    </row>
    <row r="455" spans="5:19">
      <c r="E455" s="4">
        <f t="shared" si="33"/>
        <v>2199</v>
      </c>
      <c r="F455" s="5">
        <f>F454*SUM(econhigh!Z245:AB245)/SUM(econhigh!Z244:AB244)</f>
        <v>19022.944206354969</v>
      </c>
      <c r="G455" s="13">
        <f t="shared" ref="G455:K470" si="38">G454*(1-G$5)+G$4*$F454*$L$4/1000</f>
        <v>211.24901014148952</v>
      </c>
      <c r="H455" s="13">
        <f t="shared" si="38"/>
        <v>252.44117178122619</v>
      </c>
      <c r="I455" s="13">
        <f t="shared" si="38"/>
        <v>192.17907510233667</v>
      </c>
      <c r="J455" s="13">
        <f t="shared" si="38"/>
        <v>39.676000057953551</v>
      </c>
      <c r="K455" s="13">
        <f t="shared" si="38"/>
        <v>2.2769349471502243</v>
      </c>
      <c r="L455" s="13">
        <f t="shared" si="34"/>
        <v>972.8221920301562</v>
      </c>
      <c r="M455" s="3"/>
      <c r="N455" s="3"/>
      <c r="O455" s="3"/>
      <c r="P455" s="3"/>
      <c r="Q455" s="3"/>
      <c r="R455" s="3"/>
      <c r="S455" s="3"/>
    </row>
    <row r="456" spans="5:19">
      <c r="E456" s="4">
        <f t="shared" si="33"/>
        <v>2200</v>
      </c>
      <c r="F456" s="5">
        <f>F455*SUM(econhigh!Z246:AB246)/SUM(econhigh!Z245:AB245)</f>
        <v>18998.695007709804</v>
      </c>
      <c r="G456" s="13">
        <f t="shared" si="38"/>
        <v>212.41003490525767</v>
      </c>
      <c r="H456" s="13">
        <f t="shared" si="38"/>
        <v>253.53289051406222</v>
      </c>
      <c r="I456" s="13">
        <f t="shared" si="38"/>
        <v>192.45743630419571</v>
      </c>
      <c r="J456" s="13">
        <f t="shared" si="38"/>
        <v>39.642174840552222</v>
      </c>
      <c r="K456" s="13">
        <f t="shared" si="38"/>
        <v>2.2741268277471169</v>
      </c>
      <c r="L456" s="13">
        <f t="shared" si="34"/>
        <v>975.31666339181481</v>
      </c>
      <c r="M456" s="3"/>
      <c r="N456" s="3"/>
      <c r="O456" s="3"/>
      <c r="P456" s="3"/>
      <c r="Q456" s="3"/>
      <c r="R456" s="3"/>
      <c r="S456" s="3"/>
    </row>
    <row r="457" spans="5:19">
      <c r="E457" s="4">
        <f t="shared" si="33"/>
        <v>2201</v>
      </c>
      <c r="F457" s="5">
        <f>F456*SUM(econhigh!Z247:AB247)/SUM(econhigh!Z246:AB246)</f>
        <v>18974.184237844049</v>
      </c>
      <c r="G457" s="13">
        <f t="shared" si="38"/>
        <v>213.56957967098643</v>
      </c>
      <c r="H457" s="13">
        <f t="shared" si="38"/>
        <v>254.61932897596185</v>
      </c>
      <c r="I457" s="13">
        <f t="shared" si="38"/>
        <v>192.72841809846403</v>
      </c>
      <c r="J457" s="13">
        <f t="shared" si="38"/>
        <v>39.607435801403732</v>
      </c>
      <c r="K457" s="13">
        <f t="shared" si="38"/>
        <v>2.2712851572027088</v>
      </c>
      <c r="L457" s="13">
        <f t="shared" si="34"/>
        <v>977.79604770401875</v>
      </c>
      <c r="M457" s="3"/>
      <c r="N457" s="3"/>
      <c r="O457" s="3"/>
      <c r="P457" s="3"/>
      <c r="Q457" s="3"/>
      <c r="R457" s="3"/>
      <c r="S457" s="3"/>
    </row>
    <row r="458" spans="5:19">
      <c r="E458" s="4">
        <f t="shared" ref="E458:E521" si="39">1+E457</f>
        <v>2202</v>
      </c>
      <c r="F458" s="5">
        <f>F457*SUM(econhigh!Z248:AB248)/SUM(econhigh!Z247:AB247)</f>
        <v>18949.419168348104</v>
      </c>
      <c r="G458" s="13">
        <f t="shared" si="38"/>
        <v>214.72762847423513</v>
      </c>
      <c r="H458" s="13">
        <f t="shared" si="38"/>
        <v>255.70047713243031</v>
      </c>
      <c r="I458" s="13">
        <f t="shared" si="38"/>
        <v>192.99208023901051</v>
      </c>
      <c r="J458" s="13">
        <f t="shared" si="38"/>
        <v>39.571804443424085</v>
      </c>
      <c r="K458" s="13">
        <f t="shared" si="38"/>
        <v>2.2684108565234387</v>
      </c>
      <c r="L458" s="13">
        <f t="shared" ref="L458:L521" si="40">SUM(G458:K458,L$5)</f>
        <v>980.26040114562352</v>
      </c>
      <c r="M458" s="3"/>
      <c r="N458" s="3"/>
      <c r="O458" s="3"/>
      <c r="P458" s="3"/>
      <c r="Q458" s="3"/>
      <c r="R458" s="3"/>
      <c r="S458" s="3"/>
    </row>
    <row r="459" spans="5:19">
      <c r="E459" s="4">
        <f t="shared" si="39"/>
        <v>2203</v>
      </c>
      <c r="F459" s="5">
        <f>F458*SUM(econhigh!Z249:AB249)/SUM(econhigh!Z248:AB248)</f>
        <v>18924.406901040791</v>
      </c>
      <c r="G459" s="13">
        <f t="shared" si="38"/>
        <v>215.88416579436907</v>
      </c>
      <c r="H459" s="13">
        <f t="shared" si="38"/>
        <v>256.77632565935647</v>
      </c>
      <c r="I459" s="13">
        <f t="shared" si="38"/>
        <v>193.2484827700963</v>
      </c>
      <c r="J459" s="13">
        <f t="shared" si="38"/>
        <v>39.535301894608352</v>
      </c>
      <c r="K459" s="13">
        <f t="shared" si="38"/>
        <v>2.2655048257171702</v>
      </c>
      <c r="L459" s="13">
        <f t="shared" si="40"/>
        <v>982.70978094414727</v>
      </c>
      <c r="M459" s="3"/>
      <c r="N459" s="3"/>
      <c r="O459" s="3"/>
      <c r="P459" s="3"/>
      <c r="Q459" s="3"/>
      <c r="R459" s="3"/>
      <c r="S459" s="3"/>
    </row>
    <row r="460" spans="5:19">
      <c r="E460" s="4">
        <f t="shared" si="39"/>
        <v>2204</v>
      </c>
      <c r="F460" s="5">
        <f>F459*SUM(econhigh!Z250:AB250)/SUM(econhigh!Z249:AB249)</f>
        <v>18899.154370462216</v>
      </c>
      <c r="G460" s="13">
        <f t="shared" si="38"/>
        <v>217.03917654419786</v>
      </c>
      <c r="H460" s="13">
        <f t="shared" si="38"/>
        <v>257.84686592511758</v>
      </c>
      <c r="I460" s="13">
        <f t="shared" si="38"/>
        <v>193.4976859969714</v>
      </c>
      <c r="J460" s="13">
        <f t="shared" si="38"/>
        <v>39.497948909522471</v>
      </c>
      <c r="K460" s="13">
        <f t="shared" si="38"/>
        <v>2.2625679440849904</v>
      </c>
      <c r="L460" s="13">
        <f t="shared" si="40"/>
        <v>985.14424531989425</v>
      </c>
      <c r="M460" s="3"/>
      <c r="N460" s="3"/>
      <c r="O460" s="3"/>
      <c r="P460" s="3"/>
      <c r="Q460" s="3"/>
      <c r="R460" s="3"/>
      <c r="S460" s="3"/>
    </row>
    <row r="461" spans="5:19">
      <c r="E461" s="4">
        <f t="shared" si="39"/>
        <v>2205</v>
      </c>
      <c r="F461" s="5">
        <f>F460*SUM(econhigh!Z251:AB251)/SUM(econhigh!Z250:AB250)</f>
        <v>18873.668346375853</v>
      </c>
      <c r="G461" s="13">
        <f t="shared" si="38"/>
        <v>218.19264605976596</v>
      </c>
      <c r="H461" s="13">
        <f t="shared" si="38"/>
        <v>258.91208997296718</v>
      </c>
      <c r="I461" s="13">
        <f t="shared" si="38"/>
        <v>193.73975045724046</v>
      </c>
      <c r="J461" s="13">
        <f t="shared" si="38"/>
        <v>39.459765871002446</v>
      </c>
      <c r="K461" s="13">
        <f t="shared" si="38"/>
        <v>2.259601070515231</v>
      </c>
      <c r="L461" s="13">
        <f t="shared" si="40"/>
        <v>987.56385343149134</v>
      </c>
      <c r="M461" s="3"/>
      <c r="N461" s="3"/>
      <c r="O461" s="3"/>
      <c r="P461" s="3"/>
      <c r="Q461" s="3"/>
      <c r="R461" s="3"/>
      <c r="S461" s="3"/>
    </row>
    <row r="462" spans="5:19">
      <c r="E462" s="4">
        <f t="shared" si="39"/>
        <v>2206</v>
      </c>
      <c r="F462" s="5">
        <f>F461*SUM(econhigh!Z252:AB252)/SUM(econhigh!Z251:AB251)</f>
        <v>18847.955436275486</v>
      </c>
      <c r="G462" s="13">
        <f t="shared" si="38"/>
        <v>219.34456009029594</v>
      </c>
      <c r="H462" s="13">
        <f t="shared" si="38"/>
        <v>259.97199050370671</v>
      </c>
      <c r="I462" s="13">
        <f t="shared" si="38"/>
        <v>193.9747368929888</v>
      </c>
      <c r="J462" s="13">
        <f t="shared" si="38"/>
        <v>39.420772792050109</v>
      </c>
      <c r="K462" s="13">
        <f t="shared" si="38"/>
        <v>2.2566050437792695</v>
      </c>
      <c r="L462" s="13">
        <f t="shared" si="40"/>
        <v>989.96866532282081</v>
      </c>
      <c r="M462" s="3"/>
      <c r="N462" s="3"/>
      <c r="O462" s="3"/>
      <c r="P462" s="3"/>
      <c r="Q462" s="3"/>
      <c r="R462" s="3"/>
      <c r="S462" s="3"/>
    </row>
    <row r="463" spans="5:19">
      <c r="E463" s="4">
        <f t="shared" si="39"/>
        <v>2207</v>
      </c>
      <c r="F463" s="5">
        <f>F462*SUM(econhigh!Z253:AB253)/SUM(econhigh!Z252:AB252)</f>
        <v>18822.022087894071</v>
      </c>
      <c r="G463" s="13">
        <f t="shared" si="38"/>
        <v>220.4949047882846</v>
      </c>
      <c r="H463" s="13">
        <f t="shared" si="38"/>
        <v>261.02656085863987</v>
      </c>
      <c r="I463" s="13">
        <f t="shared" si="38"/>
        <v>194.20270622365911</v>
      </c>
      <c r="J463" s="13">
        <f t="shared" si="38"/>
        <v>39.38098931791486</v>
      </c>
      <c r="K463" s="13">
        <f t="shared" si="38"/>
        <v>2.2535806828286384</v>
      </c>
      <c r="L463" s="13">
        <f t="shared" si="40"/>
        <v>992.3587418713272</v>
      </c>
      <c r="M463" s="3"/>
      <c r="N463" s="3"/>
      <c r="O463" s="3"/>
      <c r="P463" s="3"/>
      <c r="Q463" s="3"/>
      <c r="R463" s="3"/>
      <c r="S463" s="3"/>
    </row>
    <row r="464" spans="5:19">
      <c r="E464" s="4">
        <f t="shared" si="39"/>
        <v>2208</v>
      </c>
      <c r="F464" s="5">
        <f>F463*SUM(econhigh!Z254:AB254)/SUM(econhigh!Z253:AB253)</f>
        <v>18795.874591710515</v>
      </c>
      <c r="G464" s="13">
        <f t="shared" si="38"/>
        <v>221.64366669975232</v>
      </c>
      <c r="H464" s="13">
        <f t="shared" si="38"/>
        <v>262.07579500280946</v>
      </c>
      <c r="I464" s="13">
        <f t="shared" si="38"/>
        <v>194.42371951966936</v>
      </c>
      <c r="J464" s="13">
        <f t="shared" si="38"/>
        <v>39.340434728350928</v>
      </c>
      <c r="K464" s="13">
        <f t="shared" si="38"/>
        <v>2.2505287870930193</v>
      </c>
      <c r="L464" s="13">
        <f t="shared" si="40"/>
        <v>994.73414473767502</v>
      </c>
      <c r="M464" s="3"/>
      <c r="N464" s="3"/>
      <c r="O464" s="3"/>
      <c r="P464" s="3"/>
      <c r="Q464" s="3"/>
      <c r="R464" s="3"/>
      <c r="S464" s="3"/>
    </row>
    <row r="465" spans="5:19">
      <c r="E465" s="4">
        <f t="shared" si="39"/>
        <v>2209</v>
      </c>
      <c r="F465" s="5">
        <f>F464*SUM(econhigh!Z255:AB255)/SUM(econhigh!Z254:AB254)</f>
        <v>18769.519083451381</v>
      </c>
      <c r="G465" s="13">
        <f t="shared" si="38"/>
        <v>222.79083275464544</v>
      </c>
      <c r="H465" s="13">
        <f t="shared" si="38"/>
        <v>263.11968750851599</v>
      </c>
      <c r="I465" s="13">
        <f t="shared" si="38"/>
        <v>194.63783797676123</v>
      </c>
      <c r="J465" s="13">
        <f t="shared" si="38"/>
        <v>39.299127940039916</v>
      </c>
      <c r="K465" s="13">
        <f t="shared" si="38"/>
        <v>2.2474501367786712</v>
      </c>
      <c r="L465" s="13">
        <f t="shared" si="40"/>
        <v>997.09493631674127</v>
      </c>
      <c r="M465" s="3"/>
      <c r="N465" s="3"/>
      <c r="O465" s="3"/>
      <c r="P465" s="3"/>
      <c r="Q465" s="3"/>
      <c r="R465" s="3"/>
      <c r="S465" s="3"/>
    </row>
    <row r="466" spans="5:19">
      <c r="E466" s="4">
        <f t="shared" si="39"/>
        <v>2210</v>
      </c>
      <c r="F466" s="5">
        <f>F465*SUM(econhigh!Z256:AB256)/SUM(econhigh!Z255:AB255)</f>
        <v>18742.961546583723</v>
      </c>
      <c r="G466" s="13">
        <f t="shared" si="38"/>
        <v>223.93639025739128</v>
      </c>
      <c r="H466" s="13">
        <f t="shared" si="38"/>
        <v>264.15823353911634</v>
      </c>
      <c r="I466" s="13">
        <f t="shared" si="38"/>
        <v>194.84512289106874</v>
      </c>
      <c r="J466" s="13">
        <f t="shared" si="38"/>
        <v>39.257087509168578</v>
      </c>
      <c r="K466" s="13">
        <f t="shared" si="38"/>
        <v>2.2443454931668918</v>
      </c>
      <c r="L466" s="13">
        <f t="shared" si="40"/>
        <v>999.44117968991191</v>
      </c>
      <c r="M466" s="3"/>
      <c r="N466" s="3"/>
      <c r="O466" s="3"/>
      <c r="P466" s="3"/>
      <c r="Q466" s="3"/>
      <c r="R466" s="3"/>
      <c r="S466" s="3"/>
    </row>
    <row r="467" spans="5:19">
      <c r="E467" s="4">
        <f t="shared" si="39"/>
        <v>2211</v>
      </c>
      <c r="F467" s="5">
        <f>F466*SUM(econhigh!Z257:AB257)/SUM(econhigh!Z256:AB256)</f>
        <v>18716.207814796016</v>
      </c>
      <c r="G467" s="13">
        <f t="shared" si="38"/>
        <v>225.0803268776053</v>
      </c>
      <c r="H467" s="13">
        <f t="shared" si="38"/>
        <v>265.19142883310099</v>
      </c>
      <c r="I467" s="13">
        <f t="shared" si="38"/>
        <v>195.04563563489606</v>
      </c>
      <c r="J467" s="13">
        <f t="shared" si="38"/>
        <v>39.214331634151932</v>
      </c>
      <c r="K467" s="13">
        <f t="shared" si="38"/>
        <v>2.241215598912075</v>
      </c>
      <c r="L467" s="13">
        <f t="shared" si="40"/>
        <v>1001.7729385786663</v>
      </c>
      <c r="M467" s="3"/>
      <c r="N467" s="3"/>
      <c r="O467" s="3"/>
      <c r="P467" s="3"/>
      <c r="Q467" s="3"/>
      <c r="R467" s="3"/>
      <c r="S467" s="3"/>
    </row>
    <row r="468" spans="5:19">
      <c r="E468" s="4">
        <f t="shared" si="39"/>
        <v>2212</v>
      </c>
      <c r="F468" s="5">
        <f>F467*SUM(econhigh!Z258:AB258)/SUM(econhigh!Z257:AB257)</f>
        <v>18689.263574463737</v>
      </c>
      <c r="G468" s="13">
        <f t="shared" si="38"/>
        <v>226.22263064094966</v>
      </c>
      <c r="H468" s="13">
        <f t="shared" si="38"/>
        <v>266.21926968844809</v>
      </c>
      <c r="I468" s="13">
        <f t="shared" si="38"/>
        <v>195.23943763319321</v>
      </c>
      <c r="J468" s="13">
        <f t="shared" si="38"/>
        <v>39.170878158491966</v>
      </c>
      <c r="K468" s="13">
        <f t="shared" si="38"/>
        <v>2.2380611783389686</v>
      </c>
      <c r="L468" s="13">
        <f t="shared" si="40"/>
        <v>1004.0902772994219</v>
      </c>
      <c r="M468" s="3"/>
      <c r="N468" s="3"/>
      <c r="O468" s="3"/>
      <c r="P468" s="3"/>
      <c r="Q468" s="3"/>
      <c r="R468" s="3"/>
      <c r="S468" s="3"/>
    </row>
    <row r="469" spans="5:19">
      <c r="E469" s="4">
        <f t="shared" si="39"/>
        <v>2213</v>
      </c>
      <c r="F469" s="5">
        <f>F468*SUM(econhigh!Z259:AB259)/SUM(econhigh!Z258:AB258)</f>
        <v>18662.134367096463</v>
      </c>
      <c r="G469" s="13">
        <f t="shared" si="38"/>
        <v>227.36328992014228</v>
      </c>
      <c r="H469" s="13">
        <f t="shared" si="38"/>
        <v>267.24175294725222</v>
      </c>
      <c r="I469" s="13">
        <f t="shared" si="38"/>
        <v>195.42659034071784</v>
      </c>
      <c r="J469" s="13">
        <f t="shared" si="38"/>
        <v>39.126744573762466</v>
      </c>
      <c r="K469" s="13">
        <f t="shared" si="38"/>
        <v>2.2348829377387238</v>
      </c>
      <c r="L469" s="13">
        <f t="shared" si="40"/>
        <v>1006.3932607196135</v>
      </c>
      <c r="M469" s="3"/>
      <c r="N469" s="3"/>
      <c r="O469" s="3"/>
      <c r="P469" s="3"/>
      <c r="Q469" s="3"/>
      <c r="R469" s="3"/>
      <c r="S469" s="3"/>
    </row>
    <row r="470" spans="5:19">
      <c r="E470" s="4">
        <f t="shared" si="39"/>
        <v>2214</v>
      </c>
      <c r="F470" s="5">
        <f>F469*SUM(econhigh!Z260:AB260)/SUM(econhigh!Z259:AB259)</f>
        <v>18634.825591762848</v>
      </c>
      <c r="G470" s="13">
        <f t="shared" si="38"/>
        <v>228.5022934261153</v>
      </c>
      <c r="H470" s="13">
        <f t="shared" si="38"/>
        <v>268.25887598062491</v>
      </c>
      <c r="I470" s="13">
        <f t="shared" si="38"/>
        <v>195.60715521987126</v>
      </c>
      <c r="J470" s="13">
        <f t="shared" si="38"/>
        <v>39.081948022710513</v>
      </c>
      <c r="K470" s="13">
        <f t="shared" si="38"/>
        <v>2.2316815656633486</v>
      </c>
      <c r="L470" s="13">
        <f t="shared" si="40"/>
        <v>1008.6819542149855</v>
      </c>
      <c r="M470" s="3"/>
      <c r="N470" s="3"/>
      <c r="O470" s="3"/>
      <c r="P470" s="3"/>
      <c r="Q470" s="3"/>
      <c r="R470" s="3"/>
      <c r="S470" s="3"/>
    </row>
    <row r="471" spans="5:19">
      <c r="E471" s="4">
        <f t="shared" si="39"/>
        <v>2215</v>
      </c>
      <c r="F471" s="5">
        <f>F470*SUM(econhigh!Z261:AB261)/SUM(econhigh!Z260:AB260)</f>
        <v>18607.342507490532</v>
      </c>
      <c r="G471" s="13">
        <f t="shared" ref="G471:K486" si="41">G470*(1-G$5)+G$4*$F470*$L$4/1000</f>
        <v>229.63963019932149</v>
      </c>
      <c r="H471" s="13">
        <f t="shared" si="41"/>
        <v>269.27063667386471</v>
      </c>
      <c r="I471" s="13">
        <f t="shared" si="41"/>
        <v>195.78119371919624</v>
      </c>
      <c r="J471" s="13">
        <f t="shared" si="41"/>
        <v>39.036505302465464</v>
      </c>
      <c r="K471" s="13">
        <f t="shared" si="41"/>
        <v>2.2284577332181468</v>
      </c>
      <c r="L471" s="13">
        <f t="shared" si="40"/>
        <v>1010.9564236280661</v>
      </c>
      <c r="M471" s="3"/>
      <c r="N471" s="3"/>
      <c r="O471" s="3"/>
      <c r="P471" s="3"/>
      <c r="Q471" s="3"/>
      <c r="R471" s="3"/>
      <c r="S471" s="3"/>
    </row>
    <row r="472" spans="5:19">
      <c r="E472" s="4">
        <f t="shared" si="39"/>
        <v>2216</v>
      </c>
      <c r="F472" s="5">
        <f>F471*SUM(econhigh!Z262:AB262)/SUM(econhigh!Z261:AB261)</f>
        <v>18579.690235637539</v>
      </c>
      <c r="G472" s="13">
        <f t="shared" si="41"/>
        <v>230.7752896011871</v>
      </c>
      <c r="H472" s="13">
        <f t="shared" si="41"/>
        <v>270.27703341189311</v>
      </c>
      <c r="I472" s="13">
        <f t="shared" si="41"/>
        <v>195.94876725252405</v>
      </c>
      <c r="J472" s="13">
        <f t="shared" si="41"/>
        <v>38.990432867846224</v>
      </c>
      <c r="K472" s="13">
        <f t="shared" si="41"/>
        <v>2.2252120943517677</v>
      </c>
      <c r="L472" s="13">
        <f t="shared" si="40"/>
        <v>1013.2167352278022</v>
      </c>
      <c r="M472" s="3"/>
      <c r="N472" s="3"/>
      <c r="O472" s="3"/>
      <c r="P472" s="3"/>
      <c r="Q472" s="3"/>
      <c r="R472" s="3"/>
      <c r="S472" s="3"/>
    </row>
    <row r="473" spans="5:19">
      <c r="E473" s="4">
        <f t="shared" si="39"/>
        <v>2217</v>
      </c>
      <c r="F473" s="5">
        <f>F472*SUM(econhigh!Z263:AB263)/SUM(econhigh!Z262:AB262)</f>
        <v>18551.873762231709</v>
      </c>
      <c r="G473" s="13">
        <f t="shared" si="41"/>
        <v>231.90926130570958</v>
      </c>
      <c r="H473" s="13">
        <f t="shared" si="41"/>
        <v>271.27806506495352</v>
      </c>
      <c r="I473" s="13">
        <f t="shared" si="41"/>
        <v>196.10993717875755</v>
      </c>
      <c r="J473" s="13">
        <f t="shared" si="41"/>
        <v>38.943746834758002</v>
      </c>
      <c r="K473" s="13">
        <f t="shared" si="41"/>
        <v>2.2219452861434617</v>
      </c>
      <c r="L473" s="13">
        <f t="shared" si="40"/>
        <v>1015.4629556703221</v>
      </c>
      <c r="M473" s="3"/>
      <c r="N473" s="3"/>
      <c r="O473" s="3"/>
      <c r="P473" s="3"/>
      <c r="Q473" s="3"/>
      <c r="R473" s="3"/>
      <c r="S473" s="3"/>
    </row>
    <row r="474" spans="5:19">
      <c r="E474" s="4">
        <f t="shared" si="39"/>
        <v>2218</v>
      </c>
      <c r="F474" s="5">
        <f>F473*SUM(econhigh!Z264:AB264)/SUM(econhigh!Z263:AB263)</f>
        <v>18523.897940274623</v>
      </c>
      <c r="G474" s="13">
        <f t="shared" si="41"/>
        <v>233.0415352911979</v>
      </c>
      <c r="H474" s="13">
        <f t="shared" si="41"/>
        <v>272.27373097456893</v>
      </c>
      <c r="I474" s="13">
        <f t="shared" si="41"/>
        <v>196.26476478227724</v>
      </c>
      <c r="J474" s="13">
        <f t="shared" si="41"/>
        <v>38.896462983669537</v>
      </c>
      <c r="K474" s="13">
        <f t="shared" si="41"/>
        <v>2.2186579290871391</v>
      </c>
      <c r="L474" s="13">
        <f t="shared" si="40"/>
        <v>1017.6951519608007</v>
      </c>
      <c r="M474" s="3"/>
      <c r="N474" s="3"/>
      <c r="O474" s="3"/>
      <c r="P474" s="3"/>
      <c r="Q474" s="3"/>
      <c r="R474" s="3"/>
      <c r="S474" s="3"/>
    </row>
    <row r="475" spans="5:19">
      <c r="E475" s="4">
        <f t="shared" si="39"/>
        <v>2219</v>
      </c>
      <c r="F475" s="5">
        <f>F474*SUM(econhigh!Z265:AB265)/SUM(econhigh!Z264:AB264)</f>
        <v>18495.767492006773</v>
      </c>
      <c r="G475" s="13">
        <f t="shared" si="41"/>
        <v>234.17210183215363</v>
      </c>
      <c r="H475" s="13">
        <f t="shared" si="41"/>
        <v>273.26403093975466</v>
      </c>
      <c r="I475" s="13">
        <f t="shared" si="41"/>
        <v>196.41331125395638</v>
      </c>
      <c r="J475" s="13">
        <f t="shared" si="41"/>
        <v>38.848596763162128</v>
      </c>
      <c r="K475" s="13">
        <f t="shared" si="41"/>
        <v>2.2153506273718322</v>
      </c>
      <c r="L475" s="13">
        <f t="shared" si="40"/>
        <v>1019.9133914163987</v>
      </c>
      <c r="M475" s="3"/>
      <c r="N475" s="3"/>
      <c r="O475" s="3"/>
      <c r="P475" s="3"/>
      <c r="Q475" s="3"/>
      <c r="R475" s="3"/>
      <c r="S475" s="3"/>
    </row>
    <row r="476" spans="5:19">
      <c r="E476" s="4">
        <f t="shared" si="39"/>
        <v>2220</v>
      </c>
      <c r="F476" s="5">
        <f>F475*SUM(econhigh!Z266:AB266)/SUM(econhigh!Z265:AB265)</f>
        <v>18467.487011130037</v>
      </c>
      <c r="G476" s="13">
        <f t="shared" si="41"/>
        <v>235.30095149129019</v>
      </c>
      <c r="H476" s="13">
        <f t="shared" si="41"/>
        <v>274.24896520348187</v>
      </c>
      <c r="I476" s="13">
        <f t="shared" si="41"/>
        <v>196.55563767277121</v>
      </c>
      <c r="J476" s="13">
        <f t="shared" si="41"/>
        <v>38.800163293541772</v>
      </c>
      <c r="K476" s="13">
        <f t="shared" si="41"/>
        <v>2.2120239691581443</v>
      </c>
      <c r="L476" s="13">
        <f t="shared" si="40"/>
        <v>1022.1177416302432</v>
      </c>
      <c r="M476" s="3"/>
      <c r="N476" s="3"/>
      <c r="O476" s="3"/>
      <c r="P476" s="3"/>
      <c r="Q476" s="3"/>
      <c r="R476" s="3"/>
      <c r="S476" s="3"/>
    </row>
    <row r="477" spans="5:19">
      <c r="E477" s="4">
        <f t="shared" si="39"/>
        <v>2221</v>
      </c>
      <c r="F477" s="5">
        <f>F476*SUM(econhigh!Z267:AB267)/SUM(econhigh!Z266:AB266)</f>
        <v>18439.060964983542</v>
      </c>
      <c r="G477" s="13">
        <f t="shared" si="41"/>
        <v>236.4280751116878</v>
      </c>
      <c r="H477" s="13">
        <f t="shared" si="41"/>
        <v>275.22853443938681</v>
      </c>
      <c r="I477" s="13">
        <f t="shared" si="41"/>
        <v>196.69180498799193</v>
      </c>
      <c r="J477" s="13">
        <f t="shared" si="41"/>
        <v>38.7511773705058</v>
      </c>
      <c r="K477" s="13">
        <f t="shared" si="41"/>
        <v>2.2086785268502687</v>
      </c>
      <c r="L477" s="13">
        <f t="shared" si="40"/>
        <v>1024.3082704364226</v>
      </c>
      <c r="M477" s="3"/>
      <c r="N477" s="3"/>
      <c r="O477" s="3"/>
      <c r="P477" s="3"/>
      <c r="Q477" s="3"/>
      <c r="R477" s="3"/>
      <c r="S477" s="3"/>
    </row>
    <row r="478" spans="5:19">
      <c r="E478" s="4">
        <f t="shared" si="39"/>
        <v>2222</v>
      </c>
      <c r="F478" s="5">
        <f>F477*SUM(econhigh!Z268:AB268)/SUM(econhigh!Z267:AB267)</f>
        <v>18410.493696669262</v>
      </c>
      <c r="G478" s="13">
        <f t="shared" si="41"/>
        <v>237.55346380908117</v>
      </c>
      <c r="H478" s="13">
        <f t="shared" si="41"/>
        <v>276.20273973872094</v>
      </c>
      <c r="I478" s="13">
        <f t="shared" si="41"/>
        <v>196.8218740019397</v>
      </c>
      <c r="J478" s="13">
        <f t="shared" si="41"/>
        <v>38.701653468855461</v>
      </c>
      <c r="K478" s="13">
        <f t="shared" si="41"/>
        <v>2.2053148573631298</v>
      </c>
      <c r="L478" s="13">
        <f t="shared" si="40"/>
        <v>1026.4850458759604</v>
      </c>
      <c r="M478" s="3"/>
      <c r="N478" s="3"/>
      <c r="O478" s="3"/>
      <c r="P478" s="3"/>
      <c r="Q478" s="3"/>
      <c r="R478" s="3"/>
      <c r="S478" s="3"/>
    </row>
    <row r="479" spans="5:19">
      <c r="E479" s="4">
        <f t="shared" si="39"/>
        <v>2223</v>
      </c>
      <c r="F479" s="5">
        <f>F478*SUM(econhigh!Z269:AB269)/SUM(econhigh!Z268:AB268)</f>
        <v>18381.789427122618</v>
      </c>
      <c r="G479" s="13">
        <f t="shared" si="41"/>
        <v>238.67710896427695</v>
      </c>
      <c r="H479" s="13">
        <f t="shared" si="41"/>
        <v>277.17158259753671</v>
      </c>
      <c r="I479" s="13">
        <f t="shared" si="41"/>
        <v>196.94590535329419</v>
      </c>
      <c r="J479" s="13">
        <f t="shared" si="41"/>
        <v>38.651605746245863</v>
      </c>
      <c r="K479" s="13">
        <f t="shared" si="41"/>
        <v>2.2019335023842057</v>
      </c>
      <c r="L479" s="13">
        <f t="shared" si="40"/>
        <v>1028.6481361637379</v>
      </c>
      <c r="M479" s="3"/>
      <c r="N479" s="3"/>
      <c r="O479" s="3"/>
      <c r="P479" s="3"/>
      <c r="Q479" s="3"/>
      <c r="R479" s="3"/>
      <c r="S479" s="3"/>
    </row>
    <row r="480" spans="5:19">
      <c r="E480" s="4">
        <f t="shared" si="39"/>
        <v>2224</v>
      </c>
      <c r="F480" s="5">
        <f>F479*SUM(econhigh!Z270:AB270)/SUM(econhigh!Z269:AB269)</f>
        <v>18352.952257123816</v>
      </c>
      <c r="G480" s="13">
        <f t="shared" si="41"/>
        <v>239.79900221569758</v>
      </c>
      <c r="H480" s="13">
        <f t="shared" si="41"/>
        <v>278.13506490410288</v>
      </c>
      <c r="I480" s="13">
        <f t="shared" si="41"/>
        <v>197.06395950093653</v>
      </c>
      <c r="J480" s="13">
        <f t="shared" si="41"/>
        <v>38.601048046964742</v>
      </c>
      <c r="K480" s="13">
        <f t="shared" si="41"/>
        <v>2.1985349886295413</v>
      </c>
      <c r="L480" s="13">
        <f t="shared" si="40"/>
        <v>1030.7976096563311</v>
      </c>
      <c r="M480" s="3"/>
      <c r="N480" s="3"/>
      <c r="O480" s="3"/>
      <c r="P480" s="3"/>
      <c r="Q480" s="3"/>
      <c r="R480" s="3"/>
      <c r="S480" s="3"/>
    </row>
    <row r="481" spans="5:19">
      <c r="E481" s="4">
        <f t="shared" si="39"/>
        <v>2225</v>
      </c>
      <c r="F481" s="5">
        <f>F480*SUM(econhigh!Z271:AB271)/SUM(econhigh!Z270:AB270)</f>
        <v>18323.986169245123</v>
      </c>
      <c r="G481" s="13">
        <f t="shared" si="41"/>
        <v>240.91913545204787</v>
      </c>
      <c r="H481" s="13">
        <f t="shared" si="41"/>
        <v>279.09318892654323</v>
      </c>
      <c r="I481" s="13">
        <f t="shared" si="41"/>
        <v>197.17609670831123</v>
      </c>
      <c r="J481" s="13">
        <f t="shared" si="41"/>
        <v>38.549993905731419</v>
      </c>
      <c r="K481" s="13">
        <f t="shared" si="41"/>
        <v>2.1951198280934596</v>
      </c>
      <c r="L481" s="13">
        <f t="shared" si="40"/>
        <v>1032.9335348207271</v>
      </c>
      <c r="M481" s="3"/>
      <c r="N481" s="3"/>
      <c r="O481" s="3"/>
      <c r="P481" s="3"/>
      <c r="Q481" s="3"/>
      <c r="R481" s="3"/>
      <c r="S481" s="3"/>
    </row>
    <row r="482" spans="5:19">
      <c r="E482" s="4">
        <f t="shared" si="39"/>
        <v>2226</v>
      </c>
      <c r="F482" s="5">
        <f>F481*SUM(econhigh!Z272:AB272)/SUM(econhigh!Z271:AB271)</f>
        <v>18294.895029728541</v>
      </c>
      <c r="G482" s="13">
        <f t="shared" si="41"/>
        <v>242.03750080510039</v>
      </c>
      <c r="H482" s="13">
        <f t="shared" si="41"/>
        <v>280.04595730069241</v>
      </c>
      <c r="I482" s="13">
        <f t="shared" si="41"/>
        <v>197.2823770282904</v>
      </c>
      <c r="J482" s="13">
        <f t="shared" si="41"/>
        <v>38.498456551507331</v>
      </c>
      <c r="K482" s="13">
        <f t="shared" si="41"/>
        <v>2.1916885182914387</v>
      </c>
      <c r="L482" s="13">
        <f t="shared" si="40"/>
        <v>1035.055980203882</v>
      </c>
      <c r="M482" s="3"/>
      <c r="N482" s="3"/>
      <c r="O482" s="3"/>
      <c r="P482" s="3"/>
      <c r="Q482" s="3"/>
      <c r="R482" s="3"/>
      <c r="S482" s="3"/>
    </row>
    <row r="483" spans="5:19">
      <c r="E483" s="4">
        <f t="shared" si="39"/>
        <v>2227</v>
      </c>
      <c r="F483" s="5">
        <f>F482*SUM(econhigh!Z273:AB273)/SUM(econhigh!Z272:AB272)</f>
        <v>18265.682590288245</v>
      </c>
      <c r="G483" s="13">
        <f t="shared" si="41"/>
        <v>243.15409064259555</v>
      </c>
      <c r="H483" s="13">
        <f t="shared" si="41"/>
        <v>280.99337301816115</v>
      </c>
      <c r="I483" s="13">
        <f t="shared" si="41"/>
        <v>197.38286028852335</v>
      </c>
      <c r="J483" s="13">
        <f t="shared" si="41"/>
        <v>38.446448911309197</v>
      </c>
      <c r="K483" s="13">
        <f t="shared" si="41"/>
        <v>2.1882415424955788</v>
      </c>
      <c r="L483" s="13">
        <f t="shared" si="40"/>
        <v>1037.1650144030848</v>
      </c>
      <c r="M483" s="3"/>
      <c r="N483" s="3"/>
      <c r="O483" s="3"/>
      <c r="P483" s="3"/>
      <c r="Q483" s="3"/>
      <c r="R483" s="3"/>
      <c r="S483" s="3"/>
    </row>
    <row r="484" spans="5:19">
      <c r="E484" s="4">
        <f t="shared" si="39"/>
        <v>2228</v>
      </c>
      <c r="F484" s="5">
        <f>F483*SUM(econhigh!Z274:AB274)/SUM(econhigh!Z273:AB273)</f>
        <v>18236.352489831628</v>
      </c>
      <c r="G484" s="13">
        <f t="shared" si="41"/>
        <v>244.26889756125163</v>
      </c>
      <c r="H484" s="13">
        <f t="shared" si="41"/>
        <v>281.93543941460376</v>
      </c>
      <c r="I484" s="13">
        <f t="shared" si="41"/>
        <v>197.47760607725368</v>
      </c>
      <c r="J484" s="13">
        <f t="shared" si="41"/>
        <v>38.393983614015958</v>
      </c>
      <c r="K484" s="13">
        <f t="shared" si="41"/>
        <v>2.1847793699620417</v>
      </c>
      <c r="L484" s="13">
        <f t="shared" si="40"/>
        <v>1039.2607060370869</v>
      </c>
      <c r="M484" s="3"/>
      <c r="N484" s="3"/>
      <c r="O484" s="3"/>
      <c r="P484" s="3"/>
      <c r="Q484" s="3"/>
      <c r="R484" s="3"/>
      <c r="S484" s="3"/>
    </row>
    <row r="485" spans="5:19">
      <c r="E485" s="4">
        <f t="shared" si="39"/>
        <v>2229</v>
      </c>
      <c r="F485" s="5">
        <f>F484*SUM(econhigh!Z275:AB275)/SUM(econhigh!Z274:AB274)</f>
        <v>18206.908256091989</v>
      </c>
      <c r="G485" s="13">
        <f t="shared" si="41"/>
        <v>245.38191437987985</v>
      </c>
      <c r="H485" s="13">
        <f t="shared" si="41"/>
        <v>282.87216015817967</v>
      </c>
      <c r="I485" s="13">
        <f t="shared" si="41"/>
        <v>197.56667372958523</v>
      </c>
      <c r="J485" s="13">
        <f t="shared" si="41"/>
        <v>38.341072994160207</v>
      </c>
      <c r="K485" s="13">
        <f t="shared" si="41"/>
        <v>2.1813024561497993</v>
      </c>
      <c r="L485" s="13">
        <f t="shared" si="40"/>
        <v>1041.3431237179548</v>
      </c>
      <c r="M485" s="3"/>
      <c r="N485" s="3"/>
      <c r="O485" s="3"/>
      <c r="P485" s="3"/>
      <c r="Q485" s="3"/>
      <c r="R485" s="3"/>
      <c r="S485" s="3"/>
    </row>
    <row r="486" spans="5:19">
      <c r="E486" s="4">
        <f t="shared" si="39"/>
        <v>2230</v>
      </c>
      <c r="F486" s="5">
        <f>F485*SUM(econhigh!Z276:AB276)/SUM(econhigh!Z275:AB275)</f>
        <v>18177.35330716506</v>
      </c>
      <c r="G486" s="13">
        <f t="shared" si="41"/>
        <v>246.49313413259907</v>
      </c>
      <c r="H486" s="13">
        <f t="shared" si="41"/>
        <v>283.80353923819945</v>
      </c>
      <c r="I486" s="13">
        <f t="shared" si="41"/>
        <v>197.65012231417762</v>
      </c>
      <c r="J486" s="13">
        <f t="shared" si="41"/>
        <v>38.287729095694672</v>
      </c>
      <c r="K486" s="13">
        <f t="shared" si="41"/>
        <v>2.1778112429299634</v>
      </c>
      <c r="L486" s="13">
        <f t="shared" si="40"/>
        <v>1043.4123360236008</v>
      </c>
      <c r="M486" s="3"/>
      <c r="N486" s="3"/>
      <c r="O486" s="3"/>
      <c r="P486" s="3"/>
      <c r="Q486" s="3"/>
      <c r="R486" s="3"/>
      <c r="S486" s="3"/>
    </row>
    <row r="487" spans="5:19">
      <c r="E487" s="4">
        <f t="shared" si="39"/>
        <v>2231</v>
      </c>
      <c r="F487" s="5">
        <f>F486*SUM(econhigh!Z277:AB277)/SUM(econhigh!Z276:AB276)</f>
        <v>18147.690952940953</v>
      </c>
      <c r="G487" s="13">
        <f t="shared" ref="G487:K502" si="42">G486*(1-G$5)+G$4*$F486*$L$4/1000</f>
        <v>247.60255006214436</v>
      </c>
      <c r="H487" s="13">
        <f t="shared" si="42"/>
        <v>284.72958095394705</v>
      </c>
      <c r="I487" s="13">
        <f t="shared" si="42"/>
        <v>197.7280106203512</v>
      </c>
      <c r="J487" s="13">
        <f t="shared" si="42"/>
        <v>38.233963675723878</v>
      </c>
      <c r="K487" s="13">
        <f t="shared" si="42"/>
        <v>2.1743061587848898</v>
      </c>
      <c r="L487" s="13">
        <f t="shared" si="40"/>
        <v>1045.4684114709512</v>
      </c>
      <c r="M487" s="3"/>
      <c r="N487" s="3"/>
      <c r="O487" s="3"/>
      <c r="P487" s="3"/>
      <c r="Q487" s="3"/>
      <c r="R487" s="3"/>
      <c r="S487" s="3"/>
    </row>
    <row r="488" spans="5:19">
      <c r="E488" s="4">
        <f t="shared" si="39"/>
        <v>2232</v>
      </c>
      <c r="F488" s="5">
        <f>F487*SUM(econhigh!Z278:AB278)/SUM(econhigh!Z277:AB277)</f>
        <v>18117.924396422117</v>
      </c>
      <c r="G488" s="13">
        <f t="shared" si="42"/>
        <v>248.71015561326283</v>
      </c>
      <c r="H488" s="13">
        <f t="shared" si="42"/>
        <v>285.65028990366682</v>
      </c>
      <c r="I488" s="13">
        <f t="shared" si="42"/>
        <v>197.8003971455804</v>
      </c>
      <c r="J488" s="13">
        <f t="shared" si="42"/>
        <v>38.179788208190672</v>
      </c>
      <c r="K488" s="13">
        <f t="shared" si="42"/>
        <v>2.1707876189961657</v>
      </c>
      <c r="L488" s="13">
        <f t="shared" si="40"/>
        <v>1047.511418489697</v>
      </c>
      <c r="M488" s="3"/>
      <c r="N488" s="3"/>
      <c r="O488" s="3"/>
      <c r="P488" s="3"/>
      <c r="Q488" s="3"/>
      <c r="R488" s="3"/>
      <c r="S488" s="3"/>
    </row>
    <row r="489" spans="5:19">
      <c r="E489" s="4">
        <f t="shared" si="39"/>
        <v>2233</v>
      </c>
      <c r="F489" s="5">
        <f>F488*SUM(econhigh!Z279:AB279)/SUM(econhigh!Z278:AB278)</f>
        <v>18088.056734916096</v>
      </c>
      <c r="G489" s="13">
        <f t="shared" si="42"/>
        <v>249.81594442618999</v>
      </c>
      <c r="H489" s="13">
        <f t="shared" si="42"/>
        <v>286.56567097370441</v>
      </c>
      <c r="I489" s="13">
        <f t="shared" si="42"/>
        <v>197.86734008335279</v>
      </c>
      <c r="J489" s="13">
        <f t="shared" si="42"/>
        <v>38.125213887506895</v>
      </c>
      <c r="K489" s="13">
        <f t="shared" si="42"/>
        <v>2.1672560258205085</v>
      </c>
      <c r="L489" s="13">
        <f t="shared" si="40"/>
        <v>1049.5414253965746</v>
      </c>
      <c r="M489" s="3"/>
      <c r="N489" s="3"/>
      <c r="O489" s="3"/>
      <c r="P489" s="3"/>
      <c r="Q489" s="3"/>
      <c r="R489" s="3"/>
      <c r="S489" s="3"/>
    </row>
    <row r="490" spans="5:19">
      <c r="E490" s="4">
        <f t="shared" si="39"/>
        <v>2234</v>
      </c>
      <c r="F490" s="5">
        <f>F489*SUM(econhigh!Z280:AB280)/SUM(econhigh!Z279:AB279)</f>
        <v>18058.090961091388</v>
      </c>
      <c r="G490" s="13">
        <f t="shared" si="42"/>
        <v>250.91991033019895</v>
      </c>
      <c r="H490" s="13">
        <f t="shared" si="42"/>
        <v>287.47572932779019</v>
      </c>
      <c r="I490" s="13">
        <f t="shared" si="42"/>
        <v>197.92889731137024</v>
      </c>
      <c r="J490" s="13">
        <f t="shared" si="42"/>
        <v>38.070251632116559</v>
      </c>
      <c r="K490" s="13">
        <f t="shared" si="42"/>
        <v>2.1637117686524494</v>
      </c>
      <c r="L490" s="13">
        <f t="shared" si="40"/>
        <v>1051.5585003701283</v>
      </c>
      <c r="M490" s="3"/>
      <c r="N490" s="3"/>
      <c r="O490" s="3"/>
      <c r="P490" s="3"/>
      <c r="Q490" s="3"/>
      <c r="R490" s="3"/>
      <c r="S490" s="3"/>
    </row>
    <row r="491" spans="5:19">
      <c r="E491" s="4">
        <f t="shared" si="39"/>
        <v>2235</v>
      </c>
      <c r="F491" s="5">
        <f>F490*SUM(econhigh!Z281:AB281)/SUM(econhigh!Z280:AB280)</f>
        <v>18028.029963882345</v>
      </c>
      <c r="G491" s="13">
        <f t="shared" si="42"/>
        <v>252.02204733721391</v>
      </c>
      <c r="H491" s="13">
        <f t="shared" si="42"/>
        <v>288.38047039645051</v>
      </c>
      <c r="I491" s="13">
        <f t="shared" si="42"/>
        <v>197.98512638006727</v>
      </c>
      <c r="J491" s="13">
        <f t="shared" si="42"/>
        <v>38.014912087979482</v>
      </c>
      <c r="K491" s="13">
        <f t="shared" si="42"/>
        <v>2.1601552241725801</v>
      </c>
      <c r="L491" s="13">
        <f t="shared" si="40"/>
        <v>1053.5627114258837</v>
      </c>
      <c r="M491" s="3"/>
      <c r="N491" s="3"/>
      <c r="O491" s="3"/>
      <c r="P491" s="3"/>
      <c r="Q491" s="3"/>
      <c r="R491" s="3"/>
      <c r="S491" s="3"/>
    </row>
    <row r="492" spans="5:19">
      <c r="E492" s="4">
        <f t="shared" si="39"/>
        <v>2236</v>
      </c>
      <c r="F492" s="5">
        <f>F491*SUM(econhigh!Z282:AB282)/SUM(econhigh!Z281:AB281)</f>
        <v>17997.876529227069</v>
      </c>
      <c r="G492" s="13">
        <f t="shared" si="42"/>
        <v>253.12234963547903</v>
      </c>
      <c r="H492" s="13">
        <f t="shared" si="42"/>
        <v>289.27989986653381</v>
      </c>
      <c r="I492" s="13">
        <f t="shared" si="42"/>
        <v>198.03608450141937</v>
      </c>
      <c r="J492" s="13">
        <f t="shared" si="42"/>
        <v>37.959205631962057</v>
      </c>
      <c r="K492" s="13">
        <f t="shared" si="42"/>
        <v>2.1565867564799479</v>
      </c>
      <c r="L492" s="13">
        <f t="shared" si="40"/>
        <v>1055.5541263918742</v>
      </c>
      <c r="M492" s="3"/>
      <c r="N492" s="3"/>
      <c r="O492" s="3"/>
      <c r="P492" s="3"/>
      <c r="Q492" s="3"/>
      <c r="R492" s="3"/>
      <c r="S492" s="3"/>
    </row>
    <row r="493" spans="5:19">
      <c r="E493" s="4">
        <f t="shared" si="39"/>
        <v>2237</v>
      </c>
      <c r="F493" s="5">
        <f>F492*SUM(econhigh!Z283:AB283)/SUM(econhigh!Z282:AB282)</f>
        <v>17967.63334062092</v>
      </c>
      <c r="G493" s="13">
        <f t="shared" si="42"/>
        <v>254.22081158327222</v>
      </c>
      <c r="H493" s="13">
        <f t="shared" si="42"/>
        <v>290.17402367083412</v>
      </c>
      <c r="I493" s="13">
        <f t="shared" si="42"/>
        <v>198.08182853801225</v>
      </c>
      <c r="J493" s="13">
        <f t="shared" si="42"/>
        <v>37.903142375120972</v>
      </c>
      <c r="K493" s="13">
        <f t="shared" si="42"/>
        <v>2.1530067172070044</v>
      </c>
      <c r="L493" s="13">
        <f t="shared" si="40"/>
        <v>1057.5328128844465</v>
      </c>
      <c r="M493" s="3"/>
      <c r="N493" s="3"/>
      <c r="O493" s="3"/>
      <c r="P493" s="3"/>
      <c r="Q493" s="3"/>
      <c r="R493" s="3"/>
      <c r="S493" s="3"/>
    </row>
    <row r="494" spans="5:19">
      <c r="E494" s="4">
        <f t="shared" si="39"/>
        <v>2238</v>
      </c>
      <c r="F494" s="5">
        <f>F493*SUM(econhigh!Z284:AB284)/SUM(econhigh!Z283:AB283)</f>
        <v>17937.30297946366</v>
      </c>
      <c r="G494" s="13">
        <f t="shared" si="42"/>
        <v>255.31742770265285</v>
      </c>
      <c r="H494" s="13">
        <f t="shared" si="42"/>
        <v>291.06284797779563</v>
      </c>
      <c r="I494" s="13">
        <f t="shared" si="42"/>
        <v>198.12241499234131</v>
      </c>
      <c r="J494" s="13">
        <f t="shared" si="42"/>
        <v>37.846732165864282</v>
      </c>
      <c r="K494" s="13">
        <f t="shared" si="42"/>
        <v>2.1494154456153107</v>
      </c>
      <c r="L494" s="13">
        <f t="shared" si="40"/>
        <v>1059.4988382842694</v>
      </c>
      <c r="M494" s="3"/>
      <c r="N494" s="3"/>
      <c r="O494" s="3"/>
      <c r="P494" s="3"/>
      <c r="Q494" s="3"/>
      <c r="R494" s="3"/>
      <c r="S494" s="3"/>
    </row>
    <row r="495" spans="5:19">
      <c r="E495" s="4">
        <f t="shared" si="39"/>
        <v>2239</v>
      </c>
      <c r="F495" s="5">
        <f>F494*SUM(econhigh!Z285:AB285)/SUM(econhigh!Z284:AB284)</f>
        <v>17906.887925177434</v>
      </c>
      <c r="G495" s="13">
        <f t="shared" si="42"/>
        <v>256.41219267323044</v>
      </c>
      <c r="H495" s="13">
        <f t="shared" si="42"/>
        <v>291.9463791812779</v>
      </c>
      <c r="I495" s="13">
        <f t="shared" si="42"/>
        <v>198.15789999630653</v>
      </c>
      <c r="J495" s="13">
        <f t="shared" si="42"/>
        <v>37.78998459297263</v>
      </c>
      <c r="K495" s="13">
        <f t="shared" si="42"/>
        <v>2.1458132686698819</v>
      </c>
      <c r="L495" s="13">
        <f t="shared" si="40"/>
        <v>1061.4522697124573</v>
      </c>
      <c r="M495" s="3"/>
      <c r="N495" s="3"/>
      <c r="O495" s="3"/>
      <c r="P495" s="3"/>
      <c r="Q495" s="3"/>
      <c r="R495" s="3"/>
      <c r="S495" s="3"/>
    </row>
    <row r="496" spans="5:19">
      <c r="E496" s="4">
        <f t="shared" si="39"/>
        <v>2240</v>
      </c>
      <c r="F496" s="5">
        <f>F495*SUM(econhigh!Z286:AB286)/SUM(econhigh!Z285:AB285)</f>
        <v>17876.390555066439</v>
      </c>
      <c r="G496" s="13">
        <f t="shared" si="42"/>
        <v>257.50510132594081</v>
      </c>
      <c r="H496" s="13">
        <f t="shared" si="42"/>
        <v>292.82462389036044</v>
      </c>
      <c r="I496" s="13">
        <f t="shared" si="42"/>
        <v>198.18833930086629</v>
      </c>
      <c r="J496" s="13">
        <f t="shared" si="42"/>
        <v>37.732908988461773</v>
      </c>
      <c r="K496" s="13">
        <f t="shared" si="42"/>
        <v>2.1422005010898193</v>
      </c>
      <c r="L496" s="13">
        <f t="shared" si="40"/>
        <v>1063.3931740067192</v>
      </c>
      <c r="M496" s="3"/>
      <c r="N496" s="3"/>
      <c r="O496" s="3"/>
      <c r="P496" s="3"/>
      <c r="Q496" s="3"/>
      <c r="R496" s="3"/>
      <c r="S496" s="3"/>
    </row>
    <row r="497" spans="5:19">
      <c r="E497" s="4">
        <f t="shared" si="39"/>
        <v>2241</v>
      </c>
      <c r="F497" s="5">
        <f>F496*SUM(econhigh!Z287:AB287)/SUM(econhigh!Z286:AB286)</f>
        <v>17845.813143886637</v>
      </c>
      <c r="G497" s="13">
        <f t="shared" si="42"/>
        <v>258.59614863681344</v>
      </c>
      <c r="H497" s="13">
        <f t="shared" si="42"/>
        <v>293.69758891916189</v>
      </c>
      <c r="I497" s="13">
        <f t="shared" si="42"/>
        <v>198.213788265809</v>
      </c>
      <c r="J497" s="13">
        <f t="shared" si="42"/>
        <v>37.675514430265054</v>
      </c>
      <c r="K497" s="13">
        <f t="shared" si="42"/>
        <v>2.1385774453724338</v>
      </c>
      <c r="L497" s="13">
        <f t="shared" si="40"/>
        <v>1065.321617697422</v>
      </c>
      <c r="M497" s="3"/>
      <c r="N497" s="3"/>
      <c r="O497" s="3"/>
      <c r="P497" s="3"/>
      <c r="Q497" s="3"/>
      <c r="R497" s="3"/>
      <c r="S497" s="3"/>
    </row>
    <row r="498" spans="5:19">
      <c r="E498" s="4">
        <f t="shared" si="39"/>
        <v>2242</v>
      </c>
      <c r="F498" s="5">
        <f>F497*SUM(econhigh!Z288:AB288)/SUM(econhigh!Z287:AB287)</f>
        <v>17815.157863086799</v>
      </c>
      <c r="G498" s="13">
        <f t="shared" si="42"/>
        <v>259.68532972071262</v>
      </c>
      <c r="H498" s="13">
        <f t="shared" si="42"/>
        <v>294.56528127664728</v>
      </c>
      <c r="I498" s="13">
        <f t="shared" si="42"/>
        <v>198.23430184959722</v>
      </c>
      <c r="J498" s="13">
        <f t="shared" si="42"/>
        <v>37.617809744712154</v>
      </c>
      <c r="K498" s="13">
        <f t="shared" si="42"/>
        <v>2.1349443917876734</v>
      </c>
      <c r="L498" s="13">
        <f t="shared" si="40"/>
        <v>1067.2376669834571</v>
      </c>
      <c r="M498" s="3"/>
      <c r="N498" s="3"/>
      <c r="O498" s="3"/>
      <c r="P498" s="3"/>
      <c r="Q498" s="3"/>
      <c r="R498" s="3"/>
      <c r="S498" s="3"/>
    </row>
    <row r="499" spans="5:19">
      <c r="E499" s="4">
        <f t="shared" si="39"/>
        <v>2243</v>
      </c>
      <c r="F499" s="5">
        <f>F498*SUM(econhigh!Z289:AB289)/SUM(econhigh!Z288:AB288)</f>
        <v>17784.426779676403</v>
      </c>
      <c r="G499" s="13">
        <f t="shared" si="42"/>
        <v>260.77263982503246</v>
      </c>
      <c r="H499" s="13">
        <f t="shared" si="42"/>
        <v>295.4277081563917</v>
      </c>
      <c r="I499" s="13">
        <f t="shared" si="42"/>
        <v>198.24993459923428</v>
      </c>
      <c r="J499" s="13">
        <f t="shared" si="42"/>
        <v>37.559803508777165</v>
      </c>
      <c r="K499" s="13">
        <f t="shared" si="42"/>
        <v>2.131301618339112</v>
      </c>
      <c r="L499" s="13">
        <f t="shared" si="40"/>
        <v>1069.1413877077746</v>
      </c>
      <c r="M499" s="3"/>
      <c r="N499" s="3"/>
      <c r="O499" s="3"/>
      <c r="P499" s="3"/>
      <c r="Q499" s="3"/>
      <c r="R499" s="3"/>
      <c r="S499" s="3"/>
    </row>
    <row r="500" spans="5:19">
      <c r="E500" s="4">
        <f t="shared" si="39"/>
        <v>2244</v>
      </c>
      <c r="F500" s="5">
        <f>F499*SUM(econhigh!Z290:AB290)/SUM(econhigh!Z289:AB289)</f>
        <v>17753.621854667701</v>
      </c>
      <c r="G500" s="13">
        <f t="shared" si="42"/>
        <v>261.85807432332257</v>
      </c>
      <c r="H500" s="13">
        <f t="shared" si="42"/>
        <v>296.28487692626572</v>
      </c>
      <c r="I500" s="13">
        <f t="shared" si="42"/>
        <v>198.2607406400966</v>
      </c>
      <c r="J500" s="13">
        <f t="shared" si="42"/>
        <v>37.501504052065371</v>
      </c>
      <c r="K500" s="13">
        <f t="shared" si="42"/>
        <v>2.1276493906871399</v>
      </c>
      <c r="L500" s="13">
        <f t="shared" si="40"/>
        <v>1071.0328453324373</v>
      </c>
      <c r="M500" s="3"/>
      <c r="N500" s="3"/>
      <c r="O500" s="3"/>
      <c r="P500" s="3"/>
      <c r="Q500" s="3"/>
      <c r="R500" s="3"/>
      <c r="S500" s="3"/>
    </row>
    <row r="501" spans="5:19">
      <c r="E501" s="4">
        <f t="shared" si="39"/>
        <v>2245</v>
      </c>
      <c r="F501" s="5">
        <f>F500*SUM(econhigh!Z291:AB291)/SUM(econhigh!Z290:AB290)</f>
        <v>17722.744941029247</v>
      </c>
      <c r="G501" s="13">
        <f t="shared" si="42"/>
        <v>262.94162870881871</v>
      </c>
      <c r="H501" s="13">
        <f t="shared" si="42"/>
        <v>297.13679511800348</v>
      </c>
      <c r="I501" s="13">
        <f t="shared" si="42"/>
        <v>198.26677366566867</v>
      </c>
      <c r="J501" s="13">
        <f t="shared" si="42"/>
        <v>37.442919458503653</v>
      </c>
      <c r="K501" s="13">
        <f t="shared" si="42"/>
        <v>2.123987962029231</v>
      </c>
      <c r="L501" s="13">
        <f t="shared" si="40"/>
        <v>1072.9121049130238</v>
      </c>
      <c r="M501" s="3"/>
      <c r="N501" s="3"/>
      <c r="O501" s="3"/>
      <c r="P501" s="3"/>
      <c r="Q501" s="3"/>
      <c r="R501" s="3"/>
      <c r="S501" s="3"/>
    </row>
    <row r="502" spans="5:19">
      <c r="E502" s="4">
        <f t="shared" si="39"/>
        <v>2246</v>
      </c>
      <c r="F502" s="5">
        <f>F501*SUM(econhigh!Z292:AB292)/SUM(econhigh!Z291:AB291)</f>
        <v>17691.797781076624</v>
      </c>
      <c r="G502" s="13">
        <f t="shared" si="42"/>
        <v>264.02329858784867</v>
      </c>
      <c r="H502" s="13">
        <f t="shared" si="42"/>
        <v>297.98347041660668</v>
      </c>
      <c r="I502" s="13">
        <f t="shared" si="42"/>
        <v>198.26808692710821</v>
      </c>
      <c r="J502" s="13">
        <f t="shared" si="42"/>
        <v>37.384057567694121</v>
      </c>
      <c r="K502" s="13">
        <f t="shared" si="42"/>
        <v>2.120317572931246</v>
      </c>
      <c r="L502" s="13">
        <f t="shared" si="40"/>
        <v>1074.7792310721888</v>
      </c>
      <c r="M502" s="3"/>
      <c r="N502" s="3"/>
      <c r="O502" s="3"/>
      <c r="P502" s="3"/>
      <c r="Q502" s="3"/>
      <c r="R502" s="3"/>
      <c r="S502" s="3"/>
    </row>
    <row r="503" spans="5:19">
      <c r="E503" s="4">
        <f t="shared" si="39"/>
        <v>2247</v>
      </c>
      <c r="F503" s="5">
        <f>F502*SUM(econhigh!Z293:AB293)/SUM(econhigh!Z292:AB292)</f>
        <v>17660.782003211742</v>
      </c>
      <c r="G503" s="13">
        <f t="shared" ref="G503:K518" si="43">G502*(1-G$5)+G$4*$F502*$L$4/1000</f>
        <v>265.1030796730787</v>
      </c>
      <c r="H503" s="13">
        <f t="shared" si="43"/>
        <v>298.82491064953302</v>
      </c>
      <c r="I503" s="13">
        <f t="shared" si="43"/>
        <v>198.26473322255944</v>
      </c>
      <c r="J503" s="13">
        <f t="shared" si="43"/>
        <v>37.324925975884213</v>
      </c>
      <c r="K503" s="13">
        <f t="shared" si="43"/>
        <v>2.1166384511026082</v>
      </c>
      <c r="L503" s="13">
        <f t="shared" si="40"/>
        <v>1076.6342879721581</v>
      </c>
      <c r="M503" s="3"/>
      <c r="N503" s="3"/>
      <c r="O503" s="3"/>
      <c r="P503" s="3"/>
      <c r="Q503" s="3"/>
      <c r="R503" s="3"/>
      <c r="S503" s="3"/>
    </row>
    <row r="504" spans="5:19">
      <c r="E504" s="4">
        <f t="shared" si="39"/>
        <v>2248</v>
      </c>
      <c r="F504" s="5">
        <f>F503*SUM(econhigh!Z294:AB294)/SUM(econhigh!Z293:AB293)</f>
        <v>17629.699117903776</v>
      </c>
      <c r="G504" s="13">
        <f t="shared" si="43"/>
        <v>266.18096777656109</v>
      </c>
      <c r="H504" s="13">
        <f t="shared" si="43"/>
        <v>299.66112377560825</v>
      </c>
      <c r="I504" s="13">
        <f t="shared" si="43"/>
        <v>198.25676488611992</v>
      </c>
      <c r="J504" s="13">
        <f t="shared" si="43"/>
        <v>37.265532036498605</v>
      </c>
      <c r="K504" s="13">
        <f t="shared" si="43"/>
        <v>2.1129508111068582</v>
      </c>
      <c r="L504" s="13">
        <f t="shared" si="40"/>
        <v>1078.4773392858947</v>
      </c>
      <c r="M504" s="3"/>
      <c r="N504" s="3"/>
      <c r="O504" s="3"/>
      <c r="P504" s="3"/>
      <c r="Q504" s="3"/>
      <c r="R504" s="3"/>
      <c r="S504" s="3"/>
    </row>
    <row r="505" spans="5:19">
      <c r="E505" s="4">
        <f t="shared" si="39"/>
        <v>2249</v>
      </c>
      <c r="F505" s="5">
        <f>F504*SUM(econhigh!Z295:AB295)/SUM(econhigh!Z294:AB294)</f>
        <v>17598.550512783087</v>
      </c>
      <c r="G505" s="13">
        <f t="shared" si="43"/>
        <v>267.25695880253642</v>
      </c>
      <c r="H505" s="13">
        <f t="shared" si="43"/>
        <v>300.49211787359127</v>
      </c>
      <c r="I505" s="13">
        <f t="shared" si="43"/>
        <v>198.24423377635162</v>
      </c>
      <c r="J505" s="13">
        <f t="shared" si="43"/>
        <v>37.205882860169055</v>
      </c>
      <c r="K505" s="13">
        <f t="shared" si="43"/>
        <v>2.1092548539974079</v>
      </c>
      <c r="L505" s="13">
        <f t="shared" si="40"/>
        <v>1080.3084481666458</v>
      </c>
      <c r="M505" s="3"/>
      <c r="N505" s="3"/>
      <c r="O505" s="3"/>
      <c r="P505" s="3"/>
      <c r="Q505" s="3"/>
      <c r="R505" s="3"/>
      <c r="S505" s="3"/>
    </row>
    <row r="506" spans="5:19">
      <c r="E506" s="4">
        <f t="shared" si="39"/>
        <v>2250</v>
      </c>
      <c r="F506" s="5">
        <f>F505*SUM(econhigh!Z296:AB296)/SUM(econhigh!Z295:AB295)</f>
        <v>17567.337446692454</v>
      </c>
      <c r="G506" s="13">
        <f t="shared" si="43"/>
        <v>268.33104873993631</v>
      </c>
      <c r="H506" s="13">
        <f t="shared" si="43"/>
        <v>301.31790113030991</v>
      </c>
      <c r="I506" s="13">
        <f t="shared" si="43"/>
        <v>198.2271912642093</v>
      </c>
      <c r="J506" s="13">
        <f t="shared" si="43"/>
        <v>37.145985314186703</v>
      </c>
      <c r="K506" s="13">
        <f t="shared" si="43"/>
        <v>2.1055507668662812</v>
      </c>
      <c r="L506" s="13">
        <f t="shared" si="40"/>
        <v>1082.1276772155084</v>
      </c>
      <c r="M506" s="3"/>
      <c r="N506" s="3"/>
      <c r="O506" s="3"/>
      <c r="P506" s="3"/>
      <c r="Q506" s="3"/>
      <c r="R506" s="3"/>
      <c r="S506" s="3"/>
    </row>
    <row r="507" spans="5:19">
      <c r="E507" s="4">
        <f t="shared" si="39"/>
        <v>2251</v>
      </c>
      <c r="F507" s="5">
        <f>F506*SUM(econhigh!Z297:AB297)/SUM(econhigh!Z296:AB296)</f>
        <v>17536.061042504531</v>
      </c>
      <c r="G507" s="13">
        <f t="shared" si="43"/>
        <v>269.40323365452315</v>
      </c>
      <c r="H507" s="13">
        <f t="shared" si="43"/>
        <v>302.1384818282711</v>
      </c>
      <c r="I507" s="13">
        <f t="shared" si="43"/>
        <v>198.20568822023699</v>
      </c>
      <c r="J507" s="13">
        <f t="shared" si="43"/>
        <v>37.085846021287431</v>
      </c>
      <c r="K507" s="13">
        <f t="shared" si="43"/>
        <v>2.1018387222911263</v>
      </c>
      <c r="L507" s="13">
        <f t="shared" si="40"/>
        <v>1083.9350884466098</v>
      </c>
      <c r="M507" s="3"/>
      <c r="N507" s="3"/>
      <c r="O507" s="3"/>
      <c r="P507" s="3"/>
      <c r="Q507" s="3"/>
      <c r="R507" s="3"/>
      <c r="S507" s="3"/>
    </row>
    <row r="508" spans="5:19">
      <c r="E508" s="4">
        <f t="shared" si="39"/>
        <v>2252</v>
      </c>
      <c r="F508" s="5">
        <f>F507*SUM(econhigh!Z298:AB298)/SUM(econhigh!Z297:AB297)</f>
        <v>17504.722278472884</v>
      </c>
      <c r="G508" s="13">
        <f t="shared" si="43"/>
        <v>270.47350968059152</v>
      </c>
      <c r="H508" s="13">
        <f t="shared" si="43"/>
        <v>302.95386833263035</v>
      </c>
      <c r="I508" s="13">
        <f t="shared" si="43"/>
        <v>198.17977500085749</v>
      </c>
      <c r="J508" s="13">
        <f t="shared" si="43"/>
        <v>37.025471357663612</v>
      </c>
      <c r="K508" s="13">
        <f t="shared" si="43"/>
        <v>2.0981188776626043</v>
      </c>
      <c r="L508" s="13">
        <f t="shared" si="40"/>
        <v>1085.7307432494056</v>
      </c>
      <c r="M508" s="3"/>
      <c r="N508" s="3"/>
      <c r="O508" s="3"/>
      <c r="P508" s="3"/>
      <c r="Q508" s="3"/>
      <c r="R508" s="3"/>
      <c r="S508" s="3"/>
    </row>
    <row r="509" spans="5:19">
      <c r="E509" s="4">
        <f t="shared" si="39"/>
        <v>2253</v>
      </c>
      <c r="F509" s="5">
        <f>F508*SUM(econhigh!Z299:AB299)/SUM(econhigh!Z298:AB298)</f>
        <v>17473.321977827942</v>
      </c>
      <c r="G509" s="13">
        <f t="shared" si="43"/>
        <v>271.54187301214148</v>
      </c>
      <c r="H509" s="13">
        <f t="shared" si="43"/>
        <v>303.76406907738516</v>
      </c>
      <c r="I509" s="13">
        <f t="shared" si="43"/>
        <v>198.14950143354631</v>
      </c>
      <c r="J509" s="13">
        <f t="shared" si="43"/>
        <v>36.96486745007428</v>
      </c>
      <c r="K509" s="13">
        <f t="shared" si="43"/>
        <v>2.0943913743703741</v>
      </c>
      <c r="L509" s="13">
        <f t="shared" si="40"/>
        <v>1087.5147023475176</v>
      </c>
      <c r="M509" s="3"/>
      <c r="N509" s="3"/>
      <c r="O509" s="3"/>
      <c r="P509" s="3"/>
      <c r="Q509" s="3"/>
      <c r="R509" s="3"/>
      <c r="S509" s="3"/>
    </row>
    <row r="510" spans="5:19">
      <c r="E510" s="4">
        <f t="shared" si="39"/>
        <v>2254</v>
      </c>
      <c r="F510" s="5">
        <f>F509*SUM(econhigh!Z300:AB300)/SUM(econhigh!Z299:AB299)</f>
        <v>17441.860796260335</v>
      </c>
      <c r="G510" s="13">
        <f t="shared" si="43"/>
        <v>272.60831989341739</v>
      </c>
      <c r="H510" s="13">
        <f t="shared" si="43"/>
        <v>304.56909255062953</v>
      </c>
      <c r="I510" s="13">
        <f t="shared" si="43"/>
        <v>198.11491680064171</v>
      </c>
      <c r="J510" s="13">
        <f t="shared" si="43"/>
        <v>36.904040171899283</v>
      </c>
      <c r="K510" s="13">
        <f t="shared" si="43"/>
        <v>2.0906563368209152</v>
      </c>
      <c r="L510" s="13">
        <f t="shared" si="40"/>
        <v>1089.2870257534087</v>
      </c>
      <c r="M510" s="3"/>
      <c r="N510" s="3"/>
      <c r="O510" s="3"/>
      <c r="P510" s="3"/>
      <c r="Q510" s="3"/>
      <c r="R510" s="3"/>
      <c r="S510" s="3"/>
    </row>
    <row r="511" spans="5:19">
      <c r="E511" s="4">
        <f t="shared" si="39"/>
        <v>2255</v>
      </c>
      <c r="F511" s="5">
        <f>F510*SUM(econhigh!Z301:AB301)/SUM(econhigh!Z300:AB300)</f>
        <v>17410.339206844332</v>
      </c>
      <c r="G511" s="13">
        <f t="shared" si="43"/>
        <v>273.67284660868211</v>
      </c>
      <c r="H511" s="13">
        <f t="shared" si="43"/>
        <v>305.3689472786736</v>
      </c>
      <c r="I511" s="13">
        <f t="shared" si="43"/>
        <v>198.07606982149156</v>
      </c>
      <c r="J511" s="13">
        <f t="shared" si="43"/>
        <v>36.842995137949735</v>
      </c>
      <c r="K511" s="13">
        <f t="shared" si="43"/>
        <v>2.0869138712541684</v>
      </c>
      <c r="L511" s="13">
        <f t="shared" si="40"/>
        <v>1091.047772718051</v>
      </c>
      <c r="M511" s="3"/>
      <c r="N511" s="3"/>
      <c r="O511" s="3"/>
      <c r="P511" s="3"/>
      <c r="Q511" s="3"/>
      <c r="R511" s="3"/>
      <c r="S511" s="3"/>
    </row>
    <row r="512" spans="5:19">
      <c r="E512" s="4">
        <f t="shared" si="39"/>
        <v>2256</v>
      </c>
      <c r="F512" s="5">
        <f>F511*SUM(econhigh!Z302:AB302)/SUM(econhigh!Z301:AB301)</f>
        <v>17378.757481837576</v>
      </c>
      <c r="G512" s="13">
        <f t="shared" si="43"/>
        <v>274.73544947107166</v>
      </c>
      <c r="H512" s="13">
        <f t="shared" si="43"/>
        <v>306.16364180879151</v>
      </c>
      <c r="I512" s="13">
        <f t="shared" si="43"/>
        <v>198.03300863257485</v>
      </c>
      <c r="J512" s="13">
        <f t="shared" si="43"/>
        <v>36.781737697805383</v>
      </c>
      <c r="K512" s="13">
        <f t="shared" si="43"/>
        <v>2.083164064317975</v>
      </c>
      <c r="L512" s="13">
        <f t="shared" si="40"/>
        <v>1092.7970016745612</v>
      </c>
      <c r="M512" s="3"/>
      <c r="N512" s="3"/>
      <c r="O512" s="3"/>
      <c r="P512" s="3"/>
      <c r="Q512" s="3"/>
      <c r="R512" s="3"/>
      <c r="S512" s="3"/>
    </row>
    <row r="513" spans="5:19">
      <c r="E513" s="4">
        <f t="shared" si="39"/>
        <v>2257</v>
      </c>
      <c r="F513" s="5">
        <f>F512*SUM(econhigh!Z303:AB303)/SUM(econhigh!Z302:AB302)</f>
        <v>17347.115670642452</v>
      </c>
      <c r="G513" s="13">
        <f t="shared" si="43"/>
        <v>275.79612481033877</v>
      </c>
      <c r="H513" s="13">
        <f t="shared" si="43"/>
        <v>306.95318469030769</v>
      </c>
      <c r="I513" s="13">
        <f t="shared" si="43"/>
        <v>197.98578076515565</v>
      </c>
      <c r="J513" s="13">
        <f t="shared" si="43"/>
        <v>36.720272927396451</v>
      </c>
      <c r="K513" s="13">
        <f t="shared" si="43"/>
        <v>2.0794069813489569</v>
      </c>
      <c r="L513" s="13">
        <f t="shared" si="40"/>
        <v>1094.5347701745472</v>
      </c>
      <c r="M513" s="3"/>
      <c r="N513" s="3"/>
      <c r="O513" s="3"/>
      <c r="P513" s="3"/>
      <c r="Q513" s="3"/>
      <c r="R513" s="3"/>
      <c r="S513" s="3"/>
    </row>
    <row r="514" spans="5:19">
      <c r="E514" s="4">
        <f t="shared" si="39"/>
        <v>2258</v>
      </c>
      <c r="F514" s="5">
        <f>F513*SUM(econhigh!Z304:AB304)/SUM(econhigh!Z303:AB303)</f>
        <v>17315.413573013324</v>
      </c>
      <c r="G514" s="13">
        <f t="shared" si="43"/>
        <v>276.85486895925123</v>
      </c>
      <c r="H514" s="13">
        <f t="shared" si="43"/>
        <v>307.73758445366587</v>
      </c>
      <c r="I514" s="13">
        <f t="shared" si="43"/>
        <v>197.93443311992607</v>
      </c>
      <c r="J514" s="13">
        <f t="shared" si="43"/>
        <v>36.658605618479598</v>
      </c>
      <c r="K514" s="13">
        <f t="shared" si="43"/>
        <v>2.0756426642951387</v>
      </c>
      <c r="L514" s="13">
        <f t="shared" si="40"/>
        <v>1096.2611348156179</v>
      </c>
      <c r="M514" s="3"/>
      <c r="N514" s="3"/>
      <c r="O514" s="3"/>
      <c r="P514" s="3"/>
      <c r="Q514" s="3"/>
      <c r="R514" s="3"/>
      <c r="S514" s="3"/>
    </row>
    <row r="515" spans="5:19">
      <c r="E515" s="4">
        <f t="shared" si="39"/>
        <v>2259</v>
      </c>
      <c r="F515" s="5">
        <f>F514*SUM(econhigh!Z305:AB305)/SUM(econhigh!Z304:AB304)</f>
        <v>17283.650706328266</v>
      </c>
      <c r="G515" s="13">
        <f t="shared" si="43"/>
        <v>277.91167823835531</v>
      </c>
      <c r="H515" s="13">
        <f t="shared" si="43"/>
        <v>308.51684958703987</v>
      </c>
      <c r="I515" s="13">
        <f t="shared" si="43"/>
        <v>197.87901193796441</v>
      </c>
      <c r="J515" s="13">
        <f t="shared" si="43"/>
        <v>36.596740265570496</v>
      </c>
      <c r="K515" s="13">
        <f t="shared" si="43"/>
        <v>2.0718711291980796</v>
      </c>
      <c r="L515" s="13">
        <f t="shared" si="40"/>
        <v>1097.976151158128</v>
      </c>
      <c r="M515" s="3"/>
      <c r="N515" s="3"/>
      <c r="O515" s="3"/>
      <c r="P515" s="3"/>
      <c r="Q515" s="3"/>
      <c r="R515" s="3"/>
      <c r="S515" s="3"/>
    </row>
    <row r="516" spans="5:19">
      <c r="E516" s="4">
        <f t="shared" si="39"/>
        <v>2260</v>
      </c>
      <c r="F516" s="5">
        <f>F515*SUM(econhigh!Z306:AB306)/SUM(econhigh!Z305:AB305)</f>
        <v>17251.826265384749</v>
      </c>
      <c r="G516" s="13">
        <f t="shared" si="43"/>
        <v>278.96654893874154</v>
      </c>
      <c r="H516" s="13">
        <f t="shared" si="43"/>
        <v>309.29098850993563</v>
      </c>
      <c r="I516" s="13">
        <f t="shared" si="43"/>
        <v>197.81956276716616</v>
      </c>
      <c r="J516" s="13">
        <f t="shared" si="43"/>
        <v>36.534681049781504</v>
      </c>
      <c r="K516" s="13">
        <f t="shared" si="43"/>
        <v>2.0680923631291717</v>
      </c>
      <c r="L516" s="13">
        <f t="shared" si="40"/>
        <v>1099.679873628754</v>
      </c>
      <c r="M516" s="3"/>
      <c r="N516" s="3"/>
      <c r="O516" s="3"/>
      <c r="P516" s="3"/>
      <c r="Q516" s="3"/>
      <c r="R516" s="3"/>
      <c r="S516" s="3"/>
    </row>
    <row r="517" spans="5:19">
      <c r="E517" s="4">
        <f t="shared" si="39"/>
        <v>2261</v>
      </c>
      <c r="F517" s="5">
        <f>F516*SUM(econhigh!Z307:AB307)/SUM(econhigh!Z306:AB306)</f>
        <v>17219.939072691432</v>
      </c>
      <c r="G517" s="13">
        <f t="shared" si="43"/>
        <v>280.01947730235656</v>
      </c>
      <c r="H517" s="13">
        <f t="shared" si="43"/>
        <v>310.06000954309093</v>
      </c>
      <c r="I517" s="13">
        <f t="shared" si="43"/>
        <v>197.75613042308549</v>
      </c>
      <c r="J517" s="13">
        <f t="shared" si="43"/>
        <v>36.472431818863825</v>
      </c>
      <c r="K517" s="13">
        <f t="shared" si="43"/>
        <v>2.0643063204438814</v>
      </c>
      <c r="L517" s="13">
        <f t="shared" si="40"/>
        <v>1101.3723554078406</v>
      </c>
      <c r="M517" s="3"/>
      <c r="N517" s="3"/>
      <c r="O517" s="3"/>
      <c r="P517" s="3"/>
      <c r="Q517" s="3"/>
      <c r="R517" s="3"/>
      <c r="S517" s="3"/>
    </row>
    <row r="518" spans="5:19">
      <c r="E518" s="4">
        <f t="shared" si="39"/>
        <v>2262</v>
      </c>
      <c r="F518" s="5">
        <f>F517*SUM(econhigh!Z308:AB308)/SUM(econhigh!Z307:AB307)</f>
        <v>17187.987516555473</v>
      </c>
      <c r="G518" s="13">
        <f t="shared" si="43"/>
        <v>281.07045949928141</v>
      </c>
      <c r="H518" s="13">
        <f t="shared" si="43"/>
        <v>310.82392087379043</v>
      </c>
      <c r="I518" s="13">
        <f t="shared" si="43"/>
        <v>197.68875894283451</v>
      </c>
      <c r="J518" s="13">
        <f t="shared" si="43"/>
        <v>36.409996062555535</v>
      </c>
      <c r="K518" s="13">
        <f t="shared" si="43"/>
        <v>2.0605129181761161</v>
      </c>
      <c r="L518" s="13">
        <f t="shared" si="40"/>
        <v>1103.0536482966379</v>
      </c>
      <c r="M518" s="3"/>
      <c r="N518" s="3"/>
      <c r="O518" s="3"/>
      <c r="P518" s="3"/>
      <c r="Q518" s="3"/>
      <c r="R518" s="3"/>
      <c r="S518" s="3"/>
    </row>
    <row r="519" spans="5:19">
      <c r="E519" s="4">
        <f t="shared" si="39"/>
        <v>2263</v>
      </c>
      <c r="F519" s="5">
        <f>F518*SUM(econhigh!Z309:AB309)/SUM(econhigh!Z308:AB308)</f>
        <v>17155.969473327863</v>
      </c>
      <c r="G519" s="13">
        <f t="shared" ref="G519:K534" si="44">G518*(1-G$5)+G$4*$F518*$L$4/1000</f>
        <v>282.11949160123083</v>
      </c>
      <c r="H519" s="13">
        <f t="shared" si="44"/>
        <v>311.58273051546263</v>
      </c>
      <c r="I519" s="13">
        <f t="shared" si="44"/>
        <v>197.61749153029979</v>
      </c>
      <c r="J519" s="13">
        <f t="shared" si="44"/>
        <v>36.347376882071117</v>
      </c>
      <c r="K519" s="13">
        <f t="shared" si="44"/>
        <v>2.0567120303380673</v>
      </c>
      <c r="L519" s="13">
        <f t="shared" si="40"/>
        <v>1104.7238025594024</v>
      </c>
      <c r="M519" s="3"/>
      <c r="N519" s="3"/>
      <c r="O519" s="3"/>
      <c r="P519" s="3"/>
      <c r="Q519" s="3"/>
      <c r="R519" s="3"/>
      <c r="S519" s="3"/>
    </row>
    <row r="520" spans="5:19">
      <c r="E520" s="4">
        <f t="shared" si="39"/>
        <v>2264</v>
      </c>
      <c r="F520" s="5">
        <f>F519*SUM(econhigh!Z310:AB310)/SUM(econhigh!Z309:AB309)</f>
        <v>17123.882208841751</v>
      </c>
      <c r="G520" s="13">
        <f t="shared" si="44"/>
        <v>283.1665695503072</v>
      </c>
      <c r="H520" s="13">
        <f t="shared" si="44"/>
        <v>312.33644626008709</v>
      </c>
      <c r="I520" s="13">
        <f t="shared" si="44"/>
        <v>197.54237049041294</v>
      </c>
      <c r="J520" s="13">
        <f t="shared" si="44"/>
        <v>36.284576952207836</v>
      </c>
      <c r="K520" s="13">
        <f t="shared" si="44"/>
        <v>2.0529034808124331</v>
      </c>
      <c r="L520" s="13">
        <f t="shared" si="40"/>
        <v>1106.3828667338275</v>
      </c>
      <c r="M520" s="3"/>
      <c r="N520" s="3"/>
      <c r="O520" s="3"/>
      <c r="P520" s="3"/>
      <c r="Q520" s="3"/>
      <c r="R520" s="3"/>
      <c r="S520" s="3"/>
    </row>
    <row r="521" spans="5:19">
      <c r="E521" s="4">
        <f t="shared" si="39"/>
        <v>2265</v>
      </c>
      <c r="F521" s="5">
        <f>F520*SUM(econhigh!Z311:AB311)/SUM(econhigh!Z310:AB310)</f>
        <v>17091.722252172058</v>
      </c>
      <c r="G521" s="13">
        <f t="shared" si="44"/>
        <v>284.21168912173886</v>
      </c>
      <c r="H521" s="13">
        <f t="shared" si="44"/>
        <v>313.08507562147827</v>
      </c>
      <c r="I521" s="13">
        <f t="shared" si="44"/>
        <v>197.46343714949577</v>
      </c>
      <c r="J521" s="13">
        <f t="shared" si="44"/>
        <v>36.221598474048598</v>
      </c>
      <c r="K521" s="13">
        <f t="shared" si="44"/>
        <v>2.0490870344140313</v>
      </c>
      <c r="L521" s="13">
        <f t="shared" si="40"/>
        <v>1108.0308874011757</v>
      </c>
      <c r="M521" s="3"/>
      <c r="N521" s="3"/>
      <c r="O521" s="3"/>
      <c r="P521" s="3"/>
      <c r="Q521" s="3"/>
      <c r="R521" s="3"/>
      <c r="S521" s="3"/>
    </row>
    <row r="522" spans="5:19">
      <c r="E522" s="4">
        <f t="shared" ref="E522:E556" si="45">1+E521</f>
        <v>2266</v>
      </c>
      <c r="F522" s="5">
        <f>F521*SUM(econhigh!Z312:AB312)/SUM(econhigh!Z311:AB311)</f>
        <v>17059.485232057734</v>
      </c>
      <c r="G522" s="13">
        <f t="shared" si="44"/>
        <v>285.25484587891367</v>
      </c>
      <c r="H522" s="13">
        <f t="shared" si="44"/>
        <v>313.82862576687137</v>
      </c>
      <c r="I522" s="13">
        <f t="shared" si="44"/>
        <v>197.38073175770936</v>
      </c>
      <c r="J522" s="13">
        <f t="shared" si="44"/>
        <v>36.158443115549801</v>
      </c>
      <c r="K522" s="13">
        <f t="shared" si="44"/>
        <v>2.0452623855416077</v>
      </c>
      <c r="L522" s="13">
        <f t="shared" ref="L522:L556" si="46">SUM(G522:K522,L$5)</f>
        <v>1109.6679089045856</v>
      </c>
      <c r="M522" s="3"/>
      <c r="N522" s="3"/>
      <c r="O522" s="3"/>
      <c r="P522" s="3"/>
      <c r="Q522" s="3"/>
      <c r="R522" s="3"/>
      <c r="S522" s="3"/>
    </row>
    <row r="523" spans="5:19">
      <c r="E523" s="4">
        <f t="shared" si="45"/>
        <v>2267</v>
      </c>
      <c r="F523" s="5">
        <f>F522*SUM(econhigh!Z313:AB313)/SUM(econhigh!Z312:AB312)</f>
        <v>17027.165662179854</v>
      </c>
      <c r="G523" s="13">
        <f t="shared" si="44"/>
        <v>286.2960351184289</v>
      </c>
      <c r="H523" s="13">
        <f t="shared" si="44"/>
        <v>314.56710343333725</v>
      </c>
      <c r="I523" s="13">
        <f t="shared" si="44"/>
        <v>197.29429336823691</v>
      </c>
      <c r="J523" s="13">
        <f t="shared" si="44"/>
        <v>36.09511193632391</v>
      </c>
      <c r="K523" s="13">
        <f t="shared" si="44"/>
        <v>2.0414291436151095</v>
      </c>
      <c r="L523" s="13">
        <f t="shared" si="46"/>
        <v>1111.2939729999421</v>
      </c>
      <c r="M523" s="3"/>
      <c r="N523" s="3"/>
      <c r="O523" s="3"/>
      <c r="P523" s="3"/>
      <c r="Q523" s="3"/>
      <c r="R523" s="3"/>
      <c r="S523" s="3"/>
    </row>
    <row r="524" spans="5:19">
      <c r="E524" s="4">
        <f t="shared" si="45"/>
        <v>2268</v>
      </c>
      <c r="F524" s="5">
        <f>F523*SUM(econhigh!Z314:AB314)/SUM(econhigh!Z313:AB313)</f>
        <v>16994.756655189147</v>
      </c>
      <c r="G524" s="13">
        <f t="shared" si="44"/>
        <v>287.33525180203611</v>
      </c>
      <c r="H524" s="13">
        <f t="shared" si="44"/>
        <v>315.30051482426563</v>
      </c>
      <c r="I524" s="13">
        <f t="shared" si="44"/>
        <v>197.20415968583012</v>
      </c>
      <c r="J524" s="13">
        <f t="shared" si="44"/>
        <v>36.031605291516925</v>
      </c>
      <c r="K524" s="13">
        <f t="shared" si="44"/>
        <v>2.0375868141621001</v>
      </c>
      <c r="L524" s="13">
        <f t="shared" si="46"/>
        <v>1112.909118417811</v>
      </c>
      <c r="M524" s="3"/>
      <c r="N524" s="3"/>
      <c r="O524" s="3"/>
      <c r="P524" s="3"/>
      <c r="Q524" s="3"/>
      <c r="R524" s="3"/>
      <c r="S524" s="3"/>
    </row>
    <row r="525" spans="5:19">
      <c r="E525" s="4">
        <f t="shared" si="45"/>
        <v>2269</v>
      </c>
      <c r="F525" s="5">
        <f>F524*SUM(econhigh!Z315:AB315)/SUM(econhigh!Z314:AB314)</f>
        <v>16962.249535591887</v>
      </c>
      <c r="G525" s="13">
        <f t="shared" si="44"/>
        <v>288.37249047113215</v>
      </c>
      <c r="H525" s="13">
        <f t="shared" si="44"/>
        <v>316.02886547928102</v>
      </c>
      <c r="I525" s="13">
        <f t="shared" si="44"/>
        <v>197.11036687442513</v>
      </c>
      <c r="J525" s="13">
        <f t="shared" si="44"/>
        <v>35.967922707612146</v>
      </c>
      <c r="K525" s="13">
        <f t="shared" si="44"/>
        <v>2.0337347739201563</v>
      </c>
      <c r="L525" s="13">
        <f t="shared" si="46"/>
        <v>1114.5133803063707</v>
      </c>
      <c r="M525" s="3"/>
      <c r="N525" s="3"/>
      <c r="O525" s="3"/>
      <c r="P525" s="3"/>
      <c r="Q525" s="3"/>
      <c r="R525" s="3"/>
      <c r="S525" s="3"/>
    </row>
    <row r="526" spans="5:19">
      <c r="E526" s="4">
        <f t="shared" si="45"/>
        <v>2270</v>
      </c>
      <c r="F526" s="5">
        <f>F525*SUM(econhigh!Z316:AB316)/SUM(econhigh!Z315:AB315)</f>
        <v>16929.633306024611</v>
      </c>
      <c r="G526" s="13">
        <f t="shared" si="44"/>
        <v>289.40774513762369</v>
      </c>
      <c r="H526" s="13">
        <f t="shared" si="44"/>
        <v>316.75216010816791</v>
      </c>
      <c r="I526" s="13">
        <f t="shared" si="44"/>
        <v>197.01294930918289</v>
      </c>
      <c r="J526" s="13">
        <f t="shared" si="44"/>
        <v>35.904062719892963</v>
      </c>
      <c r="K526" s="13">
        <f t="shared" si="44"/>
        <v>2.0298722375613343</v>
      </c>
      <c r="L526" s="13">
        <f t="shared" si="46"/>
        <v>1116.1067895124288</v>
      </c>
      <c r="M526" s="3"/>
      <c r="N526" s="3"/>
      <c r="O526" s="3"/>
      <c r="P526" s="3"/>
      <c r="Q526" s="3"/>
      <c r="R526" s="3"/>
      <c r="S526" s="3"/>
    </row>
    <row r="527" spans="5:19">
      <c r="E527" s="4">
        <f t="shared" si="45"/>
        <v>2271</v>
      </c>
      <c r="F527" s="5">
        <f>F526*SUM(econhigh!Z317:AB317)/SUM(econhigh!Z316:AB316)</f>
        <v>16896.893895947662</v>
      </c>
      <c r="G527" s="13">
        <f t="shared" si="44"/>
        <v>290.44100914221673</v>
      </c>
      <c r="H527" s="13">
        <f t="shared" si="44"/>
        <v>317.47040237513778</v>
      </c>
      <c r="I527" s="13">
        <f t="shared" si="44"/>
        <v>196.91193925167372</v>
      </c>
      <c r="J527" s="13">
        <f t="shared" si="44"/>
        <v>35.840022656547035</v>
      </c>
      <c r="K527" s="13">
        <f t="shared" si="44"/>
        <v>2.0259982124520133</v>
      </c>
      <c r="L527" s="13">
        <f t="shared" si="46"/>
        <v>1117.6893716380273</v>
      </c>
      <c r="M527" s="3"/>
      <c r="N527" s="3"/>
      <c r="O527" s="3"/>
      <c r="P527" s="3"/>
      <c r="Q527" s="3"/>
      <c r="R527" s="3"/>
      <c r="S527" s="3"/>
    </row>
    <row r="528" spans="5:19">
      <c r="E528" s="4">
        <f t="shared" si="45"/>
        <v>2272</v>
      </c>
      <c r="F528" s="5">
        <f>F527*SUM(econhigh!Z318:AB318)/SUM(econhigh!Z317:AB317)</f>
        <v>16864.013078715296</v>
      </c>
      <c r="G528" s="13">
        <f t="shared" si="44"/>
        <v>291.47227496685201</v>
      </c>
      <c r="H528" s="13">
        <f t="shared" si="44"/>
        <v>318.18359461314424</v>
      </c>
      <c r="I528" s="13">
        <f t="shared" si="44"/>
        <v>196.80736641654937</v>
      </c>
      <c r="J528" s="13">
        <f t="shared" si="44"/>
        <v>35.775798346922492</v>
      </c>
      <c r="K528" s="13">
        <f t="shared" si="44"/>
        <v>2.0221114359407539</v>
      </c>
      <c r="L528" s="13">
        <f t="shared" si="46"/>
        <v>1119.2611457794087</v>
      </c>
      <c r="M528" s="3"/>
      <c r="N528" s="3"/>
      <c r="O528" s="3"/>
      <c r="P528" s="3"/>
      <c r="Q528" s="3"/>
      <c r="R528" s="3"/>
      <c r="S528" s="3"/>
    </row>
    <row r="529" spans="5:19">
      <c r="E529" s="4">
        <f t="shared" si="45"/>
        <v>2273</v>
      </c>
      <c r="F529" s="5">
        <f>F528*SUM(econhigh!Z319:AB319)/SUM(econhigh!Z318:AB318)</f>
        <v>16830.966867601266</v>
      </c>
      <c r="G529" s="13">
        <f t="shared" si="44"/>
        <v>292.5015339810459</v>
      </c>
      <c r="H529" s="13">
        <f t="shared" si="44"/>
        <v>318.89173743730072</v>
      </c>
      <c r="I529" s="13">
        <f t="shared" si="44"/>
        <v>196.69925738133784</v>
      </c>
      <c r="J529" s="13">
        <f t="shared" si="44"/>
        <v>35.711383719346024</v>
      </c>
      <c r="K529" s="13">
        <f t="shared" si="44"/>
        <v>2.0182102864796763</v>
      </c>
      <c r="L529" s="13">
        <f t="shared" si="46"/>
        <v>1120.8221228055099</v>
      </c>
      <c r="M529" s="3"/>
      <c r="N529" s="3"/>
      <c r="O529" s="3"/>
      <c r="P529" s="3"/>
      <c r="Q529" s="3"/>
      <c r="R529" s="3"/>
      <c r="S529" s="3"/>
    </row>
    <row r="530" spans="5:19">
      <c r="E530" s="4">
        <f t="shared" si="45"/>
        <v>2274</v>
      </c>
      <c r="F530" s="5">
        <f>F529*SUM(econhigh!Z320:AB320)/SUM(econhigh!Z319:AB319)</f>
        <v>16797.72306395516</v>
      </c>
      <c r="G530" s="13">
        <f t="shared" si="44"/>
        <v>293.52877609033612</v>
      </c>
      <c r="H530" s="13">
        <f t="shared" si="44"/>
        <v>319.59482920875388</v>
      </c>
      <c r="I530" s="13">
        <f t="shared" si="44"/>
        <v>196.58763476318751</v>
      </c>
      <c r="J530" s="13">
        <f t="shared" si="44"/>
        <v>35.646770233656461</v>
      </c>
      <c r="K530" s="13">
        <f t="shared" si="44"/>
        <v>2.0142926544128934</v>
      </c>
      <c r="L530" s="13">
        <f t="shared" si="46"/>
        <v>1122.3723029503467</v>
      </c>
      <c r="M530" s="3"/>
      <c r="N530" s="3"/>
      <c r="O530" s="3"/>
      <c r="P530" s="3"/>
      <c r="Q530" s="3"/>
      <c r="R530" s="3"/>
      <c r="S530" s="3"/>
    </row>
    <row r="531" spans="5:19">
      <c r="E531" s="4">
        <f t="shared" si="45"/>
        <v>2275</v>
      </c>
      <c r="F531" s="5">
        <f>F530*SUM(econhigh!Z321:AB321)/SUM(econhigh!Z320:AB320)</f>
        <v>16764.237368098049</v>
      </c>
      <c r="G531" s="13">
        <f t="shared" si="44"/>
        <v>294.55398923508454</v>
      </c>
      <c r="H531" s="13">
        <f t="shared" si="44"/>
        <v>320.29286526981127</v>
      </c>
      <c r="I531" s="13">
        <f t="shared" si="44"/>
        <v>196.47251603830958</v>
      </c>
      <c r="J531" s="13">
        <f t="shared" si="44"/>
        <v>35.581946058380879</v>
      </c>
      <c r="K531" s="13">
        <f t="shared" si="44"/>
        <v>2.0103557484956998</v>
      </c>
      <c r="L531" s="13">
        <f t="shared" si="46"/>
        <v>1123.911672350082</v>
      </c>
      <c r="M531" s="3"/>
      <c r="N531" s="3"/>
      <c r="O531" s="3"/>
      <c r="P531" s="3"/>
      <c r="Q531" s="3"/>
      <c r="R531" s="3"/>
      <c r="S531" s="3"/>
    </row>
    <row r="532" spans="5:19">
      <c r="E532" s="4">
        <f t="shared" si="45"/>
        <v>2276</v>
      </c>
      <c r="F532" s="5">
        <f>F531*SUM(econhigh!Z322:AB322)/SUM(econhigh!Z321:AB321)</f>
        <v>16730.446933243202</v>
      </c>
      <c r="G532" s="13">
        <f t="shared" si="44"/>
        <v>295.57715865191682</v>
      </c>
      <c r="H532" s="13">
        <f t="shared" si="44"/>
        <v>320.98583681599968</v>
      </c>
      <c r="I532" s="13">
        <f t="shared" si="44"/>
        <v>196.35391179298796</v>
      </c>
      <c r="J532" s="13">
        <f t="shared" si="44"/>
        <v>35.51689483844838</v>
      </c>
      <c r="K532" s="13">
        <f t="shared" si="44"/>
        <v>2.0063957959554708</v>
      </c>
      <c r="L532" s="13">
        <f t="shared" si="46"/>
        <v>1125.4401978953083</v>
      </c>
      <c r="M532" s="3"/>
      <c r="N532" s="3"/>
      <c r="O532" s="3"/>
      <c r="P532" s="3"/>
      <c r="Q532" s="3"/>
      <c r="R532" s="3"/>
      <c r="S532" s="3"/>
    </row>
    <row r="533" spans="5:19">
      <c r="E533" s="4">
        <f t="shared" si="45"/>
        <v>2277</v>
      </c>
      <c r="F533" s="5">
        <f>F532*SUM(econhigh!Z323:AB323)/SUM(econhigh!Z322:AB322)</f>
        <v>16696.259098426286</v>
      </c>
      <c r="G533" s="13">
        <f t="shared" si="44"/>
        <v>296.59826574173917</v>
      </c>
      <c r="H533" s="13">
        <f t="shared" si="44"/>
        <v>321.67372916596059</v>
      </c>
      <c r="I533" s="13">
        <f t="shared" si="44"/>
        <v>196.23182302964008</v>
      </c>
      <c r="J533" s="13">
        <f t="shared" si="44"/>
        <v>35.451593776718411</v>
      </c>
      <c r="K533" s="13">
        <f t="shared" si="44"/>
        <v>2.0024075579365683</v>
      </c>
      <c r="L533" s="13">
        <f t="shared" si="46"/>
        <v>1126.9578192719946</v>
      </c>
      <c r="M533" s="3"/>
      <c r="N533" s="3"/>
      <c r="O533" s="3"/>
      <c r="P533" s="3"/>
      <c r="Q533" s="3"/>
      <c r="R533" s="3"/>
      <c r="S533" s="3"/>
    </row>
    <row r="534" spans="5:19">
      <c r="E534" s="4">
        <f t="shared" si="45"/>
        <v>2278</v>
      </c>
      <c r="F534" s="5">
        <f>F533*SUM(econhigh!Z324:AB324)/SUM(econhigh!Z323:AB323)</f>
        <v>16661.530360556961</v>
      </c>
      <c r="G534" s="13">
        <f t="shared" si="44"/>
        <v>297.6172862500938</v>
      </c>
      <c r="H534" s="13">
        <f t="shared" si="44"/>
        <v>322.35651897816422</v>
      </c>
      <c r="I534" s="13">
        <f t="shared" si="44"/>
        <v>196.10623681633237</v>
      </c>
      <c r="J534" s="13">
        <f t="shared" si="44"/>
        <v>35.386010502679362</v>
      </c>
      <c r="K534" s="13">
        <f t="shared" si="44"/>
        <v>1.9983835066324116</v>
      </c>
      <c r="L534" s="13">
        <f t="shared" si="46"/>
        <v>1128.4644360539023</v>
      </c>
      <c r="M534" s="3"/>
      <c r="N534" s="3"/>
      <c r="O534" s="3"/>
      <c r="P534" s="3"/>
      <c r="Q534" s="3"/>
      <c r="R534" s="3"/>
      <c r="S534" s="3"/>
    </row>
    <row r="535" spans="5:19">
      <c r="E535" s="4">
        <f t="shared" si="45"/>
        <v>2279</v>
      </c>
      <c r="F535" s="5">
        <f>F534*SUM(econhigh!Z325:AB325)/SUM(econhigh!Z324:AB324)</f>
        <v>16626.02372744877</v>
      </c>
      <c r="G535" s="13">
        <f t="shared" ref="G535:K550" si="47">G534*(1-G$5)+G$4*$F534*$L$4/1000</f>
        <v>298.63418716411837</v>
      </c>
      <c r="H535" s="13">
        <f t="shared" si="47"/>
        <v>323.03416950082556</v>
      </c>
      <c r="I535" s="13">
        <f t="shared" si="47"/>
        <v>195.97711883556184</v>
      </c>
      <c r="J535" s="13">
        <f t="shared" si="47"/>
        <v>35.320097651959458</v>
      </c>
      <c r="K535" s="13">
        <f t="shared" si="47"/>
        <v>1.9943123389632205</v>
      </c>
      <c r="L535" s="13">
        <f t="shared" si="46"/>
        <v>1129.9598854914286</v>
      </c>
      <c r="M535" s="3"/>
      <c r="N535" s="3"/>
      <c r="O535" s="3"/>
      <c r="P535" s="3"/>
      <c r="Q535" s="3"/>
      <c r="R535" s="3"/>
      <c r="S535" s="3"/>
    </row>
    <row r="536" spans="5:19">
      <c r="E536" s="4">
        <f t="shared" si="45"/>
        <v>2280</v>
      </c>
      <c r="F536" s="5">
        <f>F535*SUM(econhigh!Z326:AB326)/SUM(econhigh!Z325:AB325)</f>
        <v>16589.312227659091</v>
      </c>
      <c r="G536" s="13">
        <f t="shared" si="47"/>
        <v>299.64892100663872</v>
      </c>
      <c r="H536" s="13">
        <f t="shared" si="47"/>
        <v>323.70662183047722</v>
      </c>
      <c r="I536" s="13">
        <f t="shared" si="47"/>
        <v>195.84439962599623</v>
      </c>
      <c r="J536" s="13">
        <f t="shared" si="47"/>
        <v>35.253782749980253</v>
      </c>
      <c r="K536" s="13">
        <f t="shared" si="47"/>
        <v>1.9901760728708282</v>
      </c>
      <c r="L536" s="13">
        <f t="shared" si="46"/>
        <v>1131.4439012859632</v>
      </c>
      <c r="M536" s="3"/>
      <c r="N536" s="3"/>
      <c r="O536" s="3"/>
      <c r="P536" s="3"/>
      <c r="Q536" s="3"/>
      <c r="R536" s="3"/>
      <c r="S536" s="3"/>
    </row>
    <row r="537" spans="5:19">
      <c r="E537" s="4">
        <f t="shared" si="45"/>
        <v>2281</v>
      </c>
      <c r="F537" s="5">
        <f>F536*SUM(econhigh!Z327:AB327)/SUM(econhigh!Z326:AB326)</f>
        <v>16550.524827678535</v>
      </c>
      <c r="G537" s="13">
        <f t="shared" si="47"/>
        <v>300.6614142411907</v>
      </c>
      <c r="H537" s="13">
        <f t="shared" si="47"/>
        <v>324.37377713448194</v>
      </c>
      <c r="I537" s="13">
        <f t="shared" si="47"/>
        <v>195.70794651271166</v>
      </c>
      <c r="J537" s="13">
        <f t="shared" si="47"/>
        <v>35.186947348389033</v>
      </c>
      <c r="K537" s="13">
        <f t="shared" si="47"/>
        <v>1.9859437560779978</v>
      </c>
      <c r="L537" s="13">
        <f t="shared" si="46"/>
        <v>1132.9160289928514</v>
      </c>
      <c r="M537" s="3"/>
      <c r="N537" s="3"/>
      <c r="O537" s="3"/>
      <c r="P537" s="3"/>
      <c r="Q537" s="3"/>
      <c r="R537" s="3"/>
      <c r="S537" s="3"/>
    </row>
    <row r="538" spans="5:19">
      <c r="E538" s="4">
        <f t="shared" si="45"/>
        <v>2282</v>
      </c>
      <c r="F538" s="5">
        <f>F537*SUM(econhigh!Z328:AB328)/SUM(econhigh!Z327:AB327)</f>
        <v>16507.505242476709</v>
      </c>
      <c r="G538" s="13">
        <f t="shared" si="47"/>
        <v>301.67154016964054</v>
      </c>
      <c r="H538" s="13">
        <f t="shared" si="47"/>
        <v>325.03545506490991</v>
      </c>
      <c r="I538" s="13">
        <f t="shared" si="47"/>
        <v>195.56749774213438</v>
      </c>
      <c r="J538" s="13">
        <f t="shared" si="47"/>
        <v>35.119377531435106</v>
      </c>
      <c r="K538" s="13">
        <f t="shared" si="47"/>
        <v>1.9815557214876067</v>
      </c>
      <c r="L538" s="13">
        <f t="shared" si="46"/>
        <v>1134.3754262296075</v>
      </c>
      <c r="M538" s="3"/>
      <c r="N538" s="3"/>
      <c r="O538" s="3"/>
      <c r="P538" s="3"/>
      <c r="Q538" s="3"/>
      <c r="R538" s="3"/>
      <c r="S538" s="3"/>
    </row>
    <row r="539" spans="5:19">
      <c r="E539" s="4">
        <f t="shared" si="45"/>
        <v>2283</v>
      </c>
      <c r="F539" s="5">
        <f>F538*SUM(econhigh!Z329:AB329)/SUM(econhigh!Z328:AB328)</f>
        <v>16452.63431778218</v>
      </c>
      <c r="G539" s="13">
        <f t="shared" si="47"/>
        <v>302.67904048960389</v>
      </c>
      <c r="H539" s="13">
        <f t="shared" si="47"/>
        <v>325.69127330189593</v>
      </c>
      <c r="I539" s="13">
        <f t="shared" si="47"/>
        <v>195.42247112518362</v>
      </c>
      <c r="J539" s="13">
        <f t="shared" si="47"/>
        <v>35.050618518604651</v>
      </c>
      <c r="K539" s="13">
        <f t="shared" si="47"/>
        <v>1.9768745451368885</v>
      </c>
      <c r="L539" s="13">
        <f t="shared" si="46"/>
        <v>1135.8202779804251</v>
      </c>
      <c r="M539" s="3"/>
      <c r="N539" s="3"/>
      <c r="O539" s="3"/>
      <c r="P539" s="3"/>
      <c r="Q539" s="3"/>
      <c r="R539" s="3"/>
      <c r="S539" s="3"/>
    </row>
    <row r="540" spans="5:19">
      <c r="E540" s="4">
        <f t="shared" si="45"/>
        <v>2284</v>
      </c>
      <c r="F540" s="5">
        <f>F539*SUM(econhigh!Z330:AB330)/SUM(econhigh!Z329:AB329)</f>
        <v>16415.649462073012</v>
      </c>
      <c r="G540" s="13">
        <f t="shared" si="47"/>
        <v>303.68319187989107</v>
      </c>
      <c r="H540" s="13">
        <f t="shared" si="47"/>
        <v>326.34013516380162</v>
      </c>
      <c r="I540" s="13">
        <f t="shared" si="47"/>
        <v>195.27114762560441</v>
      </c>
      <c r="J540" s="13">
        <f t="shared" si="47"/>
        <v>34.97934724263154</v>
      </c>
      <c r="K540" s="13">
        <f t="shared" si="47"/>
        <v>1.9714591684057394</v>
      </c>
      <c r="L540" s="13">
        <f t="shared" si="46"/>
        <v>1137.2452810803343</v>
      </c>
      <c r="M540" s="3"/>
      <c r="N540" s="3"/>
      <c r="O540" s="3"/>
      <c r="P540" s="3"/>
      <c r="Q540" s="3"/>
      <c r="R540" s="3"/>
      <c r="S540" s="3"/>
    </row>
    <row r="541" spans="5:19">
      <c r="E541" s="4">
        <f t="shared" si="45"/>
        <v>2285</v>
      </c>
      <c r="F541" s="5">
        <f>F540*SUM(econhigh!Z331:AB331)/SUM(econhigh!Z330:AB330)</f>
        <v>16387.08491179195</v>
      </c>
      <c r="G541" s="13">
        <f t="shared" si="47"/>
        <v>304.68508597851525</v>
      </c>
      <c r="H541" s="13">
        <f t="shared" si="47"/>
        <v>326.98373923091998</v>
      </c>
      <c r="I541" s="13">
        <f t="shared" si="47"/>
        <v>195.11629887298918</v>
      </c>
      <c r="J541" s="13">
        <f t="shared" si="47"/>
        <v>34.907806525082457</v>
      </c>
      <c r="K541" s="13">
        <f t="shared" si="47"/>
        <v>1.9664381981820949</v>
      </c>
      <c r="L541" s="13">
        <f t="shared" si="46"/>
        <v>1138.6593688056892</v>
      </c>
      <c r="M541" s="3"/>
      <c r="N541" s="3"/>
      <c r="O541" s="3"/>
      <c r="P541" s="3"/>
      <c r="Q541" s="3"/>
      <c r="R541" s="3"/>
      <c r="S541" s="3"/>
    </row>
    <row r="542" spans="5:19">
      <c r="E542" s="4">
        <f t="shared" si="45"/>
        <v>2286</v>
      </c>
      <c r="F542" s="5">
        <f>F541*SUM(econhigh!Z332:AB332)/SUM(econhigh!Z331:AB331)</f>
        <v>16358.46967772815</v>
      </c>
      <c r="G542" s="13">
        <f t="shared" si="47"/>
        <v>305.68523670083118</v>
      </c>
      <c r="H542" s="13">
        <f t="shared" si="47"/>
        <v>327.62289060660896</v>
      </c>
      <c r="I542" s="13">
        <f t="shared" si="47"/>
        <v>194.95923720786712</v>
      </c>
      <c r="J542" s="13">
        <f t="shared" si="47"/>
        <v>34.83700005706671</v>
      </c>
      <c r="K542" s="13">
        <f t="shared" si="47"/>
        <v>1.9620517671013087</v>
      </c>
      <c r="L542" s="13">
        <f t="shared" si="46"/>
        <v>1140.0664163394754</v>
      </c>
      <c r="M542" s="3"/>
      <c r="N542" s="3"/>
      <c r="O542" s="3"/>
      <c r="P542" s="3"/>
      <c r="Q542" s="3"/>
      <c r="R542" s="3"/>
      <c r="S542" s="3"/>
    </row>
    <row r="543" spans="5:19">
      <c r="E543" s="4">
        <f t="shared" si="45"/>
        <v>2287</v>
      </c>
      <c r="F543" s="5">
        <f>F542*SUM(econhigh!Z333:AB333)/SUM(econhigh!Z332:AB332)</f>
        <v>16329.806357165311</v>
      </c>
      <c r="G543" s="13">
        <f t="shared" si="47"/>
        <v>306.68364095346249</v>
      </c>
      <c r="H543" s="13">
        <f t="shared" si="47"/>
        <v>328.25759678131527</v>
      </c>
      <c r="I543" s="13">
        <f t="shared" si="47"/>
        <v>194.79998471884781</v>
      </c>
      <c r="J543" s="13">
        <f t="shared" si="47"/>
        <v>34.766879944416054</v>
      </c>
      <c r="K543" s="13">
        <f t="shared" si="47"/>
        <v>1.9580478239451375</v>
      </c>
      <c r="L543" s="13">
        <f t="shared" si="46"/>
        <v>1141.4661502219867</v>
      </c>
      <c r="M543" s="3"/>
      <c r="N543" s="3"/>
      <c r="O543" s="3"/>
      <c r="P543" s="3"/>
      <c r="Q543" s="3"/>
      <c r="R543" s="3"/>
      <c r="S543" s="3"/>
    </row>
    <row r="544" spans="5:19">
      <c r="E544" s="4">
        <f t="shared" si="45"/>
        <v>2288</v>
      </c>
      <c r="F544" s="5">
        <f>F543*SUM(econhigh!Z334:AB334)/SUM(econhigh!Z333:AB333)</f>
        <v>16301.095641594382</v>
      </c>
      <c r="G544" s="13">
        <f t="shared" si="47"/>
        <v>307.6802958015524</v>
      </c>
      <c r="H544" s="13">
        <f t="shared" si="47"/>
        <v>328.88786546875542</v>
      </c>
      <c r="I544" s="13">
        <f t="shared" si="47"/>
        <v>194.63856358825615</v>
      </c>
      <c r="J544" s="13">
        <f t="shared" si="47"/>
        <v>34.697401333850998</v>
      </c>
      <c r="K544" s="13">
        <f t="shared" si="47"/>
        <v>1.9542736138601011</v>
      </c>
      <c r="L544" s="13">
        <f t="shared" si="46"/>
        <v>1142.858399806275</v>
      </c>
      <c r="M544" s="3"/>
      <c r="N544" s="3"/>
      <c r="O544" s="3"/>
      <c r="P544" s="3"/>
      <c r="Q544" s="3"/>
      <c r="R544" s="3"/>
      <c r="S544" s="3"/>
    </row>
    <row r="545" spans="5:19">
      <c r="E545" s="4">
        <f t="shared" si="45"/>
        <v>2289</v>
      </c>
      <c r="F545" s="5">
        <f>F544*SUM(econhigh!Z335:AB335)/SUM(econhigh!Z334:AB334)</f>
        <v>16272.338059167454</v>
      </c>
      <c r="G545" s="13">
        <f t="shared" si="47"/>
        <v>308.67519835244781</v>
      </c>
      <c r="H545" s="13">
        <f t="shared" si="47"/>
        <v>329.51370442635408</v>
      </c>
      <c r="I545" s="13">
        <f t="shared" si="47"/>
        <v>194.4749958045582</v>
      </c>
      <c r="J545" s="13">
        <f t="shared" si="47"/>
        <v>34.62852201557979</v>
      </c>
      <c r="K545" s="13">
        <f t="shared" si="47"/>
        <v>1.9506365188085069</v>
      </c>
      <c r="L545" s="13">
        <f t="shared" si="46"/>
        <v>1144.2430571177485</v>
      </c>
      <c r="M545" s="3"/>
      <c r="N545" s="3"/>
      <c r="O545" s="3"/>
      <c r="P545" s="3"/>
      <c r="Q545" s="3"/>
      <c r="R545" s="3"/>
      <c r="S545" s="3"/>
    </row>
    <row r="546" spans="5:19">
      <c r="E546" s="4">
        <f t="shared" si="45"/>
        <v>2290</v>
      </c>
      <c r="F546" s="5">
        <f>F545*SUM(econhigh!Z336:AB336)/SUM(econhigh!Z335:AB335)</f>
        <v>16243.534170592915</v>
      </c>
      <c r="G546" s="13">
        <f t="shared" si="47"/>
        <v>309.66834574573033</v>
      </c>
      <c r="H546" s="13">
        <f t="shared" si="47"/>
        <v>330.13512143978676</v>
      </c>
      <c r="I546" s="13">
        <f t="shared" si="47"/>
        <v>194.30930314042408</v>
      </c>
      <c r="J546" s="13">
        <f t="shared" si="47"/>
        <v>34.560202253113083</v>
      </c>
      <c r="K546" s="13">
        <f t="shared" si="47"/>
        <v>1.9470803879067251</v>
      </c>
      <c r="L546" s="13">
        <f t="shared" si="46"/>
        <v>1145.6200529669609</v>
      </c>
      <c r="M546" s="3"/>
      <c r="N546" s="3"/>
      <c r="O546" s="3"/>
      <c r="P546" s="3"/>
      <c r="Q546" s="3"/>
      <c r="R546" s="3"/>
      <c r="S546" s="3"/>
    </row>
    <row r="547" spans="5:19">
      <c r="E547" s="4">
        <f t="shared" si="45"/>
        <v>2291</v>
      </c>
      <c r="F547" s="5">
        <f>F546*SUM(econhigh!Z337:AB337)/SUM(econhigh!Z336:AB336)</f>
        <v>16214.684574676983</v>
      </c>
      <c r="G547" s="13">
        <f t="shared" si="47"/>
        <v>310.65973515520312</v>
      </c>
      <c r="H547" s="13">
        <f t="shared" si="47"/>
        <v>330.75212432595896</v>
      </c>
      <c r="I547" s="13">
        <f t="shared" si="47"/>
        <v>194.14150716051557</v>
      </c>
      <c r="J547" s="13">
        <f t="shared" si="47"/>
        <v>34.49240464579308</v>
      </c>
      <c r="K547" s="13">
        <f t="shared" si="47"/>
        <v>1.9435711902466015</v>
      </c>
      <c r="L547" s="13">
        <f t="shared" si="46"/>
        <v>1146.9893424777174</v>
      </c>
      <c r="M547" s="3"/>
      <c r="N547" s="3"/>
      <c r="O547" s="3"/>
      <c r="P547" s="3"/>
      <c r="Q547" s="3"/>
      <c r="R547" s="3"/>
      <c r="S547" s="3"/>
    </row>
    <row r="548" spans="5:19">
      <c r="E548" s="4">
        <f t="shared" si="45"/>
        <v>2292</v>
      </c>
      <c r="F548" s="5">
        <f>F547*SUM(econhigh!Z338:AB338)/SUM(econhigh!Z337:AB337)</f>
        <v>16185.789896866121</v>
      </c>
      <c r="G548" s="13">
        <f t="shared" si="47"/>
        <v>311.64936379121627</v>
      </c>
      <c r="H548" s="13">
        <f t="shared" si="47"/>
        <v>331.36472093649758</v>
      </c>
      <c r="I548" s="13">
        <f t="shared" si="47"/>
        <v>193.97162923000181</v>
      </c>
      <c r="J548" s="13">
        <f t="shared" si="47"/>
        <v>34.425093999826395</v>
      </c>
      <c r="K548" s="13">
        <f t="shared" si="47"/>
        <v>1.9400883131519313</v>
      </c>
      <c r="L548" s="13">
        <f t="shared" si="46"/>
        <v>1148.350896270694</v>
      </c>
      <c r="M548" s="3"/>
      <c r="N548" s="3"/>
      <c r="O548" s="3"/>
      <c r="P548" s="3"/>
      <c r="Q548" s="3"/>
      <c r="R548" s="3"/>
      <c r="S548" s="3"/>
    </row>
    <row r="549" spans="5:19">
      <c r="E549" s="4">
        <f t="shared" si="45"/>
        <v>2293</v>
      </c>
      <c r="F549" s="5">
        <f>F548*SUM(econhigh!Z339:AB339)/SUM(econhigh!Z338:AB338)</f>
        <v>16156.850780598232</v>
      </c>
      <c r="G549" s="13">
        <f t="shared" si="47"/>
        <v>312.63722890229263</v>
      </c>
      <c r="H549" s="13">
        <f t="shared" si="47"/>
        <v>331.97291916015695</v>
      </c>
      <c r="I549" s="13">
        <f t="shared" si="47"/>
        <v>193.79969052123923</v>
      </c>
      <c r="J549" s="13">
        <f t="shared" si="47"/>
        <v>34.358237205339627</v>
      </c>
      <c r="K549" s="13">
        <f t="shared" si="47"/>
        <v>1.9366192837663005</v>
      </c>
      <c r="L549" s="13">
        <f t="shared" si="46"/>
        <v>1149.7046950727945</v>
      </c>
      <c r="M549" s="3"/>
      <c r="N549" s="3"/>
      <c r="O549" s="3"/>
      <c r="P549" s="3"/>
      <c r="Q549" s="3"/>
      <c r="R549" s="3"/>
      <c r="S549" s="3"/>
    </row>
    <row r="550" spans="5:19">
      <c r="E550" s="4">
        <f t="shared" si="45"/>
        <v>2294</v>
      </c>
      <c r="F550" s="5">
        <f>F549*SUM(econhigh!Z340:AB340)/SUM(econhigh!Z339:AB339)</f>
        <v>16127.867882092834</v>
      </c>
      <c r="G550" s="13">
        <f t="shared" si="47"/>
        <v>313.62332777622584</v>
      </c>
      <c r="H550" s="13">
        <f t="shared" si="47"/>
        <v>332.57672692440576</v>
      </c>
      <c r="I550" s="13">
        <f t="shared" si="47"/>
        <v>193.62571201906258</v>
      </c>
      <c r="J550" s="13">
        <f t="shared" si="47"/>
        <v>34.291803119443237</v>
      </c>
      <c r="K550" s="13">
        <f t="shared" si="47"/>
        <v>1.9331565671282323</v>
      </c>
      <c r="L550" s="13">
        <f t="shared" si="46"/>
        <v>1151.0507264062658</v>
      </c>
      <c r="M550" s="3"/>
      <c r="N550" s="3"/>
      <c r="O550" s="3"/>
      <c r="P550" s="3"/>
      <c r="Q550" s="3"/>
      <c r="R550" s="3"/>
      <c r="S550" s="3"/>
    </row>
    <row r="551" spans="5:19">
      <c r="E551" s="4">
        <f t="shared" si="45"/>
        <v>2295</v>
      </c>
      <c r="F551" s="5">
        <f>F550*SUM(econhigh!Z341:AB341)/SUM(econhigh!Z340:AB340)</f>
        <v>16098.841867420208</v>
      </c>
      <c r="G551" s="13">
        <f t="shared" ref="G551:K556" si="48">G550*(1-G$5)+G$4*$F550*$L$4/1000</f>
        <v>314.60765774086059</v>
      </c>
      <c r="H551" s="13">
        <f t="shared" si="48"/>
        <v>333.17615219652089</v>
      </c>
      <c r="I551" s="13">
        <f t="shared" si="48"/>
        <v>193.44971452522225</v>
      </c>
      <c r="J551" s="13">
        <f t="shared" si="48"/>
        <v>34.225762455364112</v>
      </c>
      <c r="K551" s="13">
        <f t="shared" si="48"/>
        <v>1.9296956238609995</v>
      </c>
      <c r="L551" s="13">
        <f t="shared" si="46"/>
        <v>1152.3889825418287</v>
      </c>
      <c r="M551" s="3"/>
      <c r="N551" s="3"/>
      <c r="O551" s="3"/>
      <c r="P551" s="3"/>
      <c r="Q551" s="3"/>
      <c r="R551" s="3"/>
      <c r="S551" s="3"/>
    </row>
    <row r="552" spans="5:19">
      <c r="E552" s="4">
        <f t="shared" si="45"/>
        <v>2296</v>
      </c>
      <c r="F552" s="5">
        <f>F551*SUM(econhigh!Z342:AB342)/SUM(econhigh!Z341:AB341)</f>
        <v>16069.773410936416</v>
      </c>
      <c r="G552" s="13">
        <f t="shared" si="48"/>
        <v>315.59021616469374</v>
      </c>
      <c r="H552" s="13">
        <f t="shared" si="48"/>
        <v>333.77120298440286</v>
      </c>
      <c r="I552" s="13">
        <f t="shared" si="48"/>
        <v>193.2717186623216</v>
      </c>
      <c r="J552" s="13">
        <f t="shared" si="48"/>
        <v>34.160087677567688</v>
      </c>
      <c r="K552" s="13">
        <f t="shared" si="48"/>
        <v>1.9262337319643463</v>
      </c>
      <c r="L552" s="13">
        <f t="shared" si="46"/>
        <v>1153.7194592209503</v>
      </c>
      <c r="M552" s="3"/>
      <c r="N552" s="3"/>
      <c r="O552" s="3"/>
      <c r="P552" s="3"/>
      <c r="Q552" s="3"/>
      <c r="R552" s="3"/>
      <c r="S552" s="3"/>
    </row>
    <row r="553" spans="5:19">
      <c r="E553" s="4">
        <f t="shared" si="45"/>
        <v>2297</v>
      </c>
      <c r="F553" s="5">
        <f>F552*SUM(econhigh!Z343:AB343)/SUM(econhigh!Z342:AB342)</f>
        <v>16040.663194504872</v>
      </c>
      <c r="G553" s="13">
        <f t="shared" si="48"/>
        <v>316.57100045738002</v>
      </c>
      <c r="H553" s="13">
        <f t="shared" si="48"/>
        <v>334.36188733724202</v>
      </c>
      <c r="I553" s="13">
        <f t="shared" si="48"/>
        <v>193.0917448774664</v>
      </c>
      <c r="J553" s="13">
        <f t="shared" si="48"/>
        <v>34.094752902687688</v>
      </c>
      <c r="K553" s="13">
        <f t="shared" si="48"/>
        <v>1.9227692721215708</v>
      </c>
      <c r="L553" s="13">
        <f t="shared" si="46"/>
        <v>1155.0421548468978</v>
      </c>
      <c r="M553" s="3"/>
      <c r="N553" s="3"/>
      <c r="O553" s="3"/>
      <c r="P553" s="3"/>
      <c r="Q553" s="3"/>
      <c r="R553" s="3"/>
      <c r="S553" s="3"/>
    </row>
    <row r="554" spans="5:19">
      <c r="E554" s="4">
        <f t="shared" si="45"/>
        <v>2298</v>
      </c>
      <c r="F554" s="5">
        <f>F553*SUM(econhigh!Z344:AB344)/SUM(econhigh!Z343:AB343)</f>
        <v>16011.511907153175</v>
      </c>
      <c r="G554" s="13">
        <f t="shared" si="48"/>
        <v>317.55000807019019</v>
      </c>
      <c r="H554" s="13">
        <f t="shared" si="48"/>
        <v>334.94821334610981</v>
      </c>
      <c r="I554" s="13">
        <f t="shared" si="48"/>
        <v>192.90981344574834</v>
      </c>
      <c r="J554" s="13">
        <f t="shared" si="48"/>
        <v>34.029733806024105</v>
      </c>
      <c r="K554" s="13">
        <f t="shared" si="48"/>
        <v>1.9193012941798122</v>
      </c>
      <c r="L554" s="13">
        <f t="shared" si="46"/>
        <v>1156.3570699622524</v>
      </c>
      <c r="M554" s="3"/>
      <c r="N554" s="3"/>
      <c r="O554" s="3"/>
      <c r="P554" s="3"/>
      <c r="Q554" s="3"/>
      <c r="R554" s="3"/>
      <c r="S554" s="3"/>
    </row>
    <row r="555" spans="5:19">
      <c r="E555" s="4">
        <f t="shared" si="45"/>
        <v>2299</v>
      </c>
      <c r="F555" s="5">
        <f>F554*SUM(econhigh!Z345:AB345)/SUM(econhigh!Z344:AB344)</f>
        <v>15982.320244955748</v>
      </c>
      <c r="G555" s="13">
        <f t="shared" si="48"/>
        <v>318.52723649644838</v>
      </c>
      <c r="H555" s="13">
        <f t="shared" si="48"/>
        <v>335.53018914451644</v>
      </c>
      <c r="I555" s="13">
        <f t="shared" si="48"/>
        <v>192.72594447363028</v>
      </c>
      <c r="J555" s="13">
        <f t="shared" si="48"/>
        <v>33.965007533342344</v>
      </c>
      <c r="K555" s="13">
        <f t="shared" si="48"/>
        <v>1.9158292541909425</v>
      </c>
      <c r="L555" s="13">
        <f t="shared" si="46"/>
        <v>1157.6642069021284</v>
      </c>
      <c r="M555" s="3"/>
      <c r="N555" s="3"/>
      <c r="O555" s="3"/>
      <c r="P555" s="3"/>
      <c r="Q555" s="3"/>
      <c r="R555" s="3"/>
      <c r="S555" s="3"/>
    </row>
    <row r="556" spans="5:19">
      <c r="E556" s="4">
        <f t="shared" si="45"/>
        <v>2300</v>
      </c>
      <c r="F556" s="5">
        <f>F555*SUM(econhigh!Z346:AB346)/SUM(econhigh!Z345:AB345)</f>
        <v>15953.08891101985</v>
      </c>
      <c r="G556" s="13">
        <f t="shared" si="48"/>
        <v>319.5026832719621</v>
      </c>
      <c r="H556" s="13">
        <f t="shared" si="48"/>
        <v>336.10782290895554</v>
      </c>
      <c r="I556" s="13">
        <f t="shared" si="48"/>
        <v>192.54015790226825</v>
      </c>
      <c r="J556" s="13">
        <f t="shared" si="48"/>
        <v>33.900552617697265</v>
      </c>
      <c r="K556" s="13">
        <f t="shared" si="48"/>
        <v>1.9123528549132958</v>
      </c>
      <c r="L556" s="13">
        <f t="shared" si="46"/>
        <v>1158.9635695557963</v>
      </c>
      <c r="M556" s="3"/>
      <c r="N556" s="3"/>
      <c r="O556" s="3"/>
      <c r="P556" s="3"/>
      <c r="Q556" s="3"/>
      <c r="R556" s="3"/>
      <c r="S556" s="3"/>
    </row>
    <row r="557" spans="5:19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0.40449393669784028</v>
      </c>
      <c r="J4" s="2">
        <v>1.5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CO2low!L106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CO2low!L107</f>
        <v>275.40887009348887</v>
      </c>
      <c r="H7" s="2">
        <f t="shared" ref="H7:H70" si="1">H$3*LN(G7/G$3)</f>
        <v>7.9484743847123129E-3</v>
      </c>
      <c r="I7" s="2">
        <f>I6+I$3*(I$4*H7-I6)+I$5*(J6-I6)</f>
        <v>8.2306808182124218E-5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CO2low!L108</f>
        <v>275.42605175662203</v>
      </c>
      <c r="H8" s="2">
        <f t="shared" si="1"/>
        <v>8.2822291781934915E-3</v>
      </c>
      <c r="I8" s="2">
        <f t="shared" ref="I8:I71" si="3">I7+I$3*(I$4*H8-I7)+I$5*(J7-I7)</f>
        <v>1.6535518366226059E-4</v>
      </c>
      <c r="J8" s="2">
        <f t="shared" si="2"/>
        <v>4.6750267047446558E-7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CO2low!L109</f>
        <v>275.44430539223896</v>
      </c>
      <c r="H9" s="2">
        <f t="shared" si="1"/>
        <v>8.6367842901863973E-3</v>
      </c>
      <c r="I9" s="2">
        <f t="shared" si="3"/>
        <v>2.4933950795024481E-4</v>
      </c>
      <c r="J9" s="2">
        <f t="shared" si="2"/>
        <v>1.404064698507811E-6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CO2low!L110</f>
        <v>275.4631218982143</v>
      </c>
      <c r="H10" s="2">
        <f t="shared" si="1"/>
        <v>9.0022478944896678E-3</v>
      </c>
      <c r="I10" s="2">
        <f t="shared" si="3"/>
        <v>3.3434533303880313E-4</v>
      </c>
      <c r="J10" s="2">
        <f t="shared" si="2"/>
        <v>2.812338016177677E-6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CO2low!L111</f>
        <v>275.48625466998362</v>
      </c>
      <c r="H11" s="2">
        <f t="shared" si="1"/>
        <v>9.4515099657508806E-3</v>
      </c>
      <c r="I11" s="2">
        <f t="shared" si="3"/>
        <v>4.2121018793865014E-4</v>
      </c>
      <c r="J11" s="2">
        <f t="shared" si="2"/>
        <v>4.6954454279061894E-6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CO2low!L112</f>
        <v>275.50972418366501</v>
      </c>
      <c r="H12" s="2">
        <f t="shared" si="1"/>
        <v>9.9072733581900621E-3</v>
      </c>
      <c r="I12" s="2">
        <f t="shared" si="3"/>
        <v>5.0994358759414717E-4</v>
      </c>
      <c r="J12" s="2">
        <f t="shared" si="2"/>
        <v>7.0612491653672148E-6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CO2low!L113</f>
        <v>275.53499543000555</v>
      </c>
      <c r="H13" s="2">
        <f t="shared" si="1"/>
        <v>1.0397981873141331E-2</v>
      </c>
      <c r="I13" s="2">
        <f t="shared" si="3"/>
        <v>6.0084932800657349E-4</v>
      </c>
      <c r="J13" s="2">
        <f t="shared" si="2"/>
        <v>9.917620847642685E-6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CO2low!L114</f>
        <v>275.56014116094445</v>
      </c>
      <c r="H14" s="2">
        <f t="shared" si="1"/>
        <v>1.0886208502934199E-2</v>
      </c>
      <c r="I14" s="2">
        <f t="shared" si="3"/>
        <v>6.9383368573724545E-4</v>
      </c>
      <c r="J14" s="2">
        <f t="shared" si="2"/>
        <v>1.3274112944305413E-5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CO2low!L115</f>
        <v>275.58523067875387</v>
      </c>
      <c r="H15" s="2">
        <f t="shared" si="1"/>
        <v>1.1373299304132212E-2</v>
      </c>
      <c r="I15" s="2">
        <f t="shared" si="3"/>
        <v>7.8882003731970405E-4</v>
      </c>
      <c r="J15" s="2">
        <f t="shared" si="2"/>
        <v>1.7139691317769313E-5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CO2low!L116</f>
        <v>275.61218628021436</v>
      </c>
      <c r="H16" s="2">
        <f t="shared" si="1"/>
        <v>1.189656905646303E-2</v>
      </c>
      <c r="I16" s="2">
        <f t="shared" si="3"/>
        <v>8.8612074871249435E-4</v>
      </c>
      <c r="J16" s="2">
        <f t="shared" si="2"/>
        <v>2.1522835683060304E-5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CO2low!L117</f>
        <v>275.6423356972532</v>
      </c>
      <c r="H17" s="2">
        <f t="shared" si="1"/>
        <v>1.2481777430771621E-2</v>
      </c>
      <c r="I17" s="2">
        <f t="shared" si="3"/>
        <v>9.8630468917024921E-4</v>
      </c>
      <c r="J17" s="2">
        <f t="shared" si="2"/>
        <v>2.643375182906749E-5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CO2low!L118</f>
        <v>275.67365923810985</v>
      </c>
      <c r="H18" s="2">
        <f t="shared" si="1"/>
        <v>1.3089708074188499E-2</v>
      </c>
      <c r="I18" s="2">
        <f t="shared" si="3"/>
        <v>1.0895159548682555E-3</v>
      </c>
      <c r="J18" s="2">
        <f t="shared" si="2"/>
        <v>3.1885818753165401E-5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CO2low!L119</f>
        <v>275.7052223869153</v>
      </c>
      <c r="H19" s="2">
        <f t="shared" si="1"/>
        <v>1.3702219187403443E-2</v>
      </c>
      <c r="I19" s="2">
        <f t="shared" si="3"/>
        <v>1.1957061292827021E-3</v>
      </c>
      <c r="J19" s="2">
        <f t="shared" si="2"/>
        <v>3.7893157926299111E-5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CO2low!L120</f>
        <v>275.73942410291102</v>
      </c>
      <c r="H20" s="2">
        <f t="shared" si="1"/>
        <v>1.4365854901255661E-2</v>
      </c>
      <c r="I20" s="2">
        <f t="shared" si="3"/>
        <v>1.3053104634422497E-3</v>
      </c>
      <c r="J20" s="2">
        <f t="shared" si="2"/>
        <v>4.4469535603603478E-5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CO2low!L121</f>
        <v>275.77662827319648</v>
      </c>
      <c r="H21" s="2">
        <f t="shared" si="1"/>
        <v>1.5087655510582082E-2</v>
      </c>
      <c r="I21" s="2">
        <f t="shared" si="3"/>
        <v>1.4188228579598938E-3</v>
      </c>
      <c r="J21" s="2">
        <f t="shared" si="2"/>
        <v>5.1631112073726988E-5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CO2low!L122</f>
        <v>275.81625864057219</v>
      </c>
      <c r="H22" s="2">
        <f t="shared" si="1"/>
        <v>1.5856419832439451E-2</v>
      </c>
      <c r="I22" s="2">
        <f t="shared" si="3"/>
        <v>1.5366050551183835E-3</v>
      </c>
      <c r="J22" s="2">
        <f t="shared" si="2"/>
        <v>5.9396761190360416E-5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CO2low!L123</f>
        <v>275.85638220089248</v>
      </c>
      <c r="H23" s="2">
        <f t="shared" si="1"/>
        <v>1.6634638769541674E-2</v>
      </c>
      <c r="I23" s="2">
        <f t="shared" si="3"/>
        <v>1.6586185978469878E-3</v>
      </c>
      <c r="J23" s="2">
        <f t="shared" si="2"/>
        <v>6.778730429987159E-5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CO2low!L124</f>
        <v>275.89940888331068</v>
      </c>
      <c r="H24" s="2">
        <f t="shared" si="1"/>
        <v>1.7469039622685659E-2</v>
      </c>
      <c r="I24" s="2">
        <f t="shared" si="3"/>
        <v>1.7853103143428805E-3</v>
      </c>
      <c r="J24" s="2">
        <f t="shared" si="2"/>
        <v>7.6823226047219211E-5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CO2low!L125</f>
        <v>275.94383004378636</v>
      </c>
      <c r="H25" s="2">
        <f t="shared" si="1"/>
        <v>1.8330346574711675E-2</v>
      </c>
      <c r="I25" s="2">
        <f t="shared" si="3"/>
        <v>1.9168092951883278E-3</v>
      </c>
      <c r="J25" s="2">
        <f t="shared" si="2"/>
        <v>8.6527432708738571E-5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CO2low!L126</f>
        <v>275.99058975469183</v>
      </c>
      <c r="H26" s="2">
        <f t="shared" si="1"/>
        <v>1.9236847220328326E-2</v>
      </c>
      <c r="I26" s="2">
        <f t="shared" si="3"/>
        <v>2.0534299114686283E-3</v>
      </c>
      <c r="J26" s="2">
        <f t="shared" si="2"/>
        <v>9.6923433687622632E-5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CO2low!L127</f>
        <v>276.0386907999096</v>
      </c>
      <c r="H27" s="2">
        <f t="shared" si="1"/>
        <v>2.0169191215950691E-2</v>
      </c>
      <c r="I27" s="2">
        <f t="shared" si="3"/>
        <v>2.1952759661357634E-3</v>
      </c>
      <c r="J27" s="2">
        <f t="shared" si="2"/>
        <v>1.0803639048141875E-4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CO2low!L128</f>
        <v>276.09001822498345</v>
      </c>
      <c r="H28" s="2">
        <f t="shared" si="1"/>
        <v>2.1163893068789845E-2</v>
      </c>
      <c r="I28" s="2">
        <f t="shared" si="3"/>
        <v>2.3428261337694804E-3</v>
      </c>
      <c r="J28" s="2">
        <f t="shared" si="2"/>
        <v>1.1989191127113542E-4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CO2low!L129</f>
        <v>276.14821667084846</v>
      </c>
      <c r="H29" s="2">
        <f t="shared" si="1"/>
        <v>2.229152845096952E-2</v>
      </c>
      <c r="I29" s="2">
        <f t="shared" si="3"/>
        <v>2.4972743054954448E-3</v>
      </c>
      <c r="J29" s="2">
        <f t="shared" si="2"/>
        <v>1.3251817765492602E-4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CO2low!L130</f>
        <v>276.21016411661674</v>
      </c>
      <c r="H30" s="2">
        <f t="shared" si="1"/>
        <v>2.3491542238312429E-2</v>
      </c>
      <c r="I30" s="2">
        <f t="shared" si="3"/>
        <v>2.6591481548677103E-3</v>
      </c>
      <c r="J30" s="2">
        <f t="shared" si="2"/>
        <v>1.4594999246106015E-4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CO2low!L131</f>
        <v>276.26593877674793</v>
      </c>
      <c r="H31" s="2">
        <f t="shared" si="1"/>
        <v>2.4571749802595744E-2</v>
      </c>
      <c r="I31" s="2">
        <f t="shared" si="3"/>
        <v>2.8269681291802182E-3</v>
      </c>
      <c r="J31" s="2">
        <f t="shared" si="2"/>
        <v>1.6022495802352991E-4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CO2low!L132</f>
        <v>276.32732503773082</v>
      </c>
      <c r="H32" s="2">
        <f t="shared" si="1"/>
        <v>2.5760387157102847E-2</v>
      </c>
      <c r="I32" s="2">
        <f t="shared" si="3"/>
        <v>3.0016671430182162E-3</v>
      </c>
      <c r="J32" s="2">
        <f t="shared" si="2"/>
        <v>1.753720592356999E-4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CO2low!L133</f>
        <v>276.38885787380968</v>
      </c>
      <c r="H33" s="2">
        <f t="shared" si="1"/>
        <v>2.6951597708050813E-2</v>
      </c>
      <c r="I33" s="2">
        <f t="shared" si="3"/>
        <v>3.1830514075836197E-3</v>
      </c>
      <c r="J33" s="2">
        <f t="shared" si="2"/>
        <v>1.9142541531158458E-4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CO2low!L134</f>
        <v>276.45062455370487</v>
      </c>
      <c r="H34" s="2">
        <f t="shared" si="1"/>
        <v>2.8147068542959609E-2</v>
      </c>
      <c r="I34" s="2">
        <f t="shared" si="3"/>
        <v>3.3709512468995209E-3</v>
      </c>
      <c r="J34" s="2">
        <f t="shared" si="2"/>
        <v>2.0841785094768975E-4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CO2low!L135</f>
        <v>276.51221191406171</v>
      </c>
      <c r="H35" s="2">
        <f t="shared" si="1"/>
        <v>2.9338802806247569E-2</v>
      </c>
      <c r="I35" s="2">
        <f t="shared" si="3"/>
        <v>3.5651200153513471E-3</v>
      </c>
      <c r="J35" s="2">
        <f t="shared" si="2"/>
        <v>2.2638104063669616E-4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CO2low!L136</f>
        <v>276.57931851777255</v>
      </c>
      <c r="H36" s="2">
        <f t="shared" si="1"/>
        <v>3.0637033973642633E-2</v>
      </c>
      <c r="I36" s="2">
        <f t="shared" si="3"/>
        <v>3.7664609080320095E-3</v>
      </c>
      <c r="J36" s="2">
        <f t="shared" si="2"/>
        <v>2.4534507801307539E-4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CO2low!L137</f>
        <v>276.65729405788596</v>
      </c>
      <c r="H37" s="2">
        <f t="shared" si="1"/>
        <v>3.2145137858622434E-2</v>
      </c>
      <c r="I37" s="2">
        <f t="shared" si="3"/>
        <v>3.976918015928952E-3</v>
      </c>
      <c r="J37" s="2">
        <f t="shared" si="2"/>
        <v>2.6534501592758293E-4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CO2low!L138</f>
        <v>276.73668481347516</v>
      </c>
      <c r="H38" s="2">
        <f t="shared" si="1"/>
        <v>3.3680176408129578E-2</v>
      </c>
      <c r="I38" s="2">
        <f t="shared" si="3"/>
        <v>4.1964772408676129E-3</v>
      </c>
      <c r="J38" s="2">
        <f t="shared" si="2"/>
        <v>2.8642675056759072E-4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CO2low!L139</f>
        <v>276.82043777111102</v>
      </c>
      <c r="H39" s="2">
        <f t="shared" si="1"/>
        <v>3.5299081877826287E-2</v>
      </c>
      <c r="I39" s="2">
        <f t="shared" si="3"/>
        <v>4.4257148244018704E-3</v>
      </c>
      <c r="J39" s="2">
        <f t="shared" si="2"/>
        <v>3.0863583735249483E-4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CO2low!L140</f>
        <v>276.90986992486557</v>
      </c>
      <c r="H40" s="2">
        <f t="shared" si="1"/>
        <v>3.7027222888340809E-2</v>
      </c>
      <c r="I40" s="2">
        <f t="shared" si="3"/>
        <v>4.6654510330407482E-3</v>
      </c>
      <c r="J40" s="2">
        <f t="shared" si="2"/>
        <v>3.3202084599893528E-4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CO2low!L141</f>
        <v>276.9987159188538</v>
      </c>
      <c r="H41" s="2">
        <f t="shared" si="1"/>
        <v>3.8743484683377155E-2</v>
      </c>
      <c r="I41" s="2">
        <f t="shared" si="3"/>
        <v>4.9152252906234121E-3</v>
      </c>
      <c r="J41" s="2">
        <f t="shared" si="2"/>
        <v>3.566347294613328E-4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CO2low!L142</f>
        <v>277.08673221249552</v>
      </c>
      <c r="H42" s="2">
        <f t="shared" si="1"/>
        <v>4.0443176225655304E-2</v>
      </c>
      <c r="I42" s="2">
        <f t="shared" si="3"/>
        <v>5.17454402568252E-3</v>
      </c>
      <c r="J42" s="2">
        <f t="shared" si="2"/>
        <v>3.825275238487334E-4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CO2low!L143</f>
        <v>277.17503155299886</v>
      </c>
      <c r="H43" s="2">
        <f t="shared" si="1"/>
        <v>4.2147791288688688E-2</v>
      </c>
      <c r="I43" s="2">
        <f t="shared" si="3"/>
        <v>5.4431528829914184E-3</v>
      </c>
      <c r="J43" s="2">
        <f t="shared" si="2"/>
        <v>4.0974617757914931E-4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CO2low!L144</f>
        <v>277.26837113483089</v>
      </c>
      <c r="H44" s="2">
        <f t="shared" si="1"/>
        <v>4.394911768232275E-2</v>
      </c>
      <c r="I44" s="2">
        <f t="shared" si="3"/>
        <v>5.7217567093193113E-3</v>
      </c>
      <c r="J44" s="2">
        <f t="shared" si="2"/>
        <v>4.3833592766589097E-4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CO2low!L145</f>
        <v>277.37496991906568</v>
      </c>
      <c r="H45" s="2">
        <f t="shared" si="1"/>
        <v>4.600558698598263E-2</v>
      </c>
      <c r="I45" s="2">
        <f t="shared" si="3"/>
        <v>6.012678005537544E-3</v>
      </c>
      <c r="J45" s="2">
        <f t="shared" si="2"/>
        <v>4.6834575770568238E-4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CO2low!L146</f>
        <v>277.47914312093167</v>
      </c>
      <c r="H46" s="2">
        <f t="shared" si="1"/>
        <v>4.8014499323237536E-2</v>
      </c>
      <c r="I46" s="2">
        <f t="shared" si="3"/>
        <v>6.3150285671624866E-3</v>
      </c>
      <c r="J46" s="2">
        <f t="shared" si="2"/>
        <v>4.9983756487336731E-4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CO2low!L147</f>
        <v>277.59490140810476</v>
      </c>
      <c r="H47" s="2">
        <f t="shared" si="1"/>
        <v>5.0245937998702382E-2</v>
      </c>
      <c r="I47" s="2">
        <f t="shared" si="3"/>
        <v>6.6307466642090036E-3</v>
      </c>
      <c r="J47" s="2">
        <f t="shared" si="2"/>
        <v>5.3286784976636949E-4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CO2low!L148</f>
        <v>277.7156070508355</v>
      </c>
      <c r="H48" s="2">
        <f t="shared" si="1"/>
        <v>5.2571754596598019E-2</v>
      </c>
      <c r="I48" s="2">
        <f t="shared" si="3"/>
        <v>6.9603800769374689E-3</v>
      </c>
      <c r="J48" s="2">
        <f t="shared" si="2"/>
        <v>5.6750380143240364E-4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CO2low!L149</f>
        <v>277.83465004564499</v>
      </c>
      <c r="H49" s="2">
        <f t="shared" si="1"/>
        <v>5.4864544578577715E-2</v>
      </c>
      <c r="I49" s="2">
        <f t="shared" si="3"/>
        <v>7.3031397359707524E-3</v>
      </c>
      <c r="J49" s="2">
        <f t="shared" si="2"/>
        <v>6.0381533867727238E-4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CO2low!L150</f>
        <v>277.94954885923289</v>
      </c>
      <c r="H50" s="2">
        <f t="shared" si="1"/>
        <v>5.7076585376656032E-2</v>
      </c>
      <c r="I50" s="2">
        <f t="shared" si="3"/>
        <v>7.6577689421120894E-3</v>
      </c>
      <c r="J50" s="2">
        <f t="shared" si="2"/>
        <v>6.4186750125389935E-4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CO2low!L151</f>
        <v>278.06867118152894</v>
      </c>
      <c r="H51" s="2">
        <f t="shared" si="1"/>
        <v>5.9368972248395324E-2</v>
      </c>
      <c r="I51" s="2">
        <f t="shared" si="3"/>
        <v>8.0247210707034191E-3</v>
      </c>
      <c r="J51" s="2">
        <f t="shared" si="2"/>
        <v>6.8171782143797383E-4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CO2low!L152</f>
        <v>278.19651564576901</v>
      </c>
      <c r="H52" s="2">
        <f t="shared" si="1"/>
        <v>6.182811552007051E-2</v>
      </c>
      <c r="I52" s="2">
        <f t="shared" si="3"/>
        <v>8.4053297521540799E-3</v>
      </c>
      <c r="J52" s="2">
        <f t="shared" si="2"/>
        <v>7.2342607989380153E-4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CO2low!L153</f>
        <v>278.3279751201917</v>
      </c>
      <c r="H53" s="2">
        <f t="shared" si="1"/>
        <v>6.435561687144549E-2</v>
      </c>
      <c r="I53" s="2">
        <f t="shared" si="3"/>
        <v>8.7998661559115475E-3</v>
      </c>
      <c r="J53" s="2">
        <f t="shared" si="2"/>
        <v>7.6705929275223993E-4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CO2low!L154</f>
        <v>278.46678063337981</v>
      </c>
      <c r="H54" s="2">
        <f t="shared" si="1"/>
        <v>6.7023061215223945E-2</v>
      </c>
      <c r="I54" s="2">
        <f t="shared" si="3"/>
        <v>9.2093342678105459E-3</v>
      </c>
      <c r="J54" s="2">
        <f t="shared" si="2"/>
        <v>8.1268563573498479E-4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CO2low!L155</f>
        <v>278.61455941588378</v>
      </c>
      <c r="H55" s="2">
        <f t="shared" si="1"/>
        <v>6.986148515120312E-2</v>
      </c>
      <c r="I55" s="2">
        <f t="shared" si="3"/>
        <v>9.635026850750494E-3</v>
      </c>
      <c r="J55" s="2">
        <f t="shared" si="2"/>
        <v>8.6037859996517397E-4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CO2low!L156</f>
        <v>278.77899037401664</v>
      </c>
      <c r="H56" s="2">
        <f t="shared" si="1"/>
        <v>7.3017982573396104E-2</v>
      </c>
      <c r="I56" s="2">
        <f t="shared" si="3"/>
        <v>1.0079717738534175E-2</v>
      </c>
      <c r="J56" s="2">
        <f t="shared" si="2"/>
        <v>9.1021860202963455E-4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CO2low!L157</f>
        <v>278.95232990231432</v>
      </c>
      <c r="H57" s="2">
        <f t="shared" si="1"/>
        <v>7.634347810336678E-2</v>
      </c>
      <c r="I57" s="2">
        <f t="shared" si="3"/>
        <v>1.0544546195180745E-2</v>
      </c>
      <c r="J57" s="2">
        <f t="shared" si="2"/>
        <v>9.6230135712498035E-4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CO2low!L158</f>
        <v>279.13023678143645</v>
      </c>
      <c r="H58" s="2">
        <f t="shared" si="1"/>
        <v>7.975444949851522E-2</v>
      </c>
      <c r="I58" s="2">
        <f t="shared" si="3"/>
        <v>1.1029749741597948E-2</v>
      </c>
      <c r="J58" s="2">
        <f t="shared" si="2"/>
        <v>1.0167285078051371E-3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CO2low!L159</f>
        <v>279.31095881633962</v>
      </c>
      <c r="H59" s="2">
        <f t="shared" si="1"/>
        <v>8.3217170114782857E-2</v>
      </c>
      <c r="I59" s="2">
        <f t="shared" si="3"/>
        <v>1.1535209574466559E-2</v>
      </c>
      <c r="J59" s="2">
        <f t="shared" si="2"/>
        <v>1.0736024684130803E-3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CO2low!L160</f>
        <v>279.51203206643555</v>
      </c>
      <c r="H60" s="2">
        <f t="shared" si="1"/>
        <v>8.7067197590347326E-2</v>
      </c>
      <c r="I60" s="2">
        <f t="shared" si="3"/>
        <v>1.2064286278788089E-2</v>
      </c>
      <c r="J60" s="2">
        <f t="shared" si="2"/>
        <v>1.1330243967754641E-3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CO2low!L161</f>
        <v>279.71187595463942</v>
      </c>
      <c r="H61" s="2">
        <f t="shared" si="1"/>
        <v>9.0890942720225007E-2</v>
      </c>
      <c r="I61" s="2">
        <f t="shared" si="3"/>
        <v>1.2615947619277552E-2</v>
      </c>
      <c r="J61" s="2">
        <f t="shared" si="2"/>
        <v>1.1951139642652959E-3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CO2low!L162</f>
        <v>279.92603869132455</v>
      </c>
      <c r="H62" s="2">
        <f t="shared" si="1"/>
        <v>9.4985628470460007E-2</v>
      </c>
      <c r="I62" s="2">
        <f t="shared" si="3"/>
        <v>1.3192274044067268E-2</v>
      </c>
      <c r="J62" s="2">
        <f t="shared" si="2"/>
        <v>1.2599842994257654E-3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CO2low!L163</f>
        <v>280.1563269502202</v>
      </c>
      <c r="H63" s="2">
        <f t="shared" si="1"/>
        <v>9.9385132293830836E-2</v>
      </c>
      <c r="I63" s="2">
        <f t="shared" si="3"/>
        <v>1.3795629025539333E-2</v>
      </c>
      <c r="J63" s="2">
        <f t="shared" si="2"/>
        <v>1.3277597051753291E-3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CO2low!L164</f>
        <v>280.41768683821363</v>
      </c>
      <c r="H64" s="2">
        <f t="shared" si="1"/>
        <v>0.10437385980416397</v>
      </c>
      <c r="I64" s="2">
        <f t="shared" si="3"/>
        <v>1.4431244038978931E-2</v>
      </c>
      <c r="J64" s="2">
        <f t="shared" si="2"/>
        <v>1.3985772029149967E-3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CO2low!L165</f>
        <v>280.65667420452883</v>
      </c>
      <c r="H65" s="2">
        <f t="shared" si="1"/>
        <v>0.10893148202284685</v>
      </c>
      <c r="I65" s="2">
        <f t="shared" si="3"/>
        <v>1.5093613484570953E-2</v>
      </c>
      <c r="J65" s="2">
        <f t="shared" si="2"/>
        <v>1.4726027505438399E-3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CO2low!L166</f>
        <v>280.90773006382392</v>
      </c>
      <c r="H66" s="2">
        <f t="shared" si="1"/>
        <v>0.11371507915437259</v>
      </c>
      <c r="I66" s="2">
        <f t="shared" si="3"/>
        <v>1.578421865689272E-2</v>
      </c>
      <c r="J66" s="2">
        <f t="shared" si="2"/>
        <v>1.5499700915131138E-3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CO2low!L167</f>
        <v>281.16989392203794</v>
      </c>
      <c r="H67" s="2">
        <f t="shared" si="1"/>
        <v>0.11870576614599419</v>
      </c>
      <c r="I67" s="2">
        <f t="shared" si="3"/>
        <v>1.6504297428886202E-2</v>
      </c>
      <c r="J67" s="2">
        <f t="shared" si="2"/>
        <v>1.6308206233644699E-3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CO2low!L168</f>
        <v>281.43485297940884</v>
      </c>
      <c r="H68" s="2">
        <f t="shared" si="1"/>
        <v>0.12374493820965522</v>
      </c>
      <c r="I68" s="2">
        <f t="shared" si="3"/>
        <v>1.7253405532275039E-2</v>
      </c>
      <c r="J68" s="2">
        <f t="shared" si="2"/>
        <v>1.7153019716198334E-3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CO2low!L169</f>
        <v>281.71502369663347</v>
      </c>
      <c r="H69" s="2">
        <f t="shared" si="1"/>
        <v>0.12906825806782743</v>
      </c>
      <c r="I69" s="2">
        <f t="shared" si="3"/>
        <v>1.8033554738271021E-2</v>
      </c>
      <c r="J69" s="2">
        <f t="shared" si="2"/>
        <v>1.8035583998443549E-3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CO2low!L170</f>
        <v>282.01967829108679</v>
      </c>
      <c r="H70" s="2">
        <f t="shared" si="1"/>
        <v>0.13485077325893641</v>
      </c>
      <c r="I70" s="2">
        <f t="shared" si="3"/>
        <v>1.8848504159635425E-2</v>
      </c>
      <c r="J70" s="2">
        <f t="shared" si="2"/>
        <v>1.8957447790466184E-3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CO2low!L171</f>
        <v>282.27409334305258</v>
      </c>
      <c r="H71" s="2">
        <f t="shared" ref="H71:H134" si="5">H$3*LN(G71/G$3)</f>
        <v>0.1396749293586953</v>
      </c>
      <c r="I71" s="2">
        <f t="shared" si="3"/>
        <v>1.9687211236997872E-2</v>
      </c>
      <c r="J71" s="2">
        <f t="shared" ref="J71:J134" si="6">J70+J$3*(I70-J70)</f>
        <v>1.9920364523283627E-3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CO2low!L172</f>
        <v>282.51984749413043</v>
      </c>
      <c r="H72" s="2">
        <f t="shared" si="5"/>
        <v>0.1443307328161258</v>
      </c>
      <c r="I72" s="2">
        <f t="shared" ref="I72:I135" si="7">I71+I$3*(I$4*H72-I71)+I$5*(J71-I71)</f>
        <v>2.0547179440783804E-2</v>
      </c>
      <c r="J72" s="2">
        <f t="shared" si="6"/>
        <v>2.0925450451052853E-3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CO2low!L173</f>
        <v>282.79243384820057</v>
      </c>
      <c r="H73" s="2">
        <f t="shared" si="5"/>
        <v>0.14949013640748537</v>
      </c>
      <c r="I73" s="2">
        <f t="shared" si="7"/>
        <v>2.1432953501847433E-2</v>
      </c>
      <c r="J73" s="2">
        <f t="shared" si="6"/>
        <v>2.1973673684727393E-3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CO2low!L174</f>
        <v>283.08582201038428</v>
      </c>
      <c r="H74" s="2">
        <f t="shared" si="5"/>
        <v>0.15503771414907191</v>
      </c>
      <c r="I74" s="2">
        <f t="shared" si="7"/>
        <v>2.2347733739055322E-2</v>
      </c>
      <c r="J74" s="2">
        <f t="shared" si="6"/>
        <v>2.3066254977103075E-3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CO2low!L175</f>
        <v>283.36473673587744</v>
      </c>
      <c r="H75" s="2">
        <f t="shared" si="5"/>
        <v>0.16030629012253247</v>
      </c>
      <c r="I75" s="2">
        <f t="shared" si="7"/>
        <v>2.3287707189163065E-2</v>
      </c>
      <c r="J75" s="2">
        <f t="shared" si="6"/>
        <v>2.4204589925211472E-3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CO2low!L176</f>
        <v>283.57834066581739</v>
      </c>
      <c r="H76" s="2">
        <f t="shared" si="5"/>
        <v>0.16433766866758526</v>
      </c>
      <c r="I76" s="2">
        <f t="shared" si="7"/>
        <v>2.4239265511434953E-2</v>
      </c>
      <c r="J76" s="2">
        <f t="shared" si="6"/>
        <v>2.5389849622780734E-3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CO2low!L177</f>
        <v>283.85075497057267</v>
      </c>
      <c r="H77" s="2">
        <f t="shared" si="5"/>
        <v>0.16947458058704029</v>
      </c>
      <c r="I77" s="2">
        <f t="shared" si="7"/>
        <v>2.5213509114849243E-2</v>
      </c>
      <c r="J77" s="2">
        <f t="shared" si="6"/>
        <v>2.6622425557972845E-3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CO2low!L178</f>
        <v>284.05807303274543</v>
      </c>
      <c r="H78" s="2">
        <f t="shared" si="5"/>
        <v>0.17338067123822554</v>
      </c>
      <c r="I78" s="2">
        <f t="shared" si="7"/>
        <v>2.6196979548868776E-2</v>
      </c>
      <c r="J78" s="2">
        <f t="shared" si="6"/>
        <v>2.7903337498526998E-3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CO2low!L179</f>
        <v>284.28467057452542</v>
      </c>
      <c r="H79" s="2">
        <f t="shared" si="5"/>
        <v>0.17764674809552605</v>
      </c>
      <c r="I79" s="2">
        <f t="shared" si="7"/>
        <v>2.7193135857876458E-2</v>
      </c>
      <c r="J79" s="2">
        <f t="shared" si="6"/>
        <v>2.9232834979911111E-3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CO2low!L180</f>
        <v>284.56774992684393</v>
      </c>
      <c r="H80" s="2">
        <f t="shared" si="5"/>
        <v>0.18297141440733752</v>
      </c>
      <c r="I80" s="2">
        <f t="shared" si="7"/>
        <v>2.8212557259048841E-2</v>
      </c>
      <c r="J80" s="2">
        <f t="shared" si="6"/>
        <v>3.0611362593952599E-3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CO2low!L181</f>
        <v>284.84188260624722</v>
      </c>
      <c r="H81" s="2">
        <f t="shared" si="5"/>
        <v>0.18812274963007458</v>
      </c>
      <c r="I81" s="2">
        <f t="shared" si="7"/>
        <v>2.9252717802695196E-2</v>
      </c>
      <c r="J81" s="2">
        <f t="shared" si="6"/>
        <v>3.2039963306732923E-3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CO2low!L182</f>
        <v>285.11715389581775</v>
      </c>
      <c r="H82" s="2">
        <f t="shared" si="5"/>
        <v>0.19329049474644777</v>
      </c>
      <c r="I82" s="2">
        <f t="shared" si="7"/>
        <v>3.0313140391027033E-2</v>
      </c>
      <c r="J82" s="2">
        <f t="shared" si="6"/>
        <v>3.3519530686343768E-3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CO2low!L183</f>
        <v>285.39193708333994</v>
      </c>
      <c r="H83" s="2">
        <f t="shared" si="5"/>
        <v>0.1984441029541594</v>
      </c>
      <c r="I83" s="2">
        <f t="shared" si="7"/>
        <v>3.1393048006888503E-2</v>
      </c>
      <c r="J83" s="2">
        <f t="shared" si="6"/>
        <v>3.505092612625567E-3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CO2low!L184</f>
        <v>285.69983132344504</v>
      </c>
      <c r="H84" s="2">
        <f t="shared" si="5"/>
        <v>0.20421282327297943</v>
      </c>
      <c r="I84" s="2">
        <f t="shared" si="7"/>
        <v>3.2498205796635114E-2</v>
      </c>
      <c r="J84" s="2">
        <f t="shared" si="6"/>
        <v>3.6634961992649804E-3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CO2low!L185</f>
        <v>286.00338371617079</v>
      </c>
      <c r="H85" s="2">
        <f t="shared" si="5"/>
        <v>0.20989411178412948</v>
      </c>
      <c r="I85" s="2">
        <f t="shared" si="7"/>
        <v>3.3626914497883298E-2</v>
      </c>
      <c r="J85" s="2">
        <f t="shared" si="6"/>
        <v>3.8272773497780429E-3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CO2low!L186</f>
        <v>286.3395491918323</v>
      </c>
      <c r="H86" s="2">
        <f t="shared" si="5"/>
        <v>0.21617875477767559</v>
      </c>
      <c r="I86" s="2">
        <f t="shared" si="7"/>
        <v>3.478468485067622E-2</v>
      </c>
      <c r="J86" s="2">
        <f t="shared" si="6"/>
        <v>3.9965392887792803E-3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CO2low!L187</f>
        <v>286.62599031076252</v>
      </c>
      <c r="H87" s="2">
        <f t="shared" si="5"/>
        <v>0.22152797740378574</v>
      </c>
      <c r="I87" s="2">
        <f t="shared" si="7"/>
        <v>3.5960912530172556E-2</v>
      </c>
      <c r="J87" s="2">
        <f t="shared" si="6"/>
        <v>4.1714159555708546E-3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CO2low!L188</f>
        <v>286.85640469937374</v>
      </c>
      <c r="H88" s="2">
        <f t="shared" si="5"/>
        <v>0.22582703542588944</v>
      </c>
      <c r="I88" s="2">
        <f t="shared" si="7"/>
        <v>3.7144155748928424E-2</v>
      </c>
      <c r="J88" s="2">
        <f t="shared" si="6"/>
        <v>4.3519802961145921E-3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CO2low!L189</f>
        <v>287.04325876279489</v>
      </c>
      <c r="H89" s="2">
        <f t="shared" si="5"/>
        <v>0.22931081260253522</v>
      </c>
      <c r="I89" s="2">
        <f t="shared" si="7"/>
        <v>3.8325782839828779E-2</v>
      </c>
      <c r="J89" s="2">
        <f t="shared" si="6"/>
        <v>4.5382398526865745E-3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CO2low!L190</f>
        <v>287.25352066893055</v>
      </c>
      <c r="H90" s="2">
        <f t="shared" si="5"/>
        <v>0.23322830365725103</v>
      </c>
      <c r="I90" s="2">
        <f t="shared" si="7"/>
        <v>3.9510380260093486E-2</v>
      </c>
      <c r="J90" s="2">
        <f t="shared" si="6"/>
        <v>4.7301530968535425E-3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CO2low!L191</f>
        <v>287.50068678885862</v>
      </c>
      <c r="H91" s="2">
        <f t="shared" si="5"/>
        <v>0.23782970998354333</v>
      </c>
      <c r="I91" s="2">
        <f t="shared" si="7"/>
        <v>4.0704973745737075E-2</v>
      </c>
      <c r="J91" s="2">
        <f t="shared" si="6"/>
        <v>4.9277047871407456E-3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CO2low!L192</f>
        <v>287.76998612133667</v>
      </c>
      <c r="H92" s="2">
        <f t="shared" si="5"/>
        <v>0.24283866177561847</v>
      </c>
      <c r="I92" s="2">
        <f t="shared" si="7"/>
        <v>4.191349538980358E-2</v>
      </c>
      <c r="J92" s="2">
        <f t="shared" si="6"/>
        <v>5.1309196748255724E-3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CO2low!L193</f>
        <v>288.08334642406845</v>
      </c>
      <c r="H93" s="2">
        <f t="shared" si="5"/>
        <v>0.24866124780697024</v>
      </c>
      <c r="I93" s="2">
        <f t="shared" si="7"/>
        <v>4.3143952855006822E-2</v>
      </c>
      <c r="J93" s="2">
        <f t="shared" si="6"/>
        <v>5.3398447048866472E-3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CO2low!L194</f>
        <v>288.42735816366667</v>
      </c>
      <c r="H94" s="2">
        <f t="shared" si="5"/>
        <v>0.25504608337254531</v>
      </c>
      <c r="I94" s="2">
        <f t="shared" si="7"/>
        <v>4.4401486957920559E-2</v>
      </c>
      <c r="J94" s="2">
        <f t="shared" si="6"/>
        <v>5.5545720391793297E-3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CO2low!L195</f>
        <v>288.73254627004951</v>
      </c>
      <c r="H95" s="2">
        <f t="shared" si="5"/>
        <v>0.26070398340607281</v>
      </c>
      <c r="I95" s="2">
        <f t="shared" si="7"/>
        <v>4.5677720082052189E-2</v>
      </c>
      <c r="J95" s="2">
        <f t="shared" si="6"/>
        <v>5.7752225159177798E-3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CO2low!L196</f>
        <v>289.05708165529205</v>
      </c>
      <c r="H96" s="2">
        <f t="shared" si="5"/>
        <v>0.26671400646541016</v>
      </c>
      <c r="I96" s="2">
        <f t="shared" si="7"/>
        <v>4.6975725496173341E-2</v>
      </c>
      <c r="J96" s="2">
        <f t="shared" si="6"/>
        <v>6.0018687020934229E-3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CO2low!L197</f>
        <v>289.42674120904542</v>
      </c>
      <c r="H97" s="2">
        <f t="shared" si="5"/>
        <v>0.27355146260022906</v>
      </c>
      <c r="I97" s="2">
        <f t="shared" si="7"/>
        <v>4.8303397505044435E-2</v>
      </c>
      <c r="J97" s="2">
        <f t="shared" si="6"/>
        <v>6.2346002086837967E-3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CO2low!L198</f>
        <v>289.80544566670903</v>
      </c>
      <c r="H98" s="2">
        <f t="shared" si="5"/>
        <v>0.28054716892696563</v>
      </c>
      <c r="I98" s="2">
        <f t="shared" si="7"/>
        <v>4.9661441301858934E-2</v>
      </c>
      <c r="J98" s="2">
        <f t="shared" si="6"/>
        <v>6.4735509773271253E-3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CO2low!L199</f>
        <v>290.18082678020602</v>
      </c>
      <c r="H99" s="2">
        <f t="shared" si="5"/>
        <v>0.28747246813847915</v>
      </c>
      <c r="I99" s="2">
        <f t="shared" si="7"/>
        <v>5.1048172054373495E-2</v>
      </c>
      <c r="J99" s="2">
        <f t="shared" si="6"/>
        <v>6.7188581943704662E-3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CO2low!L200</f>
        <v>290.5730107039663</v>
      </c>
      <c r="H100" s="2">
        <f t="shared" si="5"/>
        <v>0.29469819503217703</v>
      </c>
      <c r="I100" s="2">
        <f t="shared" si="7"/>
        <v>5.2465801519480326E-2</v>
      </c>
      <c r="J100" s="2">
        <f t="shared" si="6"/>
        <v>6.9706486970952837E-3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CO2low!L201</f>
        <v>290.9546790874428</v>
      </c>
      <c r="H101" s="2">
        <f t="shared" si="5"/>
        <v>0.30172082243457093</v>
      </c>
      <c r="I101" s="2">
        <f t="shared" si="7"/>
        <v>5.3911255399959335E-2</v>
      </c>
      <c r="J101" s="2">
        <f t="shared" si="6"/>
        <v>7.2290611651264309E-3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CO2low!L202</f>
        <v>291.2260251318898</v>
      </c>
      <c r="H102" s="2">
        <f t="shared" si="5"/>
        <v>0.30670793874533481</v>
      </c>
      <c r="I102" s="2">
        <f t="shared" si="7"/>
        <v>5.5362587108192571E-2</v>
      </c>
      <c r="J102" s="2">
        <f t="shared" si="6"/>
        <v>7.4942160283802822E-3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CO2low!L203</f>
        <v>291.53503995286815</v>
      </c>
      <c r="H103" s="2">
        <f t="shared" si="5"/>
        <v>0.3123817201498732</v>
      </c>
      <c r="I103" s="2">
        <f t="shared" si="7"/>
        <v>5.6826763000091977E-2</v>
      </c>
      <c r="J103" s="2">
        <f t="shared" si="6"/>
        <v>7.7661083761136158E-3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CO2low!L204</f>
        <v>291.9139452257117</v>
      </c>
      <c r="H104" s="2">
        <f t="shared" si="5"/>
        <v>0.31933054874051797</v>
      </c>
      <c r="I104" s="2">
        <f t="shared" si="7"/>
        <v>5.8316612367823768E-2</v>
      </c>
      <c r="J104" s="2">
        <f t="shared" si="6"/>
        <v>8.0447728943778135E-3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CO2low!L205</f>
        <v>292.32218703515588</v>
      </c>
      <c r="H105" s="2">
        <f t="shared" si="5"/>
        <v>0.32680729971635664</v>
      </c>
      <c r="I105" s="2">
        <f t="shared" si="7"/>
        <v>5.9836805138712264E-2</v>
      </c>
      <c r="J105" s="2">
        <f t="shared" si="6"/>
        <v>8.3303169425869867E-3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CO2low!L206</f>
        <v>292.69913708981255</v>
      </c>
      <c r="H106" s="2">
        <f t="shared" si="5"/>
        <v>0.3337016913849582</v>
      </c>
      <c r="I106" s="2">
        <f t="shared" si="7"/>
        <v>6.1380361001548187E-2</v>
      </c>
      <c r="J106" s="2">
        <f t="shared" si="6"/>
        <v>8.6228737955409782E-3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CO2low!L207</f>
        <v>293.17002172932069</v>
      </c>
      <c r="H107" s="2">
        <f t="shared" si="5"/>
        <v>0.34230167766488251</v>
      </c>
      <c r="I107" s="2">
        <f t="shared" si="7"/>
        <v>6.2964222704633976E-2</v>
      </c>
      <c r="J107" s="2">
        <f t="shared" si="6"/>
        <v>8.9225363228710997E-3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CO2low!L208</f>
        <v>293.69478442929693</v>
      </c>
      <c r="H108" s="2">
        <f t="shared" si="5"/>
        <v>0.35186940489493213</v>
      </c>
      <c r="I108" s="2">
        <f t="shared" si="7"/>
        <v>6.4597134402108555E-2</v>
      </c>
      <c r="J108" s="2">
        <f t="shared" si="6"/>
        <v>9.2294931015195134E-3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CO2low!L209</f>
        <v>294.22045251891308</v>
      </c>
      <c r="H109" s="2">
        <f t="shared" si="5"/>
        <v>0.3614365154310934</v>
      </c>
      <c r="I109" s="2">
        <f t="shared" si="7"/>
        <v>6.6277525870838891E-2</v>
      </c>
      <c r="J109" s="2">
        <f t="shared" si="6"/>
        <v>9.5439813041068595E-3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CO2low!L210</f>
        <v>294.75702892844942</v>
      </c>
      <c r="H110" s="2">
        <f t="shared" si="5"/>
        <v>0.37118454375355259</v>
      </c>
      <c r="I110" s="2">
        <f t="shared" si="7"/>
        <v>6.800576022165615E-2</v>
      </c>
      <c r="J110" s="2">
        <f t="shared" si="6"/>
        <v>9.8662278372458976E-3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CO2low!L211</f>
        <v>295.29463880968268</v>
      </c>
      <c r="H111" s="2">
        <f t="shared" si="5"/>
        <v>0.38093356682306151</v>
      </c>
      <c r="I111" s="2">
        <f t="shared" si="7"/>
        <v>6.978032715343882E-2</v>
      </c>
      <c r="J111" s="2">
        <f t="shared" si="6"/>
        <v>1.0196460381189348E-2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CO2low!L212</f>
        <v>295.90641118542766</v>
      </c>
      <c r="H112" s="2">
        <f t="shared" si="5"/>
        <v>0.39200588605694109</v>
      </c>
      <c r="I112" s="2">
        <f t="shared" si="7"/>
        <v>7.1613460345464952E-2</v>
      </c>
      <c r="J112" s="2">
        <f t="shared" si="6"/>
        <v>1.0534896744455725E-2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CO2low!L213</f>
        <v>296.56798333456965</v>
      </c>
      <c r="H113" s="2">
        <f t="shared" si="5"/>
        <v>0.40395378625883893</v>
      </c>
      <c r="I113" s="2">
        <f t="shared" si="7"/>
        <v>7.3512355506790195E-2</v>
      </c>
      <c r="J113" s="2">
        <f t="shared" si="6"/>
        <v>1.0881822985709458E-2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CO2low!L214</f>
        <v>297.25860425044135</v>
      </c>
      <c r="H114" s="2">
        <f t="shared" si="5"/>
        <v>0.41639790258168025</v>
      </c>
      <c r="I114" s="2">
        <f t="shared" si="7"/>
        <v>7.5480044803119262E-2</v>
      </c>
      <c r="J114" s="2">
        <f t="shared" si="6"/>
        <v>1.1237564410429196E-2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CO2low!L215</f>
        <v>297.96269024586809</v>
      </c>
      <c r="H115" s="2">
        <f t="shared" si="5"/>
        <v>0.4290549155860453</v>
      </c>
      <c r="I115" s="2">
        <f t="shared" si="7"/>
        <v>7.7516529014604305E-2</v>
      </c>
      <c r="J115" s="2">
        <f t="shared" si="6"/>
        <v>1.1602461699059676E-2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CO2low!L216</f>
        <v>298.71097489646547</v>
      </c>
      <c r="H116" s="2">
        <f t="shared" si="5"/>
        <v>0.44247372460449386</v>
      </c>
      <c r="I116" s="2">
        <f t="shared" si="7"/>
        <v>7.9627495287057787E-2</v>
      </c>
      <c r="J116" s="2">
        <f t="shared" si="6"/>
        <v>1.197685360141197E-2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CO2low!L217</f>
        <v>299.49783757631923</v>
      </c>
      <c r="H117" s="2">
        <f t="shared" si="5"/>
        <v>0.4565481336646986</v>
      </c>
      <c r="I117" s="2">
        <f t="shared" si="7"/>
        <v>8.1817346040148037E-2</v>
      </c>
      <c r="J117" s="2">
        <f t="shared" si="6"/>
        <v>1.2361109246186438E-2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CO2low!L218</f>
        <v>300.27359972053625</v>
      </c>
      <c r="H118" s="2">
        <f t="shared" si="5"/>
        <v>0.47038783835191411</v>
      </c>
      <c r="I118" s="2">
        <f t="shared" si="7"/>
        <v>8.4081122083830492E-2</v>
      </c>
      <c r="J118" s="2">
        <f t="shared" si="6"/>
        <v>1.2755620671176139E-2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CO2low!L219</f>
        <v>301.08498582896891</v>
      </c>
      <c r="H119" s="2">
        <f t="shared" si="5"/>
        <v>0.48482487614808284</v>
      </c>
      <c r="I119" s="2">
        <f t="shared" si="7"/>
        <v>8.6422646460770872E-2</v>
      </c>
      <c r="J119" s="2">
        <f t="shared" si="6"/>
        <v>1.3160749519200016E-2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CO2low!L220</f>
        <v>301.95004347737819</v>
      </c>
      <c r="H120" s="2">
        <f t="shared" si="5"/>
        <v>0.50017410585657951</v>
      </c>
      <c r="I120" s="2">
        <f t="shared" si="7"/>
        <v>8.8848879175619955E-2</v>
      </c>
      <c r="J120" s="2">
        <f t="shared" si="6"/>
        <v>1.3576877093828137E-2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CO2low!L221</f>
        <v>302.87377651516817</v>
      </c>
      <c r="H121" s="2">
        <f t="shared" si="5"/>
        <v>0.51651597412078054</v>
      </c>
      <c r="I121" s="2">
        <f t="shared" si="7"/>
        <v>9.1367386534689982E-2</v>
      </c>
      <c r="J121" s="2">
        <f t="shared" si="6"/>
        <v>1.4004422065652715E-2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CO2low!L222</f>
        <v>303.84155571014884</v>
      </c>
      <c r="H122" s="2">
        <f t="shared" si="5"/>
        <v>0.53358369207491796</v>
      </c>
      <c r="I122" s="2">
        <f t="shared" si="7"/>
        <v>9.3982725786648319E-2</v>
      </c>
      <c r="J122" s="2">
        <f t="shared" si="6"/>
        <v>1.4443843703836846E-2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CO2low!L223</f>
        <v>304.86339645633899</v>
      </c>
      <c r="H123" s="2">
        <f t="shared" si="5"/>
        <v>0.55154593505651406</v>
      </c>
      <c r="I123" s="2">
        <f t="shared" si="7"/>
        <v>9.6701053912180923E-2</v>
      </c>
      <c r="J123" s="2">
        <f t="shared" si="6"/>
        <v>1.4895624554067215E-2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CO2low!L224</f>
        <v>305.91306899560601</v>
      </c>
      <c r="H124" s="2">
        <f t="shared" si="5"/>
        <v>0.56993483486363039</v>
      </c>
      <c r="I124" s="2">
        <f t="shared" si="7"/>
        <v>9.9523483599755935E-2</v>
      </c>
      <c r="J124" s="2">
        <f t="shared" si="6"/>
        <v>1.5360279392821301E-2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CO2low!L225</f>
        <v>307.02283284658216</v>
      </c>
      <c r="H125" s="2">
        <f t="shared" si="5"/>
        <v>0.58930796367739735</v>
      </c>
      <c r="I125" s="2">
        <f t="shared" si="7"/>
        <v>0.10245686832532962</v>
      </c>
      <c r="J125" s="2">
        <f t="shared" si="6"/>
        <v>1.5838326392716689E-2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CO2low!L226</f>
        <v>308.21014746015669</v>
      </c>
      <c r="H126" s="2">
        <f t="shared" si="5"/>
        <v>0.60995751034300372</v>
      </c>
      <c r="I126" s="2">
        <f t="shared" si="7"/>
        <v>0.10551086498991112</v>
      </c>
      <c r="J126" s="2">
        <f t="shared" si="6"/>
        <v>1.633031971089393E-2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CO2low!L227</f>
        <v>309.50016780010583</v>
      </c>
      <c r="H127" s="2">
        <f t="shared" si="5"/>
        <v>0.63230332093335151</v>
      </c>
      <c r="I127" s="2">
        <f t="shared" si="7"/>
        <v>0.10869916362447934</v>
      </c>
      <c r="J127" s="2">
        <f t="shared" si="6"/>
        <v>1.6836865208078748E-2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CO2low!L228</f>
        <v>310.83388349146423</v>
      </c>
      <c r="H128" s="2">
        <f t="shared" si="5"/>
        <v>0.65530831293187208</v>
      </c>
      <c r="I128" s="2">
        <f t="shared" si="7"/>
        <v>0.11202426819814465</v>
      </c>
      <c r="J128" s="2">
        <f t="shared" si="6"/>
        <v>1.7358643063083903E-2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CO2low!L229</f>
        <v>312.2178328595374</v>
      </c>
      <c r="H129" s="2">
        <f t="shared" si="5"/>
        <v>0.67907565391512381</v>
      </c>
      <c r="I129" s="2">
        <f t="shared" si="7"/>
        <v>0.11548967342371079</v>
      </c>
      <c r="J129" s="2">
        <f t="shared" si="6"/>
        <v>1.7896343813851048E-2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CO2low!L230</f>
        <v>313.68503640675294</v>
      </c>
      <c r="H130" s="2">
        <f t="shared" si="5"/>
        <v>0.70415799093832032</v>
      </c>
      <c r="I130" s="2">
        <f t="shared" si="7"/>
        <v>0.11910448653952724</v>
      </c>
      <c r="J130" s="2">
        <f t="shared" si="6"/>
        <v>1.8450673926035051E-2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CO2low!L231</f>
        <v>315.12465207114838</v>
      </c>
      <c r="H131" s="2">
        <f t="shared" si="5"/>
        <v>0.72865493302505169</v>
      </c>
      <c r="I131" s="2">
        <f t="shared" si="7"/>
        <v>0.12285784100728005</v>
      </c>
      <c r="J131" s="2">
        <f t="shared" si="6"/>
        <v>1.9022387581679689E-2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CO2low!L232</f>
        <v>316.52467421250219</v>
      </c>
      <c r="H132" s="2">
        <f t="shared" si="5"/>
        <v>0.75237103754730339</v>
      </c>
      <c r="I132" s="2">
        <f t="shared" si="7"/>
        <v>0.12673721041578739</v>
      </c>
      <c r="J132" s="2">
        <f t="shared" si="6"/>
        <v>1.9612172957137099E-2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CO2low!L233</f>
        <v>318.02752121879541</v>
      </c>
      <c r="H133" s="2">
        <f t="shared" si="5"/>
        <v>0.77771251953881215</v>
      </c>
      <c r="I133" s="2">
        <f t="shared" si="7"/>
        <v>0.13075540301807312</v>
      </c>
      <c r="J133" s="2">
        <f t="shared" si="6"/>
        <v>2.0220643169902235E-2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CO2low!L234</f>
        <v>319.5780774360698</v>
      </c>
      <c r="H134" s="2">
        <f t="shared" si="5"/>
        <v>0.80373328263351618</v>
      </c>
      <c r="I134" s="2">
        <f t="shared" si="7"/>
        <v>0.13491501230554717</v>
      </c>
      <c r="J134" s="2">
        <f t="shared" si="6"/>
        <v>2.0848480605839846E-2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CO2low!L235</f>
        <v>321.12802027624508</v>
      </c>
      <c r="H135" s="2">
        <f t="shared" ref="H135:H198" si="9">H$3*LN(G135/G$3)</f>
        <v>0.82961788214101762</v>
      </c>
      <c r="I135" s="2">
        <f t="shared" si="7"/>
        <v>0.13921010730599623</v>
      </c>
      <c r="J135" s="2">
        <f t="shared" ref="J135:J198" si="10">J134+J$3*(I134-J134)</f>
        <v>2.1496378505894184E-2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CO2low!L236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0.14365312733592844</v>
      </c>
      <c r="J136" s="2">
        <f t="shared" si="10"/>
        <v>2.2164992485478763E-2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CO2low!L237</f>
        <v>324.38134318563186</v>
      </c>
      <c r="H137" s="2">
        <f t="shared" si="9"/>
        <v>0.88354560471989507</v>
      </c>
      <c r="I137" s="2">
        <f t="shared" si="11"/>
        <v>0.14822817914250608</v>
      </c>
      <c r="J137" s="2">
        <f t="shared" si="10"/>
        <v>2.2855045091429316E-2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CO2low!L238</f>
        <v>325.87632581499628</v>
      </c>
      <c r="H138" s="2">
        <f t="shared" si="9"/>
        <v>0.90814561034951224</v>
      </c>
      <c r="I138" s="2">
        <f t="shared" si="11"/>
        <v>0.1529121724886045</v>
      </c>
      <c r="J138" s="2">
        <f t="shared" si="10"/>
        <v>2.3567164492839434E-2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CO2low!L239</f>
        <v>327.3337538345445</v>
      </c>
      <c r="H139" s="2">
        <f t="shared" si="9"/>
        <v>0.93201925555544629</v>
      </c>
      <c r="I139" s="2">
        <f t="shared" si="11"/>
        <v>0.15769415584048749</v>
      </c>
      <c r="J139" s="2">
        <f t="shared" si="10"/>
        <v>2.4301844138255379E-2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CO2low!L240</f>
        <v>328.76510865971892</v>
      </c>
      <c r="H140" s="2">
        <f t="shared" si="9"/>
        <v>0.95536256828266342</v>
      </c>
      <c r="I140" s="2">
        <f t="shared" si="11"/>
        <v>0.16256557236579994</v>
      </c>
      <c r="J140" s="2">
        <f t="shared" si="10"/>
        <v>2.5059512468724059E-2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CO2low!L241</f>
        <v>330.26788783446779</v>
      </c>
      <c r="H141" s="2">
        <f t="shared" si="9"/>
        <v>0.97976159704940036</v>
      </c>
      <c r="I141" s="2">
        <f t="shared" si="11"/>
        <v>0.16753457420184145</v>
      </c>
      <c r="J141" s="2">
        <f t="shared" si="10"/>
        <v>2.5840546888939449E-2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CO2low!L242</f>
        <v>331.82311969899791</v>
      </c>
      <c r="H142" s="2">
        <f t="shared" si="9"/>
        <v>1.0048956214775397</v>
      </c>
      <c r="I142" s="2">
        <f t="shared" si="11"/>
        <v>0.17260572633979304</v>
      </c>
      <c r="J142" s="2">
        <f t="shared" si="10"/>
        <v>2.6645368964076731E-2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CO2low!L243</f>
        <v>333.43299346979262</v>
      </c>
      <c r="H143" s="2">
        <f t="shared" si="9"/>
        <v>1.0307889317853733</v>
      </c>
      <c r="I143" s="2">
        <f t="shared" si="11"/>
        <v>0.17778369785487569</v>
      </c>
      <c r="J143" s="2">
        <f t="shared" si="10"/>
        <v>2.74744237939708E-2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CO2low!L244</f>
        <v>335.08513007162856</v>
      </c>
      <c r="H144" s="2">
        <f t="shared" si="9"/>
        <v>1.0572323399842118</v>
      </c>
      <c r="I144" s="2">
        <f t="shared" si="11"/>
        <v>0.18307084097005619</v>
      </c>
      <c r="J144" s="2">
        <f t="shared" si="10"/>
        <v>2.8328180470636739E-2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CO2low!L245</f>
        <v>336.8100679671719</v>
      </c>
      <c r="H145" s="2">
        <f t="shared" si="9"/>
        <v>1.0847022133890509</v>
      </c>
      <c r="I145" s="2">
        <f t="shared" si="11"/>
        <v>0.18847436659876515</v>
      </c>
      <c r="J145" s="2">
        <f t="shared" si="10"/>
        <v>2.9207118782273441E-2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CO2low!L246</f>
        <v>338.56155218651242</v>
      </c>
      <c r="H146" s="2">
        <f t="shared" si="9"/>
        <v>1.1124512668020434</v>
      </c>
      <c r="I146" s="2">
        <f t="shared" si="11"/>
        <v>0.19399351320765845</v>
      </c>
      <c r="J146" s="2">
        <f t="shared" si="10"/>
        <v>3.0111756749871113E-2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CO2low!L247</f>
        <v>340.31340318166463</v>
      </c>
      <c r="H147" s="2">
        <f t="shared" si="9"/>
        <v>1.1400629014747341</v>
      </c>
      <c r="I147" s="2">
        <f t="shared" si="11"/>
        <v>0.19962323430306128</v>
      </c>
      <c r="J147" s="2">
        <f t="shared" si="10"/>
        <v>3.1042605126551347E-2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CO2low!L248</f>
        <v>342.07918263701623</v>
      </c>
      <c r="H148" s="2">
        <f t="shared" si="9"/>
        <v>1.1677506031512332</v>
      </c>
      <c r="I148" s="2">
        <f t="shared" si="11"/>
        <v>0.20536086424845823</v>
      </c>
      <c r="J148" s="2">
        <f t="shared" si="10"/>
        <v>3.2000143100273923E-2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CO2low!L249</f>
        <v>343.78944575568528</v>
      </c>
      <c r="H149" s="2">
        <f t="shared" si="9"/>
        <v>1.19443188370727</v>
      </c>
      <c r="I149" s="2">
        <f t="shared" si="11"/>
        <v>0.21119261964343328</v>
      </c>
      <c r="J149" s="2">
        <f t="shared" si="10"/>
        <v>3.2984831996395611E-2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CO2low!L250</f>
        <v>345.47441714684123</v>
      </c>
      <c r="H150" s="2">
        <f t="shared" si="9"/>
        <v>1.2205891084949083</v>
      </c>
      <c r="I150" s="2">
        <f t="shared" si="11"/>
        <v>0.21711016998351793</v>
      </c>
      <c r="J150" s="2">
        <f t="shared" si="10"/>
        <v>3.3997052230230786E-2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CO2low!L251</f>
        <v>347.19112436073488</v>
      </c>
      <c r="H151" s="2">
        <f t="shared" si="9"/>
        <v>1.2471081190391364</v>
      </c>
      <c r="I151" s="2">
        <f t="shared" si="11"/>
        <v>0.22311463524040487</v>
      </c>
      <c r="J151" s="2">
        <f t="shared" si="10"/>
        <v>3.5037134739069456E-2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CO2low!L252</f>
        <v>348.94979598741145</v>
      </c>
      <c r="H152" s="2">
        <f t="shared" si="9"/>
        <v>1.2741397528491138</v>
      </c>
      <c r="I152" s="2">
        <f t="shared" si="11"/>
        <v>0.22920866282059932</v>
      </c>
      <c r="J152" s="2">
        <f t="shared" si="10"/>
        <v>3.610541494191704E-2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CO2low!L253</f>
        <v>350.74371546597212</v>
      </c>
      <c r="H153" s="2">
        <f t="shared" si="9"/>
        <v>1.3015731650006379</v>
      </c>
      <c r="I153" s="2">
        <f t="shared" si="11"/>
        <v>0.23539366749037852</v>
      </c>
      <c r="J153" s="2">
        <f t="shared" si="10"/>
        <v>3.7202241389867954E-2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CO2low!L254</f>
        <v>352.56470309445297</v>
      </c>
      <c r="H154" s="2">
        <f t="shared" si="9"/>
        <v>1.3292773850143107</v>
      </c>
      <c r="I154" s="2">
        <f t="shared" si="11"/>
        <v>0.24166966372415602</v>
      </c>
      <c r="J154" s="2">
        <f t="shared" si="10"/>
        <v>3.8327968690118855E-2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CO2low!L255</f>
        <v>354.34754466009747</v>
      </c>
      <c r="H155" s="2">
        <f t="shared" si="9"/>
        <v>1.3562629765903571</v>
      </c>
      <c r="I155" s="2">
        <f t="shared" si="11"/>
        <v>0.24802642247878967</v>
      </c>
      <c r="J155" s="2">
        <f t="shared" si="10"/>
        <v>3.9482949517912189E-2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CO2low!L256</f>
        <v>356.08206037649791</v>
      </c>
      <c r="H156" s="2">
        <f t="shared" si="9"/>
        <v>1.3823871061466175</v>
      </c>
      <c r="I156" s="2">
        <f t="shared" si="11"/>
        <v>0.25445257561958429</v>
      </c>
      <c r="J156" s="2">
        <f t="shared" si="10"/>
        <v>4.066747644432997E-2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CO2low!L257</f>
        <v>357.87475509017264</v>
      </c>
      <c r="H157" s="2">
        <f t="shared" si="9"/>
        <v>1.4092541005267196</v>
      </c>
      <c r="I157" s="2">
        <f t="shared" si="11"/>
        <v>0.26095374496840801</v>
      </c>
      <c r="J157" s="2">
        <f t="shared" si="10"/>
        <v>4.1881775807645412E-2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CO2low!L258</f>
        <v>359.72195426131492</v>
      </c>
      <c r="H158" s="2">
        <f t="shared" si="9"/>
        <v>1.4367975306034066</v>
      </c>
      <c r="I158" s="2">
        <f t="shared" si="11"/>
        <v>0.26753468073323289</v>
      </c>
      <c r="J158" s="2">
        <f t="shared" si="10"/>
        <v>4.3126104592478544E-2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CO2low!L259</f>
        <v>361.57371780769779</v>
      </c>
      <c r="H159" s="2">
        <f t="shared" si="9"/>
        <v>1.4642674215844711</v>
      </c>
      <c r="I159" s="2">
        <f t="shared" si="11"/>
        <v>0.27419221233416191</v>
      </c>
      <c r="J159" s="2">
        <f t="shared" si="10"/>
        <v>4.4400745304958029E-2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CO2low!L260</f>
        <v>363.59579605631433</v>
      </c>
      <c r="H160" s="2">
        <f t="shared" si="9"/>
        <v>1.4941036087418835</v>
      </c>
      <c r="I160" s="2">
        <f t="shared" si="11"/>
        <v>0.2809485404454139</v>
      </c>
      <c r="J160" s="2">
        <f t="shared" si="10"/>
        <v>4.5705960837683905E-2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CO2low!L261</f>
        <v>365.76462802191975</v>
      </c>
      <c r="H161" s="2">
        <f t="shared" si="9"/>
        <v>1.5259213077370404</v>
      </c>
      <c r="I161" s="2">
        <f t="shared" si="11"/>
        <v>0.28782115104406264</v>
      </c>
      <c r="J161" s="2">
        <f t="shared" si="10"/>
        <v>4.7042138689855809E-2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CO2low!L262</f>
        <v>368.03652007621258</v>
      </c>
      <c r="H162" s="2">
        <f t="shared" si="9"/>
        <v>1.5590492508005818</v>
      </c>
      <c r="I162" s="2">
        <f t="shared" si="11"/>
        <v>0.29482000527159152</v>
      </c>
      <c r="J162" s="2">
        <f t="shared" si="10"/>
        <v>4.8409763480027707E-2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CO2low!L263</f>
        <v>370.39056958277882</v>
      </c>
      <c r="H163" s="2">
        <f t="shared" si="9"/>
        <v>1.593160154100324</v>
      </c>
      <c r="I163" s="2">
        <f t="shared" si="11"/>
        <v>0.30195135028878478</v>
      </c>
      <c r="J163" s="2">
        <f t="shared" si="10"/>
        <v>4.9809373653403786E-2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CO2low!L264</f>
        <v>372.79263492279495</v>
      </c>
      <c r="H164" s="2">
        <f t="shared" si="9"/>
        <v>1.6277440743011036</v>
      </c>
      <c r="I164" s="2">
        <f t="shared" si="11"/>
        <v>0.30921595071271907</v>
      </c>
      <c r="J164" s="2">
        <f t="shared" si="10"/>
        <v>5.1241540080692753E-2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CO2low!L265</f>
        <v>375.2498104521967</v>
      </c>
      <c r="H165" s="4">
        <f t="shared" si="9"/>
        <v>1.6628916423170492</v>
      </c>
      <c r="I165" s="4">
        <f t="shared" si="11"/>
        <v>0.31661548864359973</v>
      </c>
      <c r="J165" s="4">
        <f t="shared" si="10"/>
        <v>5.2706834733082665E-2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CO2low!L266</f>
        <v>377.66488722913277</v>
      </c>
      <c r="H166" s="4">
        <f t="shared" si="9"/>
        <v>1.6972134721603038</v>
      </c>
      <c r="I166" s="4">
        <f t="shared" si="11"/>
        <v>0.32413720777299471</v>
      </c>
      <c r="J166" s="4">
        <f t="shared" si="10"/>
        <v>5.4205835887294399E-2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CO2low!L267</f>
        <v>380.01331910607092</v>
      </c>
      <c r="H167" s="4">
        <f t="shared" si="9"/>
        <v>1.7303783452452985</v>
      </c>
      <c r="I167" s="4">
        <f t="shared" si="11"/>
        <v>0.33176534697992072</v>
      </c>
      <c r="J167" s="4">
        <f t="shared" si="10"/>
        <v>5.5739046079605177E-2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CO2low!L268</f>
        <v>382.4322730970452</v>
      </c>
      <c r="H168" s="4">
        <f t="shared" si="9"/>
        <v>1.7643255472623276</v>
      </c>
      <c r="I168" s="4">
        <f t="shared" si="11"/>
        <v>0.3395047500440454</v>
      </c>
      <c r="J168" s="4">
        <f t="shared" si="10"/>
        <v>5.7306875468718967E-2</v>
      </c>
      <c r="K168" s="4"/>
      <c r="L168" s="4"/>
      <c r="M168" s="4"/>
      <c r="N168" s="4"/>
    </row>
    <row r="169" spans="1:14">
      <c r="A169" s="4">
        <f>1+A168</f>
        <v>2013</v>
      </c>
      <c r="G169" s="2">
        <f>CO2low!L269</f>
        <v>384.92454799073164</v>
      </c>
      <c r="H169" s="4">
        <f t="shared" si="9"/>
        <v>1.7990778742090634</v>
      </c>
      <c r="I169" s="4">
        <f t="shared" si="11"/>
        <v>0.34736034007773098</v>
      </c>
      <c r="J169" s="4">
        <f t="shared" si="10"/>
        <v>5.890975939630682E-2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2">
        <f>CO2low!L270</f>
        <v>387.48785163786459</v>
      </c>
      <c r="H170" s="4">
        <f t="shared" si="9"/>
        <v>1.8345866901253363</v>
      </c>
      <c r="I170" s="4">
        <f t="shared" si="11"/>
        <v>0.35533637741436996</v>
      </c>
      <c r="J170" s="4">
        <f t="shared" si="10"/>
        <v>6.054815869457731E-2</v>
      </c>
      <c r="K170" s="4"/>
      <c r="L170" s="4"/>
      <c r="M170" s="4"/>
      <c r="N170" s="4"/>
    </row>
    <row r="171" spans="1:14">
      <c r="A171" s="4">
        <f t="shared" si="12"/>
        <v>2015</v>
      </c>
      <c r="G171" s="2">
        <f>CO2low!L271</f>
        <v>390.12061313352865</v>
      </c>
      <c r="H171" s="4">
        <f t="shared" si="9"/>
        <v>1.8708139907797623</v>
      </c>
      <c r="I171" s="4">
        <f t="shared" si="11"/>
        <v>0.36343659174698356</v>
      </c>
      <c r="J171" s="4">
        <f t="shared" si="10"/>
        <v>6.2222555776905733E-2</v>
      </c>
      <c r="K171" s="4"/>
      <c r="L171" s="4"/>
      <c r="M171" s="4"/>
      <c r="N171" s="4"/>
    </row>
    <row r="172" spans="1:14">
      <c r="A172" s="4">
        <f t="shared" si="12"/>
        <v>2016</v>
      </c>
      <c r="G172" s="2">
        <f>CO2low!L272</f>
        <v>392.82168754394274</v>
      </c>
      <c r="H172" s="4">
        <f t="shared" si="9"/>
        <v>1.9077280913813393</v>
      </c>
      <c r="I172" s="4">
        <f t="shared" si="11"/>
        <v>0.37166426522609813</v>
      </c>
      <c r="J172" s="4">
        <f t="shared" si="10"/>
        <v>6.3933451501215779E-2</v>
      </c>
      <c r="K172" s="4"/>
      <c r="L172" s="4"/>
      <c r="M172" s="4"/>
      <c r="N172" s="4"/>
    </row>
    <row r="173" spans="1:14">
      <c r="A173" s="4">
        <f t="shared" si="12"/>
        <v>2017</v>
      </c>
      <c r="G173" s="2">
        <f>CO2low!L273</f>
        <v>395.33513022144871</v>
      </c>
      <c r="H173" s="4">
        <f t="shared" si="9"/>
        <v>1.941850650765516</v>
      </c>
      <c r="I173" s="4">
        <f t="shared" si="11"/>
        <v>0.37998655707472995</v>
      </c>
      <c r="J173" s="4">
        <f t="shared" si="10"/>
        <v>6.5681362523173109E-2</v>
      </c>
      <c r="K173" s="4"/>
      <c r="L173" s="4"/>
      <c r="M173" s="4"/>
      <c r="N173" s="4"/>
    </row>
    <row r="174" spans="1:14">
      <c r="A174" s="4">
        <f t="shared" si="12"/>
        <v>2018</v>
      </c>
      <c r="G174" s="2">
        <f>CO2low!L274</f>
        <v>397.92499244944025</v>
      </c>
      <c r="H174" s="4">
        <f t="shared" si="9"/>
        <v>1.9767844934086569</v>
      </c>
      <c r="I174" s="4">
        <f t="shared" si="11"/>
        <v>0.38840902082642448</v>
      </c>
      <c r="J174" s="4">
        <f t="shared" si="10"/>
        <v>6.7466616028225956E-2</v>
      </c>
      <c r="K174" s="4"/>
      <c r="L174" s="4"/>
      <c r="M174" s="4"/>
      <c r="N174" s="4"/>
    </row>
    <row r="175" spans="1:14">
      <c r="A175" s="4">
        <f t="shared" si="12"/>
        <v>2019</v>
      </c>
      <c r="G175" s="2">
        <f>CO2low!L275</f>
        <v>400.58904569080431</v>
      </c>
      <c r="H175" s="4">
        <f t="shared" si="9"/>
        <v>2.0124826453294782</v>
      </c>
      <c r="I175" s="4">
        <f t="shared" si="11"/>
        <v>0.39693654285613961</v>
      </c>
      <c r="J175" s="4">
        <f t="shared" si="10"/>
        <v>6.9289568887479724E-2</v>
      </c>
      <c r="K175" s="4"/>
      <c r="L175" s="4"/>
      <c r="M175" s="4"/>
      <c r="N175" s="4"/>
    </row>
    <row r="176" spans="1:14">
      <c r="A176" s="4">
        <f t="shared" si="12"/>
        <v>2020</v>
      </c>
      <c r="G176" s="2">
        <f>CO2low!L276</f>
        <v>403.3240792387038</v>
      </c>
      <c r="H176" s="4">
        <f t="shared" si="9"/>
        <v>2.0488857975678942</v>
      </c>
      <c r="I176" s="4">
        <f t="shared" si="11"/>
        <v>0.40557323687295854</v>
      </c>
      <c r="J176" s="4">
        <f t="shared" si="10"/>
        <v>7.1150603699621714E-2</v>
      </c>
      <c r="K176" s="4"/>
      <c r="L176" s="4"/>
      <c r="M176" s="4"/>
      <c r="N176" s="4"/>
    </row>
    <row r="177" spans="1:14">
      <c r="A177" s="4">
        <f t="shared" si="12"/>
        <v>2021</v>
      </c>
      <c r="G177" s="2">
        <f>CO2low!L277</f>
        <v>406.12785636180229</v>
      </c>
      <c r="H177" s="4">
        <f t="shared" si="9"/>
        <v>2.0859485728595648</v>
      </c>
      <c r="I177" s="4">
        <f t="shared" si="11"/>
        <v>0.41432261385581287</v>
      </c>
      <c r="J177" s="4">
        <f t="shared" si="10"/>
        <v>7.3050124256046262E-2</v>
      </c>
      <c r="K177" s="4"/>
      <c r="L177" s="4"/>
      <c r="M177" s="4"/>
      <c r="N177" s="4"/>
    </row>
    <row r="178" spans="1:14">
      <c r="A178" s="4">
        <f t="shared" si="12"/>
        <v>2022</v>
      </c>
      <c r="G178" s="2">
        <f>CO2low!L278</f>
        <v>408.99872336711155</v>
      </c>
      <c r="H178" s="4">
        <f t="shared" si="9"/>
        <v>2.1236340130546112</v>
      </c>
      <c r="I178" s="4">
        <f t="shared" si="11"/>
        <v>0.42318768926823258</v>
      </c>
      <c r="J178" s="4">
        <f t="shared" si="10"/>
        <v>7.4988551996972935E-2</v>
      </c>
      <c r="K178" s="4"/>
      <c r="L178" s="4"/>
      <c r="M178" s="4"/>
      <c r="N178" s="4"/>
    </row>
    <row r="179" spans="1:14">
      <c r="A179" s="4">
        <f t="shared" si="12"/>
        <v>2023</v>
      </c>
      <c r="G179" s="2">
        <f>CO2low!L279</f>
        <v>411.93537857351293</v>
      </c>
      <c r="H179" s="4">
        <f t="shared" si="9"/>
        <v>2.1619103432327633</v>
      </c>
      <c r="I179" s="4">
        <f t="shared" si="11"/>
        <v>0.4321710532032671</v>
      </c>
      <c r="J179" s="4">
        <f t="shared" si="10"/>
        <v>7.6966323096673686E-2</v>
      </c>
      <c r="K179" s="4"/>
      <c r="L179" s="4"/>
      <c r="M179" s="4"/>
      <c r="N179" s="4"/>
    </row>
    <row r="180" spans="1:14">
      <c r="A180" s="4">
        <f t="shared" si="12"/>
        <v>2024</v>
      </c>
      <c r="G180" s="2">
        <f>CO2low!L280</f>
        <v>414.93673230420188</v>
      </c>
      <c r="H180" s="4">
        <f t="shared" si="9"/>
        <v>2.2007490288474001</v>
      </c>
      <c r="I180" s="4">
        <f t="shared" si="11"/>
        <v>0.44127491807515506</v>
      </c>
      <c r="J180" s="4">
        <f t="shared" si="10"/>
        <v>7.898388596367914E-2</v>
      </c>
      <c r="K180" s="4"/>
      <c r="L180" s="4"/>
      <c r="M180" s="4"/>
      <c r="N180" s="4"/>
    </row>
    <row r="181" spans="1:14">
      <c r="A181" s="4">
        <f t="shared" si="12"/>
        <v>2025</v>
      </c>
      <c r="G181" s="2">
        <f>CO2low!L281</f>
        <v>418.00182210061769</v>
      </c>
      <c r="H181" s="4">
        <f t="shared" si="9"/>
        <v>2.2401236125847297</v>
      </c>
      <c r="I181" s="4">
        <f t="shared" si="11"/>
        <v>0.45050115267529955</v>
      </c>
      <c r="J181" s="4">
        <f t="shared" si="10"/>
        <v>8.104169902607232E-2</v>
      </c>
      <c r="K181" s="4"/>
      <c r="L181" s="4"/>
      <c r="M181" s="4"/>
      <c r="N181" s="4"/>
    </row>
    <row r="182" spans="1:14">
      <c r="A182" s="4">
        <f t="shared" si="12"/>
        <v>2026</v>
      </c>
      <c r="G182" s="2">
        <f>CO2low!L282</f>
        <v>421.12976142208015</v>
      </c>
      <c r="H182" s="4">
        <f t="shared" si="9"/>
        <v>2.2800090208025083</v>
      </c>
      <c r="I182" s="4">
        <f t="shared" si="11"/>
        <v>0.45985130790687406</v>
      </c>
      <c r="J182" s="4">
        <f t="shared" si="10"/>
        <v>8.3140228722799928E-2</v>
      </c>
      <c r="K182" s="4"/>
      <c r="L182" s="4"/>
      <c r="M182" s="4"/>
      <c r="N182" s="4"/>
    </row>
    <row r="183" spans="1:14">
      <c r="A183" s="4">
        <f t="shared" si="12"/>
        <v>2027</v>
      </c>
      <c r="G183" s="2">
        <f>CO2low!L283</f>
        <v>424.6287514644365</v>
      </c>
      <c r="H183" s="4">
        <f t="shared" si="9"/>
        <v>2.3242762749693919</v>
      </c>
      <c r="I183" s="4">
        <f t="shared" si="11"/>
        <v>0.46936697156723511</v>
      </c>
      <c r="J183" s="4">
        <f t="shared" si="10"/>
        <v>8.5279947652565469E-2</v>
      </c>
      <c r="K183" s="4"/>
      <c r="L183" s="4"/>
      <c r="M183" s="4"/>
      <c r="N183" s="4"/>
    </row>
    <row r="184" spans="1:14">
      <c r="A184" s="4">
        <f t="shared" si="12"/>
        <v>2028</v>
      </c>
      <c r="G184" s="2">
        <f>CO2low!L284</f>
        <v>428.17819217617</v>
      </c>
      <c r="H184" s="4">
        <f t="shared" si="9"/>
        <v>2.3688106625024177</v>
      </c>
      <c r="I184" s="4">
        <f t="shared" si="11"/>
        <v>0.47904575534290966</v>
      </c>
      <c r="J184" s="4">
        <f t="shared" si="10"/>
        <v>8.7461561948400796E-2</v>
      </c>
      <c r="K184" s="4"/>
      <c r="L184" s="4"/>
      <c r="M184" s="4"/>
      <c r="N184" s="4"/>
    </row>
    <row r="185" spans="1:14">
      <c r="A185" s="4">
        <f t="shared" si="12"/>
        <v>2029</v>
      </c>
      <c r="G185" s="2">
        <f>CO2low!L285</f>
        <v>431.77915544467294</v>
      </c>
      <c r="H185" s="4">
        <f t="shared" si="9"/>
        <v>2.4136158290378003</v>
      </c>
      <c r="I185" s="4">
        <f t="shared" si="11"/>
        <v>0.48888539264899095</v>
      </c>
      <c r="J185" s="4">
        <f t="shared" si="10"/>
        <v>8.9685760166881609E-2</v>
      </c>
      <c r="K185" s="4"/>
      <c r="L185" s="4"/>
      <c r="M185" s="4"/>
      <c r="N185" s="4"/>
    </row>
    <row r="186" spans="1:14">
      <c r="A186" s="4">
        <f t="shared" si="12"/>
        <v>2030</v>
      </c>
      <c r="G186" s="2">
        <f>CO2low!L286</f>
        <v>435.43382294780827</v>
      </c>
      <c r="H186" s="4">
        <f t="shared" si="9"/>
        <v>2.4587087586436565</v>
      </c>
      <c r="I186" s="4">
        <f t="shared" si="11"/>
        <v>0.49888387260487604</v>
      </c>
      <c r="J186" s="4">
        <f t="shared" si="10"/>
        <v>9.1953214079379994E-2</v>
      </c>
      <c r="K186" s="4"/>
      <c r="L186" s="4"/>
      <c r="M186" s="4"/>
      <c r="N186" s="4"/>
    </row>
    <row r="187" spans="1:14">
      <c r="A187" s="4">
        <f t="shared" si="12"/>
        <v>2031</v>
      </c>
      <c r="G187" s="2">
        <f>CO2low!L287</f>
        <v>439.14324435461646</v>
      </c>
      <c r="H187" s="4">
        <f t="shared" si="9"/>
        <v>2.5040918912956247</v>
      </c>
      <c r="I187" s="4">
        <f t="shared" si="11"/>
        <v>0.50903928087253369</v>
      </c>
      <c r="J187" s="4">
        <f t="shared" si="10"/>
        <v>9.4264580219804814E-2</v>
      </c>
      <c r="K187" s="4"/>
      <c r="L187" s="4"/>
      <c r="M187" s="4"/>
      <c r="N187" s="4"/>
    </row>
    <row r="188" spans="1:14">
      <c r="A188" s="4">
        <f t="shared" si="12"/>
        <v>2032</v>
      </c>
      <c r="G188" s="2">
        <f>CO2low!L288</f>
        <v>442.90778617639955</v>
      </c>
      <c r="H188" s="4">
        <f t="shared" si="9"/>
        <v>2.5497591380604439</v>
      </c>
      <c r="I188" s="4">
        <f t="shared" si="11"/>
        <v>0.51934970804284486</v>
      </c>
      <c r="J188" s="4">
        <f t="shared" si="10"/>
        <v>9.662050051951232E-2</v>
      </c>
      <c r="K188" s="4"/>
      <c r="L188" s="4"/>
      <c r="M188" s="4"/>
      <c r="N188" s="4"/>
    </row>
    <row r="189" spans="1:14">
      <c r="A189" s="4">
        <f t="shared" si="12"/>
        <v>2033</v>
      </c>
      <c r="G189" s="2">
        <f>CO2low!L289</f>
        <v>446.72739672200396</v>
      </c>
      <c r="H189" s="4">
        <f t="shared" si="9"/>
        <v>2.5956994119556569</v>
      </c>
      <c r="I189" s="4">
        <f t="shared" si="11"/>
        <v>0.52981319761025691</v>
      </c>
      <c r="J189" s="4">
        <f t="shared" si="10"/>
        <v>9.9021602418244856E-2</v>
      </c>
      <c r="K189" s="4"/>
      <c r="L189" s="4"/>
      <c r="M189" s="4"/>
      <c r="N189" s="4"/>
    </row>
    <row r="190" spans="1:14">
      <c r="A190" s="4">
        <f t="shared" si="12"/>
        <v>2034</v>
      </c>
      <c r="G190" s="2">
        <f>CO2low!L290</f>
        <v>450.6017670910071</v>
      </c>
      <c r="H190" s="4">
        <f t="shared" si="9"/>
        <v>2.641898758007049</v>
      </c>
      <c r="I190" s="4">
        <f t="shared" si="11"/>
        <v>0.54042771772089249</v>
      </c>
      <c r="J190" s="4">
        <f t="shared" si="10"/>
        <v>0.10146849867893548</v>
      </c>
      <c r="K190" s="4"/>
      <c r="L190" s="4"/>
      <c r="M190" s="4"/>
      <c r="N190" s="4"/>
    </row>
    <row r="191" spans="1:14">
      <c r="A191" s="4">
        <f t="shared" si="12"/>
        <v>2035</v>
      </c>
      <c r="G191" s="2">
        <f>CO2low!L291</f>
        <v>454.53042906506693</v>
      </c>
      <c r="H191" s="4">
        <f t="shared" si="9"/>
        <v>2.6883416392622244</v>
      </c>
      <c r="I191" s="4">
        <f t="shared" si="11"/>
        <v>0.55119114716776796</v>
      </c>
      <c r="J191" s="4">
        <f t="shared" si="10"/>
        <v>0.10396178704309379</v>
      </c>
      <c r="K191" s="4"/>
      <c r="L191" s="4"/>
      <c r="M191" s="4"/>
      <c r="N191" s="4"/>
    </row>
    <row r="192" spans="1:14">
      <c r="A192" s="4">
        <f t="shared" si="12"/>
        <v>2036</v>
      </c>
      <c r="G192" s="2">
        <f>CO2low!L292</f>
        <v>458.5128147147409</v>
      </c>
      <c r="H192" s="4">
        <f t="shared" si="9"/>
        <v>2.7350117142669848</v>
      </c>
      <c r="I192" s="4">
        <f t="shared" si="11"/>
        <v>0.56210126989614817</v>
      </c>
      <c r="J192" s="4">
        <f t="shared" si="10"/>
        <v>0.10650204980860194</v>
      </c>
      <c r="K192" s="4"/>
      <c r="L192" s="4"/>
      <c r="M192" s="4"/>
      <c r="N192" s="4"/>
    </row>
    <row r="193" spans="1:14">
      <c r="A193" s="4">
        <f t="shared" si="12"/>
        <v>2037</v>
      </c>
      <c r="G193" s="2">
        <f>CO2low!L293</f>
        <v>462.54829277470674</v>
      </c>
      <c r="H193" s="4">
        <f t="shared" si="9"/>
        <v>2.7818923079509088</v>
      </c>
      <c r="I193" s="4">
        <f t="shared" si="11"/>
        <v>0.57315577456304079</v>
      </c>
      <c r="J193" s="4">
        <f t="shared" si="10"/>
        <v>0.1090898533786992</v>
      </c>
      <c r="K193" s="4"/>
      <c r="L193" s="4"/>
      <c r="M193" s="4"/>
      <c r="N193" s="4"/>
    </row>
    <row r="194" spans="1:14">
      <c r="A194" s="4">
        <f t="shared" si="12"/>
        <v>2038</v>
      </c>
      <c r="G194" s="2">
        <f>CO2low!L294</f>
        <v>466.63619091812518</v>
      </c>
      <c r="H194" s="4">
        <f t="shared" si="9"/>
        <v>2.8289666974899976</v>
      </c>
      <c r="I194" s="4">
        <f t="shared" si="11"/>
        <v>0.58435225706800986</v>
      </c>
      <c r="J194" s="4">
        <f t="shared" si="10"/>
        <v>0.11172574781102626</v>
      </c>
      <c r="K194" s="4"/>
      <c r="L194" s="4"/>
      <c r="M194" s="4"/>
      <c r="N194" s="4"/>
    </row>
    <row r="195" spans="1:14">
      <c r="A195" s="4">
        <f t="shared" si="12"/>
        <v>2039</v>
      </c>
      <c r="G195" s="2">
        <f>CO2low!L295</f>
        <v>470.77580946890305</v>
      </c>
      <c r="H195" s="4">
        <f t="shared" si="9"/>
        <v>2.8762182863382968</v>
      </c>
      <c r="I195" s="4">
        <f t="shared" si="11"/>
        <v>0.5956882247993005</v>
      </c>
      <c r="J195" s="4">
        <f t="shared" si="10"/>
        <v>0.11441026638360592</v>
      </c>
      <c r="K195" s="4"/>
      <c r="L195" s="4"/>
      <c r="M195" s="4"/>
      <c r="N195" s="4"/>
    </row>
    <row r="196" spans="1:14">
      <c r="A196" s="4">
        <f t="shared" si="12"/>
        <v>2040</v>
      </c>
      <c r="G196" s="2">
        <f>CO2low!L296</f>
        <v>474.9664299119479</v>
      </c>
      <c r="H196" s="4">
        <f t="shared" si="9"/>
        <v>2.9236307105051944</v>
      </c>
      <c r="I196" s="4">
        <f t="shared" si="11"/>
        <v>0.60716110183723004</v>
      </c>
      <c r="J196" s="4">
        <f t="shared" si="10"/>
        <v>0.11714392518740707</v>
      </c>
      <c r="K196" s="4"/>
      <c r="L196" s="4"/>
      <c r="M196" s="4"/>
      <c r="N196" s="4"/>
    </row>
    <row r="197" spans="1:14">
      <c r="A197" s="4">
        <f t="shared" si="12"/>
        <v>2041</v>
      </c>
      <c r="G197" s="2">
        <f>CO2low!L297</f>
        <v>479.20732024006389</v>
      </c>
      <c r="H197" s="4">
        <f t="shared" si="9"/>
        <v>2.9711879036326132</v>
      </c>
      <c r="I197" s="4">
        <f t="shared" si="11"/>
        <v>0.61876823465684083</v>
      </c>
      <c r="J197" s="4">
        <f t="shared" si="10"/>
        <v>0.11992722275077806</v>
      </c>
      <c r="K197" s="4"/>
      <c r="L197" s="4"/>
      <c r="M197" s="4"/>
      <c r="N197" s="4"/>
    </row>
    <row r="198" spans="1:14">
      <c r="A198" s="4">
        <f t="shared" si="12"/>
        <v>2042</v>
      </c>
      <c r="G198" s="2">
        <f>CO2low!L298</f>
        <v>483.49773837460168</v>
      </c>
      <c r="H198" s="4">
        <f t="shared" si="9"/>
        <v>3.0188741368805725</v>
      </c>
      <c r="I198" s="4">
        <f t="shared" si="11"/>
        <v>0.6305068980527252</v>
      </c>
      <c r="J198" s="4">
        <f t="shared" si="10"/>
        <v>0.12276063969840451</v>
      </c>
      <c r="K198" s="4"/>
      <c r="L198" s="4"/>
      <c r="M198" s="4"/>
      <c r="N198" s="4"/>
    </row>
    <row r="199" spans="1:14">
      <c r="A199" s="4">
        <f t="shared" si="12"/>
        <v>2043</v>
      </c>
      <c r="G199" s="2">
        <f>CO2low!L299</f>
        <v>487.83693441079271</v>
      </c>
      <c r="H199" s="4">
        <f t="shared" ref="H199:H262" si="13">H$3*LN(G199/G$3)</f>
        <v>3.0666740432828825</v>
      </c>
      <c r="I199" s="4">
        <f t="shared" si="11"/>
        <v>0.64237430111813687</v>
      </c>
      <c r="J199" s="4">
        <f t="shared" ref="J199:J262" si="14">J198+J$3*(I198-J198)</f>
        <v>0.12564463844585705</v>
      </c>
      <c r="K199" s="4"/>
      <c r="L199" s="4"/>
      <c r="M199" s="4"/>
      <c r="N199" s="4"/>
    </row>
    <row r="200" spans="1:14">
      <c r="A200" s="4">
        <f t="shared" si="12"/>
        <v>2044</v>
      </c>
      <c r="G200" s="2">
        <f>CO2low!L300</f>
        <v>492.22415214377065</v>
      </c>
      <c r="H200" s="4">
        <f t="shared" si="13"/>
        <v>3.114572632414641</v>
      </c>
      <c r="I200" s="4">
        <f t="shared" ref="I200:I263" si="15">I199+I$3*(I$4*H200-I199)+I$5*(J199-I199)</f>
        <v>0.65436759317654003</v>
      </c>
      <c r="J200" s="4">
        <f t="shared" si="14"/>
        <v>0.12857966292983561</v>
      </c>
      <c r="K200" s="4"/>
      <c r="L200" s="4"/>
      <c r="M200" s="4"/>
      <c r="N200" s="4"/>
    </row>
    <row r="201" spans="1:14">
      <c r="A201" s="4">
        <f t="shared" si="12"/>
        <v>2045</v>
      </c>
      <c r="G201" s="2">
        <f>CO2low!L301</f>
        <v>496.65863015236619</v>
      </c>
      <c r="H201" s="4">
        <f t="shared" si="13"/>
        <v>3.1625552989135999</v>
      </c>
      <c r="I201" s="4">
        <f t="shared" si="15"/>
        <v>0.6664838696037837</v>
      </c>
      <c r="J201" s="4">
        <f t="shared" si="14"/>
        <v>0.1315661383736369</v>
      </c>
      <c r="K201" s="4"/>
      <c r="L201" s="4"/>
      <c r="M201" s="4"/>
      <c r="N201" s="4"/>
    </row>
    <row r="202" spans="1:14">
      <c r="A202" s="4">
        <f t="shared" si="12"/>
        <v>2046</v>
      </c>
      <c r="G202" s="2">
        <f>CO2low!L302</f>
        <v>501.13960260920504</v>
      </c>
      <c r="H202" s="4">
        <f t="shared" si="13"/>
        <v>3.2106078270126894</v>
      </c>
      <c r="I202" s="4">
        <f t="shared" si="15"/>
        <v>0.67872017750346469</v>
      </c>
      <c r="J202" s="4">
        <f t="shared" si="14"/>
        <v>0.13460447108702414</v>
      </c>
      <c r="K202" s="4"/>
      <c r="L202" s="4"/>
      <c r="M202" s="4"/>
      <c r="N202" s="4"/>
    </row>
    <row r="203" spans="1:14">
      <c r="A203" s="4">
        <f t="shared" si="12"/>
        <v>2047</v>
      </c>
      <c r="G203" s="2">
        <f>CO2low!L303</f>
        <v>505.66629991975947</v>
      </c>
      <c r="H203" s="4">
        <f t="shared" si="13"/>
        <v>3.2587163924065727</v>
      </c>
      <c r="I203" s="4">
        <f t="shared" si="15"/>
        <v>0.69107352121296839</v>
      </c>
      <c r="J203" s="4">
        <f t="shared" si="14"/>
        <v>0.13769504829946952</v>
      </c>
      <c r="K203" s="4"/>
      <c r="L203" s="4"/>
      <c r="M203" s="4"/>
      <c r="N203" s="4"/>
    </row>
    <row r="204" spans="1:14">
      <c r="A204" s="4">
        <f t="shared" si="12"/>
        <v>2048</v>
      </c>
      <c r="G204" s="2">
        <f>CO2low!L304</f>
        <v>510.23794925301036</v>
      </c>
      <c r="H204" s="4">
        <f t="shared" si="13"/>
        <v>3.3068675622718318</v>
      </c>
      <c r="I204" s="4">
        <f t="shared" si="15"/>
        <v>0.70354086762689894</v>
      </c>
      <c r="J204" s="4">
        <f t="shared" si="14"/>
        <v>0.14083823802561818</v>
      </c>
      <c r="K204" s="4"/>
      <c r="L204" s="4"/>
      <c r="M204" s="4"/>
      <c r="N204" s="4"/>
    </row>
    <row r="205" spans="1:14">
      <c r="A205" s="4">
        <f t="shared" si="12"/>
        <v>2049</v>
      </c>
      <c r="G205" s="2">
        <f>CO2low!L305</f>
        <v>514.8537750020887</v>
      </c>
      <c r="H205" s="4">
        <f t="shared" si="13"/>
        <v>3.3550482939563877</v>
      </c>
      <c r="I205" s="4">
        <f t="shared" si="15"/>
        <v>0.71611915133037796</v>
      </c>
      <c r="J205" s="4">
        <f t="shared" si="14"/>
        <v>0.14403438896175344</v>
      </c>
      <c r="K205" s="4"/>
      <c r="L205" s="4"/>
      <c r="M205" s="4"/>
      <c r="N205" s="4"/>
    </row>
    <row r="206" spans="1:14">
      <c r="A206" s="4">
        <f t="shared" si="12"/>
        <v>2050</v>
      </c>
      <c r="G206" s="2">
        <f>CO2low!L306</f>
        <v>519.51299919849475</v>
      </c>
      <c r="H206" s="4">
        <f t="shared" si="13"/>
        <v>3.4032459326694973</v>
      </c>
      <c r="I206" s="4">
        <f t="shared" si="15"/>
        <v>0.72880527953836372</v>
      </c>
      <c r="J206" s="4">
        <f t="shared" si="14"/>
        <v>0.14728383041200724</v>
      </c>
      <c r="K206" s="4"/>
      <c r="L206" s="4"/>
      <c r="M206" s="4"/>
      <c r="N206" s="4"/>
    </row>
    <row r="207" spans="1:14">
      <c r="A207" s="4">
        <f t="shared" si="12"/>
        <v>2051</v>
      </c>
      <c r="G207" s="2">
        <f>CO2low!L307</f>
        <v>524.21484189451178</v>
      </c>
      <c r="H207" s="4">
        <f t="shared" si="13"/>
        <v>3.4514482083916835</v>
      </c>
      <c r="I207" s="4">
        <f t="shared" si="15"/>
        <v>0.74159613683952819</v>
      </c>
      <c r="J207" s="4">
        <f t="shared" si="14"/>
        <v>0.15058687224304496</v>
      </c>
      <c r="K207" s="4"/>
      <c r="L207" s="4"/>
      <c r="M207" s="4"/>
      <c r="N207" s="4"/>
    </row>
    <row r="208" spans="1:14">
      <c r="A208" s="4">
        <f t="shared" si="12"/>
        <v>2052</v>
      </c>
      <c r="G208" s="2">
        <f>CO2low!L308</f>
        <v>528.95852152294765</v>
      </c>
      <c r="H208" s="4">
        <f t="shared" si="13"/>
        <v>3.4996432321552837</v>
      </c>
      <c r="I208" s="4">
        <f t="shared" si="15"/>
        <v>0.75448858974483279</v>
      </c>
      <c r="J208" s="4">
        <f t="shared" si="14"/>
        <v>0.15394380486595299</v>
      </c>
      <c r="K208" s="4"/>
      <c r="L208" s="4"/>
      <c r="M208" s="4"/>
      <c r="N208" s="4"/>
    </row>
    <row r="209" spans="1:14">
      <c r="A209" s="4">
        <f t="shared" si="12"/>
        <v>2053</v>
      </c>
      <c r="G209" s="2">
        <f>CO2low!L309</f>
        <v>533.74325523998743</v>
      </c>
      <c r="H209" s="4">
        <f t="shared" si="13"/>
        <v>3.5478194918038177</v>
      </c>
      <c r="I209" s="4">
        <f t="shared" si="15"/>
        <v>0.76747949104204527</v>
      </c>
      <c r="J209" s="4">
        <f t="shared" si="14"/>
        <v>0.15735489924406504</v>
      </c>
      <c r="K209" s="4"/>
      <c r="L209" s="4"/>
      <c r="M209" s="4"/>
      <c r="N209" s="4"/>
    </row>
    <row r="210" spans="1:14">
      <c r="A210" s="4">
        <f t="shared" si="12"/>
        <v>2054</v>
      </c>
      <c r="G210" s="2">
        <f>CO2low!L310</f>
        <v>538.56825925488101</v>
      </c>
      <c r="H210" s="4">
        <f t="shared" si="13"/>
        <v>3.5959658473116893</v>
      </c>
      <c r="I210" s="4">
        <f t="shared" si="15"/>
        <v>0.78056568395823811</v>
      </c>
      <c r="J210" s="4">
        <f t="shared" si="14"/>
        <v>0.16082040692547755</v>
      </c>
      <c r="K210" s="4"/>
      <c r="L210" s="4"/>
      <c r="M210" s="4"/>
      <c r="N210" s="4"/>
    </row>
    <row r="211" spans="1:14">
      <c r="A211" s="4">
        <f t="shared" si="12"/>
        <v>2055</v>
      </c>
      <c r="G211" s="2">
        <f>CO2low!L311</f>
        <v>543.43274914891663</v>
      </c>
      <c r="H211" s="4">
        <f t="shared" si="13"/>
        <v>3.6440715257285419</v>
      </c>
      <c r="I211" s="4">
        <f t="shared" si="15"/>
        <v>0.79374400613289686</v>
      </c>
      <c r="J211" s="4">
        <f t="shared" si="14"/>
        <v>0.16434056009902365</v>
      </c>
      <c r="K211" s="4"/>
      <c r="L211" s="4"/>
      <c r="M211" s="4"/>
      <c r="N211" s="4"/>
    </row>
    <row r="212" spans="1:14">
      <c r="A212" s="4">
        <f t="shared" si="12"/>
        <v>2056</v>
      </c>
      <c r="G212" s="2">
        <f>CO2low!L312</f>
        <v>548.33594018533654</v>
      </c>
      <c r="H212" s="4">
        <f t="shared" si="13"/>
        <v>3.6921261158012202</v>
      </c>
      <c r="I212" s="4">
        <f t="shared" si="15"/>
        <v>0.80701129340471744</v>
      </c>
      <c r="J212" s="4">
        <f t="shared" si="14"/>
        <v>0.16791557167249604</v>
      </c>
      <c r="K212" s="4"/>
      <c r="L212" s="4"/>
      <c r="M212" s="4"/>
      <c r="N212" s="4"/>
    </row>
    <row r="213" spans="1:14">
      <c r="A213" s="4">
        <f t="shared" si="12"/>
        <v>2057</v>
      </c>
      <c r="G213" s="2">
        <f>CO2low!L313</f>
        <v>553.27704761134657</v>
      </c>
      <c r="H213" s="4">
        <f t="shared" si="13"/>
        <v>3.7401195623183949</v>
      </c>
      <c r="I213" s="4">
        <f t="shared" si="15"/>
        <v>0.82036438341553186</v>
      </c>
      <c r="J213" s="4">
        <f t="shared" si="14"/>
        <v>0.17154563537193507</v>
      </c>
      <c r="K213" s="4"/>
      <c r="L213" s="4"/>
      <c r="M213" s="4"/>
      <c r="N213" s="4"/>
    </row>
    <row r="214" spans="1:14">
      <c r="A214" s="4">
        <f t="shared" si="12"/>
        <v>2058</v>
      </c>
      <c r="G214" s="2">
        <f>CO2low!L314</f>
        <v>558.25528695304627</v>
      </c>
      <c r="H214" s="4">
        <f t="shared" si="13"/>
        <v>3.7880421602172283</v>
      </c>
      <c r="I214" s="4">
        <f t="shared" si="15"/>
        <v>0.83380011903508211</v>
      </c>
      <c r="J214" s="4">
        <f t="shared" si="14"/>
        <v>0.1752309258608227</v>
      </c>
      <c r="K214" s="4"/>
      <c r="L214" s="4"/>
      <c r="M214" s="4"/>
      <c r="N214" s="4"/>
    </row>
    <row r="215" spans="1:14">
      <c r="A215" s="4">
        <f t="shared" si="12"/>
        <v>2059</v>
      </c>
      <c r="G215" s="2">
        <f>CO2low!L315</f>
        <v>563.26987430389363</v>
      </c>
      <c r="H215" s="4">
        <f t="shared" si="13"/>
        <v>3.835884548487118</v>
      </c>
      <c r="I215" s="4">
        <f t="shared" si="15"/>
        <v>0.84731535161059879</v>
      </c>
      <c r="J215" s="4">
        <f t="shared" si="14"/>
        <v>0.1789715988780525</v>
      </c>
      <c r="K215" s="4"/>
      <c r="L215" s="4"/>
      <c r="M215" s="4"/>
      <c r="N215" s="4"/>
    </row>
    <row r="216" spans="1:14">
      <c r="A216" s="4">
        <f t="shared" si="12"/>
        <v>2060</v>
      </c>
      <c r="G216" s="2">
        <f>CO2low!L316</f>
        <v>568.32002660716557</v>
      </c>
      <c r="H216" s="4">
        <f t="shared" si="13"/>
        <v>3.8836377039020591</v>
      </c>
      <c r="I216" s="4">
        <f t="shared" si="15"/>
        <v>0.86090694404532453</v>
      </c>
      <c r="J216" s="4">
        <f t="shared" si="14"/>
        <v>0.18276779139357335</v>
      </c>
      <c r="K216" s="4"/>
      <c r="L216" s="4"/>
      <c r="M216" s="4"/>
      <c r="N216" s="4"/>
    </row>
    <row r="217" spans="1:14">
      <c r="A217" s="4">
        <f t="shared" si="12"/>
        <v>2061</v>
      </c>
      <c r="G217" s="2">
        <f>CO2low!L317</f>
        <v>573.40496193277625</v>
      </c>
      <c r="H217" s="4">
        <f t="shared" si="13"/>
        <v>3.9312929346102528</v>
      </c>
      <c r="I217" s="4">
        <f t="shared" si="15"/>
        <v>0.87457177371027672</v>
      </c>
      <c r="J217" s="4">
        <f t="shared" si="14"/>
        <v>0.18661962178063529</v>
      </c>
      <c r="K217" s="4"/>
      <c r="L217" s="4"/>
      <c r="M217" s="4"/>
      <c r="N217" s="4"/>
    </row>
    <row r="218" spans="1:14">
      <c r="A218" s="4">
        <f t="shared" si="12"/>
        <v>2062</v>
      </c>
      <c r="G218" s="2">
        <f>CO2low!L318</f>
        <v>578.52389974873313</v>
      </c>
      <c r="H218" s="4">
        <f t="shared" si="13"/>
        <v>3.9788418736070796</v>
      </c>
      <c r="I218" s="4">
        <f t="shared" si="15"/>
        <v>0.88830673519366343</v>
      </c>
      <c r="J218" s="4">
        <f t="shared" si="14"/>
        <v>0.19052719000359566</v>
      </c>
      <c r="K218" s="4"/>
      <c r="L218" s="4"/>
      <c r="M218" s="4"/>
      <c r="N218" s="4"/>
    </row>
    <row r="219" spans="1:14">
      <c r="A219" s="4">
        <f t="shared" si="12"/>
        <v>2063</v>
      </c>
      <c r="G219" s="2">
        <f>CO2low!L319</f>
        <v>583.67606118745357</v>
      </c>
      <c r="H219" s="4">
        <f t="shared" si="13"/>
        <v>4.0262764721152751</v>
      </c>
      <c r="I219" s="4">
        <f t="shared" si="15"/>
        <v>0.90210874289246179</v>
      </c>
      <c r="J219" s="4">
        <f t="shared" si="14"/>
        <v>0.19449057782027526</v>
      </c>
      <c r="K219" s="4"/>
      <c r="L219" s="4"/>
      <c r="M219" s="4"/>
      <c r="N219" s="4"/>
    </row>
    <row r="220" spans="1:14">
      <c r="A220" s="4">
        <f t="shared" si="12"/>
        <v>2064</v>
      </c>
      <c r="G220" s="2">
        <f>CO2low!L320</f>
        <v>588.86066930711513</v>
      </c>
      <c r="H220" s="4">
        <f t="shared" si="13"/>
        <v>4.0735889928941393</v>
      </c>
      <c r="I220" s="4">
        <f t="shared" si="15"/>
        <v>0.91597473345073543</v>
      </c>
      <c r="J220" s="4">
        <f t="shared" si="14"/>
        <v>0.19850984899788529</v>
      </c>
      <c r="K220" s="4"/>
      <c r="L220" s="4"/>
      <c r="M220" s="4"/>
      <c r="N220" s="4"/>
    </row>
    <row r="221" spans="1:14">
      <c r="A221" s="4">
        <f t="shared" si="12"/>
        <v>2065</v>
      </c>
      <c r="G221" s="2">
        <f>CO2low!L321</f>
        <v>594.07694934817448</v>
      </c>
      <c r="H221" s="4">
        <f t="shared" si="13"/>
        <v>4.1207720034977138</v>
      </c>
      <c r="I221" s="4">
        <f t="shared" si="15"/>
        <v>0.92990166804931795</v>
      </c>
      <c r="J221" s="4">
        <f t="shared" si="14"/>
        <v>0.20258504954157747</v>
      </c>
      <c r="K221" s="4"/>
      <c r="L221" s="4"/>
      <c r="M221" s="4"/>
      <c r="N221" s="4"/>
    </row>
    <row r="222" spans="1:14">
      <c r="A222" s="4">
        <f t="shared" si="12"/>
        <v>2066</v>
      </c>
      <c r="G222" s="2">
        <f>CO2low!L322</f>
        <v>599.32412898515554</v>
      </c>
      <c r="H222" s="4">
        <f t="shared" si="13"/>
        <v>4.1678183695001589</v>
      </c>
      <c r="I222" s="4">
        <f t="shared" si="15"/>
        <v>0.94388653455151805</v>
      </c>
      <c r="J222" s="4">
        <f t="shared" si="14"/>
        <v>0.20671620793470144</v>
      </c>
      <c r="K222" s="4"/>
      <c r="L222" s="4"/>
      <c r="M222" s="4"/>
      <c r="N222" s="4"/>
    </row>
    <row r="223" spans="1:14">
      <c r="A223" s="4">
        <f t="shared" si="12"/>
        <v>2067</v>
      </c>
      <c r="G223" s="2">
        <f>CO2low!L323</f>
        <v>604.60143857377943</v>
      </c>
      <c r="H223" s="4">
        <f t="shared" si="13"/>
        <v>4.2147212477049498</v>
      </c>
      <c r="I223" s="4">
        <f t="shared" si="15"/>
        <v>0.95792634950951316</v>
      </c>
      <c r="J223" s="4">
        <f t="shared" si="14"/>
        <v>0.21090333538988495</v>
      </c>
      <c r="K223" s="4"/>
      <c r="L223" s="4"/>
      <c r="M223" s="4"/>
      <c r="N223" s="4"/>
    </row>
    <row r="224" spans="1:14">
      <c r="A224" s="4">
        <f t="shared" si="12"/>
        <v>2068</v>
      </c>
      <c r="G224" s="2">
        <f>CO2low!L324</f>
        <v>609.90811139348352</v>
      </c>
      <c r="H224" s="4">
        <f t="shared" si="13"/>
        <v>4.2614740793530128</v>
      </c>
      <c r="I224" s="4">
        <f t="shared" si="15"/>
        <v>0.97201816003609531</v>
      </c>
      <c r="J224" s="4">
        <f t="shared" si="14"/>
        <v>0.21514642611008444</v>
      </c>
      <c r="K224" s="4"/>
      <c r="L224" s="4"/>
      <c r="M224" s="4"/>
      <c r="N224" s="4"/>
    </row>
    <row r="225" spans="1:14">
      <c r="A225" s="4">
        <f t="shared" si="12"/>
        <v>2069</v>
      </c>
      <c r="G225" s="2">
        <f>CO2low!L325</f>
        <v>615.24338388535716</v>
      </c>
      <c r="H225" s="4">
        <f t="shared" si="13"/>
        <v>4.3080705833435644</v>
      </c>
      <c r="I225" s="4">
        <f t="shared" si="15"/>
        <v>0.98615904554641465</v>
      </c>
      <c r="J225" s="4">
        <f t="shared" si="14"/>
        <v>0.2194454575587842</v>
      </c>
      <c r="K225" s="4"/>
      <c r="L225" s="4"/>
      <c r="M225" s="4"/>
      <c r="N225" s="4"/>
    </row>
    <row r="226" spans="1:14">
      <c r="A226" s="4">
        <f t="shared" si="12"/>
        <v>2070</v>
      </c>
      <c r="G226" s="2">
        <f>CO2low!L326</f>
        <v>620.606495885502</v>
      </c>
      <c r="H226" s="4">
        <f t="shared" si="13"/>
        <v>4.3545047494801166</v>
      </c>
      <c r="I226" s="4">
        <f t="shared" si="15"/>
        <v>1.0003461193743362</v>
      </c>
      <c r="J226" s="4">
        <f t="shared" si="14"/>
        <v>0.22380039073855393</v>
      </c>
      <c r="K226" s="4"/>
      <c r="L226" s="4"/>
      <c r="M226" s="4"/>
      <c r="N226" s="4"/>
    </row>
    <row r="227" spans="1:14">
      <c r="A227" s="4">
        <f t="shared" si="12"/>
        <v>2071</v>
      </c>
      <c r="G227" s="2">
        <f>CO2low!L327</f>
        <v>625.99669085380731</v>
      </c>
      <c r="H227" s="4">
        <f t="shared" si="13"/>
        <v>4.4007708317528778</v>
      </c>
      <c r="I227" s="4">
        <f t="shared" si="15"/>
        <v>1.0145765302679841</v>
      </c>
      <c r="J227" s="4">
        <f t="shared" si="14"/>
        <v>0.22821117047720518</v>
      </c>
      <c r="K227" s="4"/>
      <c r="L227" s="4"/>
      <c r="M227" s="4"/>
      <c r="N227" s="4"/>
    </row>
    <row r="228" spans="1:14">
      <c r="A228" s="4">
        <f t="shared" si="12"/>
        <v>2072</v>
      </c>
      <c r="G228" s="2">
        <f>CO2low!L328</f>
        <v>631.41321609812144</v>
      </c>
      <c r="H228" s="4">
        <f t="shared" si="13"/>
        <v>4.4468633416677426</v>
      </c>
      <c r="I228" s="4">
        <f t="shared" si="15"/>
        <v>1.0288474637689975</v>
      </c>
      <c r="J228" s="4">
        <f t="shared" si="14"/>
        <v>0.2326777257208168</v>
      </c>
      <c r="K228" s="4"/>
      <c r="L228" s="4"/>
      <c r="M228" s="4"/>
      <c r="N228" s="4"/>
    </row>
    <row r="229" spans="1:14">
      <c r="A229" s="4">
        <f t="shared" si="12"/>
        <v>2073</v>
      </c>
      <c r="G229" s="2">
        <f>CO2low!L329</f>
        <v>636.85532299378474</v>
      </c>
      <c r="H229" s="4">
        <f t="shared" si="13"/>
        <v>4.4927770416309443</v>
      </c>
      <c r="I229" s="4">
        <f t="shared" si="15"/>
        <v>1.043156143479955</v>
      </c>
      <c r="J229" s="4">
        <f t="shared" si="14"/>
        <v>0.23719996983293046</v>
      </c>
      <c r="K229" s="4"/>
      <c r="L229" s="4"/>
      <c r="M229" s="4"/>
      <c r="N229" s="4"/>
    </row>
    <row r="230" spans="1:14">
      <c r="A230" s="4">
        <f t="shared" si="12"/>
        <v>2074</v>
      </c>
      <c r="G230" s="2">
        <f>CO2low!L330</f>
        <v>642.32226719848074</v>
      </c>
      <c r="H230" s="4">
        <f t="shared" si="13"/>
        <v>4.5385069383975418</v>
      </c>
      <c r="I230" s="4">
        <f t="shared" si="15"/>
        <v>1.0574998322243709</v>
      </c>
      <c r="J230" s="4">
        <f t="shared" si="14"/>
        <v>0.24177780089924555</v>
      </c>
      <c r="K230" s="4"/>
      <c r="L230" s="4"/>
      <c r="M230" s="4"/>
      <c r="N230" s="4"/>
    </row>
    <row r="231" spans="1:14">
      <c r="A231" s="4">
        <f t="shared" si="12"/>
        <v>2075</v>
      </c>
      <c r="G231" s="2">
        <f>CO2low!L331</f>
        <v>647.81330886235764</v>
      </c>
      <c r="H231" s="4">
        <f t="shared" si="13"/>
        <v>4.5840482765910116</v>
      </c>
      <c r="I231" s="4">
        <f t="shared" si="15"/>
        <v>1.0718758331035756</v>
      </c>
      <c r="J231" s="4">
        <f t="shared" si="14"/>
        <v>0.24641110203717226</v>
      </c>
      <c r="K231" s="4"/>
      <c r="L231" s="4"/>
      <c r="M231" s="4"/>
      <c r="N231" s="4"/>
    </row>
    <row r="232" spans="1:14">
      <c r="A232" s="4">
        <f t="shared" si="12"/>
        <v>2076</v>
      </c>
      <c r="G232" s="2">
        <f>CO2low!L332</f>
        <v>653.32771283336024</v>
      </c>
      <c r="H232" s="4">
        <f t="shared" si="13"/>
        <v>4.6293965323003601</v>
      </c>
      <c r="I232" s="4">
        <f t="shared" si="15"/>
        <v>1.0862814904547229</v>
      </c>
      <c r="J232" s="4">
        <f t="shared" si="14"/>
        <v>0.25109974170962945</v>
      </c>
      <c r="K232" s="4"/>
      <c r="L232" s="4"/>
      <c r="M232" s="4"/>
      <c r="N232" s="4"/>
    </row>
    <row r="233" spans="1:14">
      <c r="A233" s="4">
        <f t="shared" si="12"/>
        <v>2077</v>
      </c>
      <c r="G233" s="2">
        <f>CO2low!L333</f>
        <v>658.86474885771236</v>
      </c>
      <c r="H233" s="4">
        <f t="shared" si="13"/>
        <v>4.6745474067604684</v>
      </c>
      <c r="I233" s="4">
        <f t="shared" si="15"/>
        <v>1.1007141907140785</v>
      </c>
      <c r="J233" s="4">
        <f t="shared" si="14"/>
        <v>0.25584357404250158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2">
        <f>CO2low!L334</f>
        <v>664.42369177548653</v>
      </c>
      <c r="H234" s="4">
        <f t="shared" si="13"/>
        <v>4.7194968201206402</v>
      </c>
      <c r="I234" s="4">
        <f t="shared" si="15"/>
        <v>1.1151713631896523</v>
      </c>
      <c r="J234" s="4">
        <f t="shared" si="14"/>
        <v>0.26064243914519614</v>
      </c>
      <c r="K234" s="4"/>
      <c r="L234" s="4"/>
      <c r="M234" s="4"/>
      <c r="N234" s="4"/>
    </row>
    <row r="235" spans="1:14">
      <c r="A235" s="4">
        <f t="shared" si="16"/>
        <v>2079</v>
      </c>
      <c r="G235" s="2">
        <f>CO2low!L335</f>
        <v>670.00382171118997</v>
      </c>
      <c r="H235" s="4">
        <f t="shared" si="13"/>
        <v>4.7642409053056767</v>
      </c>
      <c r="I235" s="4">
        <f t="shared" si="15"/>
        <v>1.1296504807471468</v>
      </c>
      <c r="J235" s="4">
        <f t="shared" si="14"/>
        <v>0.26549616343376864</v>
      </c>
      <c r="K235" s="4"/>
      <c r="L235" s="4"/>
      <c r="M235" s="4"/>
      <c r="N235" s="4"/>
    </row>
    <row r="236" spans="1:14">
      <c r="A236" s="4">
        <f t="shared" si="16"/>
        <v>2080</v>
      </c>
      <c r="G236" s="2">
        <f>CO2low!L336</f>
        <v>675.60442425930296</v>
      </c>
      <c r="H236" s="4">
        <f t="shared" si="13"/>
        <v>4.8087760019732322</v>
      </c>
      <c r="I236" s="4">
        <f t="shared" si="15"/>
        <v>1.1441490604130953</v>
      </c>
      <c r="J236" s="4">
        <f t="shared" si="14"/>
        <v>0.27040455995610863</v>
      </c>
      <c r="K236" s="4"/>
      <c r="L236" s="4"/>
      <c r="M236" s="4"/>
      <c r="N236" s="4"/>
    </row>
    <row r="237" spans="1:14">
      <c r="A237" s="4">
        <f t="shared" si="16"/>
        <v>2081</v>
      </c>
      <c r="G237" s="2">
        <f>CO2low!L337</f>
        <v>681.22479066469919</v>
      </c>
      <c r="H237" s="4">
        <f t="shared" si="13"/>
        <v>4.853098650570641</v>
      </c>
      <c r="I237" s="4">
        <f t="shared" si="15"/>
        <v>1.1586646638989664</v>
      </c>
      <c r="J237" s="4">
        <f t="shared" si="14"/>
        <v>0.27536742871870429</v>
      </c>
      <c r="K237" s="4"/>
      <c r="L237" s="4"/>
      <c r="M237" s="4"/>
      <c r="N237" s="4"/>
    </row>
    <row r="238" spans="1:14">
      <c r="A238" s="4">
        <f t="shared" si="16"/>
        <v>2082</v>
      </c>
      <c r="G238" s="2">
        <f>CO2low!L338</f>
        <v>686.86421799788354</v>
      </c>
      <c r="H238" s="4">
        <f t="shared" si="13"/>
        <v>4.897205586493909</v>
      </c>
      <c r="I238" s="4">
        <f t="shared" si="15"/>
        <v>1.1731948980499118</v>
      </c>
      <c r="J238" s="4">
        <f t="shared" si="14"/>
        <v>0.28038455701452819</v>
      </c>
      <c r="K238" s="4"/>
      <c r="L238" s="4"/>
      <c r="M238" s="4"/>
      <c r="N238" s="4"/>
    </row>
    <row r="239" spans="1:14">
      <c r="A239" s="4">
        <f t="shared" si="16"/>
        <v>2083</v>
      </c>
      <c r="G239" s="2">
        <f>CO2low!L339</f>
        <v>692.52200932497885</v>
      </c>
      <c r="H239" s="4">
        <f t="shared" si="13"/>
        <v>4.9410937343510835</v>
      </c>
      <c r="I239" s="4">
        <f t="shared" si="15"/>
        <v>1.187737415221731</v>
      </c>
      <c r="J239" s="4">
        <f t="shared" si="14"/>
        <v>0.28545571975160916</v>
      </c>
      <c r="K239" s="4"/>
      <c r="L239" s="4"/>
      <c r="M239" s="4"/>
      <c r="N239" s="4"/>
    </row>
    <row r="240" spans="1:14">
      <c r="A240" s="4">
        <f t="shared" si="16"/>
        <v>2084</v>
      </c>
      <c r="G240" s="2">
        <f>CO2low!L340</f>
        <v>698.19747387240341</v>
      </c>
      <c r="H240" s="4">
        <f t="shared" si="13"/>
        <v>4.9847602023318558</v>
      </c>
      <c r="I240" s="4">
        <f t="shared" si="15"/>
        <v>1.2022899135895253</v>
      </c>
      <c r="J240" s="4">
        <f t="shared" si="14"/>
        <v>0.29058067978187946</v>
      </c>
      <c r="K240" s="4"/>
      <c r="L240" s="4"/>
      <c r="M240" s="4"/>
      <c r="N240" s="4"/>
    </row>
    <row r="241" spans="1:14">
      <c r="A241" s="4">
        <f t="shared" si="16"/>
        <v>2085</v>
      </c>
      <c r="G241" s="2">
        <f>CO2low!L341</f>
        <v>703.88992718617624</v>
      </c>
      <c r="H241" s="4">
        <f t="shared" si="13"/>
        <v>5.0282022766847572</v>
      </c>
      <c r="I241" s="4">
        <f t="shared" si="15"/>
        <v>1.2168501373914102</v>
      </c>
      <c r="J241" s="4">
        <f t="shared" si="14"/>
        <v>0.29575918822990688</v>
      </c>
      <c r="K241" s="4"/>
      <c r="L241" s="4"/>
      <c r="M241" s="4"/>
      <c r="N241" s="4"/>
    </row>
    <row r="242" spans="1:14">
      <c r="A242" s="4">
        <f t="shared" si="16"/>
        <v>2086</v>
      </c>
      <c r="G242" s="2">
        <f>CO2low!L342</f>
        <v>709.59869128579908</v>
      </c>
      <c r="H242" s="4">
        <f t="shared" si="13"/>
        <v>5.0714174163031087</v>
      </c>
      <c r="I242" s="4">
        <f t="shared" si="15"/>
        <v>1.2314158771105543</v>
      </c>
      <c r="J242" s="4">
        <f t="shared" si="14"/>
        <v>0.30099098482114423</v>
      </c>
      <c r="K242" s="4"/>
      <c r="L242" s="4"/>
      <c r="M242" s="4"/>
      <c r="N242" s="4"/>
    </row>
    <row r="243" spans="1:14">
      <c r="A243" s="4">
        <f t="shared" si="16"/>
        <v>2087</v>
      </c>
      <c r="G243" s="2">
        <f>CO2low!L343</f>
        <v>715.32309481265884</v>
      </c>
      <c r="H243" s="4">
        <f t="shared" si="13"/>
        <v>5.1144032474203858</v>
      </c>
      <c r="I243" s="4">
        <f t="shared" si="15"/>
        <v>1.2459849695987062</v>
      </c>
      <c r="J243" s="4">
        <f t="shared" si="14"/>
        <v>0.30627579820934808</v>
      </c>
      <c r="K243" s="4"/>
      <c r="L243" s="4"/>
      <c r="M243" s="4"/>
      <c r="N243" s="4"/>
    </row>
    <row r="244" spans="1:14">
      <c r="A244" s="4">
        <f t="shared" si="16"/>
        <v>2088</v>
      </c>
      <c r="G244" s="2">
        <f>CO2low!L344</f>
        <v>721.06247317291047</v>
      </c>
      <c r="H244" s="4">
        <f t="shared" si="13"/>
        <v>5.1571575584155624</v>
      </c>
      <c r="I244" s="4">
        <f t="shared" si="15"/>
        <v>1.260555298144274</v>
      </c>
      <c r="J244" s="4">
        <f t="shared" si="14"/>
        <v>0.31161334630283966</v>
      </c>
      <c r="K244" s="4"/>
      <c r="L244" s="4"/>
      <c r="M244" s="4"/>
      <c r="N244" s="4"/>
    </row>
    <row r="245" spans="1:14">
      <c r="A245" s="4">
        <f t="shared" si="16"/>
        <v>2089</v>
      </c>
      <c r="G245" s="2">
        <f>CO2low!L345</f>
        <v>726.8161686747942</v>
      </c>
      <c r="H245" s="4">
        <f t="shared" si="13"/>
        <v>5.1996782947285558</v>
      </c>
      <c r="I245" s="4">
        <f t="shared" si="15"/>
        <v>1.2751247924879157</v>
      </c>
      <c r="J245" s="4">
        <f t="shared" si="14"/>
        <v>0.31700333658929902</v>
      </c>
      <c r="K245" s="4"/>
      <c r="L245" s="4"/>
      <c r="M245" s="4"/>
      <c r="N245" s="4"/>
    </row>
    <row r="246" spans="1:14">
      <c r="A246" s="4">
        <f t="shared" si="16"/>
        <v>2090</v>
      </c>
      <c r="G246" s="2">
        <f>CO2low!L346</f>
        <v>732.58353066035488</v>
      </c>
      <c r="H246" s="4">
        <f t="shared" si="13"/>
        <v>5.2419635538857854</v>
      </c>
      <c r="I246" s="4">
        <f t="shared" si="15"/>
        <v>1.2896914287885024</v>
      </c>
      <c r="J246" s="4">
        <f t="shared" si="14"/>
        <v>0.32244546645880318</v>
      </c>
      <c r="K246" s="4"/>
      <c r="L246" s="4"/>
      <c r="M246" s="4"/>
      <c r="N246" s="4"/>
    </row>
    <row r="247" spans="1:14">
      <c r="A247" s="4">
        <f t="shared" si="16"/>
        <v>2091</v>
      </c>
      <c r="G247" s="2">
        <f>CO2low!L347</f>
        <v>738.36391563153461</v>
      </c>
      <c r="H247" s="4">
        <f t="shared" si="13"/>
        <v>5.284011580635589</v>
      </c>
      <c r="I247" s="4">
        <f t="shared" si="15"/>
        <v>1.3042532295422151</v>
      </c>
      <c r="J247" s="4">
        <f t="shared" si="14"/>
        <v>0.32793942352483585</v>
      </c>
      <c r="K247" s="4"/>
      <c r="L247" s="4"/>
      <c r="M247" s="4"/>
      <c r="N247" s="4"/>
    </row>
    <row r="248" spans="1:14">
      <c r="A248" s="4">
        <f t="shared" si="16"/>
        <v>2092</v>
      </c>
      <c r="G248" s="2">
        <f>CO2low!L348</f>
        <v>744.15668737061003</v>
      </c>
      <c r="H248" s="4">
        <f t="shared" si="13"/>
        <v>5.325820762193028</v>
      </c>
      <c r="I248" s="4">
        <f t="shared" si="15"/>
        <v>1.3188082634574378</v>
      </c>
      <c r="J248" s="4">
        <f t="shared" si="14"/>
        <v>0.33348488594301456</v>
      </c>
      <c r="K248" s="4"/>
      <c r="L248" s="4"/>
      <c r="M248" s="4"/>
      <c r="N248" s="4"/>
    </row>
    <row r="249" spans="1:14">
      <c r="A249" s="4">
        <f t="shared" si="16"/>
        <v>2093</v>
      </c>
      <c r="G249" s="2">
        <f>CO2low!L349</f>
        <v>749.9612170549641</v>
      </c>
      <c r="H249" s="4">
        <f t="shared" si="13"/>
        <v>5.3673896235935015</v>
      </c>
      <c r="I249" s="4">
        <f t="shared" si="15"/>
        <v>1.3333546452880158</v>
      </c>
      <c r="J249" s="4">
        <f t="shared" si="14"/>
        <v>0.33908152272729647</v>
      </c>
      <c r="K249" s="4"/>
      <c r="L249" s="4"/>
      <c r="M249" s="4"/>
      <c r="N249" s="4"/>
    </row>
    <row r="250" spans="1:14">
      <c r="A250" s="4">
        <f t="shared" si="16"/>
        <v>2094</v>
      </c>
      <c r="G250" s="2">
        <f>CO2low!L350</f>
        <v>755.77688336617507</v>
      </c>
      <c r="H250" s="4">
        <f t="shared" si="13"/>
        <v>5.4087168231543581</v>
      </c>
      <c r="I250" s="4">
        <f t="shared" si="15"/>
        <v>1.3478905356273521</v>
      </c>
      <c r="J250" s="4">
        <f t="shared" si="14"/>
        <v>0.34472899406344137</v>
      </c>
      <c r="K250" s="4"/>
      <c r="L250" s="4"/>
      <c r="M250" s="4"/>
      <c r="N250" s="4"/>
    </row>
    <row r="251" spans="1:14">
      <c r="A251" s="4">
        <f t="shared" si="16"/>
        <v>2095</v>
      </c>
      <c r="G251" s="2">
        <f>CO2low!L351</f>
        <v>761.60307259342233</v>
      </c>
      <c r="H251" s="4">
        <f t="shared" si="13"/>
        <v>5.4498011480436244</v>
      </c>
      <c r="I251" s="4">
        <f t="shared" si="15"/>
        <v>1.36241414066572</v>
      </c>
      <c r="J251" s="4">
        <f t="shared" si="14"/>
        <v>0.35042695161952436</v>
      </c>
      <c r="K251" s="4"/>
      <c r="L251" s="4"/>
      <c r="M251" s="4"/>
      <c r="N251" s="4"/>
    </row>
    <row r="252" spans="1:14">
      <c r="A252" s="4">
        <f t="shared" si="16"/>
        <v>2096</v>
      </c>
      <c r="G252" s="2">
        <f>CO2low!L352</f>
        <v>767.43917873120608</v>
      </c>
      <c r="H252" s="4">
        <f t="shared" si="13"/>
        <v>5.4906415099547825</v>
      </c>
      <c r="I252" s="4">
        <f t="shared" si="15"/>
        <v>1.3769237119130862</v>
      </c>
      <c r="J252" s="4">
        <f t="shared" si="14"/>
        <v>0.35617503885330676</v>
      </c>
      <c r="K252" s="4"/>
      <c r="L252" s="4"/>
      <c r="M252" s="4"/>
      <c r="N252" s="4"/>
    </row>
    <row r="253" spans="1:14">
      <c r="A253" s="4">
        <f t="shared" si="16"/>
        <v>2097</v>
      </c>
      <c r="G253" s="2">
        <f>CO2low!L353</f>
        <v>773.28460357139375</v>
      </c>
      <c r="H253" s="4">
        <f t="shared" si="13"/>
        <v>5.5312369408864743</v>
      </c>
      <c r="I253" s="4">
        <f t="shared" si="15"/>
        <v>1.391417545889639</v>
      </c>
      <c r="J253" s="4">
        <f t="shared" si="14"/>
        <v>0.36197289131628629</v>
      </c>
      <c r="K253" s="4"/>
      <c r="L253" s="4"/>
      <c r="M253" s="4"/>
      <c r="N253" s="4"/>
    </row>
    <row r="254" spans="1:14">
      <c r="A254" s="4">
        <f t="shared" si="16"/>
        <v>2098</v>
      </c>
      <c r="G254" s="2">
        <f>CO2low!L354</f>
        <v>779.13875678960358</v>
      </c>
      <c r="H254" s="4">
        <f t="shared" si="13"/>
        <v>5.5715865890258751</v>
      </c>
      <c r="I254" s="4">
        <f t="shared" si="15"/>
        <v>1.4058939837861408</v>
      </c>
      <c r="J254" s="4">
        <f t="shared" si="14"/>
        <v>0.36782013695426291</v>
      </c>
      <c r="K254" s="4"/>
      <c r="L254" s="4"/>
      <c r="M254" s="4"/>
      <c r="N254" s="4"/>
    </row>
    <row r="255" spans="1:14">
      <c r="A255" s="4">
        <f t="shared" si="16"/>
        <v>2099</v>
      </c>
      <c r="G255" s="2">
        <f>CO2low!L355</f>
        <v>785.00105602594749</v>
      </c>
      <c r="H255" s="4">
        <f t="shared" si="13"/>
        <v>5.6116897147344016</v>
      </c>
      <c r="I255" s="4">
        <f t="shared" si="15"/>
        <v>1.4203514110961326</v>
      </c>
      <c r="J255" s="4">
        <f t="shared" si="14"/>
        <v>0.37371639640426796</v>
      </c>
      <c r="K255" s="4"/>
      <c r="L255" s="4"/>
      <c r="M255" s="4"/>
      <c r="N255" s="4"/>
    </row>
    <row r="256" spans="1:14">
      <c r="A256" s="4">
        <f t="shared" si="16"/>
        <v>2100</v>
      </c>
      <c r="G256" s="2">
        <f>CO2low!L356</f>
        <v>790.87092696015964</v>
      </c>
      <c r="H256" s="4">
        <f t="shared" si="13"/>
        <v>5.6515456866343756</v>
      </c>
      <c r="I256" s="4">
        <f t="shared" si="15"/>
        <v>1.4347882572219353</v>
      </c>
      <c r="J256" s="4">
        <f t="shared" si="14"/>
        <v>0.37966128328771775</v>
      </c>
      <c r="K256" s="4"/>
      <c r="L256" s="4"/>
      <c r="M256" s="4"/>
      <c r="N256" s="4"/>
    </row>
    <row r="257" spans="1:14">
      <c r="A257" s="4">
        <f t="shared" si="16"/>
        <v>2101</v>
      </c>
      <c r="G257" s="2">
        <f>CO2low!L357</f>
        <v>796.74780338114238</v>
      </c>
      <c r="H257" s="4">
        <f t="shared" si="13"/>
        <v>5.6911539777951337</v>
      </c>
      <c r="I257" s="4">
        <f t="shared" si="15"/>
        <v>1.4492029950563163</v>
      </c>
      <c r="J257" s="4">
        <f t="shared" si="14"/>
        <v>0.38565440449966409</v>
      </c>
      <c r="K257" s="4"/>
      <c r="L257" s="4"/>
      <c r="M257" s="4"/>
      <c r="N257" s="4"/>
    </row>
    <row r="258" spans="1:14">
      <c r="A258" s="4">
        <f t="shared" si="16"/>
        <v>2102</v>
      </c>
      <c r="G258" s="2">
        <f>CO2low!L358</f>
        <v>802.63112725097017</v>
      </c>
      <c r="H258" s="4">
        <f t="shared" si="13"/>
        <v>5.7305141620171085</v>
      </c>
      <c r="I258" s="4">
        <f t="shared" si="15"/>
        <v>1.4635941405416104</v>
      </c>
      <c r="J258" s="4">
        <f t="shared" si="14"/>
        <v>0.39169536049402587</v>
      </c>
      <c r="K258" s="4"/>
      <c r="L258" s="4"/>
      <c r="M258" s="4"/>
      <c r="N258" s="4"/>
    </row>
    <row r="259" spans="1:14">
      <c r="A259" s="4">
        <f t="shared" si="16"/>
        <v>2103</v>
      </c>
      <c r="G259" s="2">
        <f>CO2low!L359</f>
        <v>808.52034876339428</v>
      </c>
      <c r="H259" s="4">
        <f t="shared" si="13"/>
        <v>5.7696259102122802</v>
      </c>
      <c r="I259" s="4">
        <f t="shared" si="15"/>
        <v>1.477960252208002</v>
      </c>
      <c r="J259" s="4">
        <f t="shared" si="14"/>
        <v>0.39778374556469615</v>
      </c>
      <c r="K259" s="4"/>
      <c r="L259" s="4"/>
      <c r="M259" s="4"/>
      <c r="N259" s="4"/>
    </row>
    <row r="260" spans="1:14">
      <c r="A260" s="4">
        <f t="shared" si="16"/>
        <v>2104</v>
      </c>
      <c r="G260" s="2">
        <f>CO2low!L360</f>
        <v>814.41492639689682</v>
      </c>
      <c r="H260" s="4">
        <f t="shared" si="13"/>
        <v>5.8084889868793859</v>
      </c>
      <c r="I260" s="4">
        <f t="shared" si="15"/>
        <v>1.4922999306926132</v>
      </c>
      <c r="J260" s="4">
        <f t="shared" si="14"/>
        <v>0.40391914812243013</v>
      </c>
      <c r="K260" s="4"/>
      <c r="L260" s="4"/>
      <c r="M260" s="4"/>
      <c r="N260" s="4"/>
    </row>
    <row r="261" spans="1:14">
      <c r="A261" s="4">
        <f t="shared" si="16"/>
        <v>2105</v>
      </c>
      <c r="G261" s="2">
        <f>CO2low!L361</f>
        <v>820.3143269623539</v>
      </c>
      <c r="H261" s="4">
        <f t="shared" si="13"/>
        <v>5.8471032466722823</v>
      </c>
      <c r="I261" s="4">
        <f t="shared" si="15"/>
        <v>1.5066118182409594</v>
      </c>
      <c r="J261" s="4">
        <f t="shared" si="14"/>
        <v>0.41010115096742877</v>
      </c>
      <c r="K261" s="4"/>
      <c r="L261" s="4"/>
      <c r="M261" s="4"/>
      <c r="N261" s="4"/>
    </row>
    <row r="262" spans="1:14">
      <c r="A262" s="4">
        <f t="shared" si="16"/>
        <v>2106</v>
      </c>
      <c r="G262" s="2">
        <f>CO2low!L362</f>
        <v>826.21802564536233</v>
      </c>
      <c r="H262" s="4">
        <f t="shared" si="13"/>
        <v>5.885468631059747</v>
      </c>
      <c r="I262" s="4">
        <f t="shared" si="15"/>
        <v>1.5208945981922708</v>
      </c>
      <c r="J262" s="4">
        <f t="shared" si="14"/>
        <v>0.41632933155754243</v>
      </c>
      <c r="K262" s="4"/>
      <c r="L262" s="4"/>
      <c r="M262" s="4"/>
      <c r="N262" s="4"/>
    </row>
    <row r="263" spans="1:14">
      <c r="A263" s="4">
        <f t="shared" si="16"/>
        <v>2107</v>
      </c>
      <c r="G263" s="2">
        <f>CO2low!L363</f>
        <v>832.1255060433009</v>
      </c>
      <c r="H263" s="4">
        <f t="shared" ref="H263:H326" si="17">H$3*LN(G263/G$3)</f>
        <v>5.9235851650750853</v>
      </c>
      <c r="I263" s="4">
        <f t="shared" si="15"/>
        <v>1.5351469944501099</v>
      </c>
      <c r="J263" s="4">
        <f t="shared" ref="J263:J326" si="18">J262+J$3*(I262-J262)</f>
        <v>0.42260326227202766</v>
      </c>
      <c r="K263" s="4"/>
      <c r="L263" s="4"/>
      <c r="M263" s="4"/>
      <c r="N263" s="4"/>
    </row>
    <row r="264" spans="1:14">
      <c r="A264" s="4">
        <f t="shared" si="16"/>
        <v>2108</v>
      </c>
      <c r="G264" s="2">
        <f>CO2low!L364</f>
        <v>838.0362601971915</v>
      </c>
      <c r="H264" s="4">
        <f t="shared" si="17"/>
        <v>5.9614529541537804</v>
      </c>
      <c r="I264" s="4">
        <f t="shared" ref="I264:I327" si="19">I263+I$3*(I$4*H264-I263)+I$5*(J263-I263)</f>
        <v>1.5493677709396474</v>
      </c>
      <c r="J264" s="4">
        <f t="shared" si="18"/>
        <v>0.42892251067079917</v>
      </c>
      <c r="K264" s="4"/>
      <c r="L264" s="4"/>
      <c r="M264" s="4"/>
      <c r="N264" s="4"/>
    </row>
    <row r="265" spans="1:14">
      <c r="A265" s="4">
        <f t="shared" si="16"/>
        <v>2109</v>
      </c>
      <c r="G265" s="2">
        <f>CO2low!L365</f>
        <v>843.94978861843992</v>
      </c>
      <c r="H265" s="4">
        <f t="shared" si="17"/>
        <v>5.9990721810575458</v>
      </c>
      <c r="I265" s="4">
        <f t="shared" si="19"/>
        <v>1.5635557310529002</v>
      </c>
      <c r="J265" s="4">
        <f t="shared" si="18"/>
        <v>0.43528663974912624</v>
      </c>
      <c r="K265" s="4"/>
      <c r="L265" s="4"/>
      <c r="M265" s="4"/>
      <c r="N265" s="4"/>
    </row>
    <row r="266" spans="1:14">
      <c r="A266" s="4">
        <f t="shared" si="16"/>
        <v>2110</v>
      </c>
      <c r="G266" s="2">
        <f>CO2low!L366</f>
        <v>849.86560031052863</v>
      </c>
      <c r="H266" s="4">
        <f t="shared" si="17"/>
        <v>6.0364431028829939</v>
      </c>
      <c r="I266" s="4">
        <f t="shared" si="19"/>
        <v>1.5777097170831684</v>
      </c>
      <c r="J266" s="4">
        <f t="shared" si="18"/>
        <v>0.44169520818773167</v>
      </c>
      <c r="K266" s="4"/>
      <c r="L266" s="4"/>
      <c r="M266" s="4"/>
      <c r="N266" s="4"/>
    </row>
    <row r="267" spans="1:14">
      <c r="A267" s="4">
        <f t="shared" si="16"/>
        <v>2111</v>
      </c>
      <c r="G267" s="2">
        <f>CO2low!L367</f>
        <v>855.78321278575288</v>
      </c>
      <c r="H267" s="4">
        <f t="shared" si="17"/>
        <v>6.0735660481532623</v>
      </c>
      <c r="I267" s="4">
        <f t="shared" si="19"/>
        <v>1.5918286096498546</v>
      </c>
      <c r="J267" s="4">
        <f t="shared" si="18"/>
        <v>0.44814777059825778</v>
      </c>
      <c r="K267" s="4"/>
      <c r="L267" s="4"/>
      <c r="M267" s="4"/>
      <c r="N267" s="4"/>
    </row>
    <row r="268" spans="1:14">
      <c r="A268" s="4">
        <f t="shared" si="16"/>
        <v>2112</v>
      </c>
      <c r="G268" s="2">
        <f>CO2low!L368</f>
        <v>861.70215207707895</v>
      </c>
      <c r="H268" s="4">
        <f t="shared" si="17"/>
        <v>6.1104414139908441</v>
      </c>
      <c r="I268" s="4">
        <f t="shared" si="19"/>
        <v>1.6059113271147882</v>
      </c>
      <c r="J268" s="4">
        <f t="shared" si="18"/>
        <v>0.45464387776407084</v>
      </c>
      <c r="K268" s="4"/>
      <c r="L268" s="4"/>
      <c r="M268" s="4"/>
      <c r="N268" s="4"/>
    </row>
    <row r="269" spans="1:14">
      <c r="A269" s="4">
        <f t="shared" si="16"/>
        <v>2113</v>
      </c>
      <c r="G269" s="2">
        <f>CO2low!L369</f>
        <v>867.62195274521991</v>
      </c>
      <c r="H269" s="4">
        <f t="shared" si="17"/>
        <v>6.1470696633699164</v>
      </c>
      <c r="I269" s="4">
        <f t="shared" si="19"/>
        <v>1.6199568249911258</v>
      </c>
      <c r="J269" s="4">
        <f t="shared" si="18"/>
        <v>0.46118307687638294</v>
      </c>
      <c r="K269" s="4"/>
      <c r="L269" s="4"/>
      <c r="M269" s="4"/>
      <c r="N269" s="4"/>
    </row>
    <row r="270" spans="1:14">
      <c r="A270" s="4">
        <f t="shared" si="16"/>
        <v>2114</v>
      </c>
      <c r="G270" s="2">
        <f>CO2low!L370</f>
        <v>873.5421578810209</v>
      </c>
      <c r="H270" s="4">
        <f t="shared" si="17"/>
        <v>6.18345132244648</v>
      </c>
      <c r="I270" s="4">
        <f t="shared" si="19"/>
        <v>1.6339640953458399</v>
      </c>
      <c r="J270" s="4">
        <f t="shared" si="18"/>
        <v>0.4677649117656747</v>
      </c>
      <c r="K270" s="4"/>
      <c r="L270" s="4"/>
      <c r="M270" s="4"/>
      <c r="N270" s="4"/>
    </row>
    <row r="271" spans="1:14">
      <c r="A271" s="4">
        <f t="shared" si="16"/>
        <v>2115</v>
      </c>
      <c r="G271" s="2">
        <f>CO2low!L371</f>
        <v>879.46231910325196</v>
      </c>
      <c r="H271" s="4">
        <f t="shared" si="17"/>
        <v>6.2195869779646005</v>
      </c>
      <c r="I271" s="4">
        <f t="shared" si="19"/>
        <v>1.6479321661967639</v>
      </c>
      <c r="J271" s="4">
        <f t="shared" si="18"/>
        <v>0.47438892312841002</v>
      </c>
      <c r="K271" s="4"/>
      <c r="L271" s="4"/>
      <c r="M271" s="4"/>
      <c r="N271" s="4"/>
    </row>
    <row r="272" spans="1:14">
      <c r="A272" s="4">
        <f t="shared" si="16"/>
        <v>2116</v>
      </c>
      <c r="G272" s="2">
        <f>CO2low!L372</f>
        <v>885.38199655190465</v>
      </c>
      <c r="H272" s="4">
        <f t="shared" si="17"/>
        <v>6.2554772747370704</v>
      </c>
      <c r="I272" s="4">
        <f t="shared" si="19"/>
        <v>1.6618601009051086</v>
      </c>
      <c r="J272" s="4">
        <f t="shared" si="18"/>
        <v>0.48105464874903825</v>
      </c>
      <c r="K272" s="4"/>
      <c r="L272" s="4"/>
      <c r="M272" s="4"/>
      <c r="N272" s="4"/>
    </row>
    <row r="273" spans="1:14">
      <c r="A273" s="4">
        <f t="shared" si="16"/>
        <v>2117</v>
      </c>
      <c r="G273" s="2">
        <f>CO2low!L373</f>
        <v>891.30075887709984</v>
      </c>
      <c r="H273" s="4">
        <f t="shared" si="17"/>
        <v>6.2911229131988371</v>
      </c>
      <c r="I273" s="4">
        <f t="shared" si="19"/>
        <v>1.6757469975643164</v>
      </c>
      <c r="J273" s="4">
        <f t="shared" si="18"/>
        <v>0.48776162371728471</v>
      </c>
      <c r="K273" s="4"/>
      <c r="L273" s="4"/>
      <c r="M273" s="4"/>
      <c r="N273" s="4"/>
    </row>
    <row r="274" spans="1:14">
      <c r="A274" s="4">
        <f t="shared" si="16"/>
        <v>2118</v>
      </c>
      <c r="G274" s="2">
        <f>CO2low!L374</f>
        <v>897.218183223707</v>
      </c>
      <c r="H274" s="4">
        <f t="shared" si="17"/>
        <v>6.3265246470315279</v>
      </c>
      <c r="I274" s="4">
        <f t="shared" si="19"/>
        <v>1.6895919883860775</v>
      </c>
      <c r="J274" s="4">
        <f t="shared" si="18"/>
        <v>0.49450938064073585</v>
      </c>
      <c r="K274" s="4"/>
      <c r="L274" s="4"/>
      <c r="M274" s="4"/>
      <c r="N274" s="4"/>
    </row>
    <row r="275" spans="1:14">
      <c r="A275" s="4">
        <f t="shared" si="16"/>
        <v>2119</v>
      </c>
      <c r="G275" s="2">
        <f>CO2low!L375</f>
        <v>903.13385521178293</v>
      </c>
      <c r="H275" s="4">
        <f t="shared" si="17"/>
        <v>6.3616832808574664</v>
      </c>
      <c r="I275" s="4">
        <f t="shared" si="19"/>
        <v>1.7033942390842844</v>
      </c>
      <c r="J275" s="4">
        <f t="shared" si="18"/>
        <v>0.50129744985272939</v>
      </c>
      <c r="K275" s="4"/>
      <c r="L275" s="4"/>
      <c r="M275" s="4"/>
      <c r="N275" s="4"/>
    </row>
    <row r="276" spans="1:14">
      <c r="A276" s="4">
        <f t="shared" si="16"/>
        <v>2120</v>
      </c>
      <c r="G276" s="2">
        <f>CO2low!L376</f>
        <v>909.0473689129401</v>
      </c>
      <c r="H276" s="4">
        <f t="shared" si="17"/>
        <v>6.3965996680015351</v>
      </c>
      <c r="I276" s="4">
        <f t="shared" si="19"/>
        <v>1.7171529482576628</v>
      </c>
      <c r="J276" s="4">
        <f t="shared" si="18"/>
        <v>0.5081253596155646</v>
      </c>
      <c r="K276" s="4"/>
      <c r="L276" s="4"/>
      <c r="M276" s="4"/>
      <c r="N276" s="4"/>
    </row>
    <row r="277" spans="1:14">
      <c r="A277" s="4">
        <f t="shared" si="16"/>
        <v>2121</v>
      </c>
      <c r="G277" s="2">
        <f>CO2low!L377</f>
        <v>914.95832682275227</v>
      </c>
      <c r="H277" s="4">
        <f t="shared" si="17"/>
        <v>6.4312747083193225</v>
      </c>
      <c r="I277" s="4">
        <f t="shared" si="19"/>
        <v>1.7308673467717735</v>
      </c>
      <c r="J277" s="4">
        <f t="shared" si="18"/>
        <v>0.51499263631905168</v>
      </c>
      <c r="K277" s="4"/>
      <c r="L277" s="4"/>
      <c r="M277" s="4"/>
      <c r="N277" s="4"/>
    </row>
    <row r="278" spans="1:14">
      <c r="A278" s="4">
        <f t="shared" si="16"/>
        <v>2122</v>
      </c>
      <c r="G278" s="2">
        <f>CO2low!L378</f>
        <v>920.86633982931073</v>
      </c>
      <c r="H278" s="4">
        <f t="shared" si="17"/>
        <v>6.4657093460899544</v>
      </c>
      <c r="I278" s="4">
        <f t="shared" si="19"/>
        <v>1.7445366971410399</v>
      </c>
      <c r="J278" s="4">
        <f t="shared" si="18"/>
        <v>0.52189880467442318</v>
      </c>
      <c r="K278" s="4"/>
      <c r="L278" s="4"/>
      <c r="M278" s="4"/>
      <c r="N278" s="4"/>
    </row>
    <row r="279" spans="1:14">
      <c r="A279" s="4">
        <f t="shared" si="16"/>
        <v>2123</v>
      </c>
      <c r="G279" s="2">
        <f>CO2low!L379</f>
        <v>926.77102717804416</v>
      </c>
      <c r="H279" s="4">
        <f t="shared" si="17"/>
        <v>6.4999045679720915</v>
      </c>
      <c r="I279" s="4">
        <f t="shared" si="19"/>
        <v>1.7581602929114239</v>
      </c>
      <c r="J279" s="4">
        <f t="shared" si="18"/>
        <v>0.52884338790363361</v>
      </c>
      <c r="K279" s="4"/>
      <c r="L279" s="4"/>
      <c r="M279" s="4"/>
      <c r="N279" s="4"/>
    </row>
    <row r="280" spans="1:14">
      <c r="A280" s="4">
        <f t="shared" si="16"/>
        <v>2124</v>
      </c>
      <c r="G280" s="2">
        <f>CO2low!L380</f>
        <v>932.67201643291492</v>
      </c>
      <c r="H280" s="4">
        <f t="shared" si="17"/>
        <v>6.5338614010215395</v>
      </c>
      <c r="I280" s="4">
        <f t="shared" si="19"/>
        <v>1.7717374580443281</v>
      </c>
      <c r="J280" s="4">
        <f t="shared" si="18"/>
        <v>0.53582590792407792</v>
      </c>
      <c r="K280" s="4"/>
      <c r="L280" s="4"/>
      <c r="M280" s="4"/>
      <c r="N280" s="4"/>
    </row>
    <row r="281" spans="1:14">
      <c r="A281" s="4">
        <f t="shared" si="16"/>
        <v>2125</v>
      </c>
      <c r="G281" s="2">
        <f>CO2low!L381</f>
        <v>938.5689434341075</v>
      </c>
      <c r="H281" s="4">
        <f t="shared" si="17"/>
        <v>6.5675809107689878</v>
      </c>
      <c r="I281" s="4">
        <f t="shared" si="19"/>
        <v>1.7852675463022765</v>
      </c>
      <c r="J281" s="4">
        <f t="shared" si="18"/>
        <v>0.5428458855287609</v>
      </c>
      <c r="K281" s="4"/>
      <c r="L281" s="4"/>
      <c r="M281" s="4"/>
      <c r="N281" s="4"/>
    </row>
    <row r="282" spans="1:14">
      <c r="A282" s="4">
        <f t="shared" si="16"/>
        <v>2126</v>
      </c>
      <c r="G282" s="2">
        <f>CO2low!L382</f>
        <v>944.46145225232328</v>
      </c>
      <c r="H282" s="4">
        <f t="shared" si="17"/>
        <v>6.6010641993564034</v>
      </c>
      <c r="I282" s="4">
        <f t="shared" si="19"/>
        <v>1.7987499406368865</v>
      </c>
      <c r="J282" s="4">
        <f t="shared" si="18"/>
        <v>0.54990284056195449</v>
      </c>
      <c r="K282" s="4"/>
      <c r="L282" s="4"/>
      <c r="M282" s="4"/>
      <c r="N282" s="4"/>
    </row>
    <row r="283" spans="1:14">
      <c r="A283" s="4">
        <f t="shared" si="16"/>
        <v>2127</v>
      </c>
      <c r="G283" s="2">
        <f>CO2low!L383</f>
        <v>950.34919513980071</v>
      </c>
      <c r="H283" s="4">
        <f t="shared" si="17"/>
        <v>6.6343124037306023</v>
      </c>
      <c r="I283" s="4">
        <f t="shared" si="19"/>
        <v>1.8121840525796178</v>
      </c>
      <c r="J283" s="4">
        <f t="shared" si="18"/>
        <v>0.55699629209038015</v>
      </c>
      <c r="K283" s="4"/>
      <c r="L283" s="4"/>
      <c r="M283" s="4"/>
      <c r="N283" s="4"/>
    </row>
    <row r="284" spans="1:14">
      <c r="A284" s="4">
        <f t="shared" si="16"/>
        <v>2128</v>
      </c>
      <c r="G284" s="2">
        <f>CO2low!L384</f>
        <v>956.23183247817087</v>
      </c>
      <c r="H284" s="4">
        <f t="shared" si="17"/>
        <v>6.667326693892611</v>
      </c>
      <c r="I284" s="4">
        <f t="shared" si="19"/>
        <v>1.8255693216357474</v>
      </c>
      <c r="J284" s="4">
        <f t="shared" si="18"/>
        <v>0.56412575856995906</v>
      </c>
      <c r="K284" s="4"/>
      <c r="L284" s="4"/>
      <c r="M284" s="4"/>
      <c r="N284" s="4"/>
    </row>
    <row r="285" spans="1:14">
      <c r="A285" s="4">
        <f t="shared" si="16"/>
        <v>2129</v>
      </c>
      <c r="G285" s="2">
        <f>CO2low!L385</f>
        <v>962.10903272327141</v>
      </c>
      <c r="H285" s="4">
        <f t="shared" si="17"/>
        <v>6.700108271201378</v>
      </c>
      <c r="I285" s="4">
        <f t="shared" si="19"/>
        <v>1.8389052146819989</v>
      </c>
      <c r="J285" s="4">
        <f t="shared" si="18"/>
        <v>0.57129075800817275</v>
      </c>
      <c r="K285" s="4"/>
      <c r="L285" s="4"/>
      <c r="M285" s="4"/>
      <c r="N285" s="4"/>
    </row>
    <row r="286" spans="1:14">
      <c r="A286" s="4">
        <f t="shared" si="16"/>
        <v>2130</v>
      </c>
      <c r="G286" s="2">
        <f>CO2low!L386</f>
        <v>967.98047234702892</v>
      </c>
      <c r="H286" s="4">
        <f t="shared" si="17"/>
        <v>6.7326583667304876</v>
      </c>
      <c r="I286" s="4">
        <f t="shared" si="19"/>
        <v>1.8521912253682187</v>
      </c>
      <c r="J286" s="4">
        <f t="shared" si="18"/>
        <v>0.57849080812208009</v>
      </c>
      <c r="K286" s="4"/>
      <c r="L286" s="4"/>
      <c r="M286" s="4"/>
      <c r="N286" s="4"/>
    </row>
    <row r="287" spans="1:14">
      <c r="A287" s="4">
        <f t="shared" si="16"/>
        <v>2131</v>
      </c>
      <c r="G287" s="2">
        <f>CO2low!L387</f>
        <v>973.84583577652961</v>
      </c>
      <c r="H287" s="4">
        <f t="shared" si="17"/>
        <v>6.7649782396765152</v>
      </c>
      <c r="I287" s="4">
        <f t="shared" si="19"/>
        <v>1.8654268735234705</v>
      </c>
      <c r="J287" s="4">
        <f t="shared" si="18"/>
        <v>0.58572542649203818</v>
      </c>
      <c r="K287" s="4"/>
      <c r="L287" s="4"/>
      <c r="M287" s="4"/>
      <c r="N287" s="4"/>
    </row>
    <row r="288" spans="1:14">
      <c r="A288" s="4">
        <f t="shared" si="16"/>
        <v>2132</v>
      </c>
      <c r="G288" s="2">
        <f>CO2low!L388</f>
        <v>979.70481533039208</v>
      </c>
      <c r="H288" s="4">
        <f t="shared" si="17"/>
        <v>6.797069175817712</v>
      </c>
      <c r="I288" s="4">
        <f t="shared" si="19"/>
        <v>1.8786117045668895</v>
      </c>
      <c r="J288" s="4">
        <f t="shared" si="18"/>
        <v>0.59299413071117668</v>
      </c>
      <c r="K288" s="4"/>
      <c r="L288" s="4"/>
      <c r="M288" s="4"/>
      <c r="N288" s="4"/>
    </row>
    <row r="289" spans="1:14">
      <c r="A289" s="4">
        <f t="shared" si="16"/>
        <v>2133</v>
      </c>
      <c r="G289" s="2">
        <f>CO2low!L389</f>
        <v>985.55711115255531</v>
      </c>
      <c r="H289" s="4">
        <f t="shared" si="17"/>
        <v>6.8289324860216878</v>
      </c>
      <c r="I289" s="4">
        <f t="shared" si="19"/>
        <v>1.8917452889236177</v>
      </c>
      <c r="J289" s="4">
        <f t="shared" si="18"/>
        <v>0.60029643853067716</v>
      </c>
      <c r="K289" s="4"/>
      <c r="L289" s="4"/>
      <c r="M289" s="4"/>
      <c r="N289" s="4"/>
    </row>
    <row r="290" spans="1:14">
      <c r="A290" s="4">
        <f t="shared" si="16"/>
        <v>2134</v>
      </c>
      <c r="G290" s="2">
        <f>CO2low!L390</f>
        <v>991.40243114359839</v>
      </c>
      <c r="H290" s="4">
        <f t="shared" si="17"/>
        <v>6.860569504800873</v>
      </c>
      <c r="I290" s="4">
        <f t="shared" si="19"/>
        <v>1.9048272214461164</v>
      </c>
      <c r="J290" s="4">
        <f t="shared" si="18"/>
        <v>0.60763186800090907</v>
      </c>
      <c r="K290" s="4"/>
      <c r="L290" s="4"/>
      <c r="M290" s="4"/>
      <c r="N290" s="4"/>
    </row>
    <row r="291" spans="1:14">
      <c r="A291" s="4">
        <f t="shared" si="16"/>
        <v>2135</v>
      </c>
      <c r="G291" s="2">
        <f>CO2low!L391</f>
        <v>997.2404908897048</v>
      </c>
      <c r="H291" s="4">
        <f t="shared" si="17"/>
        <v>6.8919815889144767</v>
      </c>
      <c r="I291" s="4">
        <f t="shared" si="19"/>
        <v>1.9178571208411259</v>
      </c>
      <c r="J291" s="4">
        <f t="shared" si="18"/>
        <v>0.61499993760847782</v>
      </c>
      <c r="K291" s="4"/>
      <c r="L291" s="4"/>
      <c r="M291" s="4"/>
      <c r="N291" s="4"/>
    </row>
    <row r="292" spans="1:14">
      <c r="A292" s="4">
        <f t="shared" si="16"/>
        <v>2136</v>
      </c>
      <c r="G292" s="2">
        <f>CO2low!L392</f>
        <v>1003.0710135893802</v>
      </c>
      <c r="H292" s="4">
        <f t="shared" si="17"/>
        <v>6.9231701160157222</v>
      </c>
      <c r="I292" s="4">
        <f t="shared" si="19"/>
        <v>1.9308346291025307</v>
      </c>
      <c r="J292" s="4">
        <f t="shared" si="18"/>
        <v>0.62240016640923923</v>
      </c>
      <c r="K292" s="4"/>
      <c r="L292" s="4"/>
      <c r="M292" s="4"/>
      <c r="N292" s="4"/>
    </row>
    <row r="293" spans="1:14">
      <c r="A293" s="4">
        <f t="shared" si="16"/>
        <v>2137</v>
      </c>
      <c r="G293" s="2">
        <f>CO2low!L393</f>
        <v>1008.8937299780408</v>
      </c>
      <c r="H293" s="4">
        <f t="shared" si="17"/>
        <v>6.9541364833431958</v>
      </c>
      <c r="I293" s="4">
        <f t="shared" si="19"/>
        <v>1.9437594109503573</v>
      </c>
      <c r="J293" s="4">
        <f t="shared" si="18"/>
        <v>0.62983207415733711</v>
      </c>
      <c r="K293" s="4"/>
      <c r="L293" s="4"/>
      <c r="M293" s="4"/>
      <c r="N293" s="4"/>
    </row>
    <row r="294" spans="1:14">
      <c r="A294" s="4">
        <f t="shared" si="16"/>
        <v>2138</v>
      </c>
      <c r="G294" s="2">
        <f>CO2low!L394</f>
        <v>1014.7083782505752</v>
      </c>
      <c r="H294" s="4">
        <f t="shared" si="17"/>
        <v>6.9848821064551023</v>
      </c>
      <c r="I294" s="4">
        <f t="shared" si="19"/>
        <v>1.9566311532761202</v>
      </c>
      <c r="J294" s="4">
        <f t="shared" si="18"/>
        <v>0.63729518143032149</v>
      </c>
      <c r="K294" s="4"/>
      <c r="L294" s="4"/>
      <c r="M294" s="4"/>
      <c r="N294" s="4"/>
    </row>
    <row r="295" spans="1:14">
      <c r="A295" s="4">
        <f t="shared" si="16"/>
        <v>2139</v>
      </c>
      <c r="G295" s="2">
        <f>CO2low!L395</f>
        <v>1020.5147039819934</v>
      </c>
      <c r="H295" s="4">
        <f t="shared" si="17"/>
        <v>7.0154084180053085</v>
      </c>
      <c r="I295" s="4">
        <f t="shared" si="19"/>
        <v>1.9694495645947083</v>
      </c>
      <c r="J295" s="4">
        <f t="shared" si="18"/>
        <v>0.64478900975040565</v>
      </c>
      <c r="K295" s="4"/>
      <c r="L295" s="4"/>
      <c r="M295" s="4"/>
      <c r="N295" s="4"/>
    </row>
    <row r="296" spans="1:14">
      <c r="A296" s="4">
        <f t="shared" si="16"/>
        <v>2140</v>
      </c>
      <c r="G296" s="2">
        <f>CO2low!L396</f>
        <v>1026.3124600462693</v>
      </c>
      <c r="H296" s="4">
        <f t="shared" si="17"/>
        <v>7.0457168665600456</v>
      </c>
      <c r="I296" s="4">
        <f t="shared" si="19"/>
        <v>1.9822143745029919</v>
      </c>
      <c r="J296" s="4">
        <f t="shared" si="18"/>
        <v>0.65231308170192126</v>
      </c>
      <c r="K296" s="4"/>
      <c r="L296" s="4"/>
      <c r="M296" s="4"/>
      <c r="N296" s="4"/>
    </row>
    <row r="297" spans="1:14">
      <c r="A297" s="4">
        <f t="shared" si="16"/>
        <v>2141</v>
      </c>
      <c r="G297" s="2">
        <f>CO2low!L397</f>
        <v>1032.1014065334787</v>
      </c>
      <c r="H297" s="4">
        <f t="shared" si="17"/>
        <v>7.0758089154541892</v>
      </c>
      <c r="I297" s="4">
        <f t="shared" si="19"/>
        <v>1.9949253331453072</v>
      </c>
      <c r="J297" s="4">
        <f t="shared" si="18"/>
        <v>0.65986692104503131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2">
        <f>CO2low!L398</f>
        <v>1037.8813106653433</v>
      </c>
      <c r="H298" s="4">
        <f t="shared" si="17"/>
        <v>7.1056860416860408</v>
      </c>
      <c r="I298" s="4">
        <f t="shared" si="19"/>
        <v>2.0075822106859635</v>
      </c>
      <c r="J298" s="4">
        <f t="shared" si="18"/>
        <v>0.66745005282576086</v>
      </c>
      <c r="K298" s="4"/>
      <c r="L298" s="4"/>
      <c r="M298" s="4"/>
      <c r="N298" s="4"/>
    </row>
    <row r="299" spans="1:14">
      <c r="A299" s="4">
        <f t="shared" si="20"/>
        <v>2143</v>
      </c>
      <c r="G299" s="2">
        <f>CO2low!L399</f>
        <v>1043.651946709276</v>
      </c>
      <c r="H299" s="4">
        <f t="shared" si="17"/>
        <v>7.1353497348495409</v>
      </c>
      <c r="I299" s="4">
        <f t="shared" si="19"/>
        <v>2.0201847967889033</v>
      </c>
      <c r="J299" s="4">
        <f t="shared" si="18"/>
        <v>0.67506200348240686</v>
      </c>
      <c r="K299" s="4"/>
      <c r="L299" s="4"/>
      <c r="M299" s="4"/>
      <c r="N299" s="4"/>
    </row>
    <row r="300" spans="1:14">
      <c r="A300" s="4">
        <f t="shared" si="20"/>
        <v>2144</v>
      </c>
      <c r="G300" s="2">
        <f>CO2low!L400</f>
        <v>1049.4130958910334</v>
      </c>
      <c r="H300" s="4">
        <f t="shared" si="17"/>
        <v>7.1648014961029434</v>
      </c>
      <c r="I300" s="4">
        <f t="shared" si="19"/>
        <v>2.032732900104627</v>
      </c>
      <c r="J300" s="4">
        <f t="shared" si="18"/>
        <v>0.6827023009483878</v>
      </c>
      <c r="K300" s="4"/>
      <c r="L300" s="4"/>
      <c r="M300" s="4"/>
      <c r="N300" s="4"/>
    </row>
    <row r="301" spans="1:14">
      <c r="A301" s="4">
        <f t="shared" si="20"/>
        <v>2145</v>
      </c>
      <c r="G301" s="2">
        <f>CO2low!L401</f>
        <v>1055.1645463060729</v>
      </c>
      <c r="H301" s="4">
        <f t="shared" si="17"/>
        <v>7.1940428371729155</v>
      </c>
      <c r="I301" s="4">
        <f t="shared" si="19"/>
        <v>2.0452263477644883</v>
      </c>
      <c r="J301" s="4">
        <f t="shared" si="18"/>
        <v>0.69037047475159519</v>
      </c>
      <c r="K301" s="4"/>
      <c r="L301" s="4"/>
      <c r="M301" s="4"/>
      <c r="N301" s="4"/>
    </row>
    <row r="302" spans="1:14">
      <c r="A302" s="4">
        <f t="shared" si="20"/>
        <v>2146</v>
      </c>
      <c r="G302" s="2">
        <f>CO2low!L402</f>
        <v>1060.9060928297095</v>
      </c>
      <c r="H302" s="4">
        <f t="shared" si="17"/>
        <v>7.2230752793930932</v>
      </c>
      <c r="I302" s="4">
        <f t="shared" si="19"/>
        <v>2.0576649848824426</v>
      </c>
      <c r="J302" s="4">
        <f t="shared" si="18"/>
        <v>0.69806605611030847</v>
      </c>
      <c r="K302" s="4"/>
      <c r="L302" s="4"/>
      <c r="M302" s="4"/>
      <c r="N302" s="4"/>
    </row>
    <row r="303" spans="1:14">
      <c r="A303" s="4">
        <f t="shared" si="20"/>
        <v>2147</v>
      </c>
      <c r="G303" s="2">
        <f>CO2low!L403</f>
        <v>1066.6375370261699</v>
      </c>
      <c r="H303" s="4">
        <f t="shared" si="17"/>
        <v>7.2519003527761576</v>
      </c>
      <c r="I303" s="4">
        <f t="shared" si="19"/>
        <v>2.0700486740643265</v>
      </c>
      <c r="J303" s="4">
        <f t="shared" si="18"/>
        <v>0.70578857802573425</v>
      </c>
      <c r="K303" s="4"/>
      <c r="L303" s="4"/>
      <c r="M303" s="4"/>
      <c r="N303" s="4"/>
    </row>
    <row r="304" spans="1:14">
      <c r="A304" s="4">
        <f t="shared" si="20"/>
        <v>2148</v>
      </c>
      <c r="G304" s="2">
        <f>CO2low!L404</f>
        <v>1072.3586870566369</v>
      </c>
      <c r="H304" s="4">
        <f t="shared" si="17"/>
        <v>7.2805195951184789</v>
      </c>
      <c r="I304" s="4">
        <f t="shared" si="19"/>
        <v>2.0823772949247372</v>
      </c>
      <c r="J304" s="4">
        <f t="shared" si="18"/>
        <v>0.71353757537123341</v>
      </c>
      <c r="K304" s="4"/>
      <c r="L304" s="4"/>
      <c r="M304" s="4"/>
      <c r="N304" s="4"/>
    </row>
    <row r="305" spans="1:14">
      <c r="A305" s="4">
        <f t="shared" si="20"/>
        <v>2149</v>
      </c>
      <c r="G305" s="2">
        <f>CO2low!L405</f>
        <v>1078.0693575863725</v>
      </c>
      <c r="H305" s="4">
        <f t="shared" si="17"/>
        <v>7.3089345511364385</v>
      </c>
      <c r="I305" s="4">
        <f t="shared" si="19"/>
        <v>2.0946507436115538</v>
      </c>
      <c r="J305" s="4">
        <f t="shared" si="18"/>
        <v>0.72131258497829731</v>
      </c>
      <c r="K305" s="4"/>
      <c r="L305" s="4"/>
      <c r="M305" s="4"/>
      <c r="N305" s="4"/>
    </row>
    <row r="306" spans="1:14">
      <c r="A306" s="4">
        <f t="shared" si="20"/>
        <v>2150</v>
      </c>
      <c r="G306" s="2">
        <f>CO2low!L406</f>
        <v>1083.7693696910123</v>
      </c>
      <c r="H306" s="4">
        <f t="shared" si="17"/>
        <v>7.3371467716335461</v>
      </c>
      <c r="I306" s="4">
        <f t="shared" si="19"/>
        <v>2.1068689323381546</v>
      </c>
      <c r="J306" s="4">
        <f t="shared" si="18"/>
        <v>0.72911314571933417</v>
      </c>
      <c r="K306" s="4"/>
      <c r="L306" s="4"/>
      <c r="M306" s="4"/>
      <c r="N306" s="4"/>
    </row>
    <row r="307" spans="1:14">
      <c r="A307" s="4">
        <f t="shared" si="20"/>
        <v>2151</v>
      </c>
      <c r="G307" s="2">
        <f>CO2low!L407</f>
        <v>1089.4585507621146</v>
      </c>
      <c r="H307" s="4">
        <f t="shared" si="17"/>
        <v>7.3651578126974577</v>
      </c>
      <c r="I307" s="4">
        <f t="shared" si="19"/>
        <v>2.1190317889233574</v>
      </c>
      <c r="J307" s="4">
        <f t="shared" si="18"/>
        <v>0.73693879858732902</v>
      </c>
      <c r="K307" s="4"/>
      <c r="L307" s="4"/>
      <c r="M307" s="4"/>
      <c r="N307" s="4"/>
    </row>
    <row r="308" spans="1:14">
      <c r="A308" s="4">
        <f t="shared" si="20"/>
        <v>2152</v>
      </c>
      <c r="G308" s="2">
        <f>CO2low!L408</f>
        <v>1095.1367344120545</v>
      </c>
      <c r="H308" s="4">
        <f t="shared" si="17"/>
        <v>7.392969234926098</v>
      </c>
      <c r="I308" s="4">
        <f t="shared" si="19"/>
        <v>2.1311392563391043</v>
      </c>
      <c r="J308" s="4">
        <f t="shared" si="18"/>
        <v>0.74478908677243771</v>
      </c>
      <c r="K308" s="4"/>
      <c r="L308" s="4"/>
      <c r="M308" s="4"/>
      <c r="N308" s="4"/>
    </row>
    <row r="309" spans="1:14">
      <c r="A309" s="4">
        <f t="shared" si="20"/>
        <v>2153</v>
      </c>
      <c r="G309" s="2">
        <f>CO2low!L409</f>
        <v>1100.8037603783368</v>
      </c>
      <c r="H309" s="4">
        <f t="shared" si="17"/>
        <v>7.4205826026820159</v>
      </c>
      <c r="I309" s="4">
        <f t="shared" si="19"/>
        <v>2.14319129226591</v>
      </c>
      <c r="J309" s="4">
        <f t="shared" si="18"/>
        <v>0.75266355573557642</v>
      </c>
      <c r="K309" s="4"/>
      <c r="L309" s="4"/>
      <c r="M309" s="4"/>
      <c r="N309" s="4"/>
    </row>
    <row r="310" spans="1:14">
      <c r="A310" s="4">
        <f t="shared" si="20"/>
        <v>2154</v>
      </c>
      <c r="G310" s="2">
        <f>CO2low!L410</f>
        <v>1106.45947442742</v>
      </c>
      <c r="H310" s="4">
        <f t="shared" si="17"/>
        <v>7.4479994833742049</v>
      </c>
      <c r="I310" s="4">
        <f t="shared" si="19"/>
        <v>2.1551878686560788</v>
      </c>
      <c r="J310" s="4">
        <f t="shared" si="18"/>
        <v>0.76056175327906872</v>
      </c>
      <c r="K310" s="4"/>
      <c r="L310" s="4"/>
      <c r="M310" s="4"/>
      <c r="N310" s="4"/>
    </row>
    <row r="311" spans="1:14">
      <c r="A311" s="4">
        <f t="shared" si="20"/>
        <v>2155</v>
      </c>
      <c r="G311" s="2">
        <f>CO2low!L411</f>
        <v>1112.1037282581192</v>
      </c>
      <c r="H311" s="4">
        <f t="shared" si="17"/>
        <v>7.4752214467665992</v>
      </c>
      <c r="I311" s="4">
        <f t="shared" si="19"/>
        <v>2.1671289713046842</v>
      </c>
      <c r="J311" s="4">
        <f t="shared" si="18"/>
        <v>0.76848322961441018</v>
      </c>
      <c r="K311" s="4"/>
      <c r="L311" s="4"/>
      <c r="M311" s="4"/>
      <c r="N311" s="4"/>
    </row>
    <row r="312" spans="1:14">
      <c r="A312" s="4">
        <f t="shared" si="20"/>
        <v>2156</v>
      </c>
      <c r="G312" s="2">
        <f>CO2low!L412</f>
        <v>1117.7363794046682</v>
      </c>
      <c r="H312" s="4">
        <f t="shared" si="17"/>
        <v>7.5022500643124497</v>
      </c>
      <c r="I312" s="4">
        <f t="shared" si="19"/>
        <v>2.1790145994283074</v>
      </c>
      <c r="J312" s="4">
        <f t="shared" si="18"/>
        <v>0.77642753742721093</v>
      </c>
      <c r="K312" s="4"/>
      <c r="L312" s="4"/>
      <c r="M312" s="4"/>
      <c r="N312" s="4"/>
    </row>
    <row r="313" spans="1:14">
      <c r="A313" s="4">
        <f t="shared" si="20"/>
        <v>2157</v>
      </c>
      <c r="G313" s="2">
        <f>CO2low!L413</f>
        <v>1123.3572911395202</v>
      </c>
      <c r="H313" s="4">
        <f t="shared" si="17"/>
        <v>7.5290869085138983</v>
      </c>
      <c r="I313" s="4">
        <f t="shared" si="19"/>
        <v>2.1908447652515175</v>
      </c>
      <c r="J313" s="4">
        <f t="shared" si="18"/>
        <v>0.78439423193937718</v>
      </c>
      <c r="K313" s="4"/>
      <c r="L313" s="4"/>
      <c r="M313" s="4"/>
      <c r="N313" s="4"/>
    </row>
    <row r="314" spans="1:14">
      <c r="A314" s="4">
        <f t="shared" si="20"/>
        <v>2158</v>
      </c>
      <c r="G314" s="2">
        <f>CO2low!L414</f>
        <v>1128.9663323759466</v>
      </c>
      <c r="H314" s="4">
        <f t="shared" si="17"/>
        <v>7.5557335523059495</v>
      </c>
      <c r="I314" s="4">
        <f t="shared" si="19"/>
        <v>2.202619493601067</v>
      </c>
      <c r="J314" s="4">
        <f t="shared" si="18"/>
        <v>0.79238287096859017</v>
      </c>
      <c r="K314" s="4"/>
      <c r="L314" s="4"/>
      <c r="M314" s="4"/>
      <c r="N314" s="4"/>
    </row>
    <row r="315" spans="1:14">
      <c r="A315" s="4">
        <f t="shared" si="20"/>
        <v>2159</v>
      </c>
      <c r="G315" s="2">
        <f>CO2low!L415</f>
        <v>1134.5633775705182</v>
      </c>
      <c r="H315" s="4">
        <f t="shared" si="17"/>
        <v>7.5821915684642045</v>
      </c>
      <c r="I315" s="4">
        <f t="shared" si="19"/>
        <v>2.2143388215077784</v>
      </c>
      <c r="J315" s="4">
        <f t="shared" si="18"/>
        <v>0.80039301498514259</v>
      </c>
      <c r="K315" s="4"/>
      <c r="L315" s="4"/>
      <c r="M315" s="4"/>
      <c r="N315" s="4"/>
    </row>
    <row r="316" spans="1:14">
      <c r="A316" s="4">
        <f t="shared" si="20"/>
        <v>2160</v>
      </c>
      <c r="G316" s="2">
        <f>CO2low!L416</f>
        <v>1140.1483066255228</v>
      </c>
      <c r="H316" s="4">
        <f t="shared" si="17"/>
        <v>7.6084625290355978</v>
      </c>
      <c r="I316" s="4">
        <f t="shared" si="19"/>
        <v>2.226002797816085</v>
      </c>
      <c r="J316" s="4">
        <f t="shared" si="18"/>
        <v>0.80842422716619111</v>
      </c>
      <c r="K316" s="4"/>
      <c r="L316" s="4"/>
      <c r="M316" s="4"/>
      <c r="N316" s="4"/>
    </row>
    <row r="317" spans="1:14">
      <c r="A317" s="4">
        <f t="shared" si="20"/>
        <v>2161</v>
      </c>
      <c r="G317" s="2">
        <f>CO2low!L417</f>
        <v>1145.7210047913948</v>
      </c>
      <c r="H317" s="4">
        <f t="shared" si="17"/>
        <v>7.6345480047915268</v>
      </c>
      <c r="I317" s="4">
        <f t="shared" si="19"/>
        <v>2.2376114828011864</v>
      </c>
      <c r="J317" s="4">
        <f t="shared" si="18"/>
        <v>0.81647607344748252</v>
      </c>
      <c r="K317" s="4"/>
      <c r="L317" s="4"/>
      <c r="M317" s="4"/>
      <c r="N317" s="4"/>
    </row>
    <row r="318" spans="1:14">
      <c r="A318" s="4">
        <f t="shared" si="20"/>
        <v>2162</v>
      </c>
      <c r="G318" s="2">
        <f>CO2low!L418</f>
        <v>1151.2813625692152</v>
      </c>
      <c r="H318" s="4">
        <f t="shared" si="17"/>
        <v>7.6604495647026782</v>
      </c>
      <c r="I318" s="4">
        <f t="shared" si="19"/>
        <v>2.2491649477937727</v>
      </c>
      <c r="J318" s="4">
        <f t="shared" si="18"/>
        <v>0.82454812257261156</v>
      </c>
      <c r="K318" s="4"/>
      <c r="L318" s="4"/>
      <c r="M318" s="4"/>
      <c r="N318" s="4"/>
    </row>
    <row r="319" spans="1:14">
      <c r="A319" s="4">
        <f t="shared" si="20"/>
        <v>2163</v>
      </c>
      <c r="G319" s="2">
        <f>CO2low!L419</f>
        <v>1156.8292756133408</v>
      </c>
      <c r="H319" s="4">
        <f t="shared" si="17"/>
        <v>7.6861687754349228</v>
      </c>
      <c r="I319" s="4">
        <f t="shared" si="19"/>
        <v>2.2606632748122721</v>
      </c>
      <c r="J319" s="4">
        <f t="shared" si="18"/>
        <v>0.8326399461398678</v>
      </c>
      <c r="K319" s="4"/>
      <c r="L319" s="4"/>
      <c r="M319" s="4"/>
      <c r="N319" s="4"/>
    </row>
    <row r="320" spans="1:14">
      <c r="A320" s="4">
        <f t="shared" si="20"/>
        <v>2164</v>
      </c>
      <c r="G320" s="2">
        <f>CO2low!L420</f>
        <v>1162.3646446342291</v>
      </c>
      <c r="H320" s="4">
        <f t="shared" si="17"/>
        <v>7.7117072008656651</v>
      </c>
      <c r="I320" s="4">
        <f t="shared" si="19"/>
        <v>2.27210655620256</v>
      </c>
      <c r="J320" s="4">
        <f t="shared" si="18"/>
        <v>0.84075111864672702</v>
      </c>
      <c r="K320" s="4"/>
      <c r="L320" s="4"/>
      <c r="M320" s="4"/>
      <c r="N320" s="4"/>
    </row>
    <row r="321" spans="1:14">
      <c r="A321" s="4">
        <f t="shared" si="20"/>
        <v>2165</v>
      </c>
      <c r="G321" s="2">
        <f>CO2low!L421</f>
        <v>1167.8873753015048</v>
      </c>
      <c r="H321" s="4">
        <f t="shared" si="17"/>
        <v>7.7370664016200204</v>
      </c>
      <c r="I321" s="4">
        <f t="shared" si="19"/>
        <v>2.2834948942850799</v>
      </c>
      <c r="J321" s="4">
        <f t="shared" si="18"/>
        <v>0.84888121753204415</v>
      </c>
      <c r="K321" s="4"/>
      <c r="L321" s="4"/>
      <c r="M321" s="4"/>
      <c r="N321" s="4"/>
    </row>
    <row r="322" spans="1:14">
      <c r="A322" s="4">
        <f t="shared" si="20"/>
        <v>2166</v>
      </c>
      <c r="G322" s="2">
        <f>CO2low!L422</f>
        <v>1173.3973781473346</v>
      </c>
      <c r="H322" s="4">
        <f t="shared" si="17"/>
        <v>7.7622479346262701</v>
      </c>
      <c r="I322" s="4">
        <f t="shared" si="19"/>
        <v>2.294828401009307</v>
      </c>
      <c r="J322" s="4">
        <f t="shared" si="18"/>
        <v>0.85702982321600141</v>
      </c>
      <c r="K322" s="4"/>
      <c r="L322" s="4"/>
      <c r="M322" s="4"/>
      <c r="N322" s="4"/>
    </row>
    <row r="323" spans="1:14">
      <c r="A323" s="4">
        <f t="shared" si="20"/>
        <v>2167</v>
      </c>
      <c r="G323" s="2">
        <f>CO2low!L423</f>
        <v>1178.894568470153</v>
      </c>
      <c r="H323" s="4">
        <f t="shared" si="17"/>
        <v>7.7872533526899659</v>
      </c>
      <c r="I323" s="4">
        <f t="shared" si="19"/>
        <v>2.3061071976154954</v>
      </c>
      <c r="J323" s="4">
        <f t="shared" si="18"/>
        <v>0.86519651913786744</v>
      </c>
      <c r="K323" s="4"/>
      <c r="L323" s="4"/>
      <c r="M323" s="4"/>
      <c r="N323" s="4"/>
    </row>
    <row r="324" spans="1:14">
      <c r="A324" s="4">
        <f t="shared" si="20"/>
        <v>2168</v>
      </c>
      <c r="G324" s="2">
        <f>CO2low!L424</f>
        <v>1184.3788662387915</v>
      </c>
      <c r="H324" s="4">
        <f t="shared" si="17"/>
        <v>7.8120842040861582</v>
      </c>
      <c r="I324" s="4">
        <f t="shared" si="19"/>
        <v>2.3173314143036348</v>
      </c>
      <c r="J324" s="4">
        <f t="shared" si="18"/>
        <v>0.87338089179162037</v>
      </c>
      <c r="K324" s="4"/>
      <c r="L324" s="4"/>
      <c r="M324" s="4"/>
      <c r="N324" s="4"/>
    </row>
    <row r="325" spans="1:14">
      <c r="A325" s="4">
        <f t="shared" si="20"/>
        <v>2169</v>
      </c>
      <c r="G325" s="2">
        <f>CO2low!L425</f>
        <v>1189.8501959970677</v>
      </c>
      <c r="H325" s="4">
        <f t="shared" si="17"/>
        <v>7.8367420321692025</v>
      </c>
      <c r="I325" s="4">
        <f t="shared" si="19"/>
        <v>2.3285011899095482</v>
      </c>
      <c r="J325" s="4">
        <f t="shared" si="18"/>
        <v>0.88158253075948867</v>
      </c>
      <c r="K325" s="4"/>
      <c r="L325" s="4"/>
      <c r="M325" s="4"/>
      <c r="N325" s="4"/>
    </row>
    <row r="326" spans="1:14">
      <c r="A326" s="4">
        <f t="shared" si="20"/>
        <v>2170</v>
      </c>
      <c r="G326" s="2">
        <f>CO2low!L426</f>
        <v>1195.3084867688667</v>
      </c>
      <c r="H326" s="4">
        <f t="shared" si="17"/>
        <v>7.8612283749995946</v>
      </c>
      <c r="I326" s="4">
        <f t="shared" si="19"/>
        <v>2.3396166715880558</v>
      </c>
      <c r="J326" s="4">
        <f t="shared" si="18"/>
        <v>0.88980102874346101</v>
      </c>
      <c r="K326" s="4"/>
      <c r="L326" s="4"/>
      <c r="M326" s="4"/>
      <c r="N326" s="4"/>
    </row>
    <row r="327" spans="1:14">
      <c r="A327" s="4">
        <f t="shared" si="20"/>
        <v>2171</v>
      </c>
      <c r="G327" s="2">
        <f>CO2low!L427</f>
        <v>1200.7536719637719</v>
      </c>
      <c r="H327" s="4">
        <f t="shared" ref="H327:H390" si="21">H$3*LN(G327/G$3)</f>
        <v>7.8855447649873227</v>
      </c>
      <c r="I327" s="4">
        <f t="shared" si="19"/>
        <v>2.3506780145031256</v>
      </c>
      <c r="J327" s="4">
        <f t="shared" ref="J327:J390" si="22">J326+J$3*(I326-J326)</f>
        <v>0.89803598159481834</v>
      </c>
      <c r="K327" s="4"/>
      <c r="L327" s="4"/>
      <c r="M327" s="4"/>
      <c r="N327" s="4"/>
    </row>
    <row r="328" spans="1:14">
      <c r="A328" s="4">
        <f t="shared" si="20"/>
        <v>2172</v>
      </c>
      <c r="G328" s="2">
        <f>CO2low!L428</f>
        <v>1206.1856892832811</v>
      </c>
      <c r="H328" s="4">
        <f t="shared" si="21"/>
        <v>7.9096927285512546</v>
      </c>
      <c r="I328" s="4">
        <f t="shared" ref="I328:I391" si="23">I327+I$3*(I$4*H328-I327)+I$5*(J327-I327)</f>
        <v>2.361685381524937</v>
      </c>
      <c r="J328" s="4">
        <f t="shared" si="22"/>
        <v>0.90628698834173749</v>
      </c>
      <c r="K328" s="4"/>
      <c r="L328" s="4"/>
      <c r="M328" s="4"/>
      <c r="N328" s="4"/>
    </row>
    <row r="329" spans="1:14">
      <c r="A329" s="4">
        <f t="shared" si="20"/>
        <v>2173</v>
      </c>
      <c r="G329" s="2">
        <f>CO2low!L429</f>
        <v>1211.6044806276484</v>
      </c>
      <c r="H329" s="4">
        <f t="shared" si="21"/>
        <v>7.9336737857940296</v>
      </c>
      <c r="I329" s="4">
        <f t="shared" si="23"/>
        <v>2.3726389429337691</v>
      </c>
      <c r="J329" s="4">
        <f t="shared" si="22"/>
        <v>0.91455365121501808</v>
      </c>
      <c r="K329" s="4"/>
      <c r="L329" s="4"/>
      <c r="M329" s="4"/>
      <c r="N329" s="4"/>
    </row>
    <row r="330" spans="1:14">
      <c r="A330" s="4">
        <f t="shared" si="20"/>
        <v>2174</v>
      </c>
      <c r="G330" s="2">
        <f>CO2low!L430</f>
        <v>1217.0099920033931</v>
      </c>
      <c r="H330" s="4">
        <f t="shared" si="21"/>
        <v>7.9574894501920133</v>
      </c>
      <c r="I330" s="4">
        <f t="shared" si="23"/>
        <v>2.3835388761306362</v>
      </c>
      <c r="J330" s="4">
        <f t="shared" si="22"/>
        <v>0.9228355756719806</v>
      </c>
      <c r="K330" s="4"/>
      <c r="L330" s="4"/>
      <c r="M330" s="4"/>
      <c r="N330" s="4"/>
    </row>
    <row r="331" spans="1:14">
      <c r="A331" s="4">
        <f t="shared" si="20"/>
        <v>2175</v>
      </c>
      <c r="G331" s="2">
        <f>CO2low!L431</f>
        <v>1222.4021734315124</v>
      </c>
      <c r="H331" s="4">
        <f t="shared" si="21"/>
        <v>7.9811412282998306</v>
      </c>
      <c r="I331" s="4">
        <f t="shared" si="23"/>
        <v>2.3943853653545837</v>
      </c>
      <c r="J331" s="4">
        <f t="shared" si="22"/>
        <v>0.93113237041858576</v>
      </c>
      <c r="K331" s="4"/>
      <c r="L331" s="4"/>
      <c r="M331" s="4"/>
      <c r="N331" s="4"/>
    </row>
    <row r="332" spans="1:14">
      <c r="A332" s="4">
        <f t="shared" si="20"/>
        <v>2176</v>
      </c>
      <c r="G332" s="2">
        <f>CO2low!L432</f>
        <v>1227.78097885643</v>
      </c>
      <c r="H332" s="4">
        <f t="shared" si="21"/>
        <v>8.0046306194690384</v>
      </c>
      <c r="I332" s="4">
        <f t="shared" si="23"/>
        <v>2.405178601406555</v>
      </c>
      <c r="J332" s="4">
        <f t="shared" si="22"/>
        <v>0.93944364742982223</v>
      </c>
      <c r="K332" s="4"/>
      <c r="L332" s="4"/>
      <c r="M332" s="4"/>
      <c r="N332" s="4"/>
    </row>
    <row r="333" spans="1:14">
      <c r="A333" s="4">
        <f t="shared" si="20"/>
        <v>2177</v>
      </c>
      <c r="G333" s="2">
        <f>CO2low!L433</f>
        <v>1233.1463660557135</v>
      </c>
      <c r="H333" s="4">
        <f t="shared" si="21"/>
        <v>8.0279591155804706</v>
      </c>
      <c r="I333" s="4">
        <f t="shared" si="23"/>
        <v>2.4159187813797462</v>
      </c>
      <c r="J333" s="4">
        <f t="shared" si="22"/>
        <v>0.94776902196841006</v>
      </c>
      <c r="K333" s="4"/>
      <c r="L333" s="4"/>
      <c r="M333" s="4"/>
      <c r="N333" s="4"/>
    </row>
    <row r="334" spans="1:14">
      <c r="A334" s="4">
        <f t="shared" si="20"/>
        <v>2178</v>
      </c>
      <c r="G334" s="2">
        <f>CO2low!L434</f>
        <v>1238.498296550599</v>
      </c>
      <c r="H334" s="4">
        <f t="shared" si="21"/>
        <v>8.0511282007898686</v>
      </c>
      <c r="I334" s="4">
        <f t="shared" si="23"/>
        <v>2.4266061083963595</v>
      </c>
      <c r="J334" s="4">
        <f t="shared" si="22"/>
        <v>0.95610811260186646</v>
      </c>
      <c r="K334" s="4"/>
      <c r="L334" s="4"/>
      <c r="M334" s="4"/>
      <c r="N334" s="4"/>
    </row>
    <row r="335" spans="1:14">
      <c r="A335" s="4">
        <f t="shared" si="20"/>
        <v>2179</v>
      </c>
      <c r="G335" s="2">
        <f>CO2low!L435</f>
        <v>1243.836735517343</v>
      </c>
      <c r="H335" s="4">
        <f t="shared" si="21"/>
        <v>8.0741393512863482</v>
      </c>
      <c r="I335" s="4">
        <f t="shared" si="23"/>
        <v>2.4372407913506575</v>
      </c>
      <c r="J335" s="4">
        <f t="shared" si="22"/>
        <v>0.96446054121797919</v>
      </c>
      <c r="K335" s="4"/>
      <c r="L335" s="4"/>
      <c r="M335" s="4"/>
      <c r="N335" s="4"/>
    </row>
    <row r="336" spans="1:14">
      <c r="A336" s="4">
        <f t="shared" si="20"/>
        <v>2180</v>
      </c>
      <c r="G336" s="2">
        <f>CO2low!L436</f>
        <v>1249.1616516994347</v>
      </c>
      <c r="H336" s="4">
        <f t="shared" si="21"/>
        <v>8.0969940350632985</v>
      </c>
      <c r="I336" s="4">
        <f t="shared" si="23"/>
        <v>2.4478230446582407</v>
      </c>
      <c r="J336" s="4">
        <f t="shared" si="22"/>
        <v>0.97282593303873277</v>
      </c>
      <c r="K336" s="4"/>
      <c r="L336" s="4"/>
      <c r="M336" s="4"/>
      <c r="N336" s="4"/>
    </row>
    <row r="337" spans="1:14">
      <c r="A337" s="4">
        <f t="shared" si="20"/>
        <v>2181</v>
      </c>
      <c r="G337" s="2">
        <f>CO2low!L437</f>
        <v>1254.4730173206972</v>
      </c>
      <c r="H337" s="4">
        <f t="shared" si="21"/>
        <v>8.1196937117013341</v>
      </c>
      <c r="I337" s="4">
        <f t="shared" si="23"/>
        <v>2.4583530880114433</v>
      </c>
      <c r="J337" s="4">
        <f t="shared" si="22"/>
        <v>0.98120391663273154</v>
      </c>
      <c r="K337" s="4"/>
      <c r="L337" s="4"/>
      <c r="M337" s="4"/>
      <c r="N337" s="4"/>
    </row>
    <row r="338" spans="1:14">
      <c r="A338" s="4">
        <f t="shared" si="20"/>
        <v>2182</v>
      </c>
      <c r="G338" s="2">
        <f>CO2low!L438</f>
        <v>1259.7708079992958</v>
      </c>
      <c r="H338" s="4">
        <f t="shared" si="21"/>
        <v>8.1422398321629217</v>
      </c>
      <c r="I338" s="4">
        <f t="shared" si="23"/>
        <v>2.4688311461407637</v>
      </c>
      <c r="J338" s="4">
        <f t="shared" si="22"/>
        <v>0.98959412392616264</v>
      </c>
      <c r="K338" s="4"/>
      <c r="L338" s="4"/>
      <c r="M338" s="4"/>
      <c r="N338" s="4"/>
    </row>
    <row r="339" spans="1:14">
      <c r="A339" s="4">
        <f t="shared" si="20"/>
        <v>2183</v>
      </c>
      <c r="G339" s="2">
        <f>CO2low!L439</f>
        <v>1265.0550026626815</v>
      </c>
      <c r="H339" s="4">
        <f t="shared" si="21"/>
        <v>8.164633838598256</v>
      </c>
      <c r="I339" s="4">
        <f t="shared" si="23"/>
        <v>2.4792574485822345</v>
      </c>
      <c r="J339" s="4">
        <f t="shared" si="22"/>
        <v>0.99799619021234154</v>
      </c>
      <c r="K339" s="4"/>
      <c r="L339" s="4"/>
      <c r="M339" s="4"/>
      <c r="N339" s="4"/>
    </row>
    <row r="340" spans="1:14">
      <c r="A340" s="4">
        <f t="shared" si="20"/>
        <v>2184</v>
      </c>
      <c r="G340" s="2">
        <f>CO2low!L440</f>
        <v>1270.3255834634926</v>
      </c>
      <c r="H340" s="4">
        <f t="shared" si="21"/>
        <v>8.1868771641621052</v>
      </c>
      <c r="I340" s="4">
        <f t="shared" si="23"/>
        <v>2.4896322294506352</v>
      </c>
      <c r="J340" s="4">
        <f t="shared" si="22"/>
        <v>1.0064097541598824</v>
      </c>
      <c r="K340" s="4"/>
      <c r="L340" s="4"/>
      <c r="M340" s="4"/>
      <c r="N340" s="4"/>
    </row>
    <row r="341" spans="1:14">
      <c r="A341" s="4">
        <f t="shared" si="20"/>
        <v>2185</v>
      </c>
      <c r="G341" s="2">
        <f>CO2low!L441</f>
        <v>1275.5825356964283</v>
      </c>
      <c r="H341" s="4">
        <f t="shared" si="21"/>
        <v>8.2089712328411988</v>
      </c>
      <c r="I341" s="4">
        <f t="shared" si="23"/>
        <v>2.4999557272184614</v>
      </c>
      <c r="J341" s="4">
        <f t="shared" si="22"/>
        <v>1.0148344578195339</v>
      </c>
      <c r="K341" s="4"/>
      <c r="L341" s="4"/>
      <c r="M341" s="4"/>
      <c r="N341" s="4"/>
    </row>
    <row r="342" spans="1:14">
      <c r="A342" s="4">
        <f t="shared" si="20"/>
        <v>2186</v>
      </c>
      <c r="G342" s="2">
        <f>CO2low!L442</f>
        <v>1280.8258477161185</v>
      </c>
      <c r="H342" s="4">
        <f t="shared" si="21"/>
        <v>8.2309174592918417</v>
      </c>
      <c r="I342" s="4">
        <f t="shared" si="23"/>
        <v>2.5102281845005496</v>
      </c>
      <c r="J342" s="4">
        <f t="shared" si="22"/>
        <v>1.0232699466297197</v>
      </c>
      <c r="K342" s="4"/>
      <c r="L342" s="4"/>
      <c r="M342" s="4"/>
      <c r="N342" s="4"/>
    </row>
    <row r="343" spans="1:14">
      <c r="A343" s="4">
        <f t="shared" si="20"/>
        <v>2187</v>
      </c>
      <c r="G343" s="2">
        <f>CO2low!L443</f>
        <v>1286.0555108560065</v>
      </c>
      <c r="H343" s="4">
        <f t="shared" si="21"/>
        <v>8.2527172486874427</v>
      </c>
      <c r="I343" s="4">
        <f t="shared" si="23"/>
        <v>2.5204498478442683</v>
      </c>
      <c r="J343" s="4">
        <f t="shared" si="22"/>
        <v>1.0317158694208259</v>
      </c>
      <c r="K343" s="4"/>
      <c r="L343" s="4"/>
      <c r="M343" s="4"/>
      <c r="N343" s="4"/>
    </row>
    <row r="344" spans="1:14">
      <c r="A344" s="4">
        <f t="shared" si="20"/>
        <v>2188</v>
      </c>
      <c r="G344" s="2">
        <f>CO2low!L444</f>
        <v>1291.2715193482588</v>
      </c>
      <c r="H344" s="4">
        <f t="shared" si="21"/>
        <v>8.2743719965755851</v>
      </c>
      <c r="I344" s="4">
        <f t="shared" si="23"/>
        <v>2.530620967525179</v>
      </c>
      <c r="J344" s="4">
        <f t="shared" si="22"/>
        <v>1.0401718784182712</v>
      </c>
      <c r="K344" s="4"/>
      <c r="L344" s="4"/>
      <c r="M344" s="4"/>
      <c r="N344" s="4"/>
    </row>
    <row r="345" spans="1:14">
      <c r="A345" s="4">
        <f t="shared" si="20"/>
        <v>2189</v>
      </c>
      <c r="G345" s="2">
        <f>CO2low!L445</f>
        <v>1296.4738702447148</v>
      </c>
      <c r="H345" s="4">
        <f t="shared" si="21"/>
        <v>8.2958830887443593</v>
      </c>
      <c r="I345" s="4">
        <f t="shared" si="23"/>
        <v>2.5407417973480775</v>
      </c>
      <c r="J345" s="4">
        <f t="shared" si="22"/>
        <v>1.0486376292443984</v>
      </c>
      <c r="K345" s="4"/>
      <c r="L345" s="4"/>
      <c r="M345" s="4"/>
      <c r="N345" s="4"/>
    </row>
    <row r="346" spans="1:14">
      <c r="A346" s="4">
        <f t="shared" si="20"/>
        <v>2190</v>
      </c>
      <c r="G346" s="2">
        <f>CO2low!L446</f>
        <v>1301.6625633388953</v>
      </c>
      <c r="H346" s="4">
        <f t="shared" si="21"/>
        <v>8.3172519010976345</v>
      </c>
      <c r="I346" s="4">
        <f t="shared" si="23"/>
        <v>2.5508125944533155</v>
      </c>
      <c r="J346" s="4">
        <f t="shared" si="22"/>
        <v>1.0571127809192273</v>
      </c>
      <c r="K346" s="4"/>
      <c r="L346" s="4"/>
      <c r="M346" s="4"/>
      <c r="N346" s="4"/>
    </row>
    <row r="347" spans="1:14">
      <c r="A347" s="4">
        <f t="shared" si="20"/>
        <v>2191</v>
      </c>
      <c r="G347" s="2">
        <f>CO2low!L447</f>
        <v>1306.8376010890788</v>
      </c>
      <c r="H347" s="4">
        <f t="shared" si="21"/>
        <v>8.3384797995389963</v>
      </c>
      <c r="I347" s="4">
        <f t="shared" si="23"/>
        <v>2.5608336191283172</v>
      </c>
      <c r="J347" s="4">
        <f t="shared" si="22"/>
        <v>1.065596995860101</v>
      </c>
      <c r="K347" s="4"/>
      <c r="L347" s="4"/>
      <c r="M347" s="4"/>
      <c r="N347" s="4"/>
    </row>
    <row r="348" spans="1:14">
      <c r="A348" s="4">
        <f t="shared" si="20"/>
        <v>2192</v>
      </c>
      <c r="G348" s="2">
        <f>CO2low!L448</f>
        <v>1311.9989885424527</v>
      </c>
      <c r="H348" s="4">
        <f t="shared" si="21"/>
        <v>8.3595681398639901</v>
      </c>
      <c r="I348" s="4">
        <f t="shared" si="23"/>
        <v>2.5708051346241909</v>
      </c>
      <c r="J348" s="4">
        <f t="shared" si="22"/>
        <v>1.0740899398802646</v>
      </c>
      <c r="K348" s="4"/>
      <c r="L348" s="4"/>
      <c r="M348" s="4"/>
      <c r="N348" s="4"/>
    </row>
    <row r="349" spans="1:14">
      <c r="A349" s="4">
        <f t="shared" si="20"/>
        <v>2193</v>
      </c>
      <c r="G349" s="2">
        <f>CO2low!L449</f>
        <v>1317.1467332603565</v>
      </c>
      <c r="H349" s="4">
        <f t="shared" si="21"/>
        <v>8.3805182676604932</v>
      </c>
      <c r="I349" s="4">
        <f t="shared" si="23"/>
        <v>2.5807274069773478</v>
      </c>
      <c r="J349" s="4">
        <f t="shared" si="22"/>
        <v>1.0825912821864101</v>
      </c>
      <c r="K349" s="4"/>
      <c r="L349" s="4"/>
      <c r="M349" s="4"/>
      <c r="N349" s="4"/>
    </row>
    <row r="350" spans="1:14">
      <c r="A350" s="4">
        <f t="shared" si="20"/>
        <v>2194</v>
      </c>
      <c r="G350" s="2">
        <f>CO2low!L450</f>
        <v>1322.28084524462</v>
      </c>
      <c r="H350" s="4">
        <f t="shared" si="21"/>
        <v>8.4013315182168373</v>
      </c>
      <c r="I350" s="4">
        <f t="shared" si="23"/>
        <v>2.5906007048360342</v>
      </c>
      <c r="J350" s="4">
        <f t="shared" si="22"/>
        <v>1.0911006953752227</v>
      </c>
      <c r="K350" s="4"/>
      <c r="L350" s="4"/>
      <c r="M350" s="4"/>
      <c r="N350" s="4"/>
    </row>
    <row r="351" spans="1:14">
      <c r="A351" s="4">
        <f t="shared" si="20"/>
        <v>2195</v>
      </c>
      <c r="G351" s="2">
        <f>CO2low!L451</f>
        <v>1327.4013368650044</v>
      </c>
      <c r="H351" s="4">
        <f t="shared" si="21"/>
        <v>8.4220092164374805</v>
      </c>
      <c r="I351" s="4">
        <f t="shared" si="23"/>
        <v>2.6004252992916852</v>
      </c>
      <c r="J351" s="4">
        <f t="shared" si="22"/>
        <v>1.0996178554289602</v>
      </c>
      <c r="K351" s="4"/>
      <c r="L351" s="4"/>
      <c r="M351" s="4"/>
      <c r="N351" s="4"/>
    </row>
    <row r="352" spans="1:14">
      <c r="A352" s="4">
        <f t="shared" si="20"/>
        <v>2196</v>
      </c>
      <c r="G352" s="2">
        <f>CO2low!L452</f>
        <v>1332.5082227877574</v>
      </c>
      <c r="H352" s="4">
        <f t="shared" si="21"/>
        <v>8.442552676765958</v>
      </c>
      <c r="I352" s="4">
        <f t="shared" si="23"/>
        <v>2.6102014637150126</v>
      </c>
      <c r="J352" s="4">
        <f t="shared" si="22"/>
        <v>1.1081424417101005</v>
      </c>
      <c r="K352" s="4"/>
      <c r="L352" s="4"/>
      <c r="M352" s="4"/>
      <c r="N352" s="4"/>
    </row>
    <row r="353" spans="1:14">
      <c r="A353" s="4">
        <f t="shared" si="20"/>
        <v>2197</v>
      </c>
      <c r="G353" s="2">
        <f>CO2low!L453</f>
        <v>1337.6015199052788</v>
      </c>
      <c r="H353" s="4">
        <f t="shared" si="21"/>
        <v>8.4629632031148265</v>
      </c>
      <c r="I353" s="4">
        <f t="shared" si="23"/>
        <v>2.6199294735967285</v>
      </c>
      <c r="J353" s="4">
        <f t="shared" si="22"/>
        <v>1.1166741369550883</v>
      </c>
      <c r="K353" s="4"/>
      <c r="L353" s="4"/>
      <c r="M353" s="4"/>
      <c r="N353" s="4"/>
    </row>
    <row r="354" spans="1:14">
      <c r="A354" s="4">
        <f t="shared" si="20"/>
        <v>2198</v>
      </c>
      <c r="G354" s="2">
        <f>CO2low!L454</f>
        <v>1342.6812472669108</v>
      </c>
      <c r="H354" s="4">
        <f t="shared" si="21"/>
        <v>8.4832420888023972</v>
      </c>
      <c r="I354" s="4">
        <f t="shared" si="23"/>
        <v>2.6296096063928256</v>
      </c>
      <c r="J354" s="4">
        <f t="shared" si="22"/>
        <v>1.1252126272672129</v>
      </c>
      <c r="K354" s="4"/>
      <c r="L354" s="4"/>
      <c r="M354" s="4"/>
      <c r="N354" s="4"/>
    </row>
    <row r="355" spans="1:14">
      <c r="A355" s="4">
        <f t="shared" si="20"/>
        <v>2199</v>
      </c>
      <c r="G355" s="2">
        <f>CO2low!L455</f>
        <v>1347.7474260108481</v>
      </c>
      <c r="H355" s="4">
        <f t="shared" si="21"/>
        <v>8.5033906164960005</v>
      </c>
      <c r="I355" s="4">
        <f t="shared" si="23"/>
        <v>2.6392421413743183</v>
      </c>
      <c r="J355" s="4">
        <f t="shared" si="22"/>
        <v>1.1337576021086464</v>
      </c>
      <c r="K355" s="4"/>
      <c r="L355" s="4"/>
      <c r="M355" s="4"/>
      <c r="N355" s="4"/>
    </row>
    <row r="356" spans="1:14">
      <c r="A356" s="4">
        <f t="shared" si="20"/>
        <v>2200</v>
      </c>
      <c r="G356" s="2">
        <f>CO2low!L456</f>
        <v>1352.8000792971768</v>
      </c>
      <c r="H356" s="4">
        <f t="shared" si="21"/>
        <v>8.5234100581615575</v>
      </c>
      <c r="I356" s="4">
        <f t="shared" si="23"/>
        <v>2.6488273594813578</v>
      </c>
      <c r="J356" s="4">
        <f t="shared" si="22"/>
        <v>1.1423087542916754</v>
      </c>
      <c r="K356" s="4"/>
      <c r="L356" s="4"/>
      <c r="M356" s="4"/>
      <c r="N356" s="4"/>
    </row>
    <row r="357" spans="1:14">
      <c r="A357" s="4">
        <f t="shared" si="20"/>
        <v>2201</v>
      </c>
      <c r="G357" s="2">
        <f>CO2low!L457</f>
        <v>1357.8392322420368</v>
      </c>
      <c r="H357" s="4">
        <f t="shared" si="21"/>
        <v>8.543301675019217</v>
      </c>
      <c r="I357" s="4">
        <f t="shared" si="23"/>
        <v>2.6583655431816351</v>
      </c>
      <c r="J357" s="4">
        <f t="shared" si="22"/>
        <v>1.1508657799691528</v>
      </c>
      <c r="K357" s="4"/>
      <c r="L357" s="4"/>
      <c r="M357" s="4"/>
      <c r="N357" s="4"/>
    </row>
    <row r="358" spans="1:14">
      <c r="A358" s="4">
        <f t="shared" si="20"/>
        <v>2202</v>
      </c>
      <c r="G358" s="2">
        <f>CO2low!L458</f>
        <v>1362.8649118529156</v>
      </c>
      <c r="H358" s="4">
        <f t="shared" si="21"/>
        <v>8.5630667175048565</v>
      </c>
      <c r="I358" s="4">
        <f t="shared" si="23"/>
        <v>2.6678569763329838</v>
      </c>
      <c r="J358" s="4">
        <f t="shared" si="22"/>
        <v>1.1594283786241997</v>
      </c>
      <c r="K358" s="4"/>
      <c r="L358" s="4"/>
      <c r="M358" s="4"/>
      <c r="N358" s="4"/>
    </row>
    <row r="359" spans="1:14">
      <c r="A359" s="4">
        <f t="shared" si="20"/>
        <v>2203</v>
      </c>
      <c r="G359" s="2">
        <f>CO2low!L459</f>
        <v>1367.8771469650685</v>
      </c>
      <c r="H359" s="4">
        <f t="shared" si="21"/>
        <v>8.5827064252372516</v>
      </c>
      <c r="I359" s="4">
        <f t="shared" si="23"/>
        <v>2.6773019440500998</v>
      </c>
      <c r="J359" s="4">
        <f t="shared" si="22"/>
        <v>1.1679962530591856</v>
      </c>
      <c r="K359" s="4"/>
      <c r="L359" s="4"/>
      <c r="M359" s="4"/>
      <c r="N359" s="4"/>
    </row>
    <row r="360" spans="1:14">
      <c r="A360" s="4">
        <f t="shared" si="20"/>
        <v>2204</v>
      </c>
      <c r="G360" s="2">
        <f>CO2low!L460</f>
        <v>1372.875968179063</v>
      </c>
      <c r="H360" s="4">
        <f t="shared" si="21"/>
        <v>8.6022220269906455</v>
      </c>
      <c r="I360" s="4">
        <f t="shared" si="23"/>
        <v>2.6867007325752899</v>
      </c>
      <c r="J360" s="4">
        <f t="shared" si="22"/>
        <v>1.176569109384014</v>
      </c>
      <c r="K360" s="4"/>
      <c r="L360" s="4"/>
      <c r="M360" s="4"/>
      <c r="N360" s="4"/>
    </row>
    <row r="361" spans="1:14">
      <c r="A361" s="4">
        <f t="shared" si="20"/>
        <v>2205</v>
      </c>
      <c r="G361" s="2">
        <f>CO2low!L461</f>
        <v>1377.8614077994539</v>
      </c>
      <c r="H361" s="4">
        <f t="shared" si="21"/>
        <v>8.6216147406726034</v>
      </c>
      <c r="I361" s="4">
        <f t="shared" si="23"/>
        <v>2.6960536291531687</v>
      </c>
      <c r="J361" s="4">
        <f t="shared" si="22"/>
        <v>1.1851466570037406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2">
        <f>CO2low!L462</f>
        <v>1382.8334997745744</v>
      </c>
      <c r="H362" s="4">
        <f t="shared" si="21"/>
        <v>8.6408857733068718</v>
      </c>
      <c r="I362" s="4">
        <f t="shared" si="23"/>
        <v>2.7053609219092172</v>
      </c>
      <c r="J362" s="4">
        <f t="shared" si="22"/>
        <v>1.1937286086055494</v>
      </c>
      <c r="K362" s="4"/>
      <c r="L362" s="4"/>
      <c r="M362" s="4"/>
      <c r="N362" s="4"/>
    </row>
    <row r="363" spans="1:14">
      <c r="A363" s="4">
        <f t="shared" si="24"/>
        <v>2207</v>
      </c>
      <c r="G363" s="2">
        <f>CO2low!L463</f>
        <v>1387.7922796374526</v>
      </c>
      <c r="H363" s="4">
        <f t="shared" si="21"/>
        <v>8.6600363210211349</v>
      </c>
      <c r="I363" s="4">
        <f t="shared" si="23"/>
        <v>2.7146228997321247</v>
      </c>
      <c r="J363" s="4">
        <f t="shared" si="22"/>
        <v>1.2023146801451143</v>
      </c>
      <c r="K363" s="4"/>
      <c r="L363" s="4"/>
      <c r="M363" s="4"/>
      <c r="N363" s="4"/>
    </row>
    <row r="364" spans="1:14">
      <c r="A364" s="4">
        <f t="shared" si="24"/>
        <v>2208</v>
      </c>
      <c r="G364" s="2">
        <f>CO2low!L464</f>
        <v>1392.7377844478387</v>
      </c>
      <c r="H364" s="4">
        <f t="shared" si="21"/>
        <v>8.6790675690394128</v>
      </c>
      <c r="I364" s="4">
        <f t="shared" si="23"/>
        <v>2.7238398521598333</v>
      </c>
      <c r="J364" s="4">
        <f t="shared" si="22"/>
        <v>1.2109045908323686</v>
      </c>
      <c r="K364" s="4"/>
      <c r="L364" s="4"/>
      <c r="M364" s="4"/>
      <c r="N364" s="4"/>
    </row>
    <row r="365" spans="1:14">
      <c r="A365" s="4">
        <f t="shared" si="24"/>
        <v>2209</v>
      </c>
      <c r="G365" s="2">
        <f>CO2low!L465</f>
        <v>1397.6700527353469</v>
      </c>
      <c r="H365" s="4">
        <f t="shared" si="21"/>
        <v>8.6979806916789713</v>
      </c>
      <c r="I365" s="4">
        <f t="shared" si="23"/>
        <v>2.7330120692691997</v>
      </c>
      <c r="J365" s="4">
        <f t="shared" si="22"/>
        <v>1.2194980631167085</v>
      </c>
      <c r="K365" s="4"/>
      <c r="L365" s="4"/>
      <c r="M365" s="4"/>
      <c r="N365" s="4"/>
    </row>
    <row r="366" spans="1:14">
      <c r="A366" s="4">
        <f t="shared" si="24"/>
        <v>2210</v>
      </c>
      <c r="G366" s="2">
        <f>CO2low!L466</f>
        <v>1402.5891244437021</v>
      </c>
      <c r="H366" s="4">
        <f t="shared" si="21"/>
        <v>8.7167768523515647</v>
      </c>
      <c r="I366" s="4">
        <f t="shared" si="23"/>
        <v>2.7421398415692044</v>
      </c>
      <c r="J366" s="4">
        <f t="shared" si="22"/>
        <v>1.2280948226716546</v>
      </c>
      <c r="K366" s="4"/>
      <c r="L366" s="4"/>
      <c r="M366" s="4"/>
      <c r="N366" s="4"/>
    </row>
    <row r="367" spans="1:14">
      <c r="A367" s="4">
        <f t="shared" si="24"/>
        <v>2211</v>
      </c>
      <c r="G367" s="2">
        <f>CO2low!L467</f>
        <v>1407.4950408760865</v>
      </c>
      <c r="H367" s="4">
        <f t="shared" si="21"/>
        <v>8.735457203568803</v>
      </c>
      <c r="I367" s="4">
        <f t="shared" si="23"/>
        <v>2.7512234598976213</v>
      </c>
      <c r="J367" s="4">
        <f t="shared" si="22"/>
        <v>1.2366945983789928</v>
      </c>
      <c r="K367" s="4"/>
      <c r="L367" s="4"/>
      <c r="M367" s="4"/>
      <c r="N367" s="4"/>
    </row>
    <row r="368" spans="1:14">
      <c r="A368" s="4">
        <f t="shared" si="24"/>
        <v>2212</v>
      </c>
      <c r="G368" s="2">
        <f>CO2low!L468</f>
        <v>1412.3878446415811</v>
      </c>
      <c r="H368" s="4">
        <f t="shared" si="21"/>
        <v>8.7540228869515389</v>
      </c>
      <c r="I368" s="4">
        <f t="shared" si="23"/>
        <v>2.7602632153210767</v>
      </c>
      <c r="J368" s="4">
        <f t="shared" si="22"/>
        <v>1.2452971223124185</v>
      </c>
      <c r="K368" s="4"/>
      <c r="L368" s="4"/>
      <c r="M368" s="4"/>
      <c r="N368" s="4"/>
    </row>
    <row r="369" spans="1:14">
      <c r="A369" s="4">
        <f t="shared" si="24"/>
        <v>2213</v>
      </c>
      <c r="G369" s="2">
        <f>CO2low!L469</f>
        <v>1417.2675796026961</v>
      </c>
      <c r="H369" s="4">
        <f t="shared" si="21"/>
        <v>8.7724750332430812</v>
      </c>
      <c r="I369" s="4">
        <f t="shared" si="23"/>
        <v>2.7692593990384213</v>
      </c>
      <c r="J369" s="4">
        <f t="shared" si="22"/>
        <v>1.2539021297207076</v>
      </c>
      <c r="K369" s="4"/>
      <c r="L369" s="4"/>
      <c r="M369" s="4"/>
      <c r="N369" s="4"/>
    </row>
    <row r="370" spans="1:14">
      <c r="A370" s="4">
        <f t="shared" si="24"/>
        <v>2214</v>
      </c>
      <c r="G370" s="2">
        <f>CO2low!L470</f>
        <v>1422.1342908239792</v>
      </c>
      <c r="H370" s="4">
        <f t="shared" si="21"/>
        <v>8.7908147623260859</v>
      </c>
      <c r="I370" s="4">
        <f t="shared" si="23"/>
        <v>2.7782123022873391</v>
      </c>
      <c r="J370" s="4">
        <f t="shared" si="22"/>
        <v>1.2625093590104322</v>
      </c>
      <c r="K370" s="4"/>
      <c r="L370" s="4"/>
      <c r="M370" s="4"/>
      <c r="N370" s="4"/>
    </row>
    <row r="371" spans="1:14">
      <c r="A371" s="4">
        <f t="shared" si="24"/>
        <v>2215</v>
      </c>
      <c r="G371" s="2">
        <f>CO2low!L471</f>
        <v>1426.9880245216991</v>
      </c>
      <c r="H371" s="4">
        <f t="shared" si="21"/>
        <v>8.809043183242979</v>
      </c>
      <c r="I371" s="4">
        <f t="shared" si="23"/>
        <v>2.7871222162541187</v>
      </c>
      <c r="J371" s="4">
        <f t="shared" si="22"/>
        <v>1.2711185517282451</v>
      </c>
      <c r="K371" s="4"/>
      <c r="L371" s="4"/>
      <c r="M371" s="4"/>
      <c r="N371" s="4"/>
    </row>
    <row r="372" spans="1:14">
      <c r="A372" s="4">
        <f t="shared" si="24"/>
        <v>2216</v>
      </c>
      <c r="G372" s="2">
        <f>CO2low!L472</f>
        <v>1431.8288280145912</v>
      </c>
      <c r="H372" s="4">
        <f t="shared" si="21"/>
        <v>8.8271613942197664</v>
      </c>
      <c r="I372" s="4">
        <f t="shared" si="23"/>
        <v>2.7959894319865204</v>
      </c>
      <c r="J372" s="4">
        <f t="shared" si="22"/>
        <v>1.2797294525427521</v>
      </c>
      <c r="K372" s="4"/>
      <c r="L372" s="4"/>
      <c r="M372" s="4"/>
      <c r="N372" s="4"/>
    </row>
    <row r="373" spans="1:14">
      <c r="A373" s="4">
        <f t="shared" si="24"/>
        <v>2217</v>
      </c>
      <c r="G373" s="2">
        <f>CO2low!L473</f>
        <v>1436.656749675662</v>
      </c>
      <c r="H373" s="4">
        <f t="shared" si="21"/>
        <v>8.8451704826930975</v>
      </c>
      <c r="I373" s="4">
        <f t="shared" si="23"/>
        <v>2.804814240309657</v>
      </c>
      <c r="J373" s="4">
        <f t="shared" si="22"/>
        <v>1.2883418092259926</v>
      </c>
      <c r="K373" s="4"/>
      <c r="L373" s="4"/>
      <c r="M373" s="4"/>
      <c r="N373" s="4"/>
    </row>
    <row r="374" spans="1:14">
      <c r="A374" s="4">
        <f t="shared" si="24"/>
        <v>2218</v>
      </c>
      <c r="G374" s="2">
        <f>CO2low!L474</f>
        <v>1441.4718388850392</v>
      </c>
      <c r="H374" s="4">
        <f t="shared" si="21"/>
        <v>8.8630715253404251</v>
      </c>
      <c r="I374" s="4">
        <f t="shared" si="23"/>
        <v>2.8135969317448311</v>
      </c>
      <c r="J374" s="4">
        <f t="shared" si="22"/>
        <v>1.2969553726345477</v>
      </c>
      <c r="K374" s="4"/>
      <c r="L374" s="4"/>
      <c r="M374" s="4"/>
      <c r="N374" s="4"/>
    </row>
    <row r="375" spans="1:14">
      <c r="A375" s="4">
        <f t="shared" si="24"/>
        <v>2219</v>
      </c>
      <c r="G375" s="2">
        <f>CO2low!L475</f>
        <v>1446.2741459838592</v>
      </c>
      <c r="H375" s="4">
        <f t="shared" si="21"/>
        <v>8.8808655881131564</v>
      </c>
      <c r="I375" s="4">
        <f t="shared" si="23"/>
        <v>2.8223377964312486</v>
      </c>
      <c r="J375" s="4">
        <f t="shared" si="22"/>
        <v>1.3055698966902942</v>
      </c>
      <c r="K375" s="4"/>
      <c r="L375" s="4"/>
      <c r="M375" s="4"/>
      <c r="N375" s="4"/>
    </row>
    <row r="376" spans="1:14">
      <c r="A376" s="4">
        <f t="shared" si="24"/>
        <v>2220</v>
      </c>
      <c r="G376" s="2">
        <f>CO2low!L476</f>
        <v>1451.0637222291832</v>
      </c>
      <c r="H376" s="4">
        <f t="shared" si="21"/>
        <v>8.8985537262726542</v>
      </c>
      <c r="I376" s="4">
        <f t="shared" si="23"/>
        <v>2.8310371240505465</v>
      </c>
      <c r="J376" s="4">
        <f t="shared" si="22"/>
        <v>1.3141851383608227</v>
      </c>
      <c r="K376" s="4"/>
      <c r="L376" s="4"/>
      <c r="M376" s="4"/>
      <c r="N376" s="4"/>
    </row>
    <row r="377" spans="1:14">
      <c r="A377" s="4">
        <f t="shared" si="24"/>
        <v>2221</v>
      </c>
      <c r="G377" s="2">
        <f>CO2low!L477</f>
        <v>1455.8406197499332</v>
      </c>
      <c r="H377" s="4">
        <f t="shared" si="21"/>
        <v>8.9161369844289524</v>
      </c>
      <c r="I377" s="4">
        <f t="shared" si="23"/>
        <v>2.8396952037540655</v>
      </c>
      <c r="J377" s="4">
        <f t="shared" si="22"/>
        <v>1.3228008576395405</v>
      </c>
      <c r="K377" s="4"/>
      <c r="L377" s="4"/>
      <c r="M377" s="4"/>
      <c r="N377" s="4"/>
    </row>
    <row r="378" spans="1:14">
      <c r="A378" s="4">
        <f t="shared" si="24"/>
        <v>2222</v>
      </c>
      <c r="G378" s="2">
        <f>CO2low!L478</f>
        <v>1460.6048915038318</v>
      </c>
      <c r="H378" s="4">
        <f t="shared" si="21"/>
        <v>8.9336163965820798</v>
      </c>
      <c r="I378" s="4">
        <f t="shared" si="23"/>
        <v>2.8483123240928041</v>
      </c>
      <c r="J378" s="4">
        <f t="shared" si="22"/>
        <v>1.331416817525471</v>
      </c>
      <c r="K378" s="4"/>
      <c r="L378" s="4"/>
      <c r="M378" s="4"/>
      <c r="N378" s="4"/>
    </row>
    <row r="379" spans="1:14">
      <c r="A379" s="4">
        <f t="shared" si="24"/>
        <v>2223</v>
      </c>
      <c r="G379" s="2">
        <f>CO2low!L479</f>
        <v>1465.3565912353447</v>
      </c>
      <c r="H379" s="4">
        <f t="shared" si="21"/>
        <v>8.9509929861659039</v>
      </c>
      <c r="I379" s="4">
        <f t="shared" si="23"/>
        <v>2.8568887729499841</v>
      </c>
      <c r="J379" s="4">
        <f t="shared" si="22"/>
        <v>1.3400327840027735</v>
      </c>
      <c r="K379" s="4"/>
      <c r="L379" s="4"/>
      <c r="M379" s="4"/>
      <c r="N379" s="4"/>
    </row>
    <row r="380" spans="1:14">
      <c r="A380" s="4">
        <f t="shared" si="24"/>
        <v>2224</v>
      </c>
      <c r="G380" s="2">
        <f>CO2low!L480</f>
        <v>1470.0957734346032</v>
      </c>
      <c r="H380" s="4">
        <f t="shared" si="21"/>
        <v>8.9682677660942858</v>
      </c>
      <c r="I380" s="4">
        <f t="shared" si="23"/>
        <v>2.8654248374761706</v>
      </c>
      <c r="J380" s="4">
        <f t="shared" si="22"/>
        <v>1.3486485260199936</v>
      </c>
      <c r="K380" s="4"/>
      <c r="L380" s="4"/>
      <c r="M380" s="4"/>
      <c r="N380" s="4"/>
    </row>
    <row r="381" spans="1:14">
      <c r="A381" s="4">
        <f t="shared" si="24"/>
        <v>2225</v>
      </c>
      <c r="G381" s="2">
        <f>CO2low!L481</f>
        <v>1474.8224932973089</v>
      </c>
      <c r="H381" s="4">
        <f t="shared" si="21"/>
        <v>8.9854417388095698</v>
      </c>
      <c r="I381" s="4">
        <f t="shared" si="23"/>
        <v>2.8739208040268784</v>
      </c>
      <c r="J381" s="4">
        <f t="shared" si="22"/>
        <v>1.3572638154690648</v>
      </c>
      <c r="K381" s="4"/>
      <c r="L381" s="4"/>
      <c r="M381" s="4"/>
      <c r="N381" s="4"/>
    </row>
    <row r="382" spans="1:14">
      <c r="A382" s="4">
        <f t="shared" si="24"/>
        <v>2226</v>
      </c>
      <c r="G382" s="2">
        <f>CO2low!L482</f>
        <v>1479.536806685596</v>
      </c>
      <c r="H382" s="4">
        <f t="shared" si="21"/>
        <v>9.0025158963331879</v>
      </c>
      <c r="I382" s="4">
        <f t="shared" si="23"/>
        <v>2.8823769581026069</v>
      </c>
      <c r="J382" s="4">
        <f t="shared" si="22"/>
        <v>1.3658784271640732</v>
      </c>
      <c r="K382" s="4"/>
      <c r="L382" s="4"/>
      <c r="M382" s="4"/>
      <c r="N382" s="4"/>
    </row>
    <row r="383" spans="1:14">
      <c r="A383" s="4">
        <f t="shared" si="24"/>
        <v>2227</v>
      </c>
      <c r="G383" s="2">
        <f>CO2low!L483</f>
        <v>1484.2387700898498</v>
      </c>
      <c r="H383" s="4">
        <f t="shared" si="21"/>
        <v>9.0194912203183311</v>
      </c>
      <c r="I383" s="4">
        <f t="shared" si="23"/>
        <v>2.8907935842912384</v>
      </c>
      <c r="J383" s="4">
        <f t="shared" si="22"/>
        <v>1.3744921388198039</v>
      </c>
      <c r="K383" s="4"/>
      <c r="L383" s="4"/>
      <c r="M383" s="4"/>
      <c r="N383" s="4"/>
    </row>
    <row r="384" spans="1:14">
      <c r="A384" s="4">
        <f t="shared" si="24"/>
        <v>2228</v>
      </c>
      <c r="G384" s="2">
        <f>CO2low!L484</f>
        <v>1488.9284405914643</v>
      </c>
      <c r="H384" s="4">
        <f t="shared" si="21"/>
        <v>9.0363686821045892</v>
      </c>
      <c r="I384" s="4">
        <f t="shared" si="23"/>
        <v>2.8991709662127492</v>
      </c>
      <c r="J384" s="4">
        <f t="shared" si="22"/>
        <v>1.3831047310300817</v>
      </c>
      <c r="K384" s="4"/>
      <c r="L384" s="4"/>
      <c r="M384" s="4"/>
      <c r="N384" s="4"/>
    </row>
    <row r="385" spans="1:14">
      <c r="A385" s="4">
        <f t="shared" si="24"/>
        <v>2229</v>
      </c>
      <c r="G385" s="2">
        <f>CO2low!L485</f>
        <v>1493.6058758265308</v>
      </c>
      <c r="H385" s="4">
        <f t="shared" si="21"/>
        <v>9.0531492427744347</v>
      </c>
      <c r="I385" s="4">
        <f t="shared" si="23"/>
        <v>2.907509386466161</v>
      </c>
      <c r="J385" s="4">
        <f t="shared" si="22"/>
        <v>1.3917159872459193</v>
      </c>
      <c r="K385" s="4"/>
      <c r="L385" s="4"/>
      <c r="M385" s="4"/>
      <c r="N385" s="4"/>
    </row>
    <row r="386" spans="1:14">
      <c r="A386" s="4">
        <f t="shared" si="24"/>
        <v>2230</v>
      </c>
      <c r="G386" s="2">
        <f>CO2low!L486</f>
        <v>1498.2711339504369</v>
      </c>
      <c r="H386" s="4">
        <f t="shared" si="21"/>
        <v>9.0698338532114651</v>
      </c>
      <c r="I386" s="4">
        <f t="shared" si="23"/>
        <v>2.9158091265786914</v>
      </c>
      <c r="J386" s="4">
        <f t="shared" si="22"/>
        <v>1.4003256937534903</v>
      </c>
      <c r="K386" s="4"/>
      <c r="L386" s="4"/>
      <c r="M386" s="4"/>
      <c r="N386" s="4"/>
    </row>
    <row r="387" spans="1:14">
      <c r="A387" s="4">
        <f t="shared" si="24"/>
        <v>2231</v>
      </c>
      <c r="G387" s="2">
        <f>CO2low!L487</f>
        <v>1502.924273603378</v>
      </c>
      <c r="H387" s="4">
        <f t="shared" si="21"/>
        <v>9.0864234541603537</v>
      </c>
      <c r="I387" s="4">
        <f t="shared" si="23"/>
        <v>2.9240704669570357</v>
      </c>
      <c r="J387" s="4">
        <f t="shared" si="22"/>
        <v>1.4089336396519374</v>
      </c>
      <c r="K387" s="4"/>
      <c r="L387" s="4"/>
      <c r="M387" s="4"/>
      <c r="N387" s="4"/>
    </row>
    <row r="388" spans="1:14">
      <c r="A388" s="4">
        <f t="shared" si="24"/>
        <v>2232</v>
      </c>
      <c r="G388" s="2">
        <f>CO2low!L488</f>
        <v>1507.5653538767554</v>
      </c>
      <c r="H388" s="4">
        <f t="shared" si="21"/>
        <v>9.1029189762883504</v>
      </c>
      <c r="I388" s="4">
        <f t="shared" si="23"/>
        <v>2.9322936868407288</v>
      </c>
      <c r="J388" s="4">
        <f t="shared" si="22"/>
        <v>1.4175396168310304</v>
      </c>
      <c r="K388" s="4"/>
      <c r="L388" s="4"/>
      <c r="M388" s="4"/>
      <c r="N388" s="4"/>
    </row>
    <row r="389" spans="1:14">
      <c r="A389" s="4">
        <f t="shared" si="24"/>
        <v>2233</v>
      </c>
      <c r="G389" s="2">
        <f>CO2low!L489</f>
        <v>1512.1944342804536</v>
      </c>
      <c r="H389" s="4">
        <f t="shared" si="21"/>
        <v>9.1193213402482947</v>
      </c>
      <c r="I389" s="4">
        <f t="shared" si="23"/>
        <v>2.9404790642575338</v>
      </c>
      <c r="J389" s="4">
        <f t="shared" si="22"/>
        <v>1.4261434199486855</v>
      </c>
      <c r="K389" s="4"/>
      <c r="L389" s="4"/>
      <c r="M389" s="4"/>
      <c r="N389" s="4"/>
    </row>
    <row r="390" spans="1:14">
      <c r="A390" s="4">
        <f t="shared" si="24"/>
        <v>2234</v>
      </c>
      <c r="G390" s="2">
        <f>CO2low!L490</f>
        <v>1516.8115747109885</v>
      </c>
      <c r="H390" s="4">
        <f t="shared" si="21"/>
        <v>9.1356314567430612</v>
      </c>
      <c r="I390" s="4">
        <f t="shared" si="23"/>
        <v>2.9486268759808021</v>
      </c>
      <c r="J390" s="4">
        <f t="shared" si="22"/>
        <v>1.4347448464083599</v>
      </c>
      <c r="K390" s="4"/>
      <c r="L390" s="4"/>
      <c r="M390" s="4"/>
      <c r="N390" s="4"/>
    </row>
    <row r="391" spans="1:14">
      <c r="A391" s="4">
        <f t="shared" si="24"/>
        <v>2235</v>
      </c>
      <c r="G391" s="2">
        <f>CO2low!L491</f>
        <v>1521.4168354205042</v>
      </c>
      <c r="H391" s="4">
        <f t="shared" ref="H391:H454" si="25">H$3*LN(G391/G$3)</f>
        <v>9.1518502265913124</v>
      </c>
      <c r="I391" s="4">
        <f t="shared" si="23"/>
        <v>2.9567373974887561</v>
      </c>
      <c r="J391" s="4">
        <f t="shared" ref="J391:J454" si="26">J390+J$3*(I390-J390)</f>
        <v>1.4433436963363313</v>
      </c>
      <c r="K391" s="4"/>
      <c r="L391" s="4"/>
      <c r="M391" s="4"/>
      <c r="N391" s="4"/>
    </row>
    <row r="392" spans="1:14">
      <c r="A392" s="4">
        <f t="shared" si="24"/>
        <v>2236</v>
      </c>
      <c r="G392" s="2">
        <f>CO2low!L492</f>
        <v>1526.0102769866176</v>
      </c>
      <c r="H392" s="4">
        <f t="shared" si="25"/>
        <v>9.1679785407945555</v>
      </c>
      <c r="I392" s="4">
        <f t="shared" ref="I392:I455" si="27">I391+I$3*(I$4*H392-I391)+I$5*(J391-I391)</f>
        <v>2.9648109029256382</v>
      </c>
      <c r="J392" s="4">
        <f t="shared" si="26"/>
        <v>1.4519397725588772</v>
      </c>
      <c r="K392" s="4"/>
      <c r="L392" s="4"/>
      <c r="M392" s="4"/>
      <c r="N392" s="4"/>
    </row>
    <row r="393" spans="1:14">
      <c r="A393" s="4">
        <f t="shared" si="24"/>
        <v>2237</v>
      </c>
      <c r="G393" s="2">
        <f>CO2low!L493</f>
        <v>1530.5919602830847</v>
      </c>
      <c r="H393" s="4">
        <f t="shared" si="25"/>
        <v>9.1840172806053406</v>
      </c>
      <c r="I393" s="4">
        <f t="shared" si="27"/>
        <v>2.9728476650646809</v>
      </c>
      <c r="J393" s="4">
        <f t="shared" si="26"/>
        <v>1.4605328805793605</v>
      </c>
      <c r="K393" s="4"/>
      <c r="L393" s="4"/>
      <c r="M393" s="4"/>
      <c r="N393" s="4"/>
    </row>
    <row r="394" spans="1:14">
      <c r="A394" s="4">
        <f t="shared" si="24"/>
        <v>2238</v>
      </c>
      <c r="G394" s="2">
        <f>CO2low!L494</f>
        <v>1535.1619464512887</v>
      </c>
      <c r="H394" s="4">
        <f t="shared" si="25"/>
        <v>9.1999673175965988</v>
      </c>
      <c r="I394" s="4">
        <f t="shared" si="27"/>
        <v>2.9808479552728477</v>
      </c>
      <c r="J394" s="4">
        <f t="shared" si="26"/>
        <v>1.4691228285552371</v>
      </c>
      <c r="K394" s="4"/>
      <c r="L394" s="4"/>
      <c r="M394" s="4"/>
      <c r="N394" s="4"/>
    </row>
    <row r="395" spans="1:14">
      <c r="A395" s="4">
        <f t="shared" si="24"/>
        <v>2239</v>
      </c>
      <c r="G395" s="2">
        <f>CO2low!L495</f>
        <v>1539.7202968725264</v>
      </c>
      <c r="H395" s="4">
        <f t="shared" si="25"/>
        <v>9.2158295137320234</v>
      </c>
      <c r="I395" s="4">
        <f t="shared" si="27"/>
        <v>2.9888120434772945</v>
      </c>
      <c r="J395" s="4">
        <f t="shared" si="26"/>
        <v>1.4777094272749931</v>
      </c>
      <c r="K395" s="4"/>
      <c r="L395" s="4"/>
      <c r="M395" s="4"/>
      <c r="N395" s="4"/>
    </row>
    <row r="396" spans="1:14">
      <c r="A396" s="4">
        <f t="shared" si="24"/>
        <v>2240</v>
      </c>
      <c r="G396" s="2">
        <f>CO2low!L496</f>
        <v>1544.2670731410867</v>
      </c>
      <c r="H396" s="4">
        <f t="shared" si="25"/>
        <v>9.2316047214374066</v>
      </c>
      <c r="I396" s="4">
        <f t="shared" si="27"/>
        <v>2.9967401981335051</v>
      </c>
      <c r="J396" s="4">
        <f t="shared" si="26"/>
        <v>1.4862924901350221</v>
      </c>
      <c r="K396" s="4"/>
      <c r="L396" s="4"/>
      <c r="M396" s="4"/>
      <c r="N396" s="4"/>
    </row>
    <row r="397" spans="1:14">
      <c r="A397" s="4">
        <f t="shared" si="24"/>
        <v>2241</v>
      </c>
      <c r="G397" s="2">
        <f>CO2low!L497</f>
        <v>1548.8023370381059</v>
      </c>
      <c r="H397" s="4">
        <f t="shared" si="25"/>
        <v>9.2472937836729159</v>
      </c>
      <c r="I397" s="4">
        <f t="shared" si="27"/>
        <v>3.0046326861950572</v>
      </c>
      <c r="J397" s="4">
        <f t="shared" si="26"/>
        <v>1.4948718331164534</v>
      </c>
      <c r="K397" s="4"/>
      <c r="L397" s="4"/>
      <c r="M397" s="4"/>
      <c r="N397" s="4"/>
    </row>
    <row r="398" spans="1:14">
      <c r="A398" s="4">
        <f t="shared" si="24"/>
        <v>2242</v>
      </c>
      <c r="G398" s="2">
        <f>CO2low!L498</f>
        <v>1553.3261505061857</v>
      </c>
      <c r="H398" s="4">
        <f t="shared" si="25"/>
        <v>9.2628975340061857</v>
      </c>
      <c r="I398" s="4">
        <f t="shared" si="27"/>
        <v>3.0124897730849711</v>
      </c>
      <c r="J398" s="4">
        <f t="shared" si="26"/>
        <v>1.5034472747619398</v>
      </c>
      <c r="K398" s="4"/>
      <c r="L398" s="4"/>
      <c r="M398" s="4"/>
      <c r="N398" s="4"/>
    </row>
    <row r="399" spans="1:14">
      <c r="A399" s="4">
        <f t="shared" si="24"/>
        <v>2243</v>
      </c>
      <c r="G399" s="2">
        <f>CO2low!L499</f>
        <v>1557.838575624764</v>
      </c>
      <c r="H399" s="4">
        <f t="shared" si="25"/>
        <v>9.2784167966862192</v>
      </c>
      <c r="I399" s="4">
        <f t="shared" si="27"/>
        <v>3.0203117226685952</v>
      </c>
      <c r="J399" s="4">
        <f t="shared" si="26"/>
        <v>1.5120186361524146</v>
      </c>
      <c r="K399" s="4"/>
      <c r="L399" s="4"/>
      <c r="M399" s="4"/>
      <c r="N399" s="4"/>
    </row>
    <row r="400" spans="1:14">
      <c r="A400" s="4">
        <f t="shared" si="24"/>
        <v>2244</v>
      </c>
      <c r="G400" s="2">
        <f>CO2low!L500</f>
        <v>1562.3396745862208</v>
      </c>
      <c r="H400" s="4">
        <f t="shared" si="25"/>
        <v>9.2938523867179939</v>
      </c>
      <c r="I400" s="4">
        <f t="shared" si="27"/>
        <v>3.0280987972279894</v>
      </c>
      <c r="J400" s="4">
        <f t="shared" si="26"/>
        <v>1.5205857408838266</v>
      </c>
      <c r="K400" s="4"/>
      <c r="L400" s="4"/>
      <c r="M400" s="4"/>
      <c r="N400" s="4"/>
    </row>
    <row r="401" spans="1:14">
      <c r="A401" s="4">
        <f t="shared" si="24"/>
        <v>2245</v>
      </c>
      <c r="G401" s="2">
        <f>CO2low!L501</f>
        <v>1566.8295096727129</v>
      </c>
      <c r="H401" s="4">
        <f t="shared" si="25"/>
        <v>9.3092051099377553</v>
      </c>
      <c r="I401" s="4">
        <f t="shared" si="27"/>
        <v>3.0358512574377601</v>
      </c>
      <c r="J401" s="4">
        <f t="shared" si="26"/>
        <v>1.5291484150438615</v>
      </c>
      <c r="K401" s="4"/>
      <c r="L401" s="4"/>
      <c r="M401" s="4"/>
      <c r="N401" s="4"/>
    </row>
    <row r="402" spans="1:14">
      <c r="A402" s="4">
        <f t="shared" si="24"/>
        <v>2246</v>
      </c>
      <c r="G402" s="2">
        <f>CO2low!L502</f>
        <v>1571.3081432337183</v>
      </c>
      <c r="H402" s="4">
        <f t="shared" si="25"/>
        <v>9.3244757630889126</v>
      </c>
      <c r="I402" s="4">
        <f t="shared" si="27"/>
        <v>3.0435693623423057</v>
      </c>
      <c r="J402" s="4">
        <f t="shared" si="26"/>
        <v>1.5377064871886588</v>
      </c>
      <c r="K402" s="4"/>
      <c r="L402" s="4"/>
      <c r="M402" s="4"/>
      <c r="N402" s="4"/>
    </row>
    <row r="403" spans="1:14">
      <c r="A403" s="4">
        <f t="shared" si="24"/>
        <v>2247</v>
      </c>
      <c r="G403" s="2">
        <f>CO2low!L503</f>
        <v>1575.775637664279</v>
      </c>
      <c r="H403" s="4">
        <f t="shared" si="25"/>
        <v>9.3396651338984888</v>
      </c>
      <c r="I403" s="4">
        <f t="shared" si="27"/>
        <v>3.0512533693344328</v>
      </c>
      <c r="J403" s="4">
        <f t="shared" si="26"/>
        <v>1.5462597883195315</v>
      </c>
      <c r="K403" s="4"/>
      <c r="L403" s="4"/>
      <c r="M403" s="4"/>
      <c r="N403" s="4"/>
    </row>
    <row r="404" spans="1:14">
      <c r="A404" s="4">
        <f t="shared" si="24"/>
        <v>2248</v>
      </c>
      <c r="G404" s="2">
        <f>CO2low!L504</f>
        <v>1580.2320553839334</v>
      </c>
      <c r="H404" s="4">
        <f t="shared" si="25"/>
        <v>9.3547740011540963</v>
      </c>
      <c r="I404" s="4">
        <f t="shared" si="27"/>
        <v>3.0589035341353044</v>
      </c>
      <c r="J404" s="4">
        <f t="shared" si="26"/>
        <v>1.5548081518596961</v>
      </c>
      <c r="K404" s="4"/>
      <c r="L404" s="4"/>
      <c r="M404" s="4"/>
      <c r="N404" s="4"/>
    </row>
    <row r="405" spans="1:14">
      <c r="A405" s="4">
        <f t="shared" si="24"/>
        <v>2249</v>
      </c>
      <c r="G405" s="2">
        <f>CO2low!L505</f>
        <v>1584.677458816321</v>
      </c>
      <c r="H405" s="4">
        <f t="shared" si="25"/>
        <v>9.3698031347813444</v>
      </c>
      <c r="I405" s="4">
        <f t="shared" si="27"/>
        <v>3.0665201107756763</v>
      </c>
      <c r="J405" s="4">
        <f t="shared" si="26"/>
        <v>1.5633514136310216</v>
      </c>
      <c r="K405" s="4"/>
      <c r="L405" s="4"/>
      <c r="M405" s="4"/>
      <c r="N405" s="4"/>
    </row>
    <row r="406" spans="1:14">
      <c r="A406" s="4">
        <f t="shared" si="24"/>
        <v>2250</v>
      </c>
      <c r="G406" s="2">
        <f>CO2low!L506</f>
        <v>1589.1119103694464</v>
      </c>
      <c r="H406" s="4">
        <f t="shared" si="25"/>
        <v>9.3847532959216871</v>
      </c>
      <c r="I406" s="4">
        <f t="shared" si="27"/>
        <v>3.0741033515783895</v>
      </c>
      <c r="J406" s="4">
        <f t="shared" si="26"/>
        <v>1.5718894118308033</v>
      </c>
      <c r="K406" s="4"/>
      <c r="L406" s="4"/>
      <c r="M406" s="4"/>
      <c r="N406" s="4"/>
    </row>
    <row r="407" spans="1:14">
      <c r="A407" s="4">
        <f t="shared" si="24"/>
        <v>2251</v>
      </c>
      <c r="G407" s="2">
        <f>CO2low!L507</f>
        <v>1593.5354724165948</v>
      </c>
      <c r="H407" s="4">
        <f t="shared" si="25"/>
        <v>9.3996252370106088</v>
      </c>
      <c r="I407" s="4">
        <f t="shared" si="27"/>
        <v>3.081653507142077</v>
      </c>
      <c r="J407" s="4">
        <f t="shared" si="26"/>
        <v>1.5804219870085696</v>
      </c>
      <c r="K407" s="4"/>
      <c r="L407" s="4"/>
      <c r="M407" s="4"/>
      <c r="N407" s="4"/>
    </row>
    <row r="408" spans="1:14">
      <c r="A408" s="4">
        <f t="shared" si="24"/>
        <v>2252</v>
      </c>
      <c r="G408" s="2">
        <f>CO2low!L508</f>
        <v>1597.9482072778801</v>
      </c>
      <c r="H408" s="4">
        <f t="shared" si="25"/>
        <v>9.4144197018561329</v>
      </c>
      <c r="I408" s="4">
        <f t="shared" si="27"/>
        <v>3.0891708263260496</v>
      </c>
      <c r="J408" s="4">
        <f t="shared" si="26"/>
        <v>1.5889489820429279</v>
      </c>
      <c r="K408" s="4"/>
      <c r="L408" s="4"/>
      <c r="M408" s="4"/>
      <c r="N408" s="4"/>
    </row>
    <row r="409" spans="1:14">
      <c r="A409" s="4">
        <f t="shared" si="24"/>
        <v>2253</v>
      </c>
      <c r="G409" s="2">
        <f>CO2low!L509</f>
        <v>1602.3501772024204</v>
      </c>
      <c r="H409" s="4">
        <f t="shared" si="25"/>
        <v>9.4291374257176219</v>
      </c>
      <c r="I409" s="4">
        <f t="shared" si="27"/>
        <v>3.096655556236326</v>
      </c>
      <c r="J409" s="4">
        <f t="shared" si="26"/>
        <v>1.5974702421184561</v>
      </c>
      <c r="K409" s="4"/>
      <c r="L409" s="4"/>
      <c r="M409" s="4"/>
      <c r="N409" s="4"/>
    </row>
    <row r="410" spans="1:14">
      <c r="A410" s="4">
        <f t="shared" si="24"/>
        <v>2254</v>
      </c>
      <c r="G410" s="2">
        <f>CO2low!L510</f>
        <v>1606.7414443511198</v>
      </c>
      <c r="H410" s="4">
        <f t="shared" si="25"/>
        <v>9.4437791353847906</v>
      </c>
      <c r="I410" s="4">
        <f t="shared" si="27"/>
        <v>3.10410794221277</v>
      </c>
      <c r="J410" s="4">
        <f t="shared" si="26"/>
        <v>1.6059856147026457</v>
      </c>
      <c r="K410" s="4"/>
      <c r="L410" s="4"/>
      <c r="M410" s="4"/>
      <c r="N410" s="4"/>
    </row>
    <row r="411" spans="1:14">
      <c r="A411" s="4">
        <f t="shared" si="24"/>
        <v>2255</v>
      </c>
      <c r="G411" s="2">
        <f>CO2low!L511</f>
        <v>1611.1220707800526</v>
      </c>
      <c r="H411" s="4">
        <f t="shared" si="25"/>
        <v>9.4583455492569239</v>
      </c>
      <c r="I411" s="4">
        <f t="shared" si="27"/>
        <v>3.1115282278173044</v>
      </c>
      <c r="J411" s="4">
        <f t="shared" si="26"/>
        <v>1.6144949495229031</v>
      </c>
      <c r="K411" s="4"/>
      <c r="L411" s="4"/>
      <c r="M411" s="4"/>
      <c r="N411" s="4"/>
    </row>
    <row r="412" spans="1:14">
      <c r="A412" s="4">
        <f t="shared" si="24"/>
        <v>2256</v>
      </c>
      <c r="G412" s="2">
        <f>CO2low!L512</f>
        <v>1615.4921184244322</v>
      </c>
      <c r="H412" s="4">
        <f t="shared" si="25"/>
        <v>9.4728373774222447</v>
      </c>
      <c r="I412" s="4">
        <f t="shared" si="27"/>
        <v>3.1189166548231633</v>
      </c>
      <c r="J412" s="4">
        <f t="shared" si="26"/>
        <v>1.6229980985436152</v>
      </c>
      <c r="K412" s="4"/>
      <c r="L412" s="4"/>
      <c r="M412" s="4"/>
      <c r="N412" s="4"/>
    </row>
    <row r="413" spans="1:14">
      <c r="A413" s="4">
        <f t="shared" si="24"/>
        <v>2257</v>
      </c>
      <c r="G413" s="2">
        <f>CO2low!L513</f>
        <v>1619.8516490831551</v>
      </c>
      <c r="H413" s="4">
        <f t="shared" si="25"/>
        <v>9.4872553217374023</v>
      </c>
      <c r="I413" s="4">
        <f t="shared" si="27"/>
        <v>3.1262734632051532</v>
      </c>
      <c r="J413" s="4">
        <f t="shared" si="26"/>
        <v>1.631494915943283</v>
      </c>
      <c r="K413" s="4"/>
      <c r="L413" s="4"/>
      <c r="M413" s="4"/>
      <c r="N413" s="4"/>
    </row>
    <row r="414" spans="1:14">
      <c r="A414" s="4">
        <f t="shared" si="24"/>
        <v>2258</v>
      </c>
      <c r="G414" s="2">
        <f>CO2low!L514</f>
        <v>1624.2007244039057</v>
      </c>
      <c r="H414" s="4">
        <f t="shared" si="25"/>
        <v>9.5016000759070351</v>
      </c>
      <c r="I414" s="4">
        <f t="shared" si="27"/>
        <v>3.1335988911308914</v>
      </c>
      <c r="J414" s="4">
        <f t="shared" si="26"/>
        <v>1.6399852580917305</v>
      </c>
      <c r="K414" s="4"/>
      <c r="L414" s="4"/>
      <c r="M414" s="4"/>
      <c r="N414" s="4"/>
    </row>
    <row r="415" spans="1:14">
      <c r="A415" s="4">
        <f t="shared" si="24"/>
        <v>2259</v>
      </c>
      <c r="G415" s="2">
        <f>CO2low!L515</f>
        <v>1628.5394058688153</v>
      </c>
      <c r="H415" s="4">
        <f t="shared" si="25"/>
        <v>9.5158723255633966</v>
      </c>
      <c r="I415" s="4">
        <f t="shared" si="27"/>
        <v>3.1408931749529891</v>
      </c>
      <c r="J415" s="4">
        <f t="shared" si="26"/>
        <v>1.6484689835273929</v>
      </c>
      <c r="K415" s="4"/>
      <c r="L415" s="4"/>
      <c r="M415" s="4"/>
      <c r="N415" s="4"/>
    </row>
    <row r="416" spans="1:14">
      <c r="A416" s="4">
        <f t="shared" si="24"/>
        <v>2260</v>
      </c>
      <c r="G416" s="2">
        <f>CO2low!L516</f>
        <v>1632.8677547806544</v>
      </c>
      <c r="H416" s="4">
        <f t="shared" si="25"/>
        <v>9.5300727483459724</v>
      </c>
      <c r="I416" s="4">
        <f t="shared" si="27"/>
        <v>3.1481565492021506</v>
      </c>
      <c r="J416" s="4">
        <f t="shared" si="26"/>
        <v>1.6569459529346904</v>
      </c>
      <c r="K416" s="4"/>
      <c r="L416" s="4"/>
      <c r="M416" s="4"/>
      <c r="N416" s="4"/>
    </row>
    <row r="417" spans="1:14">
      <c r="A417" s="4">
        <f t="shared" si="24"/>
        <v>2261</v>
      </c>
      <c r="G417" s="2">
        <f>CO2low!L517</f>
        <v>1637.1858322495559</v>
      </c>
      <c r="H417" s="4">
        <f t="shared" si="25"/>
        <v>9.544202013981085</v>
      </c>
      <c r="I417" s="4">
        <f t="shared" si="27"/>
        <v>3.1553892465811533</v>
      </c>
      <c r="J417" s="4">
        <f t="shared" si="26"/>
        <v>1.6654160291214894</v>
      </c>
      <c r="K417" s="4"/>
      <c r="L417" s="4"/>
      <c r="M417" s="4"/>
      <c r="N417" s="4"/>
    </row>
    <row r="418" spans="1:14">
      <c r="A418" s="4">
        <f t="shared" si="24"/>
        <v>2262</v>
      </c>
      <c r="G418" s="2">
        <f>CO2low!L518</f>
        <v>1641.4936991802547</v>
      </c>
      <c r="H418" s="4">
        <f t="shared" si="25"/>
        <v>9.5582607843614777</v>
      </c>
      <c r="I418" s="4">
        <f t="shared" si="27"/>
        <v>3.1625914979596881</v>
      </c>
      <c r="J418" s="4">
        <f t="shared" si="26"/>
        <v>1.6738790769966603</v>
      </c>
      <c r="K418" s="4"/>
      <c r="L418" s="4"/>
      <c r="M418" s="4"/>
      <c r="N418" s="4"/>
    </row>
    <row r="419" spans="1:14">
      <c r="A419" s="4">
        <f t="shared" si="24"/>
        <v>2263</v>
      </c>
      <c r="G419" s="2">
        <f>CO2low!L519</f>
        <v>1645.7914162598258</v>
      </c>
      <c r="H419" s="4">
        <f t="shared" si="25"/>
        <v>9.572249713625764</v>
      </c>
      <c r="I419" s="4">
        <f t="shared" si="27"/>
        <v>3.1697635323700259</v>
      </c>
      <c r="J419" s="4">
        <f t="shared" si="26"/>
        <v>1.6823349635477303</v>
      </c>
      <c r="K419" s="4"/>
      <c r="L419" s="4"/>
      <c r="M419" s="4"/>
      <c r="N419" s="4"/>
    </row>
    <row r="420" spans="1:14">
      <c r="A420" s="4">
        <f t="shared" si="24"/>
        <v>2264</v>
      </c>
      <c r="G420" s="2">
        <f>CO2low!L520</f>
        <v>1650.0790439459224</v>
      </c>
      <c r="H420" s="4">
        <f t="shared" si="25"/>
        <v>9.586169448237829</v>
      </c>
      <c r="I420" s="4">
        <f t="shared" si="27"/>
        <v>3.1769055770034837</v>
      </c>
      <c r="J420" s="4">
        <f t="shared" si="26"/>
        <v>1.690783557818641</v>
      </c>
      <c r="K420" s="4"/>
      <c r="L420" s="4"/>
      <c r="M420" s="4"/>
      <c r="N420" s="4"/>
    </row>
    <row r="421" spans="1:14">
      <c r="A421" s="4">
        <f t="shared" si="24"/>
        <v>2265</v>
      </c>
      <c r="G421" s="2">
        <f>CO2low!L521</f>
        <v>1654.3566424554888</v>
      </c>
      <c r="H421" s="4">
        <f t="shared" si="25"/>
        <v>9.6000206270660478</v>
      </c>
      <c r="I421" s="4">
        <f t="shared" si="27"/>
        <v>3.1840178572076643</v>
      </c>
      <c r="J421" s="4">
        <f t="shared" si="26"/>
        <v>1.6992247308876109</v>
      </c>
      <c r="K421" s="4"/>
      <c r="L421" s="4"/>
      <c r="M421" s="4"/>
      <c r="N421" s="4"/>
    </row>
    <row r="422" spans="1:14">
      <c r="A422" s="4">
        <f t="shared" si="24"/>
        <v>2266</v>
      </c>
      <c r="G422" s="2">
        <f>CO2low!L522</f>
        <v>1658.6242717539501</v>
      </c>
      <c r="H422" s="4">
        <f t="shared" si="25"/>
        <v>9.6138038814623759</v>
      </c>
      <c r="I422" s="4">
        <f t="shared" si="27"/>
        <v>3.1911005964844406</v>
      </c>
      <c r="J422" s="4">
        <f t="shared" si="26"/>
        <v>1.7076583558451088</v>
      </c>
      <c r="K422" s="4"/>
      <c r="L422" s="4"/>
      <c r="M422" s="4"/>
      <c r="N422" s="4"/>
    </row>
    <row r="423" spans="1:14">
      <c r="A423" s="4">
        <f t="shared" si="24"/>
        <v>2267</v>
      </c>
      <c r="G423" s="2">
        <f>CO2low!L523</f>
        <v>1662.8819915448562</v>
      </c>
      <c r="H423" s="4">
        <f t="shared" si="25"/>
        <v>9.6275198353412428</v>
      </c>
      <c r="I423" s="4">
        <f t="shared" si="27"/>
        <v>3.1981540164886639</v>
      </c>
      <c r="J423" s="4">
        <f t="shared" si="26"/>
        <v>1.7160843077719403</v>
      </c>
      <c r="K423" s="4"/>
      <c r="L423" s="4"/>
      <c r="M423" s="4"/>
      <c r="N423" s="4"/>
    </row>
    <row r="424" spans="1:14">
      <c r="A424" s="4">
        <f t="shared" si="24"/>
        <v>2268</v>
      </c>
      <c r="G424" s="2">
        <f>CO2low!L524</f>
        <v>1667.1298612599776</v>
      </c>
      <c r="H424" s="4">
        <f t="shared" si="25"/>
        <v>9.6411691052582178</v>
      </c>
      <c r="I424" s="4">
        <f t="shared" si="27"/>
        <v>3.205178337027565</v>
      </c>
      <c r="J424" s="4">
        <f t="shared" si="26"/>
        <v>1.7245024637174513</v>
      </c>
      <c r="K424" s="4"/>
      <c r="L424" s="4"/>
      <c r="M424" s="4"/>
      <c r="N424" s="4"/>
    </row>
    <row r="425" spans="1:14">
      <c r="A425" s="4">
        <f t="shared" si="24"/>
        <v>2269</v>
      </c>
      <c r="G425" s="2">
        <f>CO2low!L525</f>
        <v>1671.3679400498397</v>
      </c>
      <c r="H425" s="4">
        <f t="shared" si="25"/>
        <v>9.6547523004884805</v>
      </c>
      <c r="I425" s="4">
        <f t="shared" si="27"/>
        <v>3.2121737760608289</v>
      </c>
      <c r="J425" s="4">
        <f t="shared" si="26"/>
        <v>1.7329127026778528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2">
        <f>CO2low!L526</f>
        <v>1675.5962867746832</v>
      </c>
      <c r="H426" s="4">
        <f t="shared" si="25"/>
        <v>9.6682700231050003</v>
      </c>
      <c r="I426" s="4">
        <f t="shared" si="27"/>
        <v>3.2191405497013137</v>
      </c>
      <c r="J426" s="4">
        <f t="shared" si="26"/>
        <v>1.7413149055746682</v>
      </c>
      <c r="K426" s="4"/>
      <c r="L426" s="4"/>
      <c r="M426" s="4"/>
      <c r="N426" s="4"/>
    </row>
    <row r="427" spans="1:14">
      <c r="A427" s="4">
        <f t="shared" si="28"/>
        <v>2271</v>
      </c>
      <c r="G427" s="2">
        <f>CO2low!L527</f>
        <v>1679.8149599958426</v>
      </c>
      <c r="H427" s="4">
        <f t="shared" si="25"/>
        <v>9.6817228680564593</v>
      </c>
      <c r="I427" s="4">
        <f t="shared" si="27"/>
        <v>3.2260788722163976</v>
      </c>
      <c r="J427" s="4">
        <f t="shared" si="26"/>
        <v>1.7497089552333076</v>
      </c>
      <c r="K427" s="4"/>
      <c r="L427" s="4"/>
      <c r="M427" s="4"/>
      <c r="N427" s="4"/>
    </row>
    <row r="428" spans="1:14">
      <c r="A428" s="4">
        <f t="shared" si="28"/>
        <v>2272</v>
      </c>
      <c r="G428" s="2">
        <f>CO2low!L528</f>
        <v>1684.0240179675341</v>
      </c>
      <c r="H428" s="4">
        <f t="shared" si="25"/>
        <v>9.695111423244871</v>
      </c>
      <c r="I428" s="4">
        <f t="shared" si="27"/>
        <v>3.232988956029923</v>
      </c>
      <c r="J428" s="4">
        <f t="shared" si="26"/>
        <v>1.7580947363617716</v>
      </c>
      <c r="K428" s="4"/>
      <c r="L428" s="4"/>
      <c r="M428" s="4"/>
      <c r="N428" s="4"/>
    </row>
    <row r="429" spans="1:14">
      <c r="A429" s="4">
        <f t="shared" si="28"/>
        <v>2273</v>
      </c>
      <c r="G429" s="2">
        <f>CO2low!L529</f>
        <v>1688.2235186290357</v>
      </c>
      <c r="H429" s="4">
        <f t="shared" si="25"/>
        <v>9.7084362696028865</v>
      </c>
      <c r="I429" s="4">
        <f t="shared" si="27"/>
        <v>3.2398710117247234</v>
      </c>
      <c r="J429" s="4">
        <f t="shared" si="26"/>
        <v>1.7664721355294868</v>
      </c>
      <c r="K429" s="4"/>
      <c r="L429" s="4"/>
      <c r="M429" s="4"/>
      <c r="N429" s="4"/>
    </row>
    <row r="430" spans="1:14">
      <c r="A430" s="4">
        <f t="shared" si="28"/>
        <v>2274</v>
      </c>
      <c r="G430" s="2">
        <f>CO2low!L530</f>
        <v>1692.4135195972594</v>
      </c>
      <c r="H430" s="4">
        <f t="shared" si="25"/>
        <v>9.7216979811707596</v>
      </c>
      <c r="I430" s="4">
        <f t="shared" si="27"/>
        <v>3.2467252480457045</v>
      </c>
      <c r="J430" s="4">
        <f t="shared" si="26"/>
        <v>1.7748410411462758</v>
      </c>
      <c r="K430" s="4"/>
      <c r="L430" s="4"/>
      <c r="M430" s="4"/>
      <c r="N430" s="4"/>
    </row>
    <row r="431" spans="1:14">
      <c r="A431" s="4">
        <f t="shared" si="28"/>
        <v>2275</v>
      </c>
      <c r="G431" s="2">
        <f>CO2low!L531</f>
        <v>1696.5940781596994</v>
      </c>
      <c r="H431" s="4">
        <f t="shared" si="25"/>
        <v>9.7348971251729743</v>
      </c>
      <c r="I431" s="4">
        <f t="shared" si="27"/>
        <v>3.2535518719034653</v>
      </c>
      <c r="J431" s="4">
        <f t="shared" si="26"/>
        <v>1.7832013434414646</v>
      </c>
      <c r="K431" s="4"/>
      <c r="L431" s="4"/>
      <c r="M431" s="4"/>
      <c r="N431" s="4"/>
    </row>
    <row r="432" spans="1:14">
      <c r="A432" s="4">
        <f t="shared" si="28"/>
        <v>2276</v>
      </c>
      <c r="G432" s="2">
        <f>CO2low!L532</f>
        <v>1700.7652512677471</v>
      </c>
      <c r="H432" s="4">
        <f t="shared" si="25"/>
        <v>9.7480342620944818</v>
      </c>
      <c r="I432" s="4">
        <f t="shared" si="27"/>
        <v>3.2603510883784317</v>
      </c>
      <c r="J432" s="4">
        <f t="shared" si="26"/>
        <v>1.7915529344431289</v>
      </c>
      <c r="K432" s="4"/>
      <c r="L432" s="4"/>
      <c r="M432" s="4"/>
      <c r="N432" s="4"/>
    </row>
    <row r="433" spans="1:14">
      <c r="A433" s="4">
        <f t="shared" si="28"/>
        <v>2277</v>
      </c>
      <c r="G433" s="2">
        <f>CO2low!L533</f>
        <v>1704.9270955303643</v>
      </c>
      <c r="H433" s="4">
        <f t="shared" si="25"/>
        <v>9.7611099457565746</v>
      </c>
      <c r="I433" s="4">
        <f t="shared" si="27"/>
        <v>3.2671231007254891</v>
      </c>
      <c r="J433" s="4">
        <f t="shared" si="26"/>
        <v>1.7998957079574813</v>
      </c>
      <c r="K433" s="4"/>
      <c r="L433" s="4"/>
      <c r="M433" s="4"/>
      <c r="N433" s="4"/>
    </row>
    <row r="434" spans="1:14">
      <c r="A434" s="4">
        <f t="shared" si="28"/>
        <v>2278</v>
      </c>
      <c r="G434" s="2">
        <f>CO2low!L534</f>
        <v>1709.0796672081085</v>
      </c>
      <c r="H434" s="4">
        <f t="shared" si="25"/>
        <v>9.7741247233923403</v>
      </c>
      <c r="I434" s="4">
        <f t="shared" si="27"/>
        <v>3.2738681103790896</v>
      </c>
      <c r="J434" s="4">
        <f t="shared" si="26"/>
        <v>1.8082295595484037</v>
      </c>
      <c r="K434" s="4"/>
      <c r="L434" s="4"/>
      <c r="M434" s="4"/>
      <c r="N434" s="4"/>
    </row>
    <row r="435" spans="1:14">
      <c r="A435" s="4">
        <f t="shared" si="28"/>
        <v>2279</v>
      </c>
      <c r="G435" s="2">
        <f>CO2low!L535</f>
        <v>1713.2230222074932</v>
      </c>
      <c r="H435" s="4">
        <f t="shared" si="25"/>
        <v>9.7870791357217133</v>
      </c>
      <c r="I435" s="4">
        <f t="shared" si="27"/>
        <v>3.2805863169588174</v>
      </c>
      <c r="J435" s="4">
        <f t="shared" si="26"/>
        <v>1.8165543865171221</v>
      </c>
      <c r="K435" s="4"/>
      <c r="L435" s="4"/>
      <c r="M435" s="4"/>
      <c r="N435" s="4"/>
    </row>
    <row r="436" spans="1:14">
      <c r="A436" s="4">
        <f t="shared" si="28"/>
        <v>2280</v>
      </c>
      <c r="G436" s="2">
        <f>CO2low!L536</f>
        <v>1717.3572160756837</v>
      </c>
      <c r="H436" s="4">
        <f t="shared" si="25"/>
        <v>9.7999737170261003</v>
      </c>
      <c r="I436" s="4">
        <f t="shared" si="27"/>
        <v>3.2872779182753944</v>
      </c>
      <c r="J436" s="4">
        <f t="shared" si="26"/>
        <v>1.824870087882031</v>
      </c>
      <c r="K436" s="4"/>
      <c r="L436" s="4"/>
      <c r="M436" s="4"/>
      <c r="N436" s="4"/>
    </row>
    <row r="437" spans="1:14">
      <c r="A437" s="4">
        <f t="shared" si="28"/>
        <v>2281</v>
      </c>
      <c r="G437" s="2">
        <f>CO2low!L537</f>
        <v>1721.4823039955129</v>
      </c>
      <c r="H437" s="4">
        <f t="shared" si="25"/>
        <v>9.812808995222543</v>
      </c>
      <c r="I437" s="4">
        <f t="shared" si="27"/>
        <v>3.2939431103371049</v>
      </c>
      <c r="J437" s="4">
        <f t="shared" si="26"/>
        <v>1.8331765643586653</v>
      </c>
      <c r="K437" s="4"/>
      <c r="L437" s="4"/>
      <c r="M437" s="4"/>
      <c r="N437" s="4"/>
    </row>
    <row r="438" spans="1:14">
      <c r="A438" s="4">
        <f t="shared" si="28"/>
        <v>2282</v>
      </c>
      <c r="G438" s="2">
        <f>CO2low!L538</f>
        <v>1725.5983407808085</v>
      </c>
      <c r="H438" s="4">
        <f t="shared" si="25"/>
        <v>9.8255854919374599</v>
      </c>
      <c r="I438" s="4">
        <f t="shared" si="27"/>
        <v>3.3005820873566249</v>
      </c>
      <c r="J438" s="4">
        <f t="shared" si="26"/>
        <v>1.8414737183398229</v>
      </c>
      <c r="K438" s="4"/>
      <c r="L438" s="4"/>
      <c r="M438" s="4"/>
      <c r="N438" s="4"/>
    </row>
    <row r="439" spans="1:14">
      <c r="A439" s="4">
        <f t="shared" si="28"/>
        <v>2283</v>
      </c>
      <c r="G439" s="2">
        <f>CO2low!L539</f>
        <v>1729.7053808720273</v>
      </c>
      <c r="H439" s="4">
        <f t="shared" si="25"/>
        <v>9.8383037225798837</v>
      </c>
      <c r="I439" s="4">
        <f t="shared" si="27"/>
        <v>3.3071950417582405</v>
      </c>
      <c r="J439" s="4">
        <f t="shared" si="26"/>
        <v>1.8497614538758382</v>
      </c>
      <c r="K439" s="4"/>
      <c r="L439" s="4"/>
      <c r="M439" s="4"/>
      <c r="N439" s="4"/>
    </row>
    <row r="440" spans="1:14">
      <c r="A440" s="4">
        <f t="shared" si="28"/>
        <v>2284</v>
      </c>
      <c r="G440" s="2">
        <f>CO2low!L540</f>
        <v>1733.8034783321853</v>
      </c>
      <c r="H440" s="4">
        <f t="shared" si="25"/>
        <v>9.8509641964142514</v>
      </c>
      <c r="I440" s="4">
        <f t="shared" si="27"/>
        <v>3.3137821641854308</v>
      </c>
      <c r="J440" s="4">
        <f t="shared" si="26"/>
        <v>1.8580396766550102</v>
      </c>
      <c r="K440" s="4"/>
      <c r="L440" s="4"/>
      <c r="M440" s="4"/>
      <c r="N440" s="4"/>
    </row>
    <row r="441" spans="1:14">
      <c r="A441" s="4">
        <f t="shared" si="28"/>
        <v>2285</v>
      </c>
      <c r="G441" s="2">
        <f>CO2low!L541</f>
        <v>1737.8926868430744</v>
      </c>
      <c r="H441" s="4">
        <f t="shared" si="25"/>
        <v>9.8635674166326961</v>
      </c>
      <c r="I441" s="4">
        <f t="shared" si="27"/>
        <v>3.3203436435088101</v>
      </c>
      <c r="J441" s="4">
        <f t="shared" si="26"/>
        <v>1.8663082939841831</v>
      </c>
      <c r="K441" s="4"/>
      <c r="L441" s="4"/>
      <c r="M441" s="4"/>
      <c r="N441" s="4"/>
    </row>
    <row r="442" spans="1:14">
      <c r="A442" s="4">
        <f t="shared" si="28"/>
        <v>2286</v>
      </c>
      <c r="G442" s="2">
        <f>CO2low!L542</f>
        <v>1741.9730597017606</v>
      </c>
      <c r="H442" s="4">
        <f t="shared" si="25"/>
        <v>9.8761138804268391</v>
      </c>
      <c r="I442" s="4">
        <f t="shared" si="27"/>
        <v>3.3268796668344054</v>
      </c>
      <c r="J442" s="4">
        <f t="shared" si="26"/>
        <v>1.874567214769483</v>
      </c>
      <c r="K442" s="4"/>
      <c r="L442" s="4"/>
      <c r="M442" s="4"/>
      <c r="N442" s="4"/>
    </row>
    <row r="443" spans="1:14">
      <c r="A443" s="4">
        <f t="shared" si="28"/>
        <v>2287</v>
      </c>
      <c r="G443" s="2">
        <f>CO2low!L543</f>
        <v>1746.0446498173503</v>
      </c>
      <c r="H443" s="4">
        <f t="shared" si="25"/>
        <v>9.8886040790590659</v>
      </c>
      <c r="I443" s="4">
        <f t="shared" si="27"/>
        <v>3.3333904195122597</v>
      </c>
      <c r="J443" s="4">
        <f t="shared" si="26"/>
        <v>1.8828163494972117</v>
      </c>
      <c r="K443" s="4"/>
      <c r="L443" s="4"/>
      <c r="M443" s="4"/>
      <c r="N443" s="4"/>
    </row>
    <row r="444" spans="1:14">
      <c r="A444" s="4">
        <f t="shared" si="28"/>
        <v>2288</v>
      </c>
      <c r="G444" s="2">
        <f>CO2low!L544</f>
        <v>1750.1075097080256</v>
      </c>
      <c r="H444" s="4">
        <f t="shared" si="25"/>
        <v>9.9010384979333121</v>
      </c>
      <c r="I444" s="4">
        <f t="shared" si="27"/>
        <v>3.3398760851453386</v>
      </c>
      <c r="J444" s="4">
        <f t="shared" si="26"/>
        <v>1.8910556102148972</v>
      </c>
      <c r="K444" s="4"/>
      <c r="L444" s="4"/>
      <c r="M444" s="4"/>
      <c r="N444" s="4"/>
    </row>
    <row r="445" spans="1:14">
      <c r="A445" s="4">
        <f t="shared" si="28"/>
        <v>2289</v>
      </c>
      <c r="G445" s="2">
        <f>CO2low!L545</f>
        <v>1754.1616914983315</v>
      </c>
      <c r="H445" s="4">
        <f t="shared" si="25"/>
        <v>9.9134176166652992</v>
      </c>
      <c r="I445" s="4">
        <f t="shared" si="27"/>
        <v>3.3463368455987346</v>
      </c>
      <c r="J445" s="4">
        <f t="shared" si="26"/>
        <v>1.899284910512502</v>
      </c>
      <c r="K445" s="4"/>
      <c r="L445" s="4"/>
      <c r="M445" s="4"/>
      <c r="N445" s="4"/>
    </row>
    <row r="446" spans="1:14">
      <c r="A446" s="4">
        <f t="shared" si="28"/>
        <v>2290</v>
      </c>
      <c r="G446" s="2">
        <f>CO2low!L546</f>
        <v>1758.2072469167131</v>
      </c>
      <c r="H446" s="4">
        <f t="shared" si="25"/>
        <v>9.9257419091522507</v>
      </c>
      <c r="I446" s="4">
        <f t="shared" si="27"/>
        <v>3.3527728810091517</v>
      </c>
      <c r="J446" s="4">
        <f t="shared" si="26"/>
        <v>1.9075041655037919</v>
      </c>
      <c r="K446" s="4"/>
      <c r="L446" s="4"/>
      <c r="M446" s="4"/>
      <c r="N446" s="4"/>
    </row>
    <row r="447" spans="1:14">
      <c r="A447" s="4">
        <f t="shared" si="28"/>
        <v>2291</v>
      </c>
      <c r="G447" s="2">
        <f>CO2low!L547</f>
        <v>1762.2442272932933</v>
      </c>
      <c r="H447" s="4">
        <f t="shared" si="25"/>
        <v>9.9380118436420659</v>
      </c>
      <c r="I447" s="4">
        <f t="shared" si="27"/>
        <v>3.3591843697946522</v>
      </c>
      <c r="J447" s="4">
        <f t="shared" si="26"/>
        <v>1.9157132918078623</v>
      </c>
      <c r="K447" s="4"/>
      <c r="L447" s="4"/>
      <c r="M447" s="4"/>
      <c r="N447" s="4"/>
    </row>
    <row r="448" spans="1:14">
      <c r="A448" s="4">
        <f t="shared" si="28"/>
        <v>2292</v>
      </c>
      <c r="G448" s="2">
        <f>CO2low!L548</f>
        <v>1766.2726835578862</v>
      </c>
      <c r="H448" s="4">
        <f t="shared" si="25"/>
        <v>9.9502278828019506</v>
      </c>
      <c r="I448" s="4">
        <f t="shared" si="27"/>
        <v>3.3655714886646591</v>
      </c>
      <c r="J448" s="4">
        <f t="shared" si="26"/>
        <v>1.9239122075308273</v>
      </c>
      <c r="K448" s="4"/>
      <c r="L448" s="4"/>
      <c r="M448" s="4"/>
      <c r="N448" s="4"/>
    </row>
    <row r="449" spans="1:14">
      <c r="A449" s="4">
        <f t="shared" si="28"/>
        <v>2293</v>
      </c>
      <c r="G449" s="2">
        <f>CO2low!L549</f>
        <v>1770.2926662382324</v>
      </c>
      <c r="H449" s="4">
        <f t="shared" si="25"/>
        <v>9.9623904837864838</v>
      </c>
      <c r="I449" s="4">
        <f t="shared" si="27"/>
        <v>3.3719344126301984</v>
      </c>
      <c r="J449" s="4">
        <f t="shared" si="26"/>
        <v>1.9321008322476674</v>
      </c>
      <c r="K449" s="4"/>
      <c r="L449" s="4"/>
      <c r="M449" s="4"/>
      <c r="N449" s="4"/>
    </row>
    <row r="450" spans="1:14">
      <c r="A450" s="4">
        <f t="shared" si="28"/>
        <v>2294</v>
      </c>
      <c r="G450" s="2">
        <f>CO2low!L550</f>
        <v>1774.3042254584618</v>
      </c>
      <c r="H450" s="4">
        <f t="shared" si="25"/>
        <v>9.9745000983051479</v>
      </c>
      <c r="I450" s="4">
        <f t="shared" si="27"/>
        <v>3.3782733150143676</v>
      </c>
      <c r="J450" s="4">
        <f t="shared" si="26"/>
        <v>1.9402790869842401</v>
      </c>
      <c r="K450" s="4"/>
      <c r="L450" s="4"/>
      <c r="M450" s="4"/>
      <c r="N450" s="4"/>
    </row>
    <row r="451" spans="1:14">
      <c r="A451" s="4">
        <f t="shared" si="28"/>
        <v>2295</v>
      </c>
      <c r="G451" s="2">
        <f>CO2low!L551</f>
        <v>1778.3074109377601</v>
      </c>
      <c r="H451" s="4">
        <f t="shared" si="25"/>
        <v>9.9865571726892739</v>
      </c>
      <c r="I451" s="4">
        <f t="shared" si="27"/>
        <v>3.3845883674630195</v>
      </c>
      <c r="J451" s="4">
        <f t="shared" si="26"/>
        <v>1.9484468941994513</v>
      </c>
      <c r="K451" s="4"/>
      <c r="L451" s="4"/>
      <c r="M451" s="4"/>
      <c r="N451" s="4"/>
    </row>
    <row r="452" spans="1:14">
      <c r="A452" s="4">
        <f t="shared" si="28"/>
        <v>2296</v>
      </c>
      <c r="G452" s="2">
        <f>CO2low!L552</f>
        <v>1782.3022719892465</v>
      </c>
      <c r="H452" s="4">
        <f t="shared" si="25"/>
        <v>9.9985621479584239</v>
      </c>
      <c r="I452" s="4">
        <f t="shared" si="27"/>
        <v>3.3908797399556514</v>
      </c>
      <c r="J452" s="4">
        <f t="shared" si="26"/>
        <v>1.9566041777675884</v>
      </c>
      <c r="K452" s="4"/>
      <c r="L452" s="4"/>
      <c r="M452" s="4"/>
      <c r="N452" s="4"/>
    </row>
    <row r="453" spans="1:14">
      <c r="A453" s="4">
        <f t="shared" si="28"/>
        <v>2297</v>
      </c>
      <c r="G453" s="2">
        <f>CO2low!L553</f>
        <v>1786.288857519052</v>
      </c>
      <c r="H453" s="4">
        <f t="shared" si="25"/>
        <v>10.01051545988622</v>
      </c>
      <c r="I453" s="4">
        <f t="shared" si="27"/>
        <v>3.3971476008164845</v>
      </c>
      <c r="J453" s="4">
        <f t="shared" si="26"/>
        <v>1.9647508629608166</v>
      </c>
      <c r="K453" s="4"/>
      <c r="L453" s="4"/>
      <c r="M453" s="4"/>
      <c r="N453" s="4"/>
    </row>
    <row r="454" spans="1:14">
      <c r="A454" s="4">
        <f t="shared" si="28"/>
        <v>2298</v>
      </c>
      <c r="G454" s="2">
        <f>CO2low!L554</f>
        <v>1790.267216025585</v>
      </c>
      <c r="H454" s="4">
        <f t="shared" si="25"/>
        <v>10.022417539065557</v>
      </c>
      <c r="I454" s="4">
        <f t="shared" si="27"/>
        <v>3.4033921167257244</v>
      </c>
      <c r="J454" s="4">
        <f t="shared" si="26"/>
        <v>1.9728868764318368</v>
      </c>
      <c r="K454" s="4"/>
      <c r="L454" s="4"/>
      <c r="M454" s="4"/>
      <c r="N454" s="4"/>
    </row>
    <row r="455" spans="1:14">
      <c r="A455" s="4">
        <f t="shared" si="28"/>
        <v>2299</v>
      </c>
      <c r="G455" s="2">
        <f>CO2low!L555</f>
        <v>1794.2373955989888</v>
      </c>
      <c r="H455" s="4">
        <f t="shared" ref="H455:H456" si="29">H$3*LN(G455/G$3)</f>
        <v>10.034268810973273</v>
      </c>
      <c r="I455" s="4">
        <f t="shared" si="27"/>
        <v>3.4096134527309916</v>
      </c>
      <c r="J455" s="4">
        <f t="shared" ref="J455:J456" si="30">J454+J$3*(I454-J454)</f>
        <v>1.9810121461967061</v>
      </c>
      <c r="K455" s="4"/>
      <c r="L455" s="4"/>
      <c r="M455" s="4"/>
      <c r="N455" s="4"/>
    </row>
    <row r="456" spans="1:14">
      <c r="A456" s="4">
        <f t="shared" si="28"/>
        <v>2300</v>
      </c>
      <c r="G456" s="2">
        <f>CO2low!L556</f>
        <v>1798.1994439207779</v>
      </c>
      <c r="H456" s="4">
        <f t="shared" si="29"/>
        <v>10.046069696034218</v>
      </c>
      <c r="I456" s="4">
        <f t="shared" ref="I456" si="31">I455+I$3*(I$4*H456-I455)+I$5*(J455-I455)</f>
        <v>3.415811772258913</v>
      </c>
      <c r="J456" s="4">
        <f t="shared" si="30"/>
        <v>1.9891266016178208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0.80898787339568057</v>
      </c>
      <c r="J4" s="2">
        <v>3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CO2mid!L106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CO2mid!L107</f>
        <v>275.40887009348887</v>
      </c>
      <c r="H7" s="2">
        <f t="shared" ref="H7:H70" si="1">H$3*LN(G7/G$3)</f>
        <v>7.9484743847123129E-3</v>
      </c>
      <c r="I7" s="2">
        <f>I6+I$3*(I$4*H7-I6)+I$5*(J6-I6)</f>
        <v>1.6461361636424844E-4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CO2mid!L108</f>
        <v>275.42605175662203</v>
      </c>
      <c r="H8" s="2">
        <f t="shared" si="1"/>
        <v>8.2822291781934915E-3</v>
      </c>
      <c r="I8" s="2">
        <f t="shared" ref="I8:I71" si="3">I7+I$3*(I$4*H8-I7)+I$5*(J7-I7)</f>
        <v>3.3071036732452118E-4</v>
      </c>
      <c r="J8" s="2">
        <f t="shared" si="2"/>
        <v>9.3500534094893116E-7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CO2mid!L109</f>
        <v>275.44430539223896</v>
      </c>
      <c r="H9" s="2">
        <f t="shared" si="1"/>
        <v>8.6367842901863973E-3</v>
      </c>
      <c r="I9" s="2">
        <f t="shared" si="3"/>
        <v>4.9867901590048961E-4</v>
      </c>
      <c r="J9" s="2">
        <f t="shared" si="2"/>
        <v>2.8081293970156219E-6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CO2mid!L110</f>
        <v>275.4631218982143</v>
      </c>
      <c r="H10" s="2">
        <f t="shared" si="1"/>
        <v>9.0022478944896678E-3</v>
      </c>
      <c r="I10" s="2">
        <f t="shared" si="3"/>
        <v>6.6869066607760626E-4</v>
      </c>
      <c r="J10" s="2">
        <f t="shared" si="2"/>
        <v>5.624676032355354E-6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CO2mid!L111</f>
        <v>275.48625466998362</v>
      </c>
      <c r="H11" s="2">
        <f t="shared" si="1"/>
        <v>9.4515099657508806E-3</v>
      </c>
      <c r="I11" s="2">
        <f t="shared" si="3"/>
        <v>8.4242037587730029E-4</v>
      </c>
      <c r="J11" s="2">
        <f t="shared" si="2"/>
        <v>9.3908908558123788E-6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CO2mid!L112</f>
        <v>275.50972418366501</v>
      </c>
      <c r="H12" s="2">
        <f t="shared" si="1"/>
        <v>9.9072733581900621E-3</v>
      </c>
      <c r="I12" s="2">
        <f t="shared" si="3"/>
        <v>1.0198871751882943E-3</v>
      </c>
      <c r="J12" s="2">
        <f t="shared" si="2"/>
        <v>1.412249833073443E-5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CO2mid!L113</f>
        <v>275.53499543000555</v>
      </c>
      <c r="H13" s="2">
        <f t="shared" si="1"/>
        <v>1.0397981873141331E-2</v>
      </c>
      <c r="I13" s="2">
        <f t="shared" si="3"/>
        <v>1.201698656013147E-3</v>
      </c>
      <c r="J13" s="2">
        <f t="shared" si="2"/>
        <v>1.983524169528537E-5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CO2mid!L114</f>
        <v>275.56014116094445</v>
      </c>
      <c r="H14" s="2">
        <f t="shared" si="1"/>
        <v>1.0886208502934199E-2</v>
      </c>
      <c r="I14" s="2">
        <f t="shared" si="3"/>
        <v>1.3876673714744909E-3</v>
      </c>
      <c r="J14" s="2">
        <f t="shared" si="2"/>
        <v>2.6548225888610826E-5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CO2mid!L115</f>
        <v>275.58523067875387</v>
      </c>
      <c r="H15" s="2">
        <f t="shared" si="1"/>
        <v>1.1373299304132212E-2</v>
      </c>
      <c r="I15" s="2">
        <f t="shared" si="3"/>
        <v>1.5776400746394081E-3</v>
      </c>
      <c r="J15" s="2">
        <f t="shared" si="2"/>
        <v>3.4279382635538625E-5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CO2mid!L116</f>
        <v>275.61218628021436</v>
      </c>
      <c r="H16" s="2">
        <f t="shared" si="1"/>
        <v>1.189656905646303E-2</v>
      </c>
      <c r="I16" s="2">
        <f t="shared" si="3"/>
        <v>1.7722414974249887E-3</v>
      </c>
      <c r="J16" s="2">
        <f t="shared" si="2"/>
        <v>4.3045671366120607E-5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CO2mid!L117</f>
        <v>275.6423356972532</v>
      </c>
      <c r="H17" s="2">
        <f t="shared" si="1"/>
        <v>1.2481777430771621E-2</v>
      </c>
      <c r="I17" s="2">
        <f t="shared" si="3"/>
        <v>1.9726093783404984E-3</v>
      </c>
      <c r="J17" s="2">
        <f t="shared" si="2"/>
        <v>5.2867503658134981E-5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CO2mid!L118</f>
        <v>275.67365923810985</v>
      </c>
      <c r="H18" s="2">
        <f t="shared" si="1"/>
        <v>1.3089708074188499E-2</v>
      </c>
      <c r="I18" s="2">
        <f t="shared" si="3"/>
        <v>2.1790319097365111E-3</v>
      </c>
      <c r="J18" s="2">
        <f t="shared" si="2"/>
        <v>6.3771637506330803E-5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CO2mid!L119</f>
        <v>275.7052223869153</v>
      </c>
      <c r="H19" s="2">
        <f t="shared" si="1"/>
        <v>1.3702219187403443E-2</v>
      </c>
      <c r="I19" s="2">
        <f t="shared" si="3"/>
        <v>2.3914122585654042E-3</v>
      </c>
      <c r="J19" s="2">
        <f t="shared" si="2"/>
        <v>7.5786315852598222E-5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CO2mid!L120</f>
        <v>275.73942410291102</v>
      </c>
      <c r="H20" s="2">
        <f t="shared" si="1"/>
        <v>1.4365854901255661E-2</v>
      </c>
      <c r="I20" s="2">
        <f t="shared" si="3"/>
        <v>2.6106209268844994E-3</v>
      </c>
      <c r="J20" s="2">
        <f t="shared" si="2"/>
        <v>8.8939071207206957E-5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CO2mid!L121</f>
        <v>275.77662827319648</v>
      </c>
      <c r="H21" s="2">
        <f t="shared" si="1"/>
        <v>1.5087655510582082E-2</v>
      </c>
      <c r="I21" s="2">
        <f t="shared" si="3"/>
        <v>2.8376457159197876E-3</v>
      </c>
      <c r="J21" s="2">
        <f t="shared" si="2"/>
        <v>1.0326222414745398E-4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CO2mid!L122</f>
        <v>275.81625864057219</v>
      </c>
      <c r="H22" s="2">
        <f t="shared" si="1"/>
        <v>1.5856419832439451E-2</v>
      </c>
      <c r="I22" s="2">
        <f t="shared" si="3"/>
        <v>3.073210110236767E-3</v>
      </c>
      <c r="J22" s="2">
        <f t="shared" si="2"/>
        <v>1.1879352238072083E-4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CO2mid!L123</f>
        <v>275.85638220089248</v>
      </c>
      <c r="H23" s="2">
        <f t="shared" si="1"/>
        <v>1.6634638769541674E-2</v>
      </c>
      <c r="I23" s="2">
        <f t="shared" si="3"/>
        <v>3.3172371956939756E-3</v>
      </c>
      <c r="J23" s="2">
        <f t="shared" si="2"/>
        <v>1.3557460859974318E-4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CO2mid!L124</f>
        <v>275.89940888331068</v>
      </c>
      <c r="H24" s="2">
        <f t="shared" si="1"/>
        <v>1.7469039622685659E-2</v>
      </c>
      <c r="I24" s="2">
        <f t="shared" si="3"/>
        <v>3.570620628685761E-3</v>
      </c>
      <c r="J24" s="2">
        <f t="shared" si="2"/>
        <v>1.5364645209443842E-4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CO2mid!L125</f>
        <v>275.94383004378636</v>
      </c>
      <c r="H25" s="2">
        <f t="shared" si="1"/>
        <v>1.8330346574711675E-2</v>
      </c>
      <c r="I25" s="2">
        <f t="shared" si="3"/>
        <v>3.8336185903766556E-3</v>
      </c>
      <c r="J25" s="2">
        <f t="shared" si="2"/>
        <v>1.7305486541747714E-4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CO2mid!L126</f>
        <v>275.99058975469183</v>
      </c>
      <c r="H26" s="2">
        <f t="shared" si="1"/>
        <v>1.9236847220328326E-2</v>
      </c>
      <c r="I26" s="2">
        <f t="shared" si="3"/>
        <v>4.1068598229372566E-3</v>
      </c>
      <c r="J26" s="2">
        <f t="shared" si="2"/>
        <v>1.9384686737524526E-4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CO2mid!L127</f>
        <v>276.0386907999096</v>
      </c>
      <c r="H27" s="2">
        <f t="shared" si="1"/>
        <v>2.0169191215950691E-2</v>
      </c>
      <c r="I27" s="2">
        <f t="shared" si="3"/>
        <v>4.3905519322715268E-3</v>
      </c>
      <c r="J27" s="2">
        <f t="shared" si="2"/>
        <v>2.1607278096283749E-4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CO2mid!L128</f>
        <v>276.09001822498345</v>
      </c>
      <c r="H28" s="2">
        <f t="shared" si="1"/>
        <v>2.1163893068789845E-2</v>
      </c>
      <c r="I28" s="2">
        <f t="shared" si="3"/>
        <v>4.6856522675389608E-3</v>
      </c>
      <c r="J28" s="2">
        <f t="shared" si="2"/>
        <v>2.3978382254227084E-4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CO2mid!L129</f>
        <v>276.14821667084846</v>
      </c>
      <c r="H29" s="2">
        <f t="shared" si="1"/>
        <v>2.229152845096952E-2</v>
      </c>
      <c r="I29" s="2">
        <f t="shared" si="3"/>
        <v>4.9945486109908895E-3</v>
      </c>
      <c r="J29" s="2">
        <f t="shared" si="2"/>
        <v>2.6503635530985203E-4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CO2mid!L130</f>
        <v>276.21016411661674</v>
      </c>
      <c r="H30" s="2">
        <f t="shared" si="1"/>
        <v>2.3491542238312429E-2</v>
      </c>
      <c r="I30" s="2">
        <f t="shared" si="3"/>
        <v>5.3182963097354206E-3</v>
      </c>
      <c r="J30" s="2">
        <f t="shared" si="2"/>
        <v>2.9189998492212029E-4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CO2mid!L131</f>
        <v>276.26593877674793</v>
      </c>
      <c r="H31" s="2">
        <f t="shared" si="1"/>
        <v>2.4571749802595744E-2</v>
      </c>
      <c r="I31" s="2">
        <f t="shared" si="3"/>
        <v>5.6539362583604364E-3</v>
      </c>
      <c r="J31" s="2">
        <f t="shared" si="2"/>
        <v>3.2044991604705982E-4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CO2mid!L132</f>
        <v>276.32732503773082</v>
      </c>
      <c r="H32" s="2">
        <f t="shared" si="1"/>
        <v>2.5760387157102847E-2</v>
      </c>
      <c r="I32" s="2">
        <f t="shared" si="3"/>
        <v>6.0033342860364323E-3</v>
      </c>
      <c r="J32" s="2">
        <f t="shared" si="2"/>
        <v>3.5074411847139979E-4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CO2mid!L133</f>
        <v>276.38885787380968</v>
      </c>
      <c r="H33" s="2">
        <f t="shared" si="1"/>
        <v>2.6951597708050813E-2</v>
      </c>
      <c r="I33" s="2">
        <f t="shared" si="3"/>
        <v>6.3661028151672395E-3</v>
      </c>
      <c r="J33" s="2">
        <f t="shared" si="2"/>
        <v>3.8285083062316916E-4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CO2mid!L134</f>
        <v>276.45062455370487</v>
      </c>
      <c r="H34" s="2">
        <f t="shared" si="1"/>
        <v>2.8147068542959609E-2</v>
      </c>
      <c r="I34" s="2">
        <f t="shared" si="3"/>
        <v>6.7419024937990417E-3</v>
      </c>
      <c r="J34" s="2">
        <f t="shared" si="2"/>
        <v>4.1683570189537949E-4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CO2mid!L135</f>
        <v>276.51221191406171</v>
      </c>
      <c r="H35" s="2">
        <f t="shared" si="1"/>
        <v>2.9338802806247569E-2</v>
      </c>
      <c r="I35" s="2">
        <f t="shared" si="3"/>
        <v>7.1302400307026942E-3</v>
      </c>
      <c r="J35" s="2">
        <f t="shared" si="2"/>
        <v>4.5276208127339231E-4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CO2mid!L136</f>
        <v>276.57931851777255</v>
      </c>
      <c r="H36" s="2">
        <f t="shared" si="1"/>
        <v>3.0637033973642633E-2</v>
      </c>
      <c r="I36" s="2">
        <f t="shared" si="3"/>
        <v>7.532921816064019E-3</v>
      </c>
      <c r="J36" s="2">
        <f t="shared" si="2"/>
        <v>4.9069015602615077E-4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CO2mid!L137</f>
        <v>276.65729405788596</v>
      </c>
      <c r="H37" s="2">
        <f t="shared" si="1"/>
        <v>3.2145137858622434E-2</v>
      </c>
      <c r="I37" s="2">
        <f t="shared" si="3"/>
        <v>7.9538360318579041E-3</v>
      </c>
      <c r="J37" s="2">
        <f t="shared" si="2"/>
        <v>5.3069003185516586E-4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CO2mid!L138</f>
        <v>276.73668481347516</v>
      </c>
      <c r="H38" s="2">
        <f t="shared" si="1"/>
        <v>3.3680176408129578E-2</v>
      </c>
      <c r="I38" s="2">
        <f t="shared" si="3"/>
        <v>8.3929544817352257E-3</v>
      </c>
      <c r="J38" s="2">
        <f t="shared" si="2"/>
        <v>5.7285350113518143E-4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CO2mid!L139</f>
        <v>276.82043777111102</v>
      </c>
      <c r="H39" s="2">
        <f t="shared" si="1"/>
        <v>3.5299081877826287E-2</v>
      </c>
      <c r="I39" s="2">
        <f t="shared" si="3"/>
        <v>8.8514296488037408E-3</v>
      </c>
      <c r="J39" s="2">
        <f t="shared" si="2"/>
        <v>6.1727167470498965E-4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CO2mid!L140</f>
        <v>276.90986992486557</v>
      </c>
      <c r="H40" s="2">
        <f t="shared" si="1"/>
        <v>3.7027222888340809E-2</v>
      </c>
      <c r="I40" s="2">
        <f t="shared" si="3"/>
        <v>9.3309020660814965E-3</v>
      </c>
      <c r="J40" s="2">
        <f t="shared" si="2"/>
        <v>6.6404169199787055E-4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CO2mid!L141</f>
        <v>276.9987159188538</v>
      </c>
      <c r="H41" s="2">
        <f t="shared" si="1"/>
        <v>3.8743484683377155E-2</v>
      </c>
      <c r="I41" s="2">
        <f t="shared" si="3"/>
        <v>9.8304505812468242E-3</v>
      </c>
      <c r="J41" s="2">
        <f t="shared" si="2"/>
        <v>7.1326945892266559E-4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CO2mid!L142</f>
        <v>277.08673221249552</v>
      </c>
      <c r="H42" s="2">
        <f t="shared" si="1"/>
        <v>4.0443176225655304E-2</v>
      </c>
      <c r="I42" s="2">
        <f t="shared" si="3"/>
        <v>1.034908805136504E-2</v>
      </c>
      <c r="J42" s="2">
        <f t="shared" si="2"/>
        <v>7.650550476974668E-4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CO2mid!L143</f>
        <v>277.17503155299886</v>
      </c>
      <c r="H43" s="2">
        <f t="shared" si="1"/>
        <v>4.2147791288688688E-2</v>
      </c>
      <c r="I43" s="2">
        <f t="shared" si="3"/>
        <v>1.0886305765982837E-2</v>
      </c>
      <c r="J43" s="2">
        <f t="shared" si="2"/>
        <v>8.1949235515829861E-4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CO2mid!L144</f>
        <v>277.26837113483089</v>
      </c>
      <c r="H44" s="2">
        <f t="shared" si="1"/>
        <v>4.394911768232275E-2</v>
      </c>
      <c r="I44" s="2">
        <f t="shared" si="3"/>
        <v>1.1443513418638623E-2</v>
      </c>
      <c r="J44" s="2">
        <f t="shared" si="2"/>
        <v>8.7667185533178195E-4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CO2mid!L145</f>
        <v>277.37496991906568</v>
      </c>
      <c r="H45" s="2">
        <f t="shared" si="1"/>
        <v>4.600558698598263E-2</v>
      </c>
      <c r="I45" s="2">
        <f t="shared" si="3"/>
        <v>1.2025356011075088E-2</v>
      </c>
      <c r="J45" s="2">
        <f t="shared" si="2"/>
        <v>9.3669151541136476E-4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CO2mid!L146</f>
        <v>277.47914312093167</v>
      </c>
      <c r="H46" s="2">
        <f t="shared" si="1"/>
        <v>4.8014499323237536E-2</v>
      </c>
      <c r="I46" s="2">
        <f t="shared" si="3"/>
        <v>1.2630057134324973E-2</v>
      </c>
      <c r="J46" s="2">
        <f t="shared" si="2"/>
        <v>9.9967512974673462E-4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CO2mid!L147</f>
        <v>277.59490140810476</v>
      </c>
      <c r="H47" s="2">
        <f t="shared" si="1"/>
        <v>5.0245937998702382E-2</v>
      </c>
      <c r="I47" s="2">
        <f t="shared" si="3"/>
        <v>1.3261493328418007E-2</v>
      </c>
      <c r="J47" s="2">
        <f t="shared" si="2"/>
        <v>1.065735699532739E-3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CO2mid!L148</f>
        <v>277.7156070508355</v>
      </c>
      <c r="H48" s="2">
        <f t="shared" si="1"/>
        <v>5.2571754596598019E-2</v>
      </c>
      <c r="I48" s="2">
        <f t="shared" si="3"/>
        <v>1.3920760153874938E-2</v>
      </c>
      <c r="J48" s="2">
        <f t="shared" si="2"/>
        <v>1.1350076028648073E-3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CO2mid!L149</f>
        <v>277.83465004564499</v>
      </c>
      <c r="H49" s="2">
        <f t="shared" si="1"/>
        <v>5.4864544578577715E-2</v>
      </c>
      <c r="I49" s="2">
        <f t="shared" si="3"/>
        <v>1.4606279471941505E-2</v>
      </c>
      <c r="J49" s="2">
        <f t="shared" si="2"/>
        <v>1.2076306773545448E-3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CO2mid!L150</f>
        <v>277.94954885923289</v>
      </c>
      <c r="H50" s="2">
        <f t="shared" si="1"/>
        <v>5.7076585376656032E-2</v>
      </c>
      <c r="I50" s="2">
        <f t="shared" si="3"/>
        <v>1.5315537884224179E-2</v>
      </c>
      <c r="J50" s="2">
        <f t="shared" si="2"/>
        <v>1.2837350025077987E-3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CO2mid!L151</f>
        <v>278.06867118152894</v>
      </c>
      <c r="H51" s="2">
        <f t="shared" si="1"/>
        <v>5.9368972248395324E-2</v>
      </c>
      <c r="I51" s="2">
        <f t="shared" si="3"/>
        <v>1.6049442141406838E-2</v>
      </c>
      <c r="J51" s="2">
        <f t="shared" si="2"/>
        <v>1.3634356428759477E-3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CO2mid!L152</f>
        <v>278.19651564576901</v>
      </c>
      <c r="H52" s="2">
        <f t="shared" si="1"/>
        <v>6.182811552007051E-2</v>
      </c>
      <c r="I52" s="2">
        <f t="shared" si="3"/>
        <v>1.681065950430816E-2</v>
      </c>
      <c r="J52" s="2">
        <f t="shared" si="2"/>
        <v>1.4468521597876031E-3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CO2mid!L153</f>
        <v>278.3279751201917</v>
      </c>
      <c r="H53" s="2">
        <f t="shared" si="1"/>
        <v>6.435561687144549E-2</v>
      </c>
      <c r="I53" s="2">
        <f t="shared" si="3"/>
        <v>1.7599732311823095E-2</v>
      </c>
      <c r="J53" s="2">
        <f t="shared" si="2"/>
        <v>1.5341185855044799E-3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CO2mid!L154</f>
        <v>278.46678063337981</v>
      </c>
      <c r="H54" s="2">
        <f t="shared" si="1"/>
        <v>6.7023061215223945E-2</v>
      </c>
      <c r="I54" s="2">
        <f t="shared" si="3"/>
        <v>1.8418668535621092E-2</v>
      </c>
      <c r="J54" s="2">
        <f t="shared" si="2"/>
        <v>1.6253712714699696E-3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CO2mid!L155</f>
        <v>278.61455941588378</v>
      </c>
      <c r="H55" s="2">
        <f t="shared" si="1"/>
        <v>6.986148515120312E-2</v>
      </c>
      <c r="I55" s="2">
        <f t="shared" si="3"/>
        <v>1.9270053701500988E-2</v>
      </c>
      <c r="J55" s="2">
        <f t="shared" si="2"/>
        <v>1.7207571999303479E-3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CO2mid!L156</f>
        <v>278.77899037401664</v>
      </c>
      <c r="H56" s="2">
        <f t="shared" si="1"/>
        <v>7.3017982573396104E-2</v>
      </c>
      <c r="I56" s="2">
        <f t="shared" si="3"/>
        <v>2.015943547706835E-2</v>
      </c>
      <c r="J56" s="2">
        <f t="shared" si="2"/>
        <v>1.8204372040592691E-3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CO2mid!L157</f>
        <v>278.95232990231432</v>
      </c>
      <c r="H57" s="2">
        <f t="shared" si="1"/>
        <v>7.634347810336678E-2</v>
      </c>
      <c r="I57" s="2">
        <f t="shared" si="3"/>
        <v>2.108909239036149E-2</v>
      </c>
      <c r="J57" s="2">
        <f t="shared" si="2"/>
        <v>1.9246027142499607E-3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CO2mid!L158</f>
        <v>279.13023678143645</v>
      </c>
      <c r="H58" s="2">
        <f t="shared" si="1"/>
        <v>7.975444949851522E-2</v>
      </c>
      <c r="I58" s="2">
        <f t="shared" si="3"/>
        <v>2.2059499483195896E-2</v>
      </c>
      <c r="J58" s="2">
        <f t="shared" si="2"/>
        <v>2.0334570156102742E-3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CO2mid!L159</f>
        <v>279.31095881633962</v>
      </c>
      <c r="H59" s="2">
        <f t="shared" si="1"/>
        <v>8.3217170114782857E-2</v>
      </c>
      <c r="I59" s="2">
        <f t="shared" si="3"/>
        <v>2.3070419148933118E-2</v>
      </c>
      <c r="J59" s="2">
        <f t="shared" si="2"/>
        <v>2.1472049368261607E-3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CO2mid!L160</f>
        <v>279.51203206643555</v>
      </c>
      <c r="H60" s="2">
        <f t="shared" si="1"/>
        <v>8.7067197590347326E-2</v>
      </c>
      <c r="I60" s="2">
        <f t="shared" si="3"/>
        <v>2.4128572557576177E-2</v>
      </c>
      <c r="J60" s="2">
        <f t="shared" si="2"/>
        <v>2.2660487935509282E-3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CO2mid!L161</f>
        <v>279.71187595463942</v>
      </c>
      <c r="H61" s="2">
        <f t="shared" si="1"/>
        <v>9.0890942720225007E-2</v>
      </c>
      <c r="I61" s="2">
        <f t="shared" si="3"/>
        <v>2.5231895238555103E-2</v>
      </c>
      <c r="J61" s="2">
        <f t="shared" si="2"/>
        <v>2.3902279285305918E-3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CO2mid!L162</f>
        <v>279.92603869132455</v>
      </c>
      <c r="H62" s="2">
        <f t="shared" si="1"/>
        <v>9.4985628470460007E-2</v>
      </c>
      <c r="I62" s="2">
        <f t="shared" si="3"/>
        <v>2.6384548088134535E-2</v>
      </c>
      <c r="J62" s="2">
        <f t="shared" si="2"/>
        <v>2.5199685988515309E-3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CO2mid!L163</f>
        <v>280.1563269502202</v>
      </c>
      <c r="H63" s="2">
        <f t="shared" si="1"/>
        <v>9.9385132293830836E-2</v>
      </c>
      <c r="I63" s="2">
        <f t="shared" si="3"/>
        <v>2.7591258051078666E-2</v>
      </c>
      <c r="J63" s="2">
        <f t="shared" si="2"/>
        <v>2.6555194103506582E-3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CO2mid!L164</f>
        <v>280.41768683821363</v>
      </c>
      <c r="H64" s="2">
        <f t="shared" si="1"/>
        <v>0.10437385980416397</v>
      </c>
      <c r="I64" s="2">
        <f t="shared" si="3"/>
        <v>2.8862488077957861E-2</v>
      </c>
      <c r="J64" s="2">
        <f t="shared" si="2"/>
        <v>2.7971544058299934E-3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CO2mid!L165</f>
        <v>280.65667420452883</v>
      </c>
      <c r="H65" s="2">
        <f t="shared" si="1"/>
        <v>0.10893148202284685</v>
      </c>
      <c r="I65" s="2">
        <f t="shared" si="3"/>
        <v>3.0187226969141907E-2</v>
      </c>
      <c r="J65" s="2">
        <f t="shared" si="2"/>
        <v>2.9452055010876798E-3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CO2mid!L166</f>
        <v>280.90773006382392</v>
      </c>
      <c r="H66" s="2">
        <f t="shared" si="1"/>
        <v>0.11371507915437259</v>
      </c>
      <c r="I66" s="2">
        <f t="shared" si="3"/>
        <v>3.156843731378544E-2</v>
      </c>
      <c r="J66" s="2">
        <f t="shared" si="2"/>
        <v>3.0999401830262277E-3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CO2mid!L167</f>
        <v>281.16989392203794</v>
      </c>
      <c r="H67" s="2">
        <f t="shared" si="1"/>
        <v>0.11870576614599419</v>
      </c>
      <c r="I67" s="2">
        <f t="shared" si="3"/>
        <v>3.3008594857772404E-2</v>
      </c>
      <c r="J67" s="2">
        <f t="shared" si="2"/>
        <v>3.2616412467289398E-3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CO2mid!L168</f>
        <v>281.43485297940884</v>
      </c>
      <c r="H68" s="2">
        <f t="shared" si="1"/>
        <v>0.12374493820965522</v>
      </c>
      <c r="I68" s="2">
        <f t="shared" si="3"/>
        <v>3.4506811064550079E-2</v>
      </c>
      <c r="J68" s="2">
        <f t="shared" si="2"/>
        <v>3.4306039432396669E-3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CO2mid!L169</f>
        <v>281.71502369663347</v>
      </c>
      <c r="H69" s="2">
        <f t="shared" si="1"/>
        <v>0.12906825806782743</v>
      </c>
      <c r="I69" s="2">
        <f t="shared" si="3"/>
        <v>3.6067109476542042E-2</v>
      </c>
      <c r="J69" s="2">
        <f t="shared" si="2"/>
        <v>3.6071167996887098E-3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CO2mid!L170</f>
        <v>282.01967829108679</v>
      </c>
      <c r="H70" s="2">
        <f t="shared" si="1"/>
        <v>0.13485077325893641</v>
      </c>
      <c r="I70" s="2">
        <f t="shared" si="3"/>
        <v>3.769700831927085E-2</v>
      </c>
      <c r="J70" s="2">
        <f t="shared" si="2"/>
        <v>3.7914895580932369E-3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CO2mid!L171</f>
        <v>282.27409334305258</v>
      </c>
      <c r="H71" s="2">
        <f t="shared" ref="H71:H134" si="5">H$3*LN(G71/G$3)</f>
        <v>0.1396749293586953</v>
      </c>
      <c r="I71" s="2">
        <f t="shared" si="3"/>
        <v>3.9374422473995745E-2</v>
      </c>
      <c r="J71" s="2">
        <f t="shared" ref="J71:J134" si="6">J70+J$3*(I70-J70)</f>
        <v>3.9840729046567254E-3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CO2mid!L172</f>
        <v>282.51984749413043</v>
      </c>
      <c r="H72" s="2">
        <f t="shared" si="5"/>
        <v>0.1443307328161258</v>
      </c>
      <c r="I72" s="2">
        <f t="shared" ref="I72:I135" si="7">I71+I$3*(I$4*H72-I71)+I$5*(J71-I71)</f>
        <v>4.1094358881567608E-2</v>
      </c>
      <c r="J72" s="2">
        <f t="shared" si="6"/>
        <v>4.1850900902105706E-3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CO2mid!L173</f>
        <v>282.79243384820057</v>
      </c>
      <c r="H73" s="2">
        <f t="shared" si="5"/>
        <v>0.14949013640748537</v>
      </c>
      <c r="I73" s="2">
        <f t="shared" si="7"/>
        <v>4.2865907003694866E-2</v>
      </c>
      <c r="J73" s="2">
        <f t="shared" si="6"/>
        <v>4.3947347369454786E-3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CO2mid!L174</f>
        <v>283.08582201038428</v>
      </c>
      <c r="H74" s="2">
        <f t="shared" si="5"/>
        <v>0.15503771414907191</v>
      </c>
      <c r="I74" s="2">
        <f t="shared" si="7"/>
        <v>4.4695467478110644E-2</v>
      </c>
      <c r="J74" s="2">
        <f t="shared" si="6"/>
        <v>4.613250995420615E-3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CO2mid!L175</f>
        <v>283.36473673587744</v>
      </c>
      <c r="H75" s="2">
        <f t="shared" si="5"/>
        <v>0.16030629012253247</v>
      </c>
      <c r="I75" s="2">
        <f t="shared" si="7"/>
        <v>4.657541437832613E-2</v>
      </c>
      <c r="J75" s="2">
        <f t="shared" si="6"/>
        <v>4.8409179850422944E-3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CO2mid!L176</f>
        <v>283.57834066581739</v>
      </c>
      <c r="H76" s="2">
        <f t="shared" si="5"/>
        <v>0.16433766866758526</v>
      </c>
      <c r="I76" s="2">
        <f t="shared" si="7"/>
        <v>4.8478531022869906E-2</v>
      </c>
      <c r="J76" s="2">
        <f t="shared" si="6"/>
        <v>5.0779699245561468E-3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CO2mid!L177</f>
        <v>283.85075497057267</v>
      </c>
      <c r="H77" s="2">
        <f t="shared" si="5"/>
        <v>0.16947458058704029</v>
      </c>
      <c r="I77" s="2">
        <f t="shared" si="7"/>
        <v>5.0427018229698486E-2</v>
      </c>
      <c r="J77" s="2">
        <f t="shared" si="6"/>
        <v>5.324485111594569E-3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CO2mid!L178</f>
        <v>284.05807303274543</v>
      </c>
      <c r="H78" s="2">
        <f t="shared" si="5"/>
        <v>0.17338067123822554</v>
      </c>
      <c r="I78" s="2">
        <f t="shared" si="7"/>
        <v>5.2393959097737551E-2</v>
      </c>
      <c r="J78" s="2">
        <f t="shared" si="6"/>
        <v>5.5806674997053995E-3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CO2mid!L179</f>
        <v>284.28467057452542</v>
      </c>
      <c r="H79" s="2">
        <f t="shared" si="5"/>
        <v>0.17764674809552605</v>
      </c>
      <c r="I79" s="2">
        <f t="shared" si="7"/>
        <v>5.4386271715752915E-2</v>
      </c>
      <c r="J79" s="2">
        <f t="shared" si="6"/>
        <v>5.8465669959822221E-3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CO2mid!L180</f>
        <v>284.56774992684393</v>
      </c>
      <c r="H80" s="2">
        <f t="shared" si="5"/>
        <v>0.18297141440733752</v>
      </c>
      <c r="I80" s="2">
        <f t="shared" si="7"/>
        <v>5.6425114518097681E-2</v>
      </c>
      <c r="J80" s="2">
        <f t="shared" si="6"/>
        <v>6.1222725187905199E-3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CO2mid!L181</f>
        <v>284.84188260624722</v>
      </c>
      <c r="H81" s="2">
        <f t="shared" si="5"/>
        <v>0.18812274963007458</v>
      </c>
      <c r="I81" s="2">
        <f t="shared" si="7"/>
        <v>5.8505435605390392E-2</v>
      </c>
      <c r="J81" s="2">
        <f t="shared" si="6"/>
        <v>6.4079926613465846E-3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CO2mid!L182</f>
        <v>285.11715389581775</v>
      </c>
      <c r="H82" s="2">
        <f t="shared" si="5"/>
        <v>0.19329049474644777</v>
      </c>
      <c r="I82" s="2">
        <f t="shared" si="7"/>
        <v>6.0626280782054065E-2</v>
      </c>
      <c r="J82" s="2">
        <f t="shared" si="6"/>
        <v>6.7039061372687536E-3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CO2mid!L183</f>
        <v>285.39193708333994</v>
      </c>
      <c r="H83" s="2">
        <f t="shared" si="5"/>
        <v>0.1984441029541594</v>
      </c>
      <c r="I83" s="2">
        <f t="shared" si="7"/>
        <v>6.2786096013777007E-2</v>
      </c>
      <c r="J83" s="2">
        <f t="shared" si="6"/>
        <v>7.0101852252511341E-3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CO2mid!L184</f>
        <v>285.69983132344504</v>
      </c>
      <c r="H84" s="2">
        <f t="shared" si="5"/>
        <v>0.20421282327297943</v>
      </c>
      <c r="I84" s="2">
        <f t="shared" si="7"/>
        <v>6.4996411593270229E-2</v>
      </c>
      <c r="J84" s="2">
        <f t="shared" si="6"/>
        <v>7.3269923985299608E-3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CO2mid!L185</f>
        <v>286.00338371617079</v>
      </c>
      <c r="H85" s="2">
        <f t="shared" si="5"/>
        <v>0.20989411178412948</v>
      </c>
      <c r="I85" s="2">
        <f t="shared" si="7"/>
        <v>6.7253828995766596E-2</v>
      </c>
      <c r="J85" s="2">
        <f t="shared" si="6"/>
        <v>7.6545546995560858E-3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CO2mid!L186</f>
        <v>286.3395491918323</v>
      </c>
      <c r="H86" s="2">
        <f t="shared" si="5"/>
        <v>0.21617875477767559</v>
      </c>
      <c r="I86" s="2">
        <f t="shared" si="7"/>
        <v>6.956936970135244E-2</v>
      </c>
      <c r="J86" s="2">
        <f t="shared" si="6"/>
        <v>7.9930785775585607E-3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CO2mid!L187</f>
        <v>286.62599031076252</v>
      </c>
      <c r="H87" s="2">
        <f t="shared" si="5"/>
        <v>0.22152797740378574</v>
      </c>
      <c r="I87" s="2">
        <f t="shared" si="7"/>
        <v>7.1921825060345113E-2</v>
      </c>
      <c r="J87" s="2">
        <f t="shared" si="6"/>
        <v>8.3428319111417092E-3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CO2mid!L188</f>
        <v>286.85640469937374</v>
      </c>
      <c r="H88" s="2">
        <f t="shared" si="5"/>
        <v>0.22582703542588944</v>
      </c>
      <c r="I88" s="2">
        <f t="shared" si="7"/>
        <v>7.4288311497856849E-2</v>
      </c>
      <c r="J88" s="2">
        <f t="shared" si="6"/>
        <v>8.7039605922291843E-3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CO2mid!L189</f>
        <v>287.04325876279489</v>
      </c>
      <c r="H89" s="2">
        <f t="shared" si="5"/>
        <v>0.22931081260253522</v>
      </c>
      <c r="I89" s="2">
        <f t="shared" si="7"/>
        <v>7.6651565679657557E-2</v>
      </c>
      <c r="J89" s="2">
        <f t="shared" si="6"/>
        <v>9.0764797053731489E-3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CO2mid!L190</f>
        <v>287.25352066893055</v>
      </c>
      <c r="H90" s="2">
        <f t="shared" si="5"/>
        <v>0.23322830365725103</v>
      </c>
      <c r="I90" s="2">
        <f t="shared" si="7"/>
        <v>7.9020760520186972E-2</v>
      </c>
      <c r="J90" s="2">
        <f t="shared" si="6"/>
        <v>9.460306193707085E-3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CO2mid!L191</f>
        <v>287.50068678885862</v>
      </c>
      <c r="H91" s="2">
        <f t="shared" si="5"/>
        <v>0.23782970998354333</v>
      </c>
      <c r="I91" s="2">
        <f t="shared" si="7"/>
        <v>8.1409947491474149E-2</v>
      </c>
      <c r="J91" s="2">
        <f t="shared" si="6"/>
        <v>9.8554095742814912E-3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CO2mid!L192</f>
        <v>287.76998612133667</v>
      </c>
      <c r="H92" s="2">
        <f t="shared" si="5"/>
        <v>0.24283866177561847</v>
      </c>
      <c r="I92" s="2">
        <f t="shared" si="7"/>
        <v>8.3826990779607161E-2</v>
      </c>
      <c r="J92" s="2">
        <f t="shared" si="6"/>
        <v>1.0261839349651145E-2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CO2mid!L193</f>
        <v>288.08334642406845</v>
      </c>
      <c r="H93" s="2">
        <f t="shared" si="5"/>
        <v>0.24866124780697024</v>
      </c>
      <c r="I93" s="2">
        <f t="shared" si="7"/>
        <v>8.6287905710013643E-2</v>
      </c>
      <c r="J93" s="2">
        <f t="shared" si="6"/>
        <v>1.0679689409773294E-2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CO2mid!L194</f>
        <v>288.42735816366667</v>
      </c>
      <c r="H94" s="2">
        <f t="shared" si="5"/>
        <v>0.25504608337254531</v>
      </c>
      <c r="I94" s="2">
        <f t="shared" si="7"/>
        <v>8.8802973915841119E-2</v>
      </c>
      <c r="J94" s="2">
        <f t="shared" si="6"/>
        <v>1.1109144078358659E-2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CO2mid!L195</f>
        <v>288.73254627004951</v>
      </c>
      <c r="H95" s="2">
        <f t="shared" si="5"/>
        <v>0.26070398340607281</v>
      </c>
      <c r="I95" s="2">
        <f t="shared" si="7"/>
        <v>9.1355440164104379E-2</v>
      </c>
      <c r="J95" s="2">
        <f t="shared" si="6"/>
        <v>1.155044503183556E-2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CO2mid!L196</f>
        <v>289.05708165529205</v>
      </c>
      <c r="H96" s="2">
        <f t="shared" si="5"/>
        <v>0.26671400646541016</v>
      </c>
      <c r="I96" s="2">
        <f t="shared" si="7"/>
        <v>9.3951450992346683E-2</v>
      </c>
      <c r="J96" s="2">
        <f t="shared" si="6"/>
        <v>1.2003737404186846E-2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CO2mid!L197</f>
        <v>289.42674120904542</v>
      </c>
      <c r="H97" s="2">
        <f t="shared" si="5"/>
        <v>0.27355146260022906</v>
      </c>
      <c r="I97" s="2">
        <f t="shared" si="7"/>
        <v>9.6606795010088869E-2</v>
      </c>
      <c r="J97" s="2">
        <f t="shared" si="6"/>
        <v>1.2469200417367593E-2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CO2mid!L198</f>
        <v>289.80544566670903</v>
      </c>
      <c r="H98" s="2">
        <f t="shared" si="5"/>
        <v>0.28054716892696563</v>
      </c>
      <c r="I98" s="2">
        <f t="shared" si="7"/>
        <v>9.9322882603717869E-2</v>
      </c>
      <c r="J98" s="2">
        <f t="shared" si="6"/>
        <v>1.2947101954654251E-2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CO2mid!L199</f>
        <v>290.18082678020602</v>
      </c>
      <c r="H99" s="2">
        <f t="shared" si="5"/>
        <v>0.28747246813847915</v>
      </c>
      <c r="I99" s="2">
        <f t="shared" si="7"/>
        <v>0.10209634410874699</v>
      </c>
      <c r="J99" s="2">
        <f t="shared" si="6"/>
        <v>1.3437716388740932E-2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CO2mid!L200</f>
        <v>290.5730107039663</v>
      </c>
      <c r="H100" s="2">
        <f t="shared" si="5"/>
        <v>0.29469819503217703</v>
      </c>
      <c r="I100" s="2">
        <f t="shared" si="7"/>
        <v>0.10493160303896065</v>
      </c>
      <c r="J100" s="2">
        <f t="shared" si="6"/>
        <v>1.3941297394190567E-2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CO2mid!L201</f>
        <v>290.9546790874428</v>
      </c>
      <c r="H101" s="2">
        <f t="shared" si="5"/>
        <v>0.30172082243457093</v>
      </c>
      <c r="I101" s="2">
        <f t="shared" si="7"/>
        <v>0.10782251079991867</v>
      </c>
      <c r="J101" s="2">
        <f t="shared" si="6"/>
        <v>1.4458122330252862E-2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CO2mid!L202</f>
        <v>291.2260251318898</v>
      </c>
      <c r="H102" s="2">
        <f t="shared" si="5"/>
        <v>0.30670793874533481</v>
      </c>
      <c r="I102" s="2">
        <f t="shared" si="7"/>
        <v>0.11072517421638514</v>
      </c>
      <c r="J102" s="2">
        <f t="shared" si="6"/>
        <v>1.4988432056760564E-2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CO2mid!L203</f>
        <v>291.53503995286815</v>
      </c>
      <c r="H103" s="2">
        <f t="shared" si="5"/>
        <v>0.3123817201498732</v>
      </c>
      <c r="I103" s="2">
        <f t="shared" si="7"/>
        <v>0.11365352600018395</v>
      </c>
      <c r="J103" s="2">
        <f t="shared" si="6"/>
        <v>1.5532216752227232E-2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CO2mid!L204</f>
        <v>291.9139452257117</v>
      </c>
      <c r="H104" s="2">
        <f t="shared" si="5"/>
        <v>0.31933054874051797</v>
      </c>
      <c r="I104" s="2">
        <f t="shared" si="7"/>
        <v>0.11663322473564754</v>
      </c>
      <c r="J104" s="2">
        <f t="shared" si="6"/>
        <v>1.6089545788755627E-2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CO2mid!L205</f>
        <v>292.32218703515588</v>
      </c>
      <c r="H105" s="2">
        <f t="shared" si="5"/>
        <v>0.32680729971635664</v>
      </c>
      <c r="I105" s="2">
        <f t="shared" si="7"/>
        <v>0.11967361027742453</v>
      </c>
      <c r="J105" s="2">
        <f t="shared" si="6"/>
        <v>1.6660633885173973E-2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CO2mid!L206</f>
        <v>292.69913708981255</v>
      </c>
      <c r="H106" s="2">
        <f t="shared" si="5"/>
        <v>0.3337016913849582</v>
      </c>
      <c r="I106" s="2">
        <f t="shared" si="7"/>
        <v>0.12276072200309637</v>
      </c>
      <c r="J106" s="2">
        <f t="shared" si="6"/>
        <v>1.7245747591081956E-2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CO2mid!L207</f>
        <v>293.17002172932069</v>
      </c>
      <c r="H107" s="2">
        <f t="shared" si="5"/>
        <v>0.34230167766488251</v>
      </c>
      <c r="I107" s="2">
        <f t="shared" si="7"/>
        <v>0.12592844540926795</v>
      </c>
      <c r="J107" s="2">
        <f t="shared" si="6"/>
        <v>1.7845072645742199E-2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CO2mid!L208</f>
        <v>293.69478442929693</v>
      </c>
      <c r="H108" s="2">
        <f t="shared" si="5"/>
        <v>0.35186940489493213</v>
      </c>
      <c r="I108" s="2">
        <f t="shared" si="7"/>
        <v>0.12919426880421711</v>
      </c>
      <c r="J108" s="2">
        <f t="shared" si="6"/>
        <v>1.8458986203039027E-2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CO2mid!L209</f>
        <v>294.22045251891308</v>
      </c>
      <c r="H109" s="2">
        <f t="shared" si="5"/>
        <v>0.3614365154310934</v>
      </c>
      <c r="I109" s="2">
        <f t="shared" si="7"/>
        <v>0.13255505174167778</v>
      </c>
      <c r="J109" s="2">
        <f t="shared" si="6"/>
        <v>1.9087962608213719E-2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CO2mid!L210</f>
        <v>294.75702892844942</v>
      </c>
      <c r="H110" s="2">
        <f t="shared" si="5"/>
        <v>0.37118454375355259</v>
      </c>
      <c r="I110" s="2">
        <f t="shared" si="7"/>
        <v>0.1360115204433123</v>
      </c>
      <c r="J110" s="2">
        <f t="shared" si="6"/>
        <v>1.9732455674491795E-2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CO2mid!L211</f>
        <v>295.29463880968268</v>
      </c>
      <c r="H111" s="2">
        <f t="shared" si="5"/>
        <v>0.38093356682306151</v>
      </c>
      <c r="I111" s="2">
        <f t="shared" si="7"/>
        <v>0.13956065430687764</v>
      </c>
      <c r="J111" s="2">
        <f t="shared" si="6"/>
        <v>2.0392920762378697E-2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CO2mid!L212</f>
        <v>295.90641118542766</v>
      </c>
      <c r="H112" s="2">
        <f t="shared" si="5"/>
        <v>0.39200588605694109</v>
      </c>
      <c r="I112" s="2">
        <f t="shared" si="7"/>
        <v>0.1432269206909299</v>
      </c>
      <c r="J112" s="2">
        <f t="shared" si="6"/>
        <v>2.1069793488911449E-2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CO2mid!L213</f>
        <v>296.56798333456965</v>
      </c>
      <c r="H113" s="2">
        <f t="shared" si="5"/>
        <v>0.40395378625883893</v>
      </c>
      <c r="I113" s="2">
        <f t="shared" si="7"/>
        <v>0.14702471101358039</v>
      </c>
      <c r="J113" s="2">
        <f t="shared" si="6"/>
        <v>2.1763645971418916E-2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CO2mid!L214</f>
        <v>297.25860425044135</v>
      </c>
      <c r="H114" s="2">
        <f t="shared" si="5"/>
        <v>0.41639790258168025</v>
      </c>
      <c r="I114" s="2">
        <f t="shared" si="7"/>
        <v>0.15096008960623852</v>
      </c>
      <c r="J114" s="2">
        <f t="shared" si="6"/>
        <v>2.2475128820858392E-2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CO2mid!L215</f>
        <v>297.96269024586809</v>
      </c>
      <c r="H115" s="2">
        <f t="shared" si="5"/>
        <v>0.4290549155860453</v>
      </c>
      <c r="I115" s="2">
        <f t="shared" si="7"/>
        <v>0.15503305802920861</v>
      </c>
      <c r="J115" s="2">
        <f t="shared" si="6"/>
        <v>2.3204923398119352E-2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CO2mid!L216</f>
        <v>298.71097489646547</v>
      </c>
      <c r="H116" s="2">
        <f t="shared" si="5"/>
        <v>0.44247372460449386</v>
      </c>
      <c r="I116" s="2">
        <f t="shared" si="7"/>
        <v>0.15925499057411557</v>
      </c>
      <c r="J116" s="2">
        <f t="shared" si="6"/>
        <v>2.3953707202823939E-2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CO2mid!L217</f>
        <v>299.49783757631923</v>
      </c>
      <c r="H117" s="2">
        <f t="shared" si="5"/>
        <v>0.4565481336646986</v>
      </c>
      <c r="I117" s="2">
        <f t="shared" si="7"/>
        <v>0.16363469208029607</v>
      </c>
      <c r="J117" s="2">
        <f t="shared" si="6"/>
        <v>2.4722218492372876E-2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CO2mid!L218</f>
        <v>300.27359972053625</v>
      </c>
      <c r="H118" s="2">
        <f t="shared" si="5"/>
        <v>0.47038783835191411</v>
      </c>
      <c r="I118" s="2">
        <f t="shared" si="7"/>
        <v>0.16816224416766098</v>
      </c>
      <c r="J118" s="2">
        <f t="shared" si="6"/>
        <v>2.5511241342352279E-2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CO2mid!L219</f>
        <v>301.08498582896891</v>
      </c>
      <c r="H119" s="2">
        <f t="shared" si="5"/>
        <v>0.48482487614808284</v>
      </c>
      <c r="I119" s="2">
        <f t="shared" si="7"/>
        <v>0.17284529292154174</v>
      </c>
      <c r="J119" s="2">
        <f t="shared" si="6"/>
        <v>2.6321499038400031E-2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CO2mid!L220</f>
        <v>301.95004347737819</v>
      </c>
      <c r="H120" s="2">
        <f t="shared" si="5"/>
        <v>0.50017410585657951</v>
      </c>
      <c r="I120" s="2">
        <f t="shared" si="7"/>
        <v>0.17769775835123991</v>
      </c>
      <c r="J120" s="2">
        <f t="shared" si="6"/>
        <v>2.7153754187656275E-2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CO2mid!L221</f>
        <v>302.87377651516817</v>
      </c>
      <c r="H121" s="2">
        <f t="shared" si="5"/>
        <v>0.51651597412078054</v>
      </c>
      <c r="I121" s="2">
        <f t="shared" si="7"/>
        <v>0.18273477306937996</v>
      </c>
      <c r="J121" s="2">
        <f t="shared" si="6"/>
        <v>2.800884413130543E-2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CO2mid!L222</f>
        <v>303.84155571014884</v>
      </c>
      <c r="H122" s="2">
        <f t="shared" si="5"/>
        <v>0.53358369207491796</v>
      </c>
      <c r="I122" s="2">
        <f t="shared" si="7"/>
        <v>0.18796545157329664</v>
      </c>
      <c r="J122" s="2">
        <f t="shared" si="6"/>
        <v>2.8887687407673692E-2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CO2mid!L223</f>
        <v>304.86339645633899</v>
      </c>
      <c r="H123" s="2">
        <f t="shared" si="5"/>
        <v>0.55154593505651406</v>
      </c>
      <c r="I123" s="2">
        <f t="shared" si="7"/>
        <v>0.19340210782436185</v>
      </c>
      <c r="J123" s="2">
        <f t="shared" si="6"/>
        <v>2.9791249108134431E-2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CO2mid!L224</f>
        <v>305.91306899560601</v>
      </c>
      <c r="H124" s="2">
        <f t="shared" si="5"/>
        <v>0.56993483486363039</v>
      </c>
      <c r="I124" s="2">
        <f t="shared" si="7"/>
        <v>0.19904696719951187</v>
      </c>
      <c r="J124" s="2">
        <f t="shared" si="6"/>
        <v>3.0720558785642602E-2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CO2mid!L225</f>
        <v>307.02283284658216</v>
      </c>
      <c r="H125" s="2">
        <f t="shared" si="5"/>
        <v>0.58930796367739735</v>
      </c>
      <c r="I125" s="2">
        <f t="shared" si="7"/>
        <v>0.20491373665065923</v>
      </c>
      <c r="J125" s="2">
        <f t="shared" si="6"/>
        <v>3.1676652785433378E-2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CO2mid!L226</f>
        <v>308.21014746015669</v>
      </c>
      <c r="H126" s="2">
        <f t="shared" si="5"/>
        <v>0.60995751034300372</v>
      </c>
      <c r="I126" s="2">
        <f t="shared" si="7"/>
        <v>0.21102172997982224</v>
      </c>
      <c r="J126" s="2">
        <f t="shared" si="6"/>
        <v>3.266063942178786E-2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CO2mid!L227</f>
        <v>309.50016780010583</v>
      </c>
      <c r="H127" s="2">
        <f t="shared" si="5"/>
        <v>0.63230332093335151</v>
      </c>
      <c r="I127" s="2">
        <f t="shared" si="7"/>
        <v>0.21739832724895869</v>
      </c>
      <c r="J127" s="2">
        <f t="shared" si="6"/>
        <v>3.3673730416157496E-2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CO2mid!L228</f>
        <v>310.83388349146423</v>
      </c>
      <c r="H128" s="2">
        <f t="shared" si="5"/>
        <v>0.65530831293187208</v>
      </c>
      <c r="I128" s="2">
        <f t="shared" si="7"/>
        <v>0.2240485363962893</v>
      </c>
      <c r="J128" s="2">
        <f t="shared" si="6"/>
        <v>3.4717286126167805E-2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CO2mid!L229</f>
        <v>312.2178328595374</v>
      </c>
      <c r="H129" s="2">
        <f t="shared" si="5"/>
        <v>0.67907565391512381</v>
      </c>
      <c r="I129" s="2">
        <f t="shared" si="7"/>
        <v>0.23097934684742158</v>
      </c>
      <c r="J129" s="2">
        <f t="shared" si="6"/>
        <v>3.5792687627702095E-2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CO2mid!L230</f>
        <v>313.68503640675294</v>
      </c>
      <c r="H130" s="2">
        <f t="shared" si="5"/>
        <v>0.70415799093832032</v>
      </c>
      <c r="I130" s="2">
        <f t="shared" si="7"/>
        <v>0.23820897307905448</v>
      </c>
      <c r="J130" s="2">
        <f t="shared" si="6"/>
        <v>3.6901347852070103E-2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CO2mid!L231</f>
        <v>315.12465207114838</v>
      </c>
      <c r="H131" s="2">
        <f t="shared" si="5"/>
        <v>0.72865493302505169</v>
      </c>
      <c r="I131" s="2">
        <f t="shared" si="7"/>
        <v>0.24571568201456009</v>
      </c>
      <c r="J131" s="2">
        <f t="shared" si="6"/>
        <v>3.8044775163359378E-2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CO2mid!L232</f>
        <v>316.52467421250219</v>
      </c>
      <c r="H132" s="2">
        <f t="shared" si="5"/>
        <v>0.75237103754730339</v>
      </c>
      <c r="I132" s="2">
        <f t="shared" si="7"/>
        <v>0.25347442083157479</v>
      </c>
      <c r="J132" s="2">
        <f t="shared" si="6"/>
        <v>3.9224345914274199E-2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CO2mid!L233</f>
        <v>318.02752121879541</v>
      </c>
      <c r="H133" s="2">
        <f t="shared" si="5"/>
        <v>0.77771251953881215</v>
      </c>
      <c r="I133" s="2">
        <f t="shared" si="7"/>
        <v>0.26151080603614624</v>
      </c>
      <c r="J133" s="2">
        <f t="shared" si="6"/>
        <v>4.0441286339804469E-2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CO2mid!L234</f>
        <v>319.5780774360698</v>
      </c>
      <c r="H134" s="2">
        <f t="shared" si="5"/>
        <v>0.80373328263351618</v>
      </c>
      <c r="I134" s="2">
        <f t="shared" si="7"/>
        <v>0.26983002461109434</v>
      </c>
      <c r="J134" s="2">
        <f t="shared" si="6"/>
        <v>4.1696961211679692E-2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CO2mid!L235</f>
        <v>321.12802027624508</v>
      </c>
      <c r="H135" s="2">
        <f t="shared" ref="H135:H198" si="9">H$3*LN(G135/G$3)</f>
        <v>0.82961788214101762</v>
      </c>
      <c r="I135" s="2">
        <f t="shared" si="7"/>
        <v>0.27842021461199246</v>
      </c>
      <c r="J135" s="2">
        <f t="shared" ref="J135:J198" si="10">J134+J$3*(I134-J134)</f>
        <v>4.2992757011788368E-2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CO2mid!L236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0.28730625467185689</v>
      </c>
      <c r="J136" s="2">
        <f t="shared" si="10"/>
        <v>4.4329984970957526E-2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CO2mid!L237</f>
        <v>324.38134318563186</v>
      </c>
      <c r="H137" s="2">
        <f t="shared" si="9"/>
        <v>0.88354560471989507</v>
      </c>
      <c r="I137" s="2">
        <f t="shared" si="11"/>
        <v>0.29645635828501216</v>
      </c>
      <c r="J137" s="2">
        <f t="shared" si="10"/>
        <v>4.5710090182858633E-2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CO2mid!L238</f>
        <v>325.87632581499628</v>
      </c>
      <c r="H138" s="2">
        <f t="shared" si="9"/>
        <v>0.90814561034951224</v>
      </c>
      <c r="I138" s="2">
        <f t="shared" si="11"/>
        <v>0.30582434497720901</v>
      </c>
      <c r="J138" s="2">
        <f t="shared" si="10"/>
        <v>4.7134328985678868E-2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CO2mid!L239</f>
        <v>327.3337538345445</v>
      </c>
      <c r="H139" s="2">
        <f t="shared" si="9"/>
        <v>0.93201925555544629</v>
      </c>
      <c r="I139" s="2">
        <f t="shared" si="11"/>
        <v>0.31538831168097498</v>
      </c>
      <c r="J139" s="2">
        <f t="shared" si="10"/>
        <v>4.8603688276510758E-2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CO2mid!L240</f>
        <v>328.76510865971892</v>
      </c>
      <c r="H140" s="2">
        <f t="shared" si="9"/>
        <v>0.95536256828266342</v>
      </c>
      <c r="I140" s="2">
        <f t="shared" si="11"/>
        <v>0.32513114473159987</v>
      </c>
      <c r="J140" s="2">
        <f t="shared" si="10"/>
        <v>5.0119024937448117E-2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CO2mid!L241</f>
        <v>330.26788783446779</v>
      </c>
      <c r="H141" s="2">
        <f t="shared" si="9"/>
        <v>0.97976159704940036</v>
      </c>
      <c r="I141" s="2">
        <f t="shared" si="11"/>
        <v>0.3350691484036829</v>
      </c>
      <c r="J141" s="2">
        <f t="shared" si="10"/>
        <v>5.1681093777878898E-2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CO2mid!L242</f>
        <v>331.82311969899791</v>
      </c>
      <c r="H142" s="2">
        <f t="shared" si="9"/>
        <v>1.0048956214775397</v>
      </c>
      <c r="I142" s="2">
        <f t="shared" si="11"/>
        <v>0.34521145267958608</v>
      </c>
      <c r="J142" s="2">
        <f t="shared" si="10"/>
        <v>5.3290737928153462E-2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CO2mid!L243</f>
        <v>333.43299346979262</v>
      </c>
      <c r="H143" s="2">
        <f t="shared" si="9"/>
        <v>1.0307889317853733</v>
      </c>
      <c r="I143" s="2">
        <f t="shared" si="11"/>
        <v>0.35556739570975138</v>
      </c>
      <c r="J143" s="2">
        <f t="shared" si="10"/>
        <v>5.49488475879416E-2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CO2mid!L244</f>
        <v>335.08513007162856</v>
      </c>
      <c r="H144" s="2">
        <f t="shared" si="9"/>
        <v>1.0572323399842118</v>
      </c>
      <c r="I144" s="2">
        <f t="shared" si="11"/>
        <v>0.36614168194011237</v>
      </c>
      <c r="J144" s="2">
        <f t="shared" si="10"/>
        <v>5.6656360941273479E-2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CO2mid!L245</f>
        <v>336.8100679671719</v>
      </c>
      <c r="H145" s="2">
        <f t="shared" si="9"/>
        <v>1.0847022133890509</v>
      </c>
      <c r="I145" s="2">
        <f t="shared" si="11"/>
        <v>0.37694873319753031</v>
      </c>
      <c r="J145" s="2">
        <f t="shared" si="10"/>
        <v>5.8414237564546882E-2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CO2mid!L246</f>
        <v>338.56155218651242</v>
      </c>
      <c r="H146" s="2">
        <f t="shared" si="9"/>
        <v>1.1124512668020434</v>
      </c>
      <c r="I146" s="2">
        <f t="shared" si="11"/>
        <v>0.3879870264153169</v>
      </c>
      <c r="J146" s="2">
        <f t="shared" si="10"/>
        <v>6.0223513499742226E-2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CO2mid!L247</f>
        <v>340.31340318166463</v>
      </c>
      <c r="H147" s="2">
        <f t="shared" si="9"/>
        <v>1.1400629014747341</v>
      </c>
      <c r="I147" s="2">
        <f t="shared" si="11"/>
        <v>0.39924646860612256</v>
      </c>
      <c r="J147" s="2">
        <f t="shared" si="10"/>
        <v>6.2085210253102693E-2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CO2mid!L248</f>
        <v>342.07918263701623</v>
      </c>
      <c r="H148" s="2">
        <f t="shared" si="9"/>
        <v>1.1677506031512332</v>
      </c>
      <c r="I148" s="2">
        <f t="shared" si="11"/>
        <v>0.41072172849691646</v>
      </c>
      <c r="J148" s="2">
        <f t="shared" si="10"/>
        <v>6.4000286200547846E-2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CO2mid!L249</f>
        <v>343.78944575568528</v>
      </c>
      <c r="H149" s="2">
        <f t="shared" si="9"/>
        <v>1.19443188370727</v>
      </c>
      <c r="I149" s="2">
        <f t="shared" si="11"/>
        <v>0.42238523928686655</v>
      </c>
      <c r="J149" s="2">
        <f t="shared" si="10"/>
        <v>6.5969663992791222E-2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CO2mid!L250</f>
        <v>345.47441714684123</v>
      </c>
      <c r="H150" s="2">
        <f t="shared" si="9"/>
        <v>1.2205891084949083</v>
      </c>
      <c r="I150" s="2">
        <f t="shared" si="11"/>
        <v>0.43422033996703585</v>
      </c>
      <c r="J150" s="2">
        <f t="shared" si="10"/>
        <v>6.7994104460461571E-2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CO2mid!L251</f>
        <v>347.19112436073488</v>
      </c>
      <c r="H151" s="2">
        <f t="shared" si="9"/>
        <v>1.2471081190391364</v>
      </c>
      <c r="I151" s="2">
        <f t="shared" si="11"/>
        <v>0.44622927048080974</v>
      </c>
      <c r="J151" s="2">
        <f t="shared" si="10"/>
        <v>7.0074269478138912E-2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CO2mid!L252</f>
        <v>348.94979598741145</v>
      </c>
      <c r="H152" s="2">
        <f t="shared" si="9"/>
        <v>1.2741397528491138</v>
      </c>
      <c r="I152" s="2">
        <f t="shared" si="11"/>
        <v>0.45841732564119864</v>
      </c>
      <c r="J152" s="2">
        <f t="shared" si="10"/>
        <v>7.221082988383408E-2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CO2mid!L253</f>
        <v>350.74371546597212</v>
      </c>
      <c r="H153" s="2">
        <f t="shared" si="9"/>
        <v>1.3015731650006379</v>
      </c>
      <c r="I153" s="2">
        <f t="shared" si="11"/>
        <v>0.47078733498075703</v>
      </c>
      <c r="J153" s="2">
        <f t="shared" si="10"/>
        <v>7.4404482779735909E-2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CO2mid!L254</f>
        <v>352.56470309445297</v>
      </c>
      <c r="H154" s="2">
        <f t="shared" si="9"/>
        <v>1.3292773850143107</v>
      </c>
      <c r="I154" s="2">
        <f t="shared" si="11"/>
        <v>0.48333932744831204</v>
      </c>
      <c r="J154" s="2">
        <f t="shared" si="10"/>
        <v>7.665593738023771E-2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CO2mid!L255</f>
        <v>354.34754466009747</v>
      </c>
      <c r="H155" s="2">
        <f t="shared" si="9"/>
        <v>1.3562629765903571</v>
      </c>
      <c r="I155" s="2">
        <f t="shared" si="11"/>
        <v>0.49605284495757934</v>
      </c>
      <c r="J155" s="2">
        <f t="shared" si="10"/>
        <v>7.8965899035824377E-2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CO2mid!L256</f>
        <v>356.08206037649791</v>
      </c>
      <c r="H156" s="2">
        <f t="shared" si="9"/>
        <v>1.3823871061466175</v>
      </c>
      <c r="I156" s="2">
        <f t="shared" si="11"/>
        <v>0.50890515123916857</v>
      </c>
      <c r="J156" s="2">
        <f t="shared" si="10"/>
        <v>8.1334952888659939E-2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CO2mid!L257</f>
        <v>357.87475509017264</v>
      </c>
      <c r="H157" s="2">
        <f t="shared" si="9"/>
        <v>1.4092541005267196</v>
      </c>
      <c r="I157" s="2">
        <f t="shared" si="11"/>
        <v>0.52190748993681602</v>
      </c>
      <c r="J157" s="2">
        <f t="shared" si="10"/>
        <v>8.3763551615290824E-2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CO2mid!L258</f>
        <v>359.72195426131492</v>
      </c>
      <c r="H158" s="2">
        <f t="shared" si="9"/>
        <v>1.4367975306034066</v>
      </c>
      <c r="I158" s="2">
        <f t="shared" si="11"/>
        <v>0.53506936146646578</v>
      </c>
      <c r="J158" s="2">
        <f t="shared" si="10"/>
        <v>8.6252209184957088E-2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CO2mid!L259</f>
        <v>361.57371780769779</v>
      </c>
      <c r="H159" s="2">
        <f t="shared" si="9"/>
        <v>1.4642674215844711</v>
      </c>
      <c r="I159" s="2">
        <f t="shared" si="11"/>
        <v>0.54838442466832382</v>
      </c>
      <c r="J159" s="2">
        <f t="shared" si="10"/>
        <v>8.8801490609916059E-2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CO2mid!L260</f>
        <v>363.59579605631433</v>
      </c>
      <c r="H160" s="2">
        <f t="shared" si="9"/>
        <v>1.4941036087418835</v>
      </c>
      <c r="I160" s="2">
        <f t="shared" si="11"/>
        <v>0.56189708089082779</v>
      </c>
      <c r="J160" s="2">
        <f t="shared" si="10"/>
        <v>9.141192167536781E-2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CO2mid!L261</f>
        <v>365.76462802191975</v>
      </c>
      <c r="H161" s="2">
        <f t="shared" si="9"/>
        <v>1.5259213077370404</v>
      </c>
      <c r="I161" s="2">
        <f t="shared" si="11"/>
        <v>0.57564230208812528</v>
      </c>
      <c r="J161" s="2">
        <f t="shared" si="10"/>
        <v>9.4084277379711617E-2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CO2mid!L262</f>
        <v>368.03652007621258</v>
      </c>
      <c r="H162" s="2">
        <f t="shared" si="9"/>
        <v>1.5590492508005818</v>
      </c>
      <c r="I162" s="2">
        <f t="shared" si="11"/>
        <v>0.58964001054318305</v>
      </c>
      <c r="J162" s="2">
        <f t="shared" si="10"/>
        <v>9.6819526960055413E-2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CO2mid!L263</f>
        <v>370.39056958277882</v>
      </c>
      <c r="H163" s="2">
        <f t="shared" si="9"/>
        <v>1.593160154100324</v>
      </c>
      <c r="I163" s="2">
        <f t="shared" si="11"/>
        <v>0.60390270057756956</v>
      </c>
      <c r="J163" s="2">
        <f t="shared" si="10"/>
        <v>9.9618747306807573E-2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CO2mid!L264</f>
        <v>372.79263492279495</v>
      </c>
      <c r="H164" s="2">
        <f t="shared" si="9"/>
        <v>1.6277440743011036</v>
      </c>
      <c r="I164" s="2">
        <f t="shared" si="11"/>
        <v>0.61843190142543814</v>
      </c>
      <c r="J164" s="2">
        <f t="shared" si="10"/>
        <v>0.10248308016138551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CO2mid!L265</f>
        <v>375.2498104521967</v>
      </c>
      <c r="H165" s="4">
        <f t="shared" si="9"/>
        <v>1.6628916423170492</v>
      </c>
      <c r="I165" s="4">
        <f t="shared" si="11"/>
        <v>0.63323097728719946</v>
      </c>
      <c r="J165" s="4">
        <f t="shared" si="10"/>
        <v>0.10541366946616533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CO2mid!L266</f>
        <v>377.66488722913277</v>
      </c>
      <c r="H166" s="4">
        <f t="shared" si="9"/>
        <v>1.6972134721603038</v>
      </c>
      <c r="I166" s="4">
        <f t="shared" si="11"/>
        <v>0.64827441554598941</v>
      </c>
      <c r="J166" s="4">
        <f t="shared" si="10"/>
        <v>0.1084116717745888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CO2mid!L267</f>
        <v>380.01331910607092</v>
      </c>
      <c r="H167" s="4">
        <f t="shared" si="9"/>
        <v>1.7303783452452985</v>
      </c>
      <c r="I167" s="4">
        <f t="shared" si="11"/>
        <v>0.66353069395984143</v>
      </c>
      <c r="J167" s="4">
        <f t="shared" si="10"/>
        <v>0.11147809215921035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CO2mid!L268</f>
        <v>382.4322730970452</v>
      </c>
      <c r="H168" s="4">
        <f t="shared" si="9"/>
        <v>1.7643255472623276</v>
      </c>
      <c r="I168" s="4">
        <f t="shared" si="11"/>
        <v>0.6790095000880908</v>
      </c>
      <c r="J168" s="4">
        <f t="shared" si="10"/>
        <v>0.11461375093743793</v>
      </c>
      <c r="K168" s="4"/>
      <c r="L168" s="4"/>
      <c r="M168" s="4"/>
      <c r="N168" s="4"/>
    </row>
    <row r="169" spans="1:14">
      <c r="A169" s="4">
        <f>1+A168</f>
        <v>2013</v>
      </c>
      <c r="G169" s="2">
        <f>CO2mid!L269</f>
        <v>384.92454799073164</v>
      </c>
      <c r="H169" s="4">
        <f t="shared" si="9"/>
        <v>1.7990778742090634</v>
      </c>
      <c r="I169" s="4">
        <f t="shared" si="11"/>
        <v>0.69472068015546196</v>
      </c>
      <c r="J169" s="4">
        <f t="shared" si="10"/>
        <v>0.11781951879261364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2">
        <f>CO2mid!L270</f>
        <v>387.48785163786459</v>
      </c>
      <c r="H170" s="4">
        <f t="shared" si="9"/>
        <v>1.8345866901253363</v>
      </c>
      <c r="I170" s="4">
        <f t="shared" si="11"/>
        <v>0.71067275482873993</v>
      </c>
      <c r="J170" s="4">
        <f t="shared" si="10"/>
        <v>0.12109631738915462</v>
      </c>
      <c r="K170" s="4"/>
      <c r="L170" s="4"/>
      <c r="M170" s="4"/>
      <c r="N170" s="4"/>
    </row>
    <row r="171" spans="1:14">
      <c r="A171" s="4">
        <f t="shared" si="12"/>
        <v>2015</v>
      </c>
      <c r="G171" s="2">
        <f>CO2mid!L271</f>
        <v>390.12061313352865</v>
      </c>
      <c r="H171" s="4">
        <f t="shared" si="9"/>
        <v>1.8708139907797623</v>
      </c>
      <c r="I171" s="4">
        <f t="shared" si="11"/>
        <v>0.72687318349396712</v>
      </c>
      <c r="J171" s="4">
        <f t="shared" si="10"/>
        <v>0.12444511155381147</v>
      </c>
      <c r="K171" s="4"/>
      <c r="L171" s="4"/>
      <c r="M171" s="4"/>
      <c r="N171" s="4"/>
    </row>
    <row r="172" spans="1:14">
      <c r="A172" s="4">
        <f t="shared" si="12"/>
        <v>2016</v>
      </c>
      <c r="G172" s="2">
        <f>CO2mid!L272</f>
        <v>392.82168754394274</v>
      </c>
      <c r="H172" s="4">
        <f t="shared" si="9"/>
        <v>1.9077280913813393</v>
      </c>
      <c r="I172" s="4">
        <f t="shared" si="11"/>
        <v>0.74332853045219627</v>
      </c>
      <c r="J172" s="4">
        <f t="shared" si="10"/>
        <v>0.12786690300243156</v>
      </c>
      <c r="K172" s="4"/>
      <c r="L172" s="4"/>
      <c r="M172" s="4"/>
      <c r="N172" s="4"/>
    </row>
    <row r="173" spans="1:14">
      <c r="A173" s="4">
        <f t="shared" si="12"/>
        <v>2017</v>
      </c>
      <c r="G173" s="2">
        <f>CO2mid!L273</f>
        <v>395.36769607167514</v>
      </c>
      <c r="H173" s="4">
        <f t="shared" si="9"/>
        <v>1.9422913404734981</v>
      </c>
      <c r="I173" s="4">
        <f t="shared" si="11"/>
        <v>0.75998224087277999</v>
      </c>
      <c r="J173" s="4">
        <f t="shared" si="10"/>
        <v>0.13136272504634622</v>
      </c>
      <c r="K173" s="4"/>
      <c r="L173" s="4"/>
      <c r="M173" s="4"/>
      <c r="N173" s="4"/>
    </row>
    <row r="174" spans="1:14">
      <c r="A174" s="4">
        <f t="shared" si="12"/>
        <v>2018</v>
      </c>
      <c r="G174" s="2">
        <f>CO2mid!L274</f>
        <v>397.98925200398952</v>
      </c>
      <c r="H174" s="4">
        <f t="shared" si="9"/>
        <v>1.9776483769739568</v>
      </c>
      <c r="I174" s="4">
        <f t="shared" si="11"/>
        <v>0.77684475848283985</v>
      </c>
      <c r="J174" s="4">
        <f t="shared" si="10"/>
        <v>0.13493328389624037</v>
      </c>
      <c r="K174" s="4"/>
      <c r="L174" s="4"/>
      <c r="M174" s="4"/>
      <c r="N174" s="4"/>
    </row>
    <row r="175" spans="1:14">
      <c r="A175" s="4">
        <f t="shared" si="12"/>
        <v>2019</v>
      </c>
      <c r="G175" s="2">
        <f>CO2mid!L275</f>
        <v>400.68477543155001</v>
      </c>
      <c r="H175" s="4">
        <f t="shared" si="9"/>
        <v>2.0137609951318192</v>
      </c>
      <c r="I175" s="4">
        <f t="shared" si="11"/>
        <v>0.7939253965426889</v>
      </c>
      <c r="J175" s="4">
        <f t="shared" si="10"/>
        <v>0.13857934107189226</v>
      </c>
      <c r="K175" s="4"/>
      <c r="L175" s="4"/>
      <c r="M175" s="4"/>
      <c r="N175" s="4"/>
    </row>
    <row r="176" spans="1:14">
      <c r="A176" s="4">
        <f t="shared" si="12"/>
        <v>2020</v>
      </c>
      <c r="G176" s="2">
        <f>CO2mid!L276</f>
        <v>403.45121903006861</v>
      </c>
      <c r="H176" s="4">
        <f t="shared" si="9"/>
        <v>2.0505720115382333</v>
      </c>
      <c r="I176" s="4">
        <f t="shared" si="11"/>
        <v>0.81123198250781248</v>
      </c>
      <c r="J176" s="4">
        <f t="shared" si="10"/>
        <v>0.1423017066669664</v>
      </c>
      <c r="K176" s="4"/>
      <c r="L176" s="4"/>
      <c r="M176" s="4"/>
      <c r="N176" s="4"/>
    </row>
    <row r="177" spans="1:14">
      <c r="A177" s="4">
        <f t="shared" si="12"/>
        <v>2021</v>
      </c>
      <c r="G177" s="2">
        <f>CO2mid!L277</f>
        <v>406.28641674882306</v>
      </c>
      <c r="H177" s="4">
        <f t="shared" si="9"/>
        <v>2.0880369115542661</v>
      </c>
      <c r="I177" s="4">
        <f t="shared" si="11"/>
        <v>0.82877116976054621</v>
      </c>
      <c r="J177" s="4">
        <f t="shared" si="10"/>
        <v>0.14610123063374242</v>
      </c>
      <c r="K177" s="4"/>
      <c r="L177" s="4"/>
      <c r="M177" s="4"/>
      <c r="N177" s="4"/>
    </row>
    <row r="178" spans="1:14">
      <c r="A178" s="4">
        <f t="shared" si="12"/>
        <v>2022</v>
      </c>
      <c r="G178" s="2">
        <f>CO2mid!L278</f>
        <v>409.18872488951899</v>
      </c>
      <c r="H178" s="4">
        <f t="shared" si="9"/>
        <v>2.1261187936884824</v>
      </c>
      <c r="I178" s="4">
        <f t="shared" si="11"/>
        <v>0.84654863429413185</v>
      </c>
      <c r="J178" s="4">
        <f t="shared" si="10"/>
        <v>0.14997879588798266</v>
      </c>
      <c r="K178" s="4"/>
      <c r="L178" s="4"/>
      <c r="M178" s="4"/>
      <c r="N178" s="4"/>
    </row>
    <row r="179" spans="1:14">
      <c r="A179" s="4">
        <f t="shared" si="12"/>
        <v>2023</v>
      </c>
      <c r="G179" s="2">
        <f>CO2mid!L279</f>
        <v>412.15681534048679</v>
      </c>
      <c r="H179" s="4">
        <f t="shared" si="9"/>
        <v>2.1647854747788973</v>
      </c>
      <c r="I179" s="4">
        <f t="shared" si="11"/>
        <v>0.86456920490730516</v>
      </c>
      <c r="J179" s="4">
        <f t="shared" si="10"/>
        <v>0.15393531257012957</v>
      </c>
      <c r="K179" s="4"/>
      <c r="L179" s="4"/>
      <c r="M179" s="4"/>
      <c r="N179" s="4"/>
    </row>
    <row r="180" spans="1:14">
      <c r="A180" s="4">
        <f t="shared" si="12"/>
        <v>2024</v>
      </c>
      <c r="G180" s="2">
        <f>CO2mid!L280</f>
        <v>415.1895500766949</v>
      </c>
      <c r="H180" s="4">
        <f t="shared" si="9"/>
        <v>2.2040077502091111</v>
      </c>
      <c r="I180" s="4">
        <f t="shared" si="11"/>
        <v>0.88283695303163501</v>
      </c>
      <c r="J180" s="4">
        <f t="shared" si="10"/>
        <v>0.15797171307860472</v>
      </c>
      <c r="K180" s="4"/>
      <c r="L180" s="4"/>
      <c r="M180" s="4"/>
      <c r="N180" s="4"/>
    </row>
    <row r="181" spans="1:14">
      <c r="A181" s="4">
        <f t="shared" si="12"/>
        <v>2025</v>
      </c>
      <c r="G181" s="2">
        <f>CO2mid!L281</f>
        <v>418.28590502823897</v>
      </c>
      <c r="H181" s="4">
        <f t="shared" si="9"/>
        <v>2.2437583513760107</v>
      </c>
      <c r="I181" s="4">
        <f t="shared" si="11"/>
        <v>0.90135525796876481</v>
      </c>
      <c r="J181" s="4">
        <f t="shared" si="10"/>
        <v>0.16208894764153794</v>
      </c>
      <c r="K181" s="4"/>
      <c r="L181" s="4"/>
      <c r="M181" s="4"/>
      <c r="N181" s="4"/>
    </row>
    <row r="182" spans="1:14">
      <c r="A182" s="4">
        <f t="shared" si="12"/>
        <v>2026</v>
      </c>
      <c r="G182" s="2">
        <f>CO2mid!L282</f>
        <v>421.44492389782511</v>
      </c>
      <c r="H182" s="4">
        <f t="shared" si="9"/>
        <v>2.2840113231580101</v>
      </c>
      <c r="I182" s="4">
        <f t="shared" si="11"/>
        <v>0.9201268570507608</v>
      </c>
      <c r="J182" s="4">
        <f t="shared" si="10"/>
        <v>0.16628798028419658</v>
      </c>
      <c r="K182" s="4"/>
      <c r="L182" s="4"/>
      <c r="M182" s="4"/>
      <c r="N182" s="4"/>
    </row>
    <row r="183" spans="1:14">
      <c r="A183" s="4">
        <f t="shared" si="12"/>
        <v>2027</v>
      </c>
      <c r="G183" s="2">
        <f>CO2mid!L283</f>
        <v>424.3635382798854</v>
      </c>
      <c r="H183" s="4">
        <f t="shared" si="9"/>
        <v>2.3209337461840489</v>
      </c>
      <c r="I183" s="4">
        <f t="shared" si="11"/>
        <v>0.93907502434353729</v>
      </c>
      <c r="J183" s="4">
        <f t="shared" si="10"/>
        <v>0.17056978510423068</v>
      </c>
      <c r="K183" s="4"/>
      <c r="L183" s="4"/>
      <c r="M183" s="4"/>
      <c r="N183" s="4"/>
    </row>
    <row r="184" spans="1:14">
      <c r="A184" s="4">
        <f t="shared" si="12"/>
        <v>2028</v>
      </c>
      <c r="G184" s="2">
        <f>CO2mid!L284</f>
        <v>427.35022660195557</v>
      </c>
      <c r="H184" s="4">
        <f t="shared" si="9"/>
        <v>2.3584553847401546</v>
      </c>
      <c r="I184" s="4">
        <f t="shared" si="11"/>
        <v>0.95820695729346461</v>
      </c>
      <c r="J184" s="4">
        <f t="shared" si="10"/>
        <v>0.17493489486310995</v>
      </c>
      <c r="K184" s="4"/>
      <c r="L184" s="4"/>
      <c r="M184" s="4"/>
      <c r="N184" s="4"/>
    </row>
    <row r="185" spans="1:14">
      <c r="A185" s="4">
        <f t="shared" si="12"/>
        <v>2029</v>
      </c>
      <c r="G185" s="2">
        <f>CO2mid!L285</f>
        <v>430.40427124821178</v>
      </c>
      <c r="H185" s="4">
        <f t="shared" si="9"/>
        <v>2.3965530174404575</v>
      </c>
      <c r="I185" s="4">
        <f t="shared" si="11"/>
        <v>0.97752913898993032</v>
      </c>
      <c r="J185" s="4">
        <f t="shared" si="10"/>
        <v>0.17938388017771437</v>
      </c>
      <c r="K185" s="4"/>
      <c r="L185" s="4"/>
      <c r="M185" s="4"/>
      <c r="N185" s="4"/>
    </row>
    <row r="186" spans="1:14">
      <c r="A186" s="4">
        <f t="shared" si="12"/>
        <v>2030</v>
      </c>
      <c r="G186" s="2">
        <f>CO2mid!L286</f>
        <v>433.5218876179274</v>
      </c>
      <c r="H186" s="4">
        <f t="shared" si="9"/>
        <v>2.43516585444933</v>
      </c>
      <c r="I186" s="4">
        <f t="shared" si="11"/>
        <v>0.99704658395824652</v>
      </c>
      <c r="J186" s="4">
        <f t="shared" si="10"/>
        <v>0.18391734524776776</v>
      </c>
      <c r="K186" s="4"/>
      <c r="L186" s="4"/>
      <c r="M186" s="4"/>
      <c r="N186" s="4"/>
    </row>
    <row r="187" spans="1:14">
      <c r="A187" s="4">
        <f t="shared" si="12"/>
        <v>2031</v>
      </c>
      <c r="G187" s="2">
        <f>CO2mid!L287</f>
        <v>436.70041597656768</v>
      </c>
      <c r="H187" s="4">
        <f t="shared" si="9"/>
        <v>2.474248287228809</v>
      </c>
      <c r="I187" s="4">
        <f t="shared" si="11"/>
        <v>1.0167632012467684</v>
      </c>
      <c r="J187" s="4">
        <f t="shared" si="10"/>
        <v>0.18853591932364328</v>
      </c>
      <c r="K187" s="4"/>
      <c r="L187" s="4"/>
      <c r="M187" s="4"/>
      <c r="N187" s="4"/>
    </row>
    <row r="188" spans="1:14">
      <c r="A188" s="4">
        <f t="shared" si="12"/>
        <v>2032</v>
      </c>
      <c r="G188" s="2">
        <f>CO2mid!L288</f>
        <v>439.93786532505487</v>
      </c>
      <c r="H188" s="4">
        <f t="shared" si="9"/>
        <v>2.5137638619542853</v>
      </c>
      <c r="I188" s="4">
        <f t="shared" si="11"/>
        <v>1.0366820206653322</v>
      </c>
      <c r="J188" s="4">
        <f t="shared" si="10"/>
        <v>0.19324025028496664</v>
      </c>
      <c r="K188" s="4"/>
      <c r="L188" s="4"/>
      <c r="M188" s="4"/>
      <c r="N188" s="4"/>
    </row>
    <row r="189" spans="1:14">
      <c r="A189" s="4">
        <f t="shared" si="12"/>
        <v>2033</v>
      </c>
      <c r="G189" s="2">
        <f>CO2mid!L289</f>
        <v>443.23265241644242</v>
      </c>
      <c r="H189" s="4">
        <f t="shared" si="9"/>
        <v>2.5536818446347067</v>
      </c>
      <c r="I189" s="4">
        <f t="shared" si="11"/>
        <v>1.0568053403782893</v>
      </c>
      <c r="J189" s="4">
        <f t="shared" si="10"/>
        <v>0.19803099954072712</v>
      </c>
      <c r="K189" s="4"/>
      <c r="L189" s="4"/>
      <c r="M189" s="4"/>
      <c r="N189" s="4"/>
    </row>
    <row r="190" spans="1:14">
      <c r="A190" s="4">
        <f t="shared" si="12"/>
        <v>2034</v>
      </c>
      <c r="G190" s="2">
        <f>CO2mid!L290</f>
        <v>446.58344323834854</v>
      </c>
      <c r="H190" s="4">
        <f t="shared" si="9"/>
        <v>2.5939751495605941</v>
      </c>
      <c r="I190" s="4">
        <f t="shared" si="11"/>
        <v>1.0771348266902612</v>
      </c>
      <c r="J190" s="4">
        <f t="shared" si="10"/>
        <v>0.20290883779668448</v>
      </c>
      <c r="K190" s="4"/>
      <c r="L190" s="4"/>
      <c r="M190" s="4"/>
      <c r="N190" s="4"/>
    </row>
    <row r="191" spans="1:14">
      <c r="A191" s="4">
        <f t="shared" si="12"/>
        <v>2035</v>
      </c>
      <c r="G191" s="2">
        <f>CO2mid!L291</f>
        <v>449.98905674936759</v>
      </c>
      <c r="H191" s="4">
        <f t="shared" si="9"/>
        <v>2.6346190906003759</v>
      </c>
      <c r="I191" s="4">
        <f t="shared" si="11"/>
        <v>1.0976715846489549</v>
      </c>
      <c r="J191" s="4">
        <f t="shared" si="10"/>
        <v>0.20787444141359998</v>
      </c>
      <c r="K191" s="4"/>
      <c r="L191" s="4"/>
      <c r="M191" s="4"/>
      <c r="N191" s="4"/>
    </row>
    <row r="192" spans="1:14">
      <c r="A192" s="4">
        <f t="shared" si="12"/>
        <v>2036</v>
      </c>
      <c r="G192" s="2">
        <f>CO2mid!L292</f>
        <v>453.44840638389587</v>
      </c>
      <c r="H192" s="4">
        <f t="shared" si="9"/>
        <v>2.6755906282066526</v>
      </c>
      <c r="I192" s="4">
        <f t="shared" si="11"/>
        <v>1.1184162106980569</v>
      </c>
      <c r="J192" s="4">
        <f t="shared" si="10"/>
        <v>0.2129284891871768</v>
      </c>
      <c r="K192" s="4"/>
      <c r="L192" s="4"/>
      <c r="M192" s="4"/>
      <c r="N192" s="4"/>
    </row>
    <row r="193" spans="1:14">
      <c r="A193" s="4">
        <f t="shared" si="12"/>
        <v>2037</v>
      </c>
      <c r="G193" s="2">
        <f>CO2mid!L293</f>
        <v>456.96046447468768</v>
      </c>
      <c r="H193" s="4">
        <f t="shared" si="9"/>
        <v>2.7168679149163326</v>
      </c>
      <c r="I193" s="4">
        <f t="shared" si="11"/>
        <v>1.1393688341571353</v>
      </c>
      <c r="J193" s="4">
        <f t="shared" si="10"/>
        <v>0.21807165944535861</v>
      </c>
      <c r="K193" s="4"/>
      <c r="L193" s="4"/>
      <c r="M193" s="4"/>
      <c r="N193" s="4"/>
    </row>
    <row r="194" spans="1:14">
      <c r="A194" s="4">
        <f t="shared" si="12"/>
        <v>2038</v>
      </c>
      <c r="G194" s="2">
        <f>CO2mid!L294</f>
        <v>460.5242405855804</v>
      </c>
      <c r="H194" s="4">
        <f t="shared" si="9"/>
        <v>2.7584300204803656</v>
      </c>
      <c r="I194" s="4">
        <f t="shared" si="11"/>
        <v>1.1605291516195277</v>
      </c>
      <c r="J194" s="4">
        <f t="shared" si="10"/>
        <v>0.2233046273977215</v>
      </c>
      <c r="K194" s="4"/>
      <c r="L194" s="4"/>
      <c r="M194" s="4"/>
      <c r="N194" s="4"/>
    </row>
    <row r="195" spans="1:14">
      <c r="A195" s="4">
        <f t="shared" si="12"/>
        <v>2039</v>
      </c>
      <c r="G195" s="2">
        <f>CO2mid!L295</f>
        <v>464.1387682908171</v>
      </c>
      <c r="H195" s="4">
        <f t="shared" si="9"/>
        <v>2.8002567650016794</v>
      </c>
      <c r="I195" s="4">
        <f t="shared" si="11"/>
        <v>1.1818964567404937</v>
      </c>
      <c r="J195" s="4">
        <f t="shared" si="10"/>
        <v>0.22862806269530137</v>
      </c>
      <c r="K195" s="4"/>
      <c r="L195" s="4"/>
      <c r="M195" s="4"/>
      <c r="N195" s="4"/>
    </row>
    <row r="196" spans="1:14">
      <c r="A196" s="4">
        <f t="shared" si="12"/>
        <v>2040</v>
      </c>
      <c r="G196" s="2">
        <f>CO2mid!L296</f>
        <v>467.80309708690061</v>
      </c>
      <c r="H196" s="4">
        <f t="shared" si="9"/>
        <v>2.8423286169389428</v>
      </c>
      <c r="I196" s="4">
        <f t="shared" si="11"/>
        <v>1.203469666912597</v>
      </c>
      <c r="J196" s="4">
        <f t="shared" si="10"/>
        <v>0.23404262717347807</v>
      </c>
      <c r="K196" s="4"/>
      <c r="L196" s="4"/>
      <c r="M196" s="4"/>
      <c r="N196" s="4"/>
    </row>
    <row r="197" spans="1:14">
      <c r="A197" s="4">
        <f t="shared" si="12"/>
        <v>2041</v>
      </c>
      <c r="G197" s="2">
        <f>CO2mid!L297</f>
        <v>471.51628742663956</v>
      </c>
      <c r="H197" s="4">
        <f t="shared" si="9"/>
        <v>2.8846266299981722</v>
      </c>
      <c r="I197" s="4">
        <f t="shared" si="11"/>
        <v>1.2252473477376948</v>
      </c>
      <c r="J197" s="4">
        <f t="shared" si="10"/>
        <v>0.23954897275919626</v>
      </c>
      <c r="K197" s="4"/>
      <c r="L197" s="4"/>
      <c r="M197" s="4"/>
      <c r="N197" s="4"/>
    </row>
    <row r="198" spans="1:14">
      <c r="A198" s="4">
        <f t="shared" si="12"/>
        <v>2042</v>
      </c>
      <c r="G198" s="2">
        <f>CO2mid!L298</f>
        <v>475.27740765578483</v>
      </c>
      <c r="H198" s="4">
        <f t="shared" si="9"/>
        <v>2.9271324032774015</v>
      </c>
      <c r="I198" s="4">
        <f t="shared" si="11"/>
        <v>1.2472277358509878</v>
      </c>
      <c r="J198" s="4">
        <f t="shared" si="10"/>
        <v>0.24514773952907412</v>
      </c>
      <c r="K198" s="4"/>
      <c r="L198" s="4"/>
      <c r="M198" s="4"/>
      <c r="N198" s="4"/>
    </row>
    <row r="199" spans="1:14">
      <c r="A199" s="4">
        <f t="shared" si="12"/>
        <v>2043</v>
      </c>
      <c r="G199" s="2">
        <f>CO2mid!L299</f>
        <v>479.08553211225518</v>
      </c>
      <c r="H199" s="4">
        <f t="shared" ref="H199:H262" si="13">H$3*LN(G199/G$3)</f>
        <v>2.9698280552612406</v>
      </c>
      <c r="I199" s="4">
        <f t="shared" si="11"/>
        <v>1.2694087604394284</v>
      </c>
      <c r="J199" s="4">
        <f t="shared" ref="J199:J262" si="14">J198+J$3*(I198-J198)</f>
        <v>0.25083955390818258</v>
      </c>
      <c r="K199" s="4"/>
      <c r="L199" s="4"/>
      <c r="M199" s="4"/>
      <c r="N199" s="4"/>
    </row>
    <row r="200" spans="1:14">
      <c r="A200" s="4">
        <f t="shared" si="12"/>
        <v>2044</v>
      </c>
      <c r="G200" s="2">
        <f>CO2mid!L300</f>
        <v>482.93973993884089</v>
      </c>
      <c r="H200" s="4">
        <f t="shared" si="13"/>
        <v>3.0126962060158471</v>
      </c>
      <c r="I200" s="4">
        <f t="shared" ref="I200:I263" si="15">I199+I$3*(I$4*H200-I199)+I$5*(J199-I199)</f>
        <v>1.2917880636684134</v>
      </c>
      <c r="J200" s="4">
        <f t="shared" si="14"/>
        <v>0.25662502700128004</v>
      </c>
      <c r="K200" s="4"/>
      <c r="L200" s="4"/>
      <c r="M200" s="4"/>
      <c r="N200" s="4"/>
    </row>
    <row r="201" spans="1:14">
      <c r="A201" s="4">
        <f t="shared" si="12"/>
        <v>2045</v>
      </c>
      <c r="G201" s="2">
        <f>CO2mid!L301</f>
        <v>486.83911433669834</v>
      </c>
      <c r="H201" s="4">
        <f t="shared" si="13"/>
        <v>3.0557199641953283</v>
      </c>
      <c r="I201" s="4">
        <f t="shared" si="15"/>
        <v>1.3143630201533925</v>
      </c>
      <c r="J201" s="4">
        <f t="shared" si="14"/>
        <v>0.26250475304954934</v>
      </c>
      <c r="K201" s="4"/>
      <c r="L201" s="4"/>
      <c r="M201" s="4"/>
      <c r="N201" s="4"/>
    </row>
    <row r="202" spans="1:14">
      <c r="A202" s="4">
        <f t="shared" si="12"/>
        <v>2046</v>
      </c>
      <c r="G202" s="2">
        <f>CO2mid!L302</f>
        <v>490.78274209395749</v>
      </c>
      <c r="H202" s="4">
        <f t="shared" si="13"/>
        <v>3.0988829168315313</v>
      </c>
      <c r="I202" s="4">
        <f t="shared" si="15"/>
        <v>1.3371307555664567</v>
      </c>
      <c r="J202" s="4">
        <f t="shared" si="14"/>
        <v>0.26847930800669917</v>
      </c>
      <c r="K202" s="4"/>
      <c r="L202" s="4"/>
      <c r="M202" s="4"/>
      <c r="N202" s="4"/>
    </row>
    <row r="203" spans="1:14">
      <c r="A203" s="4">
        <f t="shared" si="12"/>
        <v>2047</v>
      </c>
      <c r="G203" s="2">
        <f>CO2mid!L303</f>
        <v>494.76971328866</v>
      </c>
      <c r="H203" s="4">
        <f t="shared" si="13"/>
        <v>3.1421691206980729</v>
      </c>
      <c r="I203" s="4">
        <f t="shared" si="15"/>
        <v>1.3600881644399239</v>
      </c>
      <c r="J203" s="4">
        <f t="shared" si="14"/>
        <v>0.27454924822883858</v>
      </c>
      <c r="K203" s="4"/>
      <c r="L203" s="4"/>
      <c r="M203" s="4"/>
      <c r="N203" s="4"/>
    </row>
    <row r="204" spans="1:14">
      <c r="A204" s="4">
        <f t="shared" si="12"/>
        <v>2048</v>
      </c>
      <c r="G204" s="2">
        <f>CO2mid!L304</f>
        <v>498.79912110460555</v>
      </c>
      <c r="H204" s="4">
        <f t="shared" si="13"/>
        <v>3.1855630945319509</v>
      </c>
      <c r="I204" s="4">
        <f t="shared" si="15"/>
        <v>1.3832319272120011</v>
      </c>
      <c r="J204" s="4">
        <f t="shared" si="14"/>
        <v>0.28071510927291754</v>
      </c>
      <c r="K204" s="4"/>
      <c r="L204" s="4"/>
      <c r="M204" s="4"/>
      <c r="N204" s="4"/>
    </row>
    <row r="205" spans="1:14">
      <c r="A205" s="4">
        <f t="shared" si="12"/>
        <v>2049</v>
      </c>
      <c r="G205" s="2">
        <f>CO2mid!L305</f>
        <v>502.87006172255326</v>
      </c>
      <c r="H205" s="4">
        <f t="shared" si="13"/>
        <v>3.2290498116919442</v>
      </c>
      <c r="I205" s="4">
        <f t="shared" si="15"/>
        <v>1.4065585265493679</v>
      </c>
      <c r="J205" s="4">
        <f t="shared" si="14"/>
        <v>0.28697740479881151</v>
      </c>
      <c r="K205" s="4"/>
      <c r="L205" s="4"/>
      <c r="M205" s="4"/>
      <c r="N205" s="4"/>
    </row>
    <row r="206" spans="1:14">
      <c r="A206" s="4">
        <f t="shared" si="12"/>
        <v>2050</v>
      </c>
      <c r="G206" s="2">
        <f>CO2mid!L306</f>
        <v>506.9816342636978</v>
      </c>
      <c r="H206" s="4">
        <f t="shared" si="13"/>
        <v>3.2726146930104769</v>
      </c>
      <c r="I206" s="4">
        <f t="shared" si="15"/>
        <v>1.4300642629753002</v>
      </c>
      <c r="J206" s="4">
        <f t="shared" si="14"/>
        <v>0.29333662557035467</v>
      </c>
      <c r="K206" s="4"/>
      <c r="L206" s="4"/>
      <c r="M206" s="4"/>
      <c r="N206" s="4"/>
    </row>
    <row r="207" spans="1:14">
      <c r="A207" s="4">
        <f t="shared" si="12"/>
        <v>2051</v>
      </c>
      <c r="G207" s="2">
        <f>CO2mid!L307</f>
        <v>511.13294077111698</v>
      </c>
      <c r="H207" s="4">
        <f t="shared" si="13"/>
        <v>3.3162435997018456</v>
      </c>
      <c r="I207" s="4">
        <f t="shared" si="15"/>
        <v>1.4537452698281359</v>
      </c>
      <c r="J207" s="4">
        <f t="shared" si="14"/>
        <v>0.29979323855081474</v>
      </c>
      <c r="K207" s="4"/>
      <c r="L207" s="4"/>
      <c r="M207" s="4"/>
      <c r="N207" s="4"/>
    </row>
    <row r="208" spans="1:14">
      <c r="A208" s="4">
        <f t="shared" si="12"/>
        <v>2052</v>
      </c>
      <c r="G208" s="2">
        <f>CO2mid!L308</f>
        <v>515.32308622020639</v>
      </c>
      <c r="H208" s="4">
        <f t="shared" si="13"/>
        <v>3.3599228262530025</v>
      </c>
      <c r="I208" s="4">
        <f t="shared" si="15"/>
        <v>1.4775975275725</v>
      </c>
      <c r="J208" s="4">
        <f t="shared" si="14"/>
        <v>0.30634768608846991</v>
      </c>
      <c r="K208" s="4"/>
      <c r="L208" s="4"/>
      <c r="M208" s="4"/>
      <c r="N208" s="4"/>
    </row>
    <row r="209" spans="1:14">
      <c r="A209" s="4">
        <f t="shared" si="12"/>
        <v>2053</v>
      </c>
      <c r="G209" s="2">
        <f>CO2mid!L309</f>
        <v>519.55117855234175</v>
      </c>
      <c r="H209" s="4">
        <f t="shared" si="13"/>
        <v>3.4036390932606277</v>
      </c>
      <c r="I209" s="4">
        <f t="shared" si="15"/>
        <v>1.5016168774841929</v>
      </c>
      <c r="J209" s="4">
        <f t="shared" si="14"/>
        <v>0.31300038518809919</v>
      </c>
      <c r="K209" s="4"/>
      <c r="L209" s="4"/>
      <c r="M209" s="4"/>
      <c r="N209" s="4"/>
    </row>
    <row r="210" spans="1:14">
      <c r="A210" s="4">
        <f t="shared" si="12"/>
        <v>2054</v>
      </c>
      <c r="G210" s="2">
        <f>CO2mid!L310</f>
        <v>523.81632872796285</v>
      </c>
      <c r="H210" s="4">
        <f t="shared" si="13"/>
        <v>3.4473795402002065</v>
      </c>
      <c r="I210" s="4">
        <f t="shared" si="15"/>
        <v>1.5257990347286197</v>
      </c>
      <c r="J210" s="4">
        <f t="shared" si="14"/>
        <v>0.319751726864341</v>
      </c>
      <c r="K210" s="4"/>
      <c r="L210" s="4"/>
      <c r="M210" s="4"/>
      <c r="N210" s="4"/>
    </row>
    <row r="211" spans="1:14">
      <c r="A211" s="4">
        <f t="shared" si="12"/>
        <v>2055</v>
      </c>
      <c r="G211" s="2">
        <f>CO2mid!L311</f>
        <v>528.11765079645875</v>
      </c>
      <c r="H211" s="4">
        <f t="shared" si="13"/>
        <v>3.4911317181255672</v>
      </c>
      <c r="I211" s="4">
        <f t="shared" si="15"/>
        <v>1.5501396008519284</v>
      </c>
      <c r="J211" s="4">
        <f t="shared" si="14"/>
        <v>0.32660207557301013</v>
      </c>
      <c r="K211" s="4"/>
      <c r="L211" s="4"/>
      <c r="M211" s="4"/>
      <c r="N211" s="4"/>
    </row>
    <row r="212" spans="1:14">
      <c r="A212" s="4">
        <f t="shared" si="12"/>
        <v>2056</v>
      </c>
      <c r="G212" s="2">
        <f>CO2mid!L312</f>
        <v>532.4542619809481</v>
      </c>
      <c r="H212" s="4">
        <f t="shared" si="13"/>
        <v>3.5348835823044129</v>
      </c>
      <c r="I212" s="4">
        <f t="shared" si="15"/>
        <v>1.5746340757034742</v>
      </c>
      <c r="J212" s="4">
        <f t="shared" si="14"/>
        <v>0.33355176871659437</v>
      </c>
      <c r="K212" s="4"/>
      <c r="L212" s="4"/>
      <c r="M212" s="4"/>
      <c r="N212" s="4"/>
    </row>
    <row r="213" spans="1:14">
      <c r="A213" s="4">
        <f t="shared" si="12"/>
        <v>2057</v>
      </c>
      <c r="G213" s="2">
        <f>CO2mid!L313</f>
        <v>536.82528277648726</v>
      </c>
      <c r="H213" s="4">
        <f t="shared" si="13"/>
        <v>3.5786234847992513</v>
      </c>
      <c r="I213" s="4">
        <f t="shared" si="15"/>
        <v>1.5992778688077827</v>
      </c>
      <c r="J213" s="4">
        <f t="shared" si="14"/>
        <v>0.34060111622027983</v>
      </c>
      <c r="K213" s="4"/>
      <c r="L213" s="4"/>
      <c r="M213" s="4"/>
      <c r="N213" s="4"/>
    </row>
    <row r="214" spans="1:14">
      <c r="A214" s="4">
        <f t="shared" si="12"/>
        <v>2058</v>
      </c>
      <c r="G214" s="2">
        <f>CO2mid!L314</f>
        <v>541.22983706050115</v>
      </c>
      <c r="H214" s="4">
        <f t="shared" si="13"/>
        <v>3.622340167004876</v>
      </c>
      <c r="I214" s="4">
        <f t="shared" si="15"/>
        <v>1.624066310203786</v>
      </c>
      <c r="J214" s="4">
        <f t="shared" si="14"/>
        <v>0.34775040017497683</v>
      </c>
      <c r="K214" s="4"/>
      <c r="L214" s="4"/>
      <c r="M214" s="4"/>
      <c r="N214" s="4"/>
    </row>
    <row r="215" spans="1:14">
      <c r="A215" s="4">
        <f t="shared" si="12"/>
        <v>2059</v>
      </c>
      <c r="G215" s="2">
        <f>CO2mid!L315</f>
        <v>545.66705221439497</v>
      </c>
      <c r="H215" s="4">
        <f t="shared" si="13"/>
        <v>3.666022752154285</v>
      </c>
      <c r="I215" s="4">
        <f t="shared" si="15"/>
        <v>1.6489946607687447</v>
      </c>
      <c r="J215" s="4">
        <f t="shared" si="14"/>
        <v>0.35499987454394044</v>
      </c>
      <c r="K215" s="4"/>
      <c r="L215" s="4"/>
      <c r="M215" s="4"/>
      <c r="N215" s="4"/>
    </row>
    <row r="216" spans="1:14">
      <c r="A216" s="4">
        <f t="shared" si="12"/>
        <v>2060</v>
      </c>
      <c r="G216" s="2">
        <f>CO2mid!L316</f>
        <v>550.13605925540446</v>
      </c>
      <c r="H216" s="4">
        <f t="shared" si="13"/>
        <v>3.7096607378048616</v>
      </c>
      <c r="I216" s="4">
        <f t="shared" si="15"/>
        <v>1.6740581220439086</v>
      </c>
      <c r="J216" s="4">
        <f t="shared" si="14"/>
        <v>0.36234976492969734</v>
      </c>
      <c r="K216" s="4"/>
      <c r="L216" s="4"/>
      <c r="M216" s="4"/>
      <c r="N216" s="4"/>
    </row>
    <row r="217" spans="1:14">
      <c r="A217" s="4">
        <f t="shared" si="12"/>
        <v>2061</v>
      </c>
      <c r="G217" s="2">
        <f>CO2mid!L317</f>
        <v>554.63599297780661</v>
      </c>
      <c r="H217" s="4">
        <f t="shared" si="13"/>
        <v>3.7532439883162816</v>
      </c>
      <c r="I217" s="4">
        <f t="shared" si="15"/>
        <v>1.6992518455786254</v>
      </c>
      <c r="J217" s="4">
        <f t="shared" si="14"/>
        <v>0.36980026839810604</v>
      </c>
      <c r="K217" s="4"/>
      <c r="L217" s="4"/>
      <c r="M217" s="4"/>
      <c r="N217" s="4"/>
    </row>
    <row r="218" spans="1:14">
      <c r="A218" s="4">
        <f t="shared" si="12"/>
        <v>2062</v>
      </c>
      <c r="G218" s="2">
        <f>CO2mid!L318</f>
        <v>559.16599210265508</v>
      </c>
      <c r="H218" s="4">
        <f t="shared" si="13"/>
        <v>3.7967627273310076</v>
      </c>
      <c r="I218" s="4">
        <f t="shared" si="15"/>
        <v>1.7245709418092507</v>
      </c>
      <c r="J218" s="4">
        <f t="shared" si="14"/>
        <v>0.3773515533564914</v>
      </c>
      <c r="K218" s="4"/>
      <c r="L218" s="4"/>
      <c r="M218" s="4"/>
      <c r="N218" s="4"/>
    </row>
    <row r="219" spans="1:14">
      <c r="A219" s="4">
        <f t="shared" si="12"/>
        <v>2063</v>
      </c>
      <c r="G219" s="2">
        <f>CO2mid!L319</f>
        <v>563.72519943523321</v>
      </c>
      <c r="H219" s="4">
        <f t="shared" si="13"/>
        <v>3.8402075302675556</v>
      </c>
      <c r="I219" s="4">
        <f t="shared" si="15"/>
        <v>1.750010488488869</v>
      </c>
      <c r="J219" s="4">
        <f t="shared" si="14"/>
        <v>0.38500375948290305</v>
      </c>
      <c r="K219" s="4"/>
      <c r="L219" s="4"/>
      <c r="M219" s="4"/>
      <c r="N219" s="4"/>
    </row>
    <row r="220" spans="1:14">
      <c r="A220" s="4">
        <f t="shared" si="12"/>
        <v>2064</v>
      </c>
      <c r="G220" s="2">
        <f>CO2mid!L320</f>
        <v>568.31276202944116</v>
      </c>
      <c r="H220" s="4">
        <f t="shared" si="13"/>
        <v>3.8835693168359557</v>
      </c>
      <c r="I220" s="4">
        <f t="shared" si="15"/>
        <v>1.775565538683473</v>
      </c>
      <c r="J220" s="4">
        <f t="shared" si="14"/>
        <v>0.39275699770365696</v>
      </c>
      <c r="K220" s="4"/>
      <c r="L220" s="4"/>
      <c r="M220" s="4"/>
      <c r="N220" s="4"/>
    </row>
    <row r="221" spans="1:14">
      <c r="A221" s="4">
        <f t="shared" si="12"/>
        <v>2065</v>
      </c>
      <c r="G221" s="2">
        <f>CO2mid!L321</f>
        <v>572.92783135835225</v>
      </c>
      <c r="H221" s="4">
        <f t="shared" si="13"/>
        <v>3.926839343584128</v>
      </c>
      <c r="I221" s="4">
        <f t="shared" si="15"/>
        <v>1.8012311283499001</v>
      </c>
      <c r="J221" s="4">
        <f t="shared" si="14"/>
        <v>0.4006113502164223</v>
      </c>
      <c r="K221" s="4"/>
      <c r="L221" s="4"/>
      <c r="M221" s="4"/>
      <c r="N221" s="4"/>
    </row>
    <row r="222" spans="1:14">
      <c r="A222" s="4">
        <f t="shared" si="12"/>
        <v>2066</v>
      </c>
      <c r="G222" s="2">
        <f>CO2mid!L322</f>
        <v>577.56956349019151</v>
      </c>
      <c r="H222" s="4">
        <f t="shared" si="13"/>
        <v>3.9700091964831943</v>
      </c>
      <c r="I222" s="4">
        <f t="shared" si="15"/>
        <v>1.827002283510458</v>
      </c>
      <c r="J222" s="4">
        <f t="shared" si="14"/>
        <v>0.40856687055622043</v>
      </c>
      <c r="K222" s="4"/>
      <c r="L222" s="4"/>
      <c r="M222" s="4"/>
      <c r="N222" s="4"/>
    </row>
    <row r="223" spans="1:14">
      <c r="A223" s="4">
        <f t="shared" si="12"/>
        <v>2067</v>
      </c>
      <c r="G223" s="2">
        <f>CO2mid!L323</f>
        <v>582.23711926900614</v>
      </c>
      <c r="H223" s="4">
        <f t="shared" si="13"/>
        <v>4.0130707835590114</v>
      </c>
      <c r="I223" s="4">
        <f t="shared" si="15"/>
        <v>1.8528740270388182</v>
      </c>
      <c r="J223" s="4">
        <f t="shared" si="14"/>
        <v>0.41662358370180053</v>
      </c>
      <c r="K223" s="4"/>
      <c r="L223" s="4"/>
      <c r="M223" s="4"/>
      <c r="N223" s="4"/>
    </row>
    <row r="224" spans="1:14">
      <c r="A224" s="4">
        <f t="shared" si="12"/>
        <v>2068</v>
      </c>
      <c r="G224" s="2">
        <f>CO2mid!L324</f>
        <v>586.92966449931555</v>
      </c>
      <c r="H224" s="4">
        <f t="shared" si="13"/>
        <v>4.0560163275766561</v>
      </c>
      <c r="I224" s="4">
        <f t="shared" si="15"/>
        <v>1.8788413850713899</v>
      </c>
      <c r="J224" s="4">
        <f t="shared" si="14"/>
        <v>0.42478148621995476</v>
      </c>
      <c r="K224" s="4"/>
      <c r="L224" s="4"/>
      <c r="M224" s="4"/>
      <c r="N224" s="4"/>
    </row>
    <row r="225" spans="1:14">
      <c r="A225" s="4">
        <f t="shared" si="12"/>
        <v>2069</v>
      </c>
      <c r="G225" s="2">
        <f>CO2mid!L325</f>
        <v>591.6463701340449</v>
      </c>
      <c r="H225" s="4">
        <f t="shared" si="13"/>
        <v>4.0988383587838859</v>
      </c>
      <c r="I225" s="4">
        <f t="shared" si="15"/>
        <v>1.9048993930580282</v>
      </c>
      <c r="J225" s="4">
        <f t="shared" si="14"/>
        <v>0.43304054644543094</v>
      </c>
      <c r="K225" s="4"/>
      <c r="L225" s="4"/>
      <c r="M225" s="4"/>
      <c r="N225" s="4"/>
    </row>
    <row r="226" spans="1:14">
      <c r="A226" s="4">
        <f t="shared" si="12"/>
        <v>2070</v>
      </c>
      <c r="G226" s="2">
        <f>CO2mid!L326</f>
        <v>596.38641246506768</v>
      </c>
      <c r="H226" s="4">
        <f t="shared" si="13"/>
        <v>4.1415297077191369</v>
      </c>
      <c r="I226" s="4">
        <f t="shared" si="15"/>
        <v>1.9310431014655718</v>
      </c>
      <c r="J226" s="4">
        <f t="shared" si="14"/>
        <v>0.44140070469419052</v>
      </c>
      <c r="K226" s="4"/>
      <c r="L226" s="4"/>
      <c r="M226" s="4"/>
      <c r="N226" s="4"/>
    </row>
    <row r="227" spans="1:14">
      <c r="A227" s="4">
        <f t="shared" si="12"/>
        <v>2071</v>
      </c>
      <c r="G227" s="2">
        <f>CO2mid!L327</f>
        <v>601.14897331569921</v>
      </c>
      <c r="H227" s="4">
        <f t="shared" si="13"/>
        <v>4.1840834980890245</v>
      </c>
      <c r="I227" s="4">
        <f t="shared" si="15"/>
        <v>1.9572675811473428</v>
      </c>
      <c r="J227" s="4">
        <f t="shared" si="14"/>
        <v>0.44986187350785195</v>
      </c>
      <c r="K227" s="4"/>
      <c r="L227" s="4"/>
      <c r="M227" s="4"/>
      <c r="N227" s="4"/>
    </row>
    <row r="228" spans="1:14">
      <c r="A228" s="4">
        <f t="shared" si="12"/>
        <v>2072</v>
      </c>
      <c r="G228" s="2">
        <f>CO2mid!L328</f>
        <v>605.93324023450452</v>
      </c>
      <c r="H228" s="4">
        <f t="shared" si="13"/>
        <v>4.226493139719846</v>
      </c>
      <c r="I228" s="4">
        <f t="shared" si="15"/>
        <v>1.9835679283913901</v>
      </c>
      <c r="J228" s="4">
        <f t="shared" si="14"/>
        <v>0.45842393792724428</v>
      </c>
      <c r="K228" s="4"/>
      <c r="L228" s="4"/>
      <c r="M228" s="4"/>
      <c r="N228" s="4"/>
    </row>
    <row r="229" spans="1:14">
      <c r="A229" s="4">
        <f t="shared" si="12"/>
        <v>2073</v>
      </c>
      <c r="G229" s="2">
        <f>CO2mid!L329</f>
        <v>610.73840668980745</v>
      </c>
      <c r="H229" s="4">
        <f t="shared" si="13"/>
        <v>4.268752321587141</v>
      </c>
      <c r="I229" s="4">
        <f t="shared" si="15"/>
        <v>2.0099392696599025</v>
      </c>
      <c r="J229" s="4">
        <f t="shared" si="14"/>
        <v>0.46708675579308062</v>
      </c>
      <c r="K229" s="4"/>
      <c r="L229" s="4"/>
      <c r="M229" s="4"/>
      <c r="N229" s="4"/>
    </row>
    <row r="230" spans="1:14">
      <c r="A230" s="4">
        <f t="shared" si="12"/>
        <v>2074</v>
      </c>
      <c r="G230" s="2">
        <f>CO2mid!L330</f>
        <v>615.56367226430552</v>
      </c>
      <c r="H230" s="4">
        <f t="shared" si="13"/>
        <v>4.3108550049269345</v>
      </c>
      <c r="I230" s="4">
        <f t="shared" si="15"/>
        <v>2.0363767660318679</v>
      </c>
      <c r="J230" s="4">
        <f t="shared" si="14"/>
        <v>0.47585015807184416</v>
      </c>
      <c r="K230" s="4"/>
      <c r="L230" s="4"/>
      <c r="M230" s="4"/>
      <c r="N230" s="4"/>
    </row>
    <row r="231" spans="1:14">
      <c r="A231" s="4">
        <f t="shared" si="12"/>
        <v>2075</v>
      </c>
      <c r="G231" s="2">
        <f>CO2mid!L331</f>
        <v>620.40824284922166</v>
      </c>
      <c r="H231" s="4">
        <f t="shared" si="13"/>
        <v>4.3527954164318992</v>
      </c>
      <c r="I231" s="4">
        <f t="shared" si="15"/>
        <v>2.0628756173607092</v>
      </c>
      <c r="J231" s="4">
        <f t="shared" si="14"/>
        <v>0.48471394920505712</v>
      </c>
      <c r="K231" s="4"/>
      <c r="L231" s="4"/>
      <c r="M231" s="4"/>
      <c r="N231" s="4"/>
    </row>
    <row r="232" spans="1:14">
      <c r="A232" s="4">
        <f t="shared" si="12"/>
        <v>2076</v>
      </c>
      <c r="G232" s="2">
        <f>CO2mid!L332</f>
        <v>625.27133083744525</v>
      </c>
      <c r="H232" s="4">
        <f t="shared" si="13"/>
        <v>4.3945680415353277</v>
      </c>
      <c r="I232" s="4">
        <f t="shared" si="15"/>
        <v>2.089431066158292</v>
      </c>
      <c r="J232" s="4">
        <f t="shared" si="14"/>
        <v>0.4936779074801812</v>
      </c>
      <c r="K232" s="4"/>
      <c r="L232" s="4"/>
      <c r="M232" s="4"/>
      <c r="N232" s="4"/>
    </row>
    <row r="233" spans="1:14">
      <c r="A233" s="4">
        <f t="shared" si="12"/>
        <v>2077</v>
      </c>
      <c r="G233" s="2">
        <f>CO2mid!L333</f>
        <v>630.15215531513786</v>
      </c>
      <c r="H233" s="4">
        <f t="shared" si="13"/>
        <v>4.4361676177854381</v>
      </c>
      <c r="I233" s="4">
        <f t="shared" si="15"/>
        <v>2.116038401216354</v>
      </c>
      <c r="J233" s="4">
        <f t="shared" si="14"/>
        <v>0.50274178542147285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2">
        <f>CO2mid!L334</f>
        <v>635.04994225130724</v>
      </c>
      <c r="H234" s="4">
        <f t="shared" si="13"/>
        <v>4.4775891283122817</v>
      </c>
      <c r="I234" s="4">
        <f t="shared" si="15"/>
        <v>2.1426929609760852</v>
      </c>
      <c r="J234" s="4">
        <f t="shared" si="14"/>
        <v>0.51190531019918772</v>
      </c>
      <c r="K234" s="4"/>
      <c r="L234" s="4"/>
      <c r="M234" s="4"/>
      <c r="N234" s="4"/>
    </row>
    <row r="235" spans="1:14">
      <c r="A235" s="4">
        <f t="shared" si="16"/>
        <v>2079</v>
      </c>
      <c r="G235" s="2">
        <f>CO2mid!L335</f>
        <v>639.96392468487045</v>
      </c>
      <c r="H235" s="4">
        <f t="shared" si="13"/>
        <v>4.5188277953891829</v>
      </c>
      <c r="I235" s="4">
        <f t="shared" si="15"/>
        <v>2.1693901366562534</v>
      </c>
      <c r="J235" s="4">
        <f t="shared" si="14"/>
        <v>0.5211681840556005</v>
      </c>
      <c r="K235" s="4"/>
      <c r="L235" s="4"/>
      <c r="M235" s="4"/>
      <c r="N235" s="4"/>
    </row>
    <row r="236" spans="1:14">
      <c r="A236" s="4">
        <f t="shared" si="16"/>
        <v>2080</v>
      </c>
      <c r="G236" s="2">
        <f>CO2mid!L336</f>
        <v>644.89334290876013</v>
      </c>
      <c r="H236" s="4">
        <f t="shared" si="13"/>
        <v>4.5598790740904178</v>
      </c>
      <c r="I236" s="4">
        <f t="shared" si="15"/>
        <v>2.1961253751499612</v>
      </c>
      <c r="J236" s="4">
        <f t="shared" si="14"/>
        <v>0.5305300847463722</v>
      </c>
      <c r="K236" s="4"/>
      <c r="L236" s="4"/>
      <c r="M236" s="4"/>
      <c r="N236" s="4"/>
    </row>
    <row r="237" spans="1:14">
      <c r="A237" s="4">
        <f t="shared" si="16"/>
        <v>2081</v>
      </c>
      <c r="G237" s="2">
        <f>CO2mid!L337</f>
        <v>649.83744465064626</v>
      </c>
      <c r="H237" s="4">
        <f t="shared" si="13"/>
        <v>4.6007386460465787</v>
      </c>
      <c r="I237" s="4">
        <f t="shared" si="15"/>
        <v>2.2228941816997962</v>
      </c>
      <c r="J237" s="4">
        <f t="shared" si="14"/>
        <v>0.53999066599586454</v>
      </c>
      <c r="K237" s="4"/>
      <c r="L237" s="4"/>
      <c r="M237" s="4"/>
      <c r="N237" s="4"/>
    </row>
    <row r="238" spans="1:14">
      <c r="A238" s="4">
        <f t="shared" si="16"/>
        <v>2082</v>
      </c>
      <c r="G238" s="2">
        <f>CO2mid!L338</f>
        <v>654.79548524987331</v>
      </c>
      <c r="H238" s="4">
        <f t="shared" si="13"/>
        <v>4.6414024132988443</v>
      </c>
      <c r="I238" s="4">
        <f t="shared" si="15"/>
        <v>2.2496921223608366</v>
      </c>
      <c r="J238" s="4">
        <f t="shared" si="14"/>
        <v>0.54954955796506288</v>
      </c>
      <c r="K238" s="4"/>
      <c r="L238" s="4"/>
      <c r="M238" s="4"/>
      <c r="N238" s="4"/>
    </row>
    <row r="239" spans="1:14">
      <c r="A239" s="4">
        <f t="shared" si="16"/>
        <v>2083</v>
      </c>
      <c r="G239" s="2">
        <f>CO2mid!L339</f>
        <v>659.76672783023776</v>
      </c>
      <c r="H239" s="4">
        <f t="shared" si="13"/>
        <v>4.681866492253179</v>
      </c>
      <c r="I239" s="4">
        <f t="shared" si="15"/>
        <v>2.2765148262606725</v>
      </c>
      <c r="J239" s="4">
        <f t="shared" si="14"/>
        <v>0.55920636773083088</v>
      </c>
      <c r="K239" s="4"/>
      <c r="L239" s="4"/>
      <c r="M239" s="4"/>
      <c r="N239" s="4"/>
    </row>
    <row r="240" spans="1:14">
      <c r="A240" s="4">
        <f t="shared" si="16"/>
        <v>2084</v>
      </c>
      <c r="G240" s="2">
        <f>CO2mid!L340</f>
        <v>664.75044346825575</v>
      </c>
      <c r="H240" s="4">
        <f t="shared" si="13"/>
        <v>4.7221272077352907</v>
      </c>
      <c r="I240" s="4">
        <f t="shared" si="15"/>
        <v>2.3033579876653043</v>
      </c>
      <c r="J240" s="4">
        <f t="shared" si="14"/>
        <v>0.56896067977528042</v>
      </c>
      <c r="K240" s="4"/>
      <c r="L240" s="4"/>
      <c r="M240" s="4"/>
      <c r="N240" s="4"/>
    </row>
    <row r="241" spans="1:14">
      <c r="A241" s="4">
        <f t="shared" si="16"/>
        <v>2085</v>
      </c>
      <c r="G241" s="2">
        <f>CO2mid!L341</f>
        <v>669.74591135659284</v>
      </c>
      <c r="H241" s="4">
        <f t="shared" si="13"/>
        <v>4.762181087146983</v>
      </c>
      <c r="I241" s="4">
        <f t="shared" si="15"/>
        <v>2.3302173678594977</v>
      </c>
      <c r="J241" s="4">
        <f t="shared" si="14"/>
        <v>0.57881205648409573</v>
      </c>
      <c r="K241" s="4"/>
      <c r="L241" s="4"/>
      <c r="M241" s="4"/>
      <c r="N241" s="4"/>
    </row>
    <row r="242" spans="1:14">
      <c r="A242" s="4">
        <f t="shared" si="16"/>
        <v>2086</v>
      </c>
      <c r="G242" s="2">
        <f>CO2mid!L342</f>
        <v>674.75241896235696</v>
      </c>
      <c r="H242" s="4">
        <f t="shared" si="13"/>
        <v>4.8020248547243964</v>
      </c>
      <c r="I242" s="4">
        <f t="shared" si="15"/>
        <v>2.357088796849891</v>
      </c>
      <c r="J242" s="4">
        <f t="shared" si="14"/>
        <v>0.58876003865270798</v>
      </c>
      <c r="K242" s="4"/>
      <c r="L242" s="4"/>
      <c r="M242" s="4"/>
      <c r="N242" s="4"/>
    </row>
    <row r="243" spans="1:14">
      <c r="A243" s="4">
        <f t="shared" si="16"/>
        <v>2087</v>
      </c>
      <c r="G243" s="2">
        <f>CO2mid!L343</f>
        <v>679.7692621799747</v>
      </c>
      <c r="H243" s="4">
        <f t="shared" si="13"/>
        <v>4.841655425898483</v>
      </c>
      <c r="I243" s="4">
        <f t="shared" si="15"/>
        <v>2.3839681748988726</v>
      </c>
      <c r="J243" s="4">
        <f t="shared" si="14"/>
        <v>0.59880414599926801</v>
      </c>
      <c r="K243" s="4"/>
      <c r="L243" s="4"/>
      <c r="M243" s="4"/>
      <c r="N243" s="4"/>
    </row>
    <row r="244" spans="1:14">
      <c r="A244" s="4">
        <f t="shared" si="16"/>
        <v>2088</v>
      </c>
      <c r="G244" s="2">
        <f>CO2mid!L344</f>
        <v>684.79574547839843</v>
      </c>
      <c r="H244" s="4">
        <f t="shared" si="13"/>
        <v>4.8810699017578765</v>
      </c>
      <c r="I244" s="4">
        <f t="shared" si="15"/>
        <v>2.4108514738969831</v>
      </c>
      <c r="J244" s="4">
        <f t="shared" si="14"/>
        <v>0.60894387768341773</v>
      </c>
      <c r="K244" s="4"/>
      <c r="L244" s="4"/>
      <c r="M244" s="4"/>
      <c r="N244" s="4"/>
    </row>
    <row r="245" spans="1:14">
      <c r="A245" s="4">
        <f t="shared" si="16"/>
        <v>2089</v>
      </c>
      <c r="G245" s="2">
        <f>CO2mid!L345</f>
        <v>689.83118204241316</v>
      </c>
      <c r="H245" s="4">
        <f t="shared" si="13"/>
        <v>4.9202655636142563</v>
      </c>
      <c r="I245" s="4">
        <f t="shared" si="15"/>
        <v>2.4377347385813319</v>
      </c>
      <c r="J245" s="4">
        <f t="shared" si="14"/>
        <v>0.61917871282991077</v>
      </c>
      <c r="K245" s="4"/>
      <c r="L245" s="4"/>
      <c r="M245" s="4"/>
      <c r="N245" s="4"/>
    </row>
    <row r="246" spans="1:14">
      <c r="A246" s="4">
        <f t="shared" si="16"/>
        <v>2090</v>
      </c>
      <c r="G246" s="2">
        <f>CO2mid!L346</f>
        <v>694.87489390783628</v>
      </c>
      <c r="H246" s="4">
        <f t="shared" si="13"/>
        <v>4.9592398676701244</v>
      </c>
      <c r="I246" s="4">
        <f t="shared" si="15"/>
        <v>2.464614087607266</v>
      </c>
      <c r="J246" s="4">
        <f t="shared" si="14"/>
        <v>0.62950811105617888</v>
      </c>
      <c r="K246" s="4"/>
      <c r="L246" s="4"/>
      <c r="M246" s="4"/>
      <c r="N246" s="4"/>
    </row>
    <row r="247" spans="1:14">
      <c r="A247" s="4">
        <f t="shared" si="16"/>
        <v>2091</v>
      </c>
      <c r="G247" s="2">
        <f>CO2mid!L347</f>
        <v>699.92621209042363</v>
      </c>
      <c r="H247" s="4">
        <f t="shared" si="13"/>
        <v>4.9979904397888326</v>
      </c>
      <c r="I247" s="4">
        <f t="shared" si="15"/>
        <v>2.4914857144802727</v>
      </c>
      <c r="J247" s="4">
        <f t="shared" si="14"/>
        <v>0.63993151300298901</v>
      </c>
      <c r="K247" s="4"/>
      <c r="L247" s="4"/>
      <c r="M247" s="4"/>
      <c r="N247" s="4"/>
    </row>
    <row r="248" spans="1:14">
      <c r="A248" s="4">
        <f t="shared" si="16"/>
        <v>2092</v>
      </c>
      <c r="G248" s="2">
        <f>CO2mid!L348</f>
        <v>704.98447670832138</v>
      </c>
      <c r="H248" s="4">
        <f t="shared" si="13"/>
        <v>5.0365150703666117</v>
      </c>
      <c r="I248" s="4">
        <f t="shared" si="15"/>
        <v>2.5183458883548657</v>
      </c>
      <c r="J248" s="4">
        <f t="shared" si="14"/>
        <v>0.65044834086738001</v>
      </c>
      <c r="K248" s="4"/>
      <c r="L248" s="4"/>
      <c r="M248" s="4"/>
      <c r="N248" s="4"/>
    </row>
    <row r="249" spans="1:14">
      <c r="A249" s="4">
        <f t="shared" si="16"/>
        <v>2093</v>
      </c>
      <c r="G249" s="2">
        <f>CO2mid!L349</f>
        <v>710.04903709791756</v>
      </c>
      <c r="H249" s="4">
        <f t="shared" si="13"/>
        <v>5.0748117093061973</v>
      </c>
      <c r="I249" s="4">
        <f t="shared" si="15"/>
        <v>2.5451909547069587</v>
      </c>
      <c r="J249" s="4">
        <f t="shared" si="14"/>
        <v>0.66105799893710893</v>
      </c>
      <c r="K249" s="4"/>
      <c r="L249" s="4"/>
      <c r="M249" s="4"/>
      <c r="N249" s="4"/>
    </row>
    <row r="250" spans="1:14">
      <c r="A250" s="4">
        <f t="shared" si="16"/>
        <v>2094</v>
      </c>
      <c r="G250" s="2">
        <f>CO2mid!L350</f>
        <v>715.11925192297554</v>
      </c>
      <c r="H250" s="4">
        <f t="shared" si="13"/>
        <v>5.11287846109163</v>
      </c>
      <c r="I250" s="4">
        <f t="shared" si="15"/>
        <v>2.5720173358860077</v>
      </c>
      <c r="J250" s="4">
        <f t="shared" si="14"/>
        <v>0.67175987412588167</v>
      </c>
      <c r="K250" s="4"/>
      <c r="L250" s="4"/>
      <c r="M250" s="4"/>
      <c r="N250" s="4"/>
    </row>
    <row r="251" spans="1:14">
      <c r="A251" s="4">
        <f t="shared" si="16"/>
        <v>2095</v>
      </c>
      <c r="G251" s="2">
        <f>CO2mid!L351</f>
        <v>720.19448927694611</v>
      </c>
      <c r="H251" s="4">
        <f t="shared" si="13"/>
        <v>5.1507135799636812</v>
      </c>
      <c r="I251" s="4">
        <f t="shared" si="15"/>
        <v>2.5988215315529781</v>
      </c>
      <c r="J251" s="4">
        <f t="shared" si="14"/>
        <v>0.68255333650867922</v>
      </c>
      <c r="K251" s="4"/>
      <c r="L251" s="4"/>
      <c r="M251" s="4"/>
      <c r="N251" s="4"/>
    </row>
    <row r="252" spans="1:14">
      <c r="A252" s="4">
        <f t="shared" si="16"/>
        <v>2096</v>
      </c>
      <c r="G252" s="2">
        <f>CO2mid!L352</f>
        <v>725.27412677837765</v>
      </c>
      <c r="H252" s="4">
        <f t="shared" si="13"/>
        <v>5.1883154651953074</v>
      </c>
      <c r="I252" s="4">
        <f t="shared" si="15"/>
        <v>2.6256001190099685</v>
      </c>
      <c r="J252" s="4">
        <f t="shared" si="14"/>
        <v>0.69343773985653079</v>
      </c>
      <c r="K252" s="4"/>
      <c r="L252" s="4"/>
      <c r="M252" s="4"/>
      <c r="N252" s="4"/>
    </row>
    <row r="253" spans="1:14">
      <c r="A253" s="4">
        <f t="shared" si="16"/>
        <v>2097</v>
      </c>
      <c r="G253" s="2">
        <f>CO2mid!L353</f>
        <v>730.35755165935734</v>
      </c>
      <c r="H253" s="4">
        <f t="shared" si="13"/>
        <v>5.2256826564664198</v>
      </c>
      <c r="I253" s="4">
        <f t="shared" si="15"/>
        <v>2.6523497534271248</v>
      </c>
      <c r="J253" s="4">
        <f t="shared" si="14"/>
        <v>0.70441242217012234</v>
      </c>
      <c r="K253" s="4"/>
      <c r="L253" s="4"/>
      <c r="M253" s="4"/>
      <c r="N253" s="4"/>
    </row>
    <row r="254" spans="1:14">
      <c r="A254" s="4">
        <f t="shared" si="16"/>
        <v>2098</v>
      </c>
      <c r="G254" s="2">
        <f>CO2mid!L354</f>
        <v>735.44416084694387</v>
      </c>
      <c r="H254" s="4">
        <f t="shared" si="13"/>
        <v>5.2628138293372704</v>
      </c>
      <c r="I254" s="4">
        <f t="shared" si="15"/>
        <v>2.6790671679722609</v>
      </c>
      <c r="J254" s="4">
        <f t="shared" si="14"/>
        <v>0.71547670621166215</v>
      </c>
      <c r="K254" s="4"/>
      <c r="L254" s="4"/>
      <c r="M254" s="4"/>
      <c r="N254" s="4"/>
    </row>
    <row r="255" spans="1:14">
      <c r="A255" s="4">
        <f t="shared" si="16"/>
        <v>2099</v>
      </c>
      <c r="G255" s="2">
        <f>CO2mid!L355</f>
        <v>740.53336103755828</v>
      </c>
      <c r="H255" s="4">
        <f t="shared" si="13"/>
        <v>5.2997077908196148</v>
      </c>
      <c r="I255" s="4">
        <f t="shared" si="15"/>
        <v>2.7057491738484081</v>
      </c>
      <c r="J255" s="4">
        <f t="shared" si="14"/>
        <v>0.72662990003446237</v>
      </c>
      <c r="K255" s="4"/>
      <c r="L255" s="4"/>
      <c r="M255" s="4"/>
      <c r="N255" s="4"/>
    </row>
    <row r="256" spans="1:14">
      <c r="A256" s="4">
        <f t="shared" si="16"/>
        <v>2100</v>
      </c>
      <c r="G256" s="2">
        <f>CO2mid!L356</f>
        <v>745.62456876432293</v>
      </c>
      <c r="H256" s="4">
        <f t="shared" si="13"/>
        <v>5.3363634750447995</v>
      </c>
      <c r="I256" s="4">
        <f t="shared" si="15"/>
        <v>2.7323926602443196</v>
      </c>
      <c r="J256" s="4">
        <f t="shared" si="14"/>
        <v>0.73787129750972558</v>
      </c>
      <c r="K256" s="4"/>
      <c r="L256" s="4"/>
      <c r="M256" s="4"/>
      <c r="N256" s="4"/>
    </row>
    <row r="257" spans="1:14">
      <c r="A257" s="4">
        <f t="shared" si="16"/>
        <v>2101</v>
      </c>
      <c r="G257" s="2">
        <f>CO2mid!L357</f>
        <v>750.71721045735421</v>
      </c>
      <c r="H257" s="4">
        <f t="shared" si="13"/>
        <v>5.3727799390278843</v>
      </c>
      <c r="I257" s="4">
        <f t="shared" si="15"/>
        <v>2.7589945942027705</v>
      </c>
      <c r="J257" s="4">
        <f t="shared" si="14"/>
        <v>0.74920017885005807</v>
      </c>
      <c r="K257" s="4"/>
      <c r="L257" s="4"/>
      <c r="M257" s="4"/>
      <c r="N257" s="4"/>
    </row>
    <row r="258" spans="1:14">
      <c r="A258" s="4">
        <f t="shared" si="16"/>
        <v>2102</v>
      </c>
      <c r="G258" s="2">
        <f>CO2mid!L358</f>
        <v>755.81072249702606</v>
      </c>
      <c r="H258" s="4">
        <f t="shared" si="13"/>
        <v>5.4089563585268108</v>
      </c>
      <c r="I258" s="4">
        <f t="shared" si="15"/>
        <v>2.7855520204113078</v>
      </c>
      <c r="J258" s="4">
        <f t="shared" si="14"/>
        <v>0.76061581112926147</v>
      </c>
      <c r="K258" s="4"/>
      <c r="L258" s="4"/>
      <c r="M258" s="4"/>
      <c r="N258" s="4"/>
    </row>
    <row r="259" spans="1:14">
      <c r="A259" s="4">
        <f t="shared" si="16"/>
        <v>2103</v>
      </c>
      <c r="G259" s="2">
        <f>CO2mid!L359</f>
        <v>760.90455126023789</v>
      </c>
      <c r="H259" s="4">
        <f t="shared" si="13"/>
        <v>5.4448920239956404</v>
      </c>
      <c r="I259" s="4">
        <f t="shared" si="15"/>
        <v>2.8120620609199274</v>
      </c>
      <c r="J259" s="4">
        <f t="shared" si="14"/>
        <v>0.7721174487979835</v>
      </c>
      <c r="K259" s="4"/>
      <c r="L259" s="4"/>
      <c r="M259" s="4"/>
      <c r="N259" s="4"/>
    </row>
    <row r="260" spans="1:14">
      <c r="A260" s="4">
        <f t="shared" si="16"/>
        <v>2104</v>
      </c>
      <c r="G260" s="2">
        <f>CO2mid!L360</f>
        <v>765.99815315973433</v>
      </c>
      <c r="H260" s="4">
        <f t="shared" si="13"/>
        <v>5.4805863366308207</v>
      </c>
      <c r="I260" s="4">
        <f t="shared" si="15"/>
        <v>2.8385219147899865</v>
      </c>
      <c r="J260" s="4">
        <f t="shared" si="14"/>
        <v>0.78370433419483609</v>
      </c>
      <c r="K260" s="4"/>
      <c r="L260" s="4"/>
      <c r="M260" s="4"/>
      <c r="N260" s="4"/>
    </row>
    <row r="261" spans="1:14">
      <c r="A261" s="4">
        <f t="shared" si="16"/>
        <v>2105</v>
      </c>
      <c r="G261" s="2">
        <f>CO2mid!L361</f>
        <v>771.09099467653778</v>
      </c>
      <c r="H261" s="4">
        <f t="shared" si="13"/>
        <v>5.5160388045093969</v>
      </c>
      <c r="I261" s="4">
        <f t="shared" si="15"/>
        <v>2.8649288576784904</v>
      </c>
      <c r="J261" s="4">
        <f t="shared" si="14"/>
        <v>0.79537569805261654</v>
      </c>
      <c r="K261" s="4"/>
      <c r="L261" s="4"/>
      <c r="M261" s="4"/>
      <c r="N261" s="4"/>
    </row>
    <row r="262" spans="1:14">
      <c r="A262" s="4">
        <f t="shared" si="16"/>
        <v>2106</v>
      </c>
      <c r="G262" s="2">
        <f>CO2mid!L362</f>
        <v>776.18255238556173</v>
      </c>
      <c r="H262" s="4">
        <f t="shared" si="13"/>
        <v>5.5512490388180709</v>
      </c>
      <c r="I262" s="4">
        <f t="shared" si="15"/>
        <v>2.8912802413617249</v>
      </c>
      <c r="J262" s="4">
        <f t="shared" si="14"/>
        <v>0.80713075999929151</v>
      </c>
      <c r="K262" s="4"/>
      <c r="L262" s="4"/>
      <c r="M262" s="4"/>
      <c r="N262" s="4"/>
    </row>
    <row r="263" spans="1:14">
      <c r="A263" s="4">
        <f t="shared" si="16"/>
        <v>2107</v>
      </c>
      <c r="G263" s="2">
        <f>CO2mid!L363</f>
        <v>781.27231297449225</v>
      </c>
      <c r="H263" s="4">
        <f t="shared" ref="H263:H326" si="17">H$3*LN(G263/G$3)</f>
        <v>5.5862167501719577</v>
      </c>
      <c r="I263" s="4">
        <f t="shared" si="15"/>
        <v>2.9175734932020632</v>
      </c>
      <c r="J263" s="4">
        <f t="shared" ref="J263:J326" si="18">J262+J$3*(I262-J262)</f>
        <v>0.8189687290534301</v>
      </c>
      <c r="K263" s="4"/>
      <c r="L263" s="4"/>
      <c r="M263" s="4"/>
      <c r="N263" s="4"/>
    </row>
    <row r="264" spans="1:14">
      <c r="A264" s="4">
        <f t="shared" si="16"/>
        <v>2108</v>
      </c>
      <c r="G264" s="2">
        <f>CO2mid!L364</f>
        <v>786.35977325602755</v>
      </c>
      <c r="H264" s="4">
        <f t="shared" si="17"/>
        <v>5.6209417450219004</v>
      </c>
      <c r="I264" s="4">
        <f t="shared" ref="I264:I327" si="19">I263+I$3*(I$4*H264-I263)+I$5*(J263-I263)</f>
        <v>2.943806115561602</v>
      </c>
      <c r="J264" s="4">
        <f t="shared" si="18"/>
        <v>0.83088880411379429</v>
      </c>
      <c r="K264" s="4"/>
      <c r="L264" s="4"/>
      <c r="M264" s="4"/>
      <c r="N264" s="4"/>
    </row>
    <row r="265" spans="1:14">
      <c r="A265" s="4">
        <f t="shared" si="16"/>
        <v>2109</v>
      </c>
      <c r="G265" s="2">
        <f>CO2mid!L365</f>
        <v>791.44444017358182</v>
      </c>
      <c r="H265" s="4">
        <f t="shared" si="17"/>
        <v>5.6554239221491178</v>
      </c>
      <c r="I265" s="4">
        <f t="shared" si="19"/>
        <v>2.9699756851661601</v>
      </c>
      <c r="J265" s="4">
        <f t="shared" si="18"/>
        <v>0.84289017444281789</v>
      </c>
      <c r="K265" s="4"/>
      <c r="L265" s="4"/>
      <c r="M265" s="4"/>
      <c r="N265" s="4"/>
    </row>
    <row r="266" spans="1:14">
      <c r="A266" s="4">
        <f t="shared" si="16"/>
        <v>2110</v>
      </c>
      <c r="G266" s="2">
        <f>CO2mid!L366</f>
        <v>796.52583080056399</v>
      </c>
      <c r="H266" s="4">
        <f t="shared" si="17"/>
        <v>5.6896632692460178</v>
      </c>
      <c r="I266" s="4">
        <f t="shared" si="19"/>
        <v>2.9960798524230041</v>
      </c>
      <c r="J266" s="4">
        <f t="shared" si="18"/>
        <v>0.85497202014372642</v>
      </c>
      <c r="K266" s="4"/>
      <c r="L266" s="4"/>
      <c r="M266" s="4"/>
      <c r="N266" s="4"/>
    </row>
    <row r="267" spans="1:14">
      <c r="A267" s="4">
        <f t="shared" si="16"/>
        <v>2111</v>
      </c>
      <c r="G267" s="2">
        <f>CO2mid!L367</f>
        <v>801.60347233335358</v>
      </c>
      <c r="H267" s="4">
        <f t="shared" si="17"/>
        <v>5.7236598595819039</v>
      </c>
      <c r="I267" s="4">
        <f t="shared" si="19"/>
        <v>3.0221163406955447</v>
      </c>
      <c r="J267" s="4">
        <f t="shared" si="18"/>
        <v>0.86713351263107274</v>
      </c>
      <c r="K267" s="4"/>
      <c r="L267" s="4"/>
      <c r="M267" s="4"/>
      <c r="N267" s="4"/>
    </row>
    <row r="268" spans="1:14">
      <c r="A268" s="4">
        <f t="shared" si="16"/>
        <v>2112</v>
      </c>
      <c r="G268" s="2">
        <f>CO2mid!L368</f>
        <v>806.67690207810278</v>
      </c>
      <c r="H268" s="4">
        <f t="shared" si="17"/>
        <v>5.7574138487523747</v>
      </c>
      <c r="I268" s="4">
        <f t="shared" si="19"/>
        <v>3.0480829455381051</v>
      </c>
      <c r="J268" s="4">
        <f t="shared" si="18"/>
        <v>0.87937381509447898</v>
      </c>
      <c r="K268" s="4"/>
      <c r="L268" s="4"/>
      <c r="M268" s="4"/>
      <c r="N268" s="4"/>
    </row>
    <row r="269" spans="1:14">
      <c r="A269" s="4">
        <f t="shared" si="16"/>
        <v>2113</v>
      </c>
      <c r="G269" s="2">
        <f>CO2mid!L369</f>
        <v>811.7456674314991</v>
      </c>
      <c r="H269" s="4">
        <f t="shared" si="17"/>
        <v>5.7909254715111018</v>
      </c>
      <c r="I269" s="4">
        <f t="shared" si="19"/>
        <v>3.0739775338937361</v>
      </c>
      <c r="J269" s="4">
        <f t="shared" si="18"/>
        <v>0.89169208295539881</v>
      </c>
      <c r="K269" s="4"/>
      <c r="L269" s="4"/>
      <c r="M269" s="4"/>
      <c r="N269" s="4"/>
    </row>
    <row r="270" spans="1:14">
      <c r="A270" s="4">
        <f t="shared" si="16"/>
        <v>2114</v>
      </c>
      <c r="G270" s="2">
        <f>CO2mid!L370</f>
        <v>816.80932585563289</v>
      </c>
      <c r="H270" s="4">
        <f t="shared" si="17"/>
        <v>5.8241950386827632</v>
      </c>
      <c r="I270" s="4">
        <f t="shared" si="19"/>
        <v>3.0997980432579237</v>
      </c>
      <c r="J270" s="4">
        <f t="shared" si="18"/>
        <v>0.9040874643167286</v>
      </c>
      <c r="K270" s="4"/>
      <c r="L270" s="4"/>
      <c r="M270" s="4"/>
      <c r="N270" s="4"/>
    </row>
    <row r="271" spans="1:14">
      <c r="A271" s="4">
        <f t="shared" si="16"/>
        <v>2115</v>
      </c>
      <c r="G271" s="2">
        <f>CO2mid!L371</f>
        <v>821.86744484711824</v>
      </c>
      <c r="H271" s="4">
        <f t="shared" si="17"/>
        <v>5.8572229341558133</v>
      </c>
      <c r="I271" s="4">
        <f t="shared" si="19"/>
        <v>3.1255424808109171</v>
      </c>
      <c r="J271" s="4">
        <f t="shared" si="18"/>
        <v>0.91655910040511457</v>
      </c>
      <c r="K271" s="4"/>
      <c r="L271" s="4"/>
      <c r="M271" s="4"/>
      <c r="N271" s="4"/>
    </row>
    <row r="272" spans="1:14">
      <c r="A272" s="4">
        <f t="shared" si="16"/>
        <v>2116</v>
      </c>
      <c r="G272" s="2">
        <f>CO2mid!L372</f>
        <v>826.91960190061843</v>
      </c>
      <c r="H272" s="4">
        <f t="shared" si="17"/>
        <v>5.890009611953797</v>
      </c>
      <c r="I272" s="4">
        <f t="shared" si="19"/>
        <v>3.1512089225212812</v>
      </c>
      <c r="J272" s="4">
        <f t="shared" si="18"/>
        <v>0.92910612600581954</v>
      </c>
      <c r="K272" s="4"/>
      <c r="L272" s="4"/>
      <c r="M272" s="4"/>
      <c r="N272" s="4"/>
    </row>
    <row r="273" spans="1:14">
      <c r="A273" s="4">
        <f t="shared" si="16"/>
        <v>2117</v>
      </c>
      <c r="G273" s="2">
        <f>CO2mid!L373</f>
        <v>831.96538446693785</v>
      </c>
      <c r="H273" s="4">
        <f t="shared" si="17"/>
        <v>5.922555593383934</v>
      </c>
      <c r="I273" s="4">
        <f t="shared" si="19"/>
        <v>3.1767955122231721</v>
      </c>
      <c r="J273" s="4">
        <f t="shared" si="18"/>
        <v>0.94172766989002732</v>
      </c>
      <c r="K273" s="4"/>
      <c r="L273" s="4"/>
      <c r="M273" s="4"/>
      <c r="N273" s="4"/>
    </row>
    <row r="274" spans="1:14">
      <c r="A274" s="4">
        <f t="shared" si="16"/>
        <v>2118</v>
      </c>
      <c r="G274" s="2">
        <f>CO2mid!L374</f>
        <v>837.00438990583939</v>
      </c>
      <c r="H274" s="4">
        <f t="shared" si="17"/>
        <v>5.9548614642616178</v>
      </c>
      <c r="I274" s="4">
        <f t="shared" si="19"/>
        <v>3.2023004606697159</v>
      </c>
      <c r="J274" s="4">
        <f t="shared" si="18"/>
        <v>0.95442285523447956</v>
      </c>
      <c r="K274" s="4"/>
      <c r="L274" s="4"/>
      <c r="M274" s="4"/>
      <c r="N274" s="4"/>
    </row>
    <row r="275" spans="1:14">
      <c r="A275" s="4">
        <f t="shared" si="16"/>
        <v>2119</v>
      </c>
      <c r="G275" s="2">
        <f>CO2mid!L375</f>
        <v>842.03622543375673</v>
      </c>
      <c r="H275" s="4">
        <f t="shared" si="17"/>
        <v>5.9869278722095682</v>
      </c>
      <c r="I275" s="4">
        <f t="shared" si="19"/>
        <v>3.2277220445647696</v>
      </c>
      <c r="J275" s="4">
        <f t="shared" si="18"/>
        <v>0.96719080003335167</v>
      </c>
      <c r="K275" s="4"/>
      <c r="L275" s="4"/>
      <c r="M275" s="4"/>
      <c r="N275" s="4"/>
    </row>
    <row r="276" spans="1:14">
      <c r="A276" s="4">
        <f t="shared" si="16"/>
        <v>2120</v>
      </c>
      <c r="G276" s="2">
        <f>CO2mid!L376</f>
        <v>847.06050806656674</v>
      </c>
      <c r="H276" s="4">
        <f t="shared" si="17"/>
        <v>6.0187555240302784</v>
      </c>
      <c r="I276" s="4">
        <f t="shared" si="19"/>
        <v>3.2530586055752377</v>
      </c>
      <c r="J276" s="4">
        <f t="shared" si="18"/>
        <v>0.98003061750229015</v>
      </c>
      <c r="K276" s="4"/>
      <c r="L276" s="4"/>
      <c r="M276" s="4"/>
      <c r="N276" s="4"/>
    </row>
    <row r="277" spans="1:14">
      <c r="A277" s="4">
        <f t="shared" si="16"/>
        <v>2121</v>
      </c>
      <c r="G277" s="2">
        <f>CO2mid!L377</f>
        <v>852.07686455759824</v>
      </c>
      <c r="H277" s="4">
        <f t="shared" si="17"/>
        <v>6.0503451831504771</v>
      </c>
      <c r="I277" s="4">
        <f t="shared" si="19"/>
        <v>3.2783085493260167</v>
      </c>
      <c r="J277" s="4">
        <f t="shared" si="18"/>
        <v>0.99294141647454448</v>
      </c>
      <c r="K277" s="4"/>
      <c r="L277" s="4"/>
      <c r="M277" s="4"/>
      <c r="N277" s="4"/>
    </row>
    <row r="278" spans="1:14">
      <c r="A278" s="4">
        <f t="shared" si="16"/>
        <v>2122</v>
      </c>
      <c r="G278" s="2">
        <f>CO2mid!L378</f>
        <v>857.08493133104548</v>
      </c>
      <c r="H278" s="4">
        <f t="shared" si="17"/>
        <v>6.0816976671362522</v>
      </c>
      <c r="I278" s="4">
        <f t="shared" si="19"/>
        <v>3.3034703443795506</v>
      </c>
      <c r="J278" s="4">
        <f t="shared" si="18"/>
        <v>1.0059223017891408</v>
      </c>
      <c r="K278" s="4"/>
      <c r="L278" s="4"/>
      <c r="M278" s="4"/>
      <c r="N278" s="4"/>
    </row>
    <row r="279" spans="1:14">
      <c r="A279" s="4">
        <f t="shared" si="16"/>
        <v>2123</v>
      </c>
      <c r="G279" s="2">
        <f>CO2mid!L379</f>
        <v>862.08435441096663</v>
      </c>
      <c r="H279" s="4">
        <f t="shared" si="17"/>
        <v>6.1128138452775618</v>
      </c>
      <c r="I279" s="4">
        <f t="shared" si="19"/>
        <v>3.3285425212018791</v>
      </c>
      <c r="J279" s="4">
        <f t="shared" si="18"/>
        <v>1.0189723746710544</v>
      </c>
      <c r="K279" s="4"/>
      <c r="L279" s="4"/>
      <c r="M279" s="4"/>
      <c r="N279" s="4"/>
    </row>
    <row r="280" spans="1:14">
      <c r="A280" s="4">
        <f t="shared" si="16"/>
        <v>2124</v>
      </c>
      <c r="G280" s="2">
        <f>CO2mid!L380</f>
        <v>867.07478934604035</v>
      </c>
      <c r="H280" s="4">
        <f t="shared" si="17"/>
        <v>6.1436946362407792</v>
      </c>
      <c r="I280" s="4">
        <f t="shared" si="19"/>
        <v>3.3535236711169745</v>
      </c>
      <c r="J280" s="4">
        <f t="shared" si="18"/>
        <v>1.0320907331033495</v>
      </c>
      <c r="K280" s="4"/>
      <c r="L280" s="4"/>
      <c r="M280" s="4"/>
      <c r="N280" s="4"/>
    </row>
    <row r="281" spans="1:14">
      <c r="A281" s="4">
        <f t="shared" si="16"/>
        <v>2125</v>
      </c>
      <c r="G281" s="2">
        <f>CO2mid!L381</f>
        <v>872.05590113025892</v>
      </c>
      <c r="H281" s="4">
        <f t="shared" si="17"/>
        <v>6.1743410057879977</v>
      </c>
      <c r="I281" s="4">
        <f t="shared" si="19"/>
        <v>3.3784124452510791</v>
      </c>
      <c r="J281" s="4">
        <f t="shared" si="18"/>
        <v>1.0452764721912668</v>
      </c>
      <c r="K281" s="4"/>
      <c r="L281" s="4"/>
      <c r="M281" s="4"/>
      <c r="N281" s="4"/>
    </row>
    <row r="282" spans="1:14">
      <c r="A282" s="4">
        <f t="shared" si="16"/>
        <v>2126</v>
      </c>
      <c r="G282" s="2">
        <f>CO2mid!L382</f>
        <v>877.02736411973547</v>
      </c>
      <c r="H282" s="4">
        <f t="shared" si="17"/>
        <v>6.204753964561772</v>
      </c>
      <c r="I282" s="4">
        <f t="shared" si="19"/>
        <v>3.4032075534686665</v>
      </c>
      <c r="J282" s="4">
        <f t="shared" si="18"/>
        <v>1.0585286845182467</v>
      </c>
      <c r="K282" s="4"/>
      <c r="L282" s="4"/>
      <c r="M282" s="4"/>
      <c r="N282" s="4"/>
    </row>
    <row r="283" spans="1:14">
      <c r="A283" s="4">
        <f t="shared" si="16"/>
        <v>2127</v>
      </c>
      <c r="G283" s="2">
        <f>CO2mid!L383</f>
        <v>881.98886194580132</v>
      </c>
      <c r="H283" s="4">
        <f t="shared" si="17"/>
        <v>6.234934565933993</v>
      </c>
      <c r="I283" s="4">
        <f t="shared" si="19"/>
        <v>3.427907763301572</v>
      </c>
      <c r="J283" s="4">
        <f t="shared" si="18"/>
        <v>1.0718464604938851</v>
      </c>
      <c r="K283" s="4"/>
      <c r="L283" s="4"/>
      <c r="M283" s="4"/>
      <c r="N283" s="4"/>
    </row>
    <row r="284" spans="1:14">
      <c r="A284" s="4">
        <f t="shared" si="16"/>
        <v>2128</v>
      </c>
      <c r="G284" s="2">
        <f>CO2mid!L384</f>
        <v>886.94008742457356</v>
      </c>
      <c r="H284" s="4">
        <f t="shared" si="17"/>
        <v>6.2648839039176307</v>
      </c>
      <c r="I284" s="4">
        <f t="shared" si="19"/>
        <v>3.4525118988727606</v>
      </c>
      <c r="J284" s="4">
        <f t="shared" si="18"/>
        <v>1.0852288886938328</v>
      </c>
      <c r="K284" s="4"/>
      <c r="L284" s="4"/>
      <c r="M284" s="4"/>
      <c r="N284" s="4"/>
    </row>
    <row r="285" spans="1:14">
      <c r="A285" s="4">
        <f t="shared" si="16"/>
        <v>2129</v>
      </c>
      <c r="G285" s="2">
        <f>CO2mid!L385</f>
        <v>891.88074246316546</v>
      </c>
      <c r="H285" s="4">
        <f t="shared" si="17"/>
        <v>6.2946031111400291</v>
      </c>
      <c r="I285" s="4">
        <f t="shared" si="19"/>
        <v>3.4770188398161235</v>
      </c>
      <c r="J285" s="4">
        <f t="shared" si="18"/>
        <v>1.0986750561916492</v>
      </c>
      <c r="K285" s="4"/>
      <c r="L285" s="4"/>
      <c r="M285" s="4"/>
      <c r="N285" s="4"/>
    </row>
    <row r="286" spans="1:14">
      <c r="A286" s="4">
        <f t="shared" si="16"/>
        <v>2130</v>
      </c>
      <c r="G286" s="2">
        <f>CO2mid!L386</f>
        <v>896.81053796271669</v>
      </c>
      <c r="H286" s="4">
        <f t="shared" si="17"/>
        <v>6.3240933568764959</v>
      </c>
      <c r="I286" s="4">
        <f t="shared" si="19"/>
        <v>3.5014275201936247</v>
      </c>
      <c r="J286" s="4">
        <f t="shared" si="18"/>
        <v>1.1121840488826362</v>
      </c>
      <c r="K286" s="4"/>
      <c r="L286" s="4"/>
      <c r="M286" s="4"/>
      <c r="N286" s="4"/>
    </row>
    <row r="287" spans="1:14">
      <c r="A287" s="4">
        <f t="shared" si="16"/>
        <v>2131</v>
      </c>
      <c r="G287" s="2">
        <f>CO2mid!L387</f>
        <v>901.72919371841931</v>
      </c>
      <c r="H287" s="4">
        <f t="shared" si="17"/>
        <v>6.3533558451429313</v>
      </c>
      <c r="I287" s="4">
        <f t="shared" si="19"/>
        <v>3.5257369274110508</v>
      </c>
      <c r="J287" s="4">
        <f t="shared" si="18"/>
        <v>1.1257549517996825</v>
      </c>
      <c r="K287" s="4"/>
      <c r="L287" s="4"/>
      <c r="M287" s="4"/>
      <c r="N287" s="4"/>
    </row>
    <row r="288" spans="1:14">
      <c r="A288" s="4">
        <f t="shared" si="16"/>
        <v>2132</v>
      </c>
      <c r="G288" s="2">
        <f>CO2mid!L388</f>
        <v>906.63643831670697</v>
      </c>
      <c r="H288" s="4">
        <f t="shared" si="17"/>
        <v>6.3823918128462029</v>
      </c>
      <c r="I288" s="4">
        <f t="shared" si="19"/>
        <v>3.5499461011335387</v>
      </c>
      <c r="J288" s="4">
        <f t="shared" si="18"/>
        <v>1.1393868494211552</v>
      </c>
      <c r="K288" s="4"/>
      <c r="L288" s="4"/>
      <c r="M288" s="4"/>
      <c r="N288" s="4"/>
    </row>
    <row r="289" spans="1:14">
      <c r="A289" s="4">
        <f t="shared" si="16"/>
        <v>2133</v>
      </c>
      <c r="G289" s="2">
        <f>CO2mid!L389</f>
        <v>911.53200902978256</v>
      </c>
      <c r="H289" s="4">
        <f t="shared" si="17"/>
        <v>6.4112025279910672</v>
      </c>
      <c r="I289" s="4">
        <f t="shared" si="19"/>
        <v>3.5740541322020123</v>
      </c>
      <c r="J289" s="4">
        <f t="shared" si="18"/>
        <v>1.1530788259708815</v>
      </c>
      <c r="K289" s="4"/>
      <c r="L289" s="4"/>
      <c r="M289" s="4"/>
      <c r="N289" s="4"/>
    </row>
    <row r="290" spans="1:14">
      <c r="A290" s="4">
        <f t="shared" si="16"/>
        <v>2134</v>
      </c>
      <c r="G290" s="2">
        <f>CO2mid!L390</f>
        <v>916.41565170764898</v>
      </c>
      <c r="H290" s="4">
        <f t="shared" si="17"/>
        <v>6.4397892879423697</v>
      </c>
      <c r="I290" s="4">
        <f t="shared" si="19"/>
        <v>3.5980601615515759</v>
      </c>
      <c r="J290" s="4">
        <f t="shared" si="18"/>
        <v>1.1668299657102743</v>
      </c>
      <c r="K290" s="4"/>
      <c r="L290" s="4"/>
      <c r="M290" s="4"/>
      <c r="N290" s="4"/>
    </row>
    <row r="291" spans="1:14">
      <c r="A291" s="4">
        <f t="shared" si="16"/>
        <v>2135</v>
      </c>
      <c r="G291" s="2">
        <f>CO2mid!L391</f>
        <v>921.28712066781122</v>
      </c>
      <c r="H291" s="4">
        <f t="shared" si="17"/>
        <v>6.4681534177413162</v>
      </c>
      <c r="I291" s="4">
        <f t="shared" si="19"/>
        <v>3.6219633791328647</v>
      </c>
      <c r="J291" s="4">
        <f t="shared" si="18"/>
        <v>1.1806393532226529</v>
      </c>
      <c r="K291" s="4"/>
      <c r="L291" s="4"/>
      <c r="M291" s="4"/>
      <c r="N291" s="4"/>
    </row>
    <row r="292" spans="1:14">
      <c r="A292" s="4">
        <f t="shared" si="16"/>
        <v>2136</v>
      </c>
      <c r="G292" s="2">
        <f>CO2mid!L392</f>
        <v>926.14617858281235</v>
      </c>
      <c r="H292" s="4">
        <f t="shared" si="17"/>
        <v>6.4962962684746106</v>
      </c>
      <c r="I292" s="4">
        <f t="shared" si="19"/>
        <v>3.6457630228372939</v>
      </c>
      <c r="J292" s="4">
        <f t="shared" si="18"/>
        <v>1.194506073689823</v>
      </c>
      <c r="K292" s="4"/>
      <c r="L292" s="4"/>
      <c r="M292" s="4"/>
      <c r="N292" s="4"/>
    </row>
    <row r="293" spans="1:14">
      <c r="A293" s="4">
        <f t="shared" si="16"/>
        <v>2137</v>
      </c>
      <c r="G293" s="2">
        <f>CO2mid!L393</f>
        <v>930.99259636576335</v>
      </c>
      <c r="H293" s="4">
        <f t="shared" si="17"/>
        <v>6.5242192156952479</v>
      </c>
      <c r="I293" s="4">
        <f t="shared" si="19"/>
        <v>3.6694583774270875</v>
      </c>
      <c r="J293" s="4">
        <f t="shared" si="18"/>
        <v>1.2084292131609806</v>
      </c>
      <c r="K293" s="4"/>
      <c r="L293" s="4"/>
      <c r="M293" s="4"/>
      <c r="N293" s="4"/>
    </row>
    <row r="294" spans="1:14">
      <c r="A294" s="4">
        <f t="shared" si="16"/>
        <v>2138</v>
      </c>
      <c r="G294" s="2">
        <f>CO2mid!L394</f>
        <v>935.8261530540251</v>
      </c>
      <c r="H294" s="4">
        <f t="shared" si="17"/>
        <v>6.5519236578938003</v>
      </c>
      <c r="I294" s="4">
        <f t="shared" si="19"/>
        <v>3.693048773470919</v>
      </c>
      <c r="J294" s="4">
        <f t="shared" si="18"/>
        <v>1.2224078588140121</v>
      </c>
      <c r="K294" s="4"/>
      <c r="L294" s="4"/>
      <c r="M294" s="4"/>
      <c r="N294" s="4"/>
    </row>
    <row r="295" spans="1:14">
      <c r="A295" s="4">
        <f t="shared" si="16"/>
        <v>2139</v>
      </c>
      <c r="G295" s="2">
        <f>CO2mid!L395</f>
        <v>940.64663569119762</v>
      </c>
      <c r="H295" s="4">
        <f t="shared" si="17"/>
        <v>6.5794110150190015</v>
      </c>
      <c r="I295" s="4">
        <f t="shared" si="19"/>
        <v>3.7165335862859457</v>
      </c>
      <c r="J295" s="4">
        <f t="shared" si="18"/>
        <v>1.2364410992092634</v>
      </c>
      <c r="K295" s="4"/>
      <c r="L295" s="4"/>
      <c r="M295" s="4"/>
      <c r="N295" s="4"/>
    </row>
    <row r="296" spans="1:14">
      <c r="A296" s="4">
        <f t="shared" si="16"/>
        <v>2140</v>
      </c>
      <c r="G296" s="2">
        <f>CO2mid!L396</f>
        <v>945.45383920756683</v>
      </c>
      <c r="H296" s="4">
        <f t="shared" si="17"/>
        <v>6.6066827270465192</v>
      </c>
      <c r="I296" s="4">
        <f t="shared" si="19"/>
        <v>3.7399122348869653</v>
      </c>
      <c r="J296" s="4">
        <f t="shared" si="18"/>
        <v>1.250528024535859</v>
      </c>
      <c r="K296" s="4"/>
      <c r="L296" s="4"/>
      <c r="M296" s="4"/>
      <c r="N296" s="4"/>
    </row>
    <row r="297" spans="1:14">
      <c r="A297" s="4">
        <f t="shared" si="16"/>
        <v>2141</v>
      </c>
      <c r="G297" s="2">
        <f>CO2mid!L397</f>
        <v>950.2475662991576</v>
      </c>
      <c r="H297" s="4">
        <f t="shared" si="17"/>
        <v>6.6337402525947171</v>
      </c>
      <c r="I297" s="4">
        <f t="shared" si="19"/>
        <v>3.7631841809433797</v>
      </c>
      <c r="J297" s="4">
        <f t="shared" si="18"/>
        <v>1.2646677268506532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2">
        <f>CO2mid!L398</f>
        <v>955.02762730553809</v>
      </c>
      <c r="H298" s="4">
        <f t="shared" si="17"/>
        <v>6.6605850675863465</v>
      </c>
      <c r="I298" s="4">
        <f t="shared" si="19"/>
        <v>3.7863489277446059</v>
      </c>
      <c r="J298" s="4">
        <f t="shared" si="18"/>
        <v>1.2788593003098998</v>
      </c>
      <c r="K298" s="4"/>
      <c r="L298" s="4"/>
      <c r="M298" s="4"/>
      <c r="N298" s="4"/>
    </row>
    <row r="299" spans="1:14">
      <c r="A299" s="4">
        <f t="shared" si="20"/>
        <v>2143</v>
      </c>
      <c r="G299" s="2">
        <f>CO2mid!L399</f>
        <v>959.79384008651493</v>
      </c>
      <c r="H299" s="4">
        <f t="shared" si="17"/>
        <v>6.6872186639550106</v>
      </c>
      <c r="I299" s="4">
        <f t="shared" si="19"/>
        <v>3.8094060191745283</v>
      </c>
      <c r="J299" s="4">
        <f t="shared" si="18"/>
        <v>1.293101841393729</v>
      </c>
      <c r="K299" s="4"/>
      <c r="L299" s="4"/>
      <c r="M299" s="4"/>
      <c r="N299" s="4"/>
    </row>
    <row r="300" spans="1:14">
      <c r="A300" s="4">
        <f t="shared" si="20"/>
        <v>2144</v>
      </c>
      <c r="G300" s="2">
        <f>CO2mid!L400</f>
        <v>964.54602989785963</v>
      </c>
      <c r="H300" s="4">
        <f t="shared" si="17"/>
        <v>6.7136425483953399</v>
      </c>
      <c r="I300" s="4">
        <f t="shared" si="19"/>
        <v>3.8323550386955447</v>
      </c>
      <c r="J300" s="4">
        <f t="shared" si="18"/>
        <v>1.3073944491235239</v>
      </c>
      <c r="K300" s="4"/>
      <c r="L300" s="4"/>
      <c r="M300" s="4"/>
      <c r="N300" s="4"/>
    </row>
    <row r="301" spans="1:14">
      <c r="A301" s="4">
        <f t="shared" si="20"/>
        <v>2145</v>
      </c>
      <c r="G301" s="2">
        <f>CO2mid!L401</f>
        <v>969.28402926619458</v>
      </c>
      <c r="H301" s="4">
        <f t="shared" si="17"/>
        <v>6.7398582411557744</v>
      </c>
      <c r="I301" s="4">
        <f t="shared" si="19"/>
        <v>3.8551956083427221</v>
      </c>
      <c r="J301" s="4">
        <f t="shared" si="18"/>
        <v>1.3217362252722928</v>
      </c>
      <c r="K301" s="4"/>
      <c r="L301" s="4"/>
      <c r="M301" s="4"/>
      <c r="N301" s="4"/>
    </row>
    <row r="302" spans="1:14">
      <c r="A302" s="4">
        <f t="shared" si="20"/>
        <v>2146</v>
      </c>
      <c r="G302" s="2">
        <f>CO2mid!L402</f>
        <v>974.00767786317681</v>
      </c>
      <c r="H302" s="4">
        <f t="shared" si="17"/>
        <v>6.7658672748729431</v>
      </c>
      <c r="I302" s="4">
        <f t="shared" si="19"/>
        <v>3.8779273877285374</v>
      </c>
      <c r="J302" s="4">
        <f t="shared" si="18"/>
        <v>1.3361262745681328</v>
      </c>
      <c r="K302" s="4"/>
      <c r="L302" s="4"/>
      <c r="M302" s="4"/>
      <c r="N302" s="4"/>
    </row>
    <row r="303" spans="1:14">
      <c r="A303" s="4">
        <f t="shared" si="20"/>
        <v>2147</v>
      </c>
      <c r="G303" s="2">
        <f>CO2mid!L403</f>
        <v>978.7168223790967</v>
      </c>
      <c r="H303" s="4">
        <f t="shared" si="17"/>
        <v>6.7916711934465317</v>
      </c>
      <c r="I303" s="4">
        <f t="shared" si="19"/>
        <v>3.9005500730586418</v>
      </c>
      <c r="J303" s="4">
        <f t="shared" si="18"/>
        <v>1.3505637048908838</v>
      </c>
      <c r="K303" s="4"/>
      <c r="L303" s="4"/>
      <c r="M303" s="4"/>
      <c r="N303" s="4"/>
    </row>
    <row r="304" spans="1:14">
      <c r="A304" s="4">
        <f t="shared" si="20"/>
        <v>2148</v>
      </c>
      <c r="G304" s="2">
        <f>CO2mid!L404</f>
        <v>983.41131639602042</v>
      </c>
      <c r="H304" s="4">
        <f t="shared" si="17"/>
        <v>6.8172715509536657</v>
      </c>
      <c r="I304" s="4">
        <f t="shared" si="19"/>
        <v>3.9230633961590544</v>
      </c>
      <c r="J304" s="4">
        <f t="shared" si="18"/>
        <v>1.3650476274620766</v>
      </c>
      <c r="K304" s="4"/>
      <c r="L304" s="4"/>
      <c r="M304" s="4"/>
      <c r="N304" s="4"/>
    </row>
    <row r="305" spans="1:14">
      <c r="A305" s="4">
        <f t="shared" si="20"/>
        <v>2149</v>
      </c>
      <c r="G305" s="2">
        <f>CO2mid!L405</f>
        <v>988.09102026059213</v>
      </c>
      <c r="H305" s="4">
        <f t="shared" si="17"/>
        <v>6.8426699106017752</v>
      </c>
      <c r="I305" s="4">
        <f t="shared" si="19"/>
        <v>3.9454671235151531</v>
      </c>
      <c r="J305" s="4">
        <f t="shared" si="18"/>
        <v>1.3795771570282755</v>
      </c>
      <c r="K305" s="4"/>
      <c r="L305" s="4"/>
      <c r="M305" s="4"/>
      <c r="N305" s="4"/>
    </row>
    <row r="306" spans="1:14">
      <c r="A306" s="4">
        <f t="shared" si="20"/>
        <v>2150</v>
      </c>
      <c r="G306" s="2">
        <f>CO2mid!L406</f>
        <v>992.75580095660996</v>
      </c>
      <c r="H306" s="4">
        <f t="shared" si="17"/>
        <v>6.867867843718952</v>
      </c>
      <c r="I306" s="4">
        <f t="shared" si="19"/>
        <v>3.9677610553228031</v>
      </c>
      <c r="J306" s="4">
        <f t="shared" si="18"/>
        <v>1.394151412037921</v>
      </c>
      <c r="K306" s="4"/>
      <c r="L306" s="4"/>
      <c r="M306" s="4"/>
      <c r="N306" s="4"/>
    </row>
    <row r="307" spans="1:14">
      <c r="A307" s="4">
        <f t="shared" si="20"/>
        <v>2151</v>
      </c>
      <c r="G307" s="2">
        <f>CO2mid!L407</f>
        <v>997.40553197748818</v>
      </c>
      <c r="H307" s="4">
        <f t="shared" si="17"/>
        <v>6.8928669287808324</v>
      </c>
      <c r="I307" s="4">
        <f t="shared" si="19"/>
        <v>3.9899450245519308</v>
      </c>
      <c r="J307" s="4">
        <f t="shared" si="18"/>
        <v>1.4087695148117791</v>
      </c>
      <c r="K307" s="4"/>
      <c r="L307" s="4"/>
      <c r="M307" s="4"/>
      <c r="N307" s="4"/>
    </row>
    <row r="308" spans="1:14">
      <c r="A308" s="4">
        <f t="shared" si="20"/>
        <v>2152</v>
      </c>
      <c r="G308" s="2">
        <f>CO2mid!L408</f>
        <v>1002.0400931987093</v>
      </c>
      <c r="H308" s="4">
        <f t="shared" si="17"/>
        <v>6.9176687504730232</v>
      </c>
      <c r="I308" s="4">
        <f t="shared" si="19"/>
        <v>4.0120188960228234</v>
      </c>
      <c r="J308" s="4">
        <f t="shared" si="18"/>
        <v>1.4234305917071033</v>
      </c>
      <c r="K308" s="4"/>
      <c r="L308" s="4"/>
      <c r="M308" s="4"/>
      <c r="N308" s="4"/>
    </row>
    <row r="309" spans="1:14">
      <c r="A309" s="4">
        <f t="shared" si="20"/>
        <v>2153</v>
      </c>
      <c r="G309" s="2">
        <f>CO2mid!L409</f>
        <v>1006.6593707503736</v>
      </c>
      <c r="H309" s="4">
        <f t="shared" si="17"/>
        <v>6.9422748987881695</v>
      </c>
      <c r="I309" s="4">
        <f t="shared" si="19"/>
        <v>4.0339825654953998</v>
      </c>
      <c r="J309" s="4">
        <f t="shared" si="18"/>
        <v>1.4381337732756165</v>
      </c>
      <c r="K309" s="4"/>
      <c r="L309" s="4"/>
      <c r="M309" s="4"/>
      <c r="N309" s="4"/>
    </row>
    <row r="310" spans="1:14">
      <c r="A310" s="4">
        <f t="shared" si="20"/>
        <v>2154</v>
      </c>
      <c r="G310" s="2">
        <f>CO2mid!L410</f>
        <v>1011.2632568899395</v>
      </c>
      <c r="H310" s="4">
        <f t="shared" si="17"/>
        <v>6.9666869681567007</v>
      </c>
      <c r="I310" s="4">
        <f t="shared" si="19"/>
        <v>4.055835958771687</v>
      </c>
      <c r="J310" s="4">
        <f t="shared" si="18"/>
        <v>1.452878194415425</v>
      </c>
      <c r="K310" s="4"/>
      <c r="L310" s="4"/>
      <c r="M310" s="4"/>
      <c r="N310" s="4"/>
    </row>
    <row r="311" spans="1:14">
      <c r="A311" s="4">
        <f t="shared" si="20"/>
        <v>2155</v>
      </c>
      <c r="G311" s="2">
        <f>CO2mid!L411</f>
        <v>1015.8516498752538</v>
      </c>
      <c r="H311" s="4">
        <f t="shared" si="17"/>
        <v>6.990906556610363</v>
      </c>
      <c r="I311" s="4">
        <f t="shared" si="19"/>
        <v>4.0775790308116893</v>
      </c>
      <c r="J311" s="4">
        <f t="shared" si="18"/>
        <v>1.4676629945169686</v>
      </c>
      <c r="K311" s="4"/>
      <c r="L311" s="4"/>
      <c r="M311" s="4"/>
      <c r="N311" s="4"/>
    </row>
    <row r="312" spans="1:14">
      <c r="A312" s="4">
        <f t="shared" si="20"/>
        <v>2156</v>
      </c>
      <c r="G312" s="2">
        <f>CO2mid!L412</f>
        <v>1020.4244538379619</v>
      </c>
      <c r="H312" s="4">
        <f t="shared" si="17"/>
        <v>7.0149352649776588</v>
      </c>
      <c r="I312" s="4">
        <f t="shared" si="19"/>
        <v>4.0992117648628348</v>
      </c>
      <c r="J312" s="4">
        <f t="shared" si="18"/>
        <v>1.4824873176031226</v>
      </c>
      <c r="K312" s="4"/>
      <c r="L312" s="4"/>
      <c r="M312" s="4"/>
      <c r="N312" s="4"/>
    </row>
    <row r="313" spans="1:14">
      <c r="A313" s="4">
        <f t="shared" si="20"/>
        <v>2157</v>
      </c>
      <c r="G313" s="2">
        <f>CO2mid!L413</f>
        <v>1024.9815786573847</v>
      </c>
      <c r="H313" s="4">
        <f t="shared" si="17"/>
        <v>7.0387746961103126</v>
      </c>
      <c r="I313" s="4">
        <f t="shared" si="19"/>
        <v>4.1207341716031403</v>
      </c>
      <c r="J313" s="4">
        <f t="shared" si="18"/>
        <v>1.4973503124635577</v>
      </c>
      <c r="K313" s="4"/>
      <c r="L313" s="4"/>
      <c r="M313" s="4"/>
      <c r="N313" s="4"/>
    </row>
    <row r="314" spans="1:14">
      <c r="A314" s="4">
        <f t="shared" si="20"/>
        <v>2158</v>
      </c>
      <c r="G314" s="2">
        <f>CO2mid!L414</f>
        <v>1029.5229398349461</v>
      </c>
      <c r="H314" s="4">
        <f t="shared" si="17"/>
        <v>7.0624264541398816</v>
      </c>
      <c r="I314" s="4">
        <f t="shared" si="19"/>
        <v>4.1421462882982389</v>
      </c>
      <c r="J314" s="4">
        <f t="shared" si="18"/>
        <v>1.5122511327834705</v>
      </c>
      <c r="K314" s="4"/>
      <c r="L314" s="4"/>
      <c r="M314" s="4"/>
      <c r="N314" s="4"/>
    </row>
    <row r="315" spans="1:14">
      <c r="A315" s="4">
        <f t="shared" si="20"/>
        <v>2159</v>
      </c>
      <c r="G315" s="2">
        <f>CO2mid!L415</f>
        <v>1034.0484583692314</v>
      </c>
      <c r="H315" s="4">
        <f t="shared" si="17"/>
        <v>7.0858921437637221</v>
      </c>
      <c r="I315" s="4">
        <f t="shared" si="19"/>
        <v>4.1634481779723655</v>
      </c>
      <c r="J315" s="4">
        <f t="shared" si="18"/>
        <v>1.5271889372667944</v>
      </c>
      <c r="K315" s="4"/>
      <c r="L315" s="4"/>
      <c r="M315" s="4"/>
      <c r="N315" s="4"/>
    </row>
    <row r="316" spans="1:14">
      <c r="A316" s="4">
        <f t="shared" si="20"/>
        <v>2160</v>
      </c>
      <c r="G316" s="2">
        <f>CO2mid!L416</f>
        <v>1038.5580606317531</v>
      </c>
      <c r="H316" s="4">
        <f t="shared" si="17"/>
        <v>7.1091733695594552</v>
      </c>
      <c r="I316" s="4">
        <f t="shared" si="19"/>
        <v>4.1846399285933984</v>
      </c>
      <c r="J316" s="4">
        <f t="shared" si="18"/>
        <v>1.5421628897540021</v>
      </c>
      <c r="K316" s="4"/>
      <c r="L316" s="4"/>
      <c r="M316" s="4"/>
      <c r="N316" s="4"/>
    </row>
    <row r="317" spans="1:14">
      <c r="A317" s="4">
        <f t="shared" si="20"/>
        <v>2161</v>
      </c>
      <c r="G317" s="2">
        <f>CO2mid!L417</f>
        <v>1043.0516782434938</v>
      </c>
      <c r="H317" s="4">
        <f t="shared" si="17"/>
        <v>7.1322717353271221</v>
      </c>
      <c r="I317" s="4">
        <f t="shared" si="19"/>
        <v>4.2057216522720182</v>
      </c>
      <c r="J317" s="4">
        <f t="shared" si="18"/>
        <v>1.5571721593346097</v>
      </c>
      <c r="K317" s="4"/>
      <c r="L317" s="4"/>
      <c r="M317" s="4"/>
      <c r="N317" s="4"/>
    </row>
    <row r="318" spans="1:14">
      <c r="A318" s="4">
        <f t="shared" si="20"/>
        <v>2162</v>
      </c>
      <c r="G318" s="2">
        <f>CO2mid!L418</f>
        <v>1047.5292479523023</v>
      </c>
      <c r="H318" s="4">
        <f t="shared" si="17"/>
        <v>7.155188843458272</v>
      </c>
      <c r="I318" s="4">
        <f t="shared" si="19"/>
        <v>4.2266934844750503</v>
      </c>
      <c r="J318" s="4">
        <f t="shared" si="18"/>
        <v>1.5722159204544943</v>
      </c>
      <c r="K318" s="4"/>
      <c r="L318" s="4"/>
      <c r="M318" s="4"/>
      <c r="N318" s="4"/>
    </row>
    <row r="319" spans="1:14">
      <c r="A319" s="4">
        <f t="shared" si="20"/>
        <v>2163</v>
      </c>
      <c r="G319" s="2">
        <f>CO2mid!L419</f>
        <v>1051.9907115111976</v>
      </c>
      <c r="H319" s="4">
        <f t="shared" si="17"/>
        <v>7.1779262943311695</v>
      </c>
      <c r="I319" s="4">
        <f t="shared" si="19"/>
        <v>4.2475555832530096</v>
      </c>
      <c r="J319" s="4">
        <f t="shared" si="18"/>
        <v>1.587293353018131</v>
      </c>
      <c r="K319" s="4"/>
      <c r="L319" s="4"/>
      <c r="M319" s="4"/>
      <c r="N319" s="4"/>
    </row>
    <row r="320" spans="1:14">
      <c r="A320" s="4">
        <f t="shared" si="20"/>
        <v>2164</v>
      </c>
      <c r="G320" s="2">
        <f>CO2mid!L420</f>
        <v>1056.436015557653</v>
      </c>
      <c r="H320" s="4">
        <f t="shared" si="17"/>
        <v>7.2004856857314072</v>
      </c>
      <c r="I320" s="4">
        <f t="shared" si="19"/>
        <v>4.2683081284818858</v>
      </c>
      <c r="J320" s="4">
        <f t="shared" si="18"/>
        <v>1.6024036424858652</v>
      </c>
      <c r="K320" s="4"/>
      <c r="L320" s="4"/>
      <c r="M320" s="4"/>
      <c r="N320" s="4"/>
    </row>
    <row r="321" spans="1:14">
      <c r="A321" s="4">
        <f t="shared" si="20"/>
        <v>2165</v>
      </c>
      <c r="G321" s="2">
        <f>CO2mid!L421</f>
        <v>1060.8651114939134</v>
      </c>
      <c r="H321" s="4">
        <f t="shared" si="17"/>
        <v>7.2228686122971419</v>
      </c>
      <c r="I321" s="4">
        <f t="shared" si="19"/>
        <v>4.2889513211191526</v>
      </c>
      <c r="J321" s="4">
        <f t="shared" si="18"/>
        <v>1.6175459799663225</v>
      </c>
      <c r="K321" s="4"/>
      <c r="L321" s="4"/>
      <c r="M321" s="4"/>
      <c r="N321" s="4"/>
    </row>
    <row r="322" spans="1:14">
      <c r="A322" s="4">
        <f t="shared" si="20"/>
        <v>2166</v>
      </c>
      <c r="G322" s="2">
        <f>CO2mid!L422</f>
        <v>1065.277955368404</v>
      </c>
      <c r="H322" s="4">
        <f t="shared" si="17"/>
        <v>7.2450766649882814</v>
      </c>
      <c r="I322" s="4">
        <f t="shared" si="19"/>
        <v>4.309485382474012</v>
      </c>
      <c r="J322" s="4">
        <f t="shared" si="18"/>
        <v>1.6327195623040707</v>
      </c>
      <c r="K322" s="4"/>
      <c r="L322" s="4"/>
      <c r="M322" s="4"/>
      <c r="N322" s="4"/>
    </row>
    <row r="323" spans="1:14">
      <c r="A323" s="4">
        <f t="shared" si="20"/>
        <v>2167</v>
      </c>
      <c r="G323" s="2">
        <f>CO2mid!L423</f>
        <v>1069.674507758278</v>
      </c>
      <c r="H323" s="4">
        <f t="shared" si="17"/>
        <v>7.2671114305788516</v>
      </c>
      <c r="I323" s="4">
        <f t="shared" si="19"/>
        <v>4.329910553491831</v>
      </c>
      <c r="J323" s="4">
        <f t="shared" si="18"/>
        <v>1.6479235921626358</v>
      </c>
      <c r="K323" s="4"/>
      <c r="L323" s="4"/>
      <c r="M323" s="4"/>
      <c r="N323" s="4"/>
    </row>
    <row r="324" spans="1:14">
      <c r="A324" s="4">
        <f t="shared" si="20"/>
        <v>2168</v>
      </c>
      <c r="G324" s="2">
        <f>CO2mid!L424</f>
        <v>1074.0547336531574</v>
      </c>
      <c r="H324" s="4">
        <f t="shared" si="17"/>
        <v>7.2889744911719081</v>
      </c>
      <c r="I324" s="4">
        <f t="shared" si="19"/>
        <v>4.3502270940527525</v>
      </c>
      <c r="J324" s="4">
        <f t="shared" si="18"/>
        <v>1.6631572781029857</v>
      </c>
      <c r="K324" s="4"/>
      <c r="L324" s="4"/>
      <c r="M324" s="4"/>
      <c r="N324" s="4"/>
    </row>
    <row r="325" spans="1:14">
      <c r="A325" s="4">
        <f t="shared" si="20"/>
        <v>2169</v>
      </c>
      <c r="G325" s="2">
        <f>CO2mid!L425</f>
        <v>1078.4186023401119</v>
      </c>
      <c r="H325" s="4">
        <f t="shared" si="17"/>
        <v>7.3106674237362972</v>
      </c>
      <c r="I325" s="4">
        <f t="shared" si="19"/>
        <v>4.3704352822844195</v>
      </c>
      <c r="J325" s="4">
        <f t="shared" si="18"/>
        <v>1.6784198346575805</v>
      </c>
      <c r="K325" s="4"/>
      <c r="L325" s="4"/>
      <c r="M325" s="4"/>
      <c r="N325" s="4"/>
    </row>
    <row r="326" spans="1:14">
      <c r="A326" s="4">
        <f t="shared" si="20"/>
        <v>2170</v>
      </c>
      <c r="G326" s="2">
        <f>CO2mid!L426</f>
        <v>1082.7660872899153</v>
      </c>
      <c r="H326" s="4">
        <f t="shared" si="17"/>
        <v>7.3321917996645851</v>
      </c>
      <c r="I326" s="4">
        <f t="shared" si="19"/>
        <v>4.3905354138887542</v>
      </c>
      <c r="J326" s="4">
        <f t="shared" si="18"/>
        <v>1.693710482400101</v>
      </c>
      <c r="K326" s="4"/>
      <c r="L326" s="4"/>
      <c r="M326" s="4"/>
      <c r="N326" s="4"/>
    </row>
    <row r="327" spans="1:14">
      <c r="A327" s="4">
        <f t="shared" si="20"/>
        <v>2171</v>
      </c>
      <c r="G327" s="2">
        <f>CO2mid!L427</f>
        <v>1087.0971660446221</v>
      </c>
      <c r="H327" s="4">
        <f t="shared" ref="H327:H390" si="21">H$3*LN(G327/G$3)</f>
        <v>7.3535491843515413</v>
      </c>
      <c r="I327" s="4">
        <f t="shared" si="19"/>
        <v>4.4105278014827292</v>
      </c>
      <c r="J327" s="4">
        <f t="shared" ref="J327:J390" si="22">J326+J$3*(I326-J326)</f>
        <v>1.7090284480109565</v>
      </c>
      <c r="K327" s="4"/>
      <c r="L327" s="4"/>
      <c r="M327" s="4"/>
      <c r="N327" s="4"/>
    </row>
    <row r="328" spans="1:14">
      <c r="A328" s="4">
        <f t="shared" si="20"/>
        <v>2172</v>
      </c>
      <c r="G328" s="2">
        <f>CO2mid!L428</f>
        <v>1091.4118201065021</v>
      </c>
      <c r="H328" s="4">
        <f t="shared" si="21"/>
        <v>7.3747411367925286</v>
      </c>
      <c r="I328" s="4">
        <f t="shared" ref="I328:I391" si="23">I327+I$3*(I$4*H328-I327)+I$5*(J327-I327)</f>
        <v>4.4304127739530443</v>
      </c>
      <c r="J328" s="4">
        <f t="shared" si="22"/>
        <v>1.7243729643386763</v>
      </c>
      <c r="K328" s="4"/>
      <c r="L328" s="4"/>
      <c r="M328" s="4"/>
      <c r="N328" s="4"/>
    </row>
    <row r="329" spans="1:14">
      <c r="A329" s="4">
        <f t="shared" si="20"/>
        <v>2173</v>
      </c>
      <c r="G329" s="2">
        <f>CO2mid!L429</f>
        <v>1095.7100348283643</v>
      </c>
      <c r="H329" s="4">
        <f t="shared" si="21"/>
        <v>7.3957692092011866</v>
      </c>
      <c r="I329" s="4">
        <f t="shared" si="23"/>
        <v>4.4501906758246221</v>
      </c>
      <c r="J329" s="4">
        <f t="shared" si="22"/>
        <v>1.7397432704572859</v>
      </c>
      <c r="K329" s="4"/>
      <c r="L329" s="4"/>
      <c r="M329" s="4"/>
      <c r="N329" s="4"/>
    </row>
    <row r="330" spans="1:14">
      <c r="A330" s="4">
        <f t="shared" si="20"/>
        <v>2174</v>
      </c>
      <c r="G330" s="2">
        <f>CO2mid!L430</f>
        <v>1099.9917993053045</v>
      </c>
      <c r="H330" s="4">
        <f t="shared" si="21"/>
        <v>7.4166349466458108</v>
      </c>
      <c r="I330" s="4">
        <f t="shared" si="23"/>
        <v>4.4698618666428214</v>
      </c>
      <c r="J330" s="4">
        <f t="shared" si="22"/>
        <v>1.7551386117197725</v>
      </c>
      <c r="K330" s="4"/>
      <c r="L330" s="4"/>
      <c r="M330" s="4"/>
      <c r="N330" s="4"/>
    </row>
    <row r="331" spans="1:14">
      <c r="A331" s="4">
        <f t="shared" si="20"/>
        <v>2175</v>
      </c>
      <c r="G331" s="2">
        <f>CO2mid!L431</f>
        <v>1104.2571062679044</v>
      </c>
      <c r="H331" s="4">
        <f t="shared" si="21"/>
        <v>7.4373398867038309</v>
      </c>
      <c r="I331" s="4">
        <f t="shared" si="23"/>
        <v>4.4894267203692673</v>
      </c>
      <c r="J331" s="4">
        <f t="shared" si="22"/>
        <v>1.7705582398077353</v>
      </c>
      <c r="K331" s="4"/>
      <c r="L331" s="4"/>
      <c r="M331" s="4"/>
      <c r="N331" s="4"/>
    </row>
    <row r="332" spans="1:14">
      <c r="A332" s="4">
        <f t="shared" si="20"/>
        <v>2176</v>
      </c>
      <c r="G332" s="2">
        <f>CO2mid!L432</f>
        <v>1108.5059519769075</v>
      </c>
      <c r="H332" s="4">
        <f t="shared" si="21"/>
        <v>7.457885559133838</v>
      </c>
      <c r="I332" s="4">
        <f t="shared" si="23"/>
        <v>4.5088856247911782</v>
      </c>
      <c r="J332" s="4">
        <f t="shared" si="22"/>
        <v>1.7860014127773247</v>
      </c>
      <c r="K332" s="4"/>
      <c r="L332" s="4"/>
      <c r="M332" s="4"/>
      <c r="N332" s="4"/>
    </row>
    <row r="333" spans="1:14">
      <c r="A333" s="4">
        <f t="shared" si="20"/>
        <v>2177</v>
      </c>
      <c r="G333" s="2">
        <f>CO2mid!L433</f>
        <v>1112.7383361193988</v>
      </c>
      <c r="H333" s="4">
        <f t="shared" si="21"/>
        <v>7.4782734855645741</v>
      </c>
      <c r="I333" s="4">
        <f t="shared" si="23"/>
        <v>4.5282389809440717</v>
      </c>
      <c r="J333" s="4">
        <f t="shared" si="22"/>
        <v>1.8014673951015634</v>
      </c>
      <c r="K333" s="4"/>
      <c r="L333" s="4"/>
      <c r="M333" s="4"/>
      <c r="N333" s="4"/>
    </row>
    <row r="334" spans="1:14">
      <c r="A334" s="4">
        <f t="shared" si="20"/>
        <v>2178</v>
      </c>
      <c r="G334" s="2">
        <f>CO2mid!L434</f>
        <v>1116.9542617065085</v>
      </c>
      <c r="H334" s="4">
        <f t="shared" si="21"/>
        <v>7.4985051792003672</v>
      </c>
      <c r="I334" s="4">
        <f t="shared" si="23"/>
        <v>4.547487202547722</v>
      </c>
      <c r="J334" s="4">
        <f t="shared" si="22"/>
        <v>1.8169554577091489</v>
      </c>
      <c r="K334" s="4"/>
      <c r="L334" s="4"/>
      <c r="M334" s="4"/>
      <c r="N334" s="4"/>
    </row>
    <row r="335" spans="1:14">
      <c r="A335" s="4">
        <f t="shared" si="20"/>
        <v>2179</v>
      </c>
      <c r="G335" s="2">
        <f>CO2mid!L435</f>
        <v>1121.153734972655</v>
      </c>
      <c r="H335" s="4">
        <f t="shared" si="21"/>
        <v>7.518582144542453</v>
      </c>
      <c r="I335" s="4">
        <f t="shared" si="23"/>
        <v>4.5666307154552337</v>
      </c>
      <c r="J335" s="4">
        <f t="shared" si="22"/>
        <v>1.832464878019832</v>
      </c>
      <c r="K335" s="4"/>
      <c r="L335" s="4"/>
      <c r="M335" s="4"/>
      <c r="N335" s="4"/>
    </row>
    <row r="336" spans="1:14">
      <c r="A336" s="4">
        <f t="shared" si="20"/>
        <v>2180</v>
      </c>
      <c r="G336" s="2">
        <f>CO2mid!L436</f>
        <v>1125.3367652763513</v>
      </c>
      <c r="H336" s="4">
        <f t="shared" si="21"/>
        <v>7.5385058771256883</v>
      </c>
      <c r="I336" s="4">
        <f t="shared" si="23"/>
        <v>4.585669957115095</v>
      </c>
      <c r="J336" s="4">
        <f t="shared" si="22"/>
        <v>1.847994939976465</v>
      </c>
      <c r="K336" s="4"/>
      <c r="L336" s="4"/>
      <c r="M336" s="4"/>
      <c r="N336" s="4"/>
    </row>
    <row r="337" spans="1:14">
      <c r="A337" s="4">
        <f t="shared" si="20"/>
        <v>2181</v>
      </c>
      <c r="G337" s="2">
        <f>CO2mid!L437</f>
        <v>1129.5033650025866</v>
      </c>
      <c r="H337" s="4">
        <f t="shared" si="21"/>
        <v>7.5582778632701482</v>
      </c>
      <c r="I337" s="4">
        <f t="shared" si="23"/>
        <v>4.6046053760460639</v>
      </c>
      <c r="J337" s="4">
        <f t="shared" si="22"/>
        <v>1.8635449340738124</v>
      </c>
      <c r="K337" s="4"/>
      <c r="L337" s="4"/>
      <c r="M337" s="4"/>
      <c r="N337" s="4"/>
    </row>
    <row r="338" spans="1:14">
      <c r="A338" s="4">
        <f t="shared" si="20"/>
        <v>2182</v>
      </c>
      <c r="G338" s="2">
        <f>CO2mid!L438</f>
        <v>1133.6535494667921</v>
      </c>
      <c r="H338" s="4">
        <f t="shared" si="21"/>
        <v>7.5778995798470898</v>
      </c>
      <c r="I338" s="4">
        <f t="shared" si="23"/>
        <v>4.6234374313247368</v>
      </c>
      <c r="J338" s="4">
        <f t="shared" si="22"/>
        <v>1.8791141573842147</v>
      </c>
      <c r="K338" s="4"/>
      <c r="L338" s="4"/>
      <c r="M338" s="4"/>
      <c r="N338" s="4"/>
    </row>
    <row r="339" spans="1:14">
      <c r="A339" s="4">
        <f t="shared" si="20"/>
        <v>2183</v>
      </c>
      <c r="G339" s="2">
        <f>CO2mid!L439</f>
        <v>1137.7873368204109</v>
      </c>
      <c r="H339" s="4">
        <f t="shared" si="21"/>
        <v>7.5973724940588552</v>
      </c>
      <c r="I339" s="4">
        <f t="shared" si="23"/>
        <v>4.6421665920856476</v>
      </c>
      <c r="J339" s="4">
        <f t="shared" si="22"/>
        <v>1.8947019135801968</v>
      </c>
      <c r="K339" s="4"/>
      <c r="L339" s="4"/>
      <c r="M339" s="4"/>
      <c r="N339" s="4"/>
    </row>
    <row r="340" spans="1:14">
      <c r="A340" s="4">
        <f t="shared" si="20"/>
        <v>2184</v>
      </c>
      <c r="G340" s="2">
        <f>CO2mid!L440</f>
        <v>1141.9047479580711</v>
      </c>
      <c r="H340" s="4">
        <f t="shared" si="21"/>
        <v>7.6166980632321835</v>
      </c>
      <c r="I340" s="4">
        <f t="shared" si="23"/>
        <v>4.6607933370337475</v>
      </c>
      <c r="J340" s="4">
        <f t="shared" si="22"/>
        <v>1.9103075129541078</v>
      </c>
      <c r="K340" s="4"/>
      <c r="L340" s="4"/>
      <c r="M340" s="4"/>
      <c r="N340" s="4"/>
    </row>
    <row r="341" spans="1:14">
      <c r="A341" s="4">
        <f t="shared" si="20"/>
        <v>2185</v>
      </c>
      <c r="G341" s="2">
        <f>CO2mid!L441</f>
        <v>1146.0058064263762</v>
      </c>
      <c r="H341" s="4">
        <f t="shared" si="21"/>
        <v>7.6358777346245388</v>
      </c>
      <c r="I341" s="4">
        <f t="shared" si="23"/>
        <v>4.6793181539690849</v>
      </c>
      <c r="J341" s="4">
        <f t="shared" si="22"/>
        <v>1.9259302724348801</v>
      </c>
      <c r="K341" s="4"/>
      <c r="L341" s="4"/>
      <c r="M341" s="4"/>
      <c r="N341" s="4"/>
    </row>
    <row r="342" spans="1:14">
      <c r="A342" s="4">
        <f t="shared" si="20"/>
        <v>2186</v>
      </c>
      <c r="G342" s="2">
        <f>CO2mid!L442</f>
        <v>1150.0905383343152</v>
      </c>
      <c r="H342" s="4">
        <f t="shared" si="21"/>
        <v>7.6549129452429492</v>
      </c>
      <c r="I342" s="4">
        <f t="shared" si="23"/>
        <v>4.6977415393235438</v>
      </c>
      <c r="J342" s="4">
        <f t="shared" si="22"/>
        <v>1.9415695156019943</v>
      </c>
      <c r="K342" s="4"/>
      <c r="L342" s="4"/>
      <c r="M342" s="4"/>
      <c r="N342" s="4"/>
    </row>
    <row r="343" spans="1:14">
      <c r="A343" s="4">
        <f t="shared" si="20"/>
        <v>2187</v>
      </c>
      <c r="G343" s="2">
        <f>CO2mid!L443</f>
        <v>1154.1589722652989</v>
      </c>
      <c r="H343" s="4">
        <f t="shared" si="21"/>
        <v>7.6738051216750049</v>
      </c>
      <c r="I343" s="4">
        <f t="shared" si="23"/>
        <v>4.7160639977094565</v>
      </c>
      <c r="J343" s="4">
        <f t="shared" si="22"/>
        <v>1.9572245726967328</v>
      </c>
      <c r="K343" s="4"/>
      <c r="L343" s="4"/>
      <c r="M343" s="4"/>
      <c r="N343" s="4"/>
    </row>
    <row r="344" spans="1:14">
      <c r="A344" s="4">
        <f t="shared" si="20"/>
        <v>2188</v>
      </c>
      <c r="G344" s="2">
        <f>CO2mid!L444</f>
        <v>1158.2111391908184</v>
      </c>
      <c r="H344" s="4">
        <f t="shared" si="21"/>
        <v>7.6925556799315027</v>
      </c>
      <c r="I344" s="4">
        <f t="shared" si="23"/>
        <v>4.7342860414799333</v>
      </c>
      <c r="J344" s="4">
        <f t="shared" si="22"/>
        <v>1.972894780630805</v>
      </c>
      <c r="K344" s="4"/>
      <c r="L344" s="4"/>
      <c r="M344" s="4"/>
      <c r="N344" s="4"/>
    </row>
    <row r="345" spans="1:14">
      <c r="A345" s="4">
        <f t="shared" si="20"/>
        <v>2189</v>
      </c>
      <c r="G345" s="2">
        <f>CO2mid!L445</f>
        <v>1162.247072385735</v>
      </c>
      <c r="H345" s="4">
        <f t="shared" si="21"/>
        <v>7.7111660253004084</v>
      </c>
      <c r="I345" s="4">
        <f t="shared" si="23"/>
        <v>4.7524081903007254</v>
      </c>
      <c r="J345" s="4">
        <f t="shared" si="22"/>
        <v>1.9885794829924281</v>
      </c>
      <c r="K345" s="4"/>
      <c r="L345" s="4"/>
      <c r="M345" s="4"/>
      <c r="N345" s="4"/>
    </row>
    <row r="346" spans="1:14">
      <c r="A346" s="4">
        <f t="shared" si="20"/>
        <v>2190</v>
      </c>
      <c r="G346" s="2">
        <f>CO2mid!L446</f>
        <v>1166.2668073451928</v>
      </c>
      <c r="H346" s="4">
        <f t="shared" si="21"/>
        <v>7.7296375522116945</v>
      </c>
      <c r="I346" s="4">
        <f t="shared" si="23"/>
        <v>4.77043097073346</v>
      </c>
      <c r="J346" s="4">
        <f t="shared" si="22"/>
        <v>2.0042780300499392</v>
      </c>
      <c r="K346" s="4"/>
      <c r="L346" s="4"/>
      <c r="M346" s="4"/>
      <c r="N346" s="4"/>
    </row>
    <row r="347" spans="1:14">
      <c r="A347" s="4">
        <f t="shared" si="20"/>
        <v>2191</v>
      </c>
      <c r="G347" s="2">
        <f>CO2mid!L447</f>
        <v>1170.2703817031584</v>
      </c>
      <c r="H347" s="4">
        <f t="shared" si="21"/>
        <v>7.7479716441126989</v>
      </c>
      <c r="I347" s="4">
        <f t="shared" si="23"/>
        <v>4.7883549158300589</v>
      </c>
      <c r="J347" s="4">
        <f t="shared" si="22"/>
        <v>2.0199897787530214</v>
      </c>
      <c r="K347" s="4"/>
      <c r="L347" s="4"/>
      <c r="M347" s="4"/>
      <c r="N347" s="4"/>
    </row>
    <row r="348" spans="1:14">
      <c r="A348" s="4">
        <f t="shared" si="20"/>
        <v>2192</v>
      </c>
      <c r="G348" s="2">
        <f>CO2mid!L448</f>
        <v>1174.2578351525772</v>
      </c>
      <c r="H348" s="4">
        <f t="shared" si="21"/>
        <v>7.766169673353577</v>
      </c>
      <c r="I348" s="4">
        <f t="shared" si="23"/>
        <v>4.8061805647381748</v>
      </c>
      <c r="J348" s="4">
        <f t="shared" si="22"/>
        <v>2.0357140927316189</v>
      </c>
      <c r="K348" s="4"/>
      <c r="L348" s="4"/>
      <c r="M348" s="4"/>
      <c r="N348" s="4"/>
    </row>
    <row r="349" spans="1:14">
      <c r="A349" s="4">
        <f t="shared" si="20"/>
        <v>2193</v>
      </c>
      <c r="G349" s="2">
        <f>CO2mid!L449</f>
        <v>1178.2292093671485</v>
      </c>
      <c r="H349" s="4">
        <f t="shared" si="21"/>
        <v>7.7842330010825638</v>
      </c>
      <c r="I349" s="4">
        <f t="shared" si="23"/>
        <v>4.8239084623174628</v>
      </c>
      <c r="J349" s="4">
        <f t="shared" si="22"/>
        <v>2.051450342292616</v>
      </c>
      <c r="K349" s="4"/>
      <c r="L349" s="4"/>
      <c r="M349" s="4"/>
      <c r="N349" s="4"/>
    </row>
    <row r="350" spans="1:14">
      <c r="A350" s="4">
        <f t="shared" si="20"/>
        <v>2194</v>
      </c>
      <c r="G350" s="2">
        <f>CO2mid!L450</f>
        <v>1182.1845479247074</v>
      </c>
      <c r="H350" s="4">
        <f t="shared" si="21"/>
        <v>7.8021629771505978</v>
      </c>
      <c r="I350" s="4">
        <f t="shared" si="23"/>
        <v>4.841539158766504</v>
      </c>
      <c r="J350" s="4">
        <f t="shared" si="22"/>
        <v>2.0671979044143574</v>
      </c>
      <c r="K350" s="4"/>
      <c r="L350" s="4"/>
      <c r="M350" s="4"/>
      <c r="N350" s="4"/>
    </row>
    <row r="351" spans="1:14">
      <c r="A351" s="4">
        <f t="shared" si="20"/>
        <v>2195</v>
      </c>
      <c r="G351" s="2">
        <f>CO2mid!L451</f>
        <v>1186.1238962322093</v>
      </c>
      <c r="H351" s="4">
        <f t="shared" si="21"/>
        <v>7.8199609400250365</v>
      </c>
      <c r="I351" s="4">
        <f t="shared" si="23"/>
        <v>4.8590732092602105</v>
      </c>
      <c r="J351" s="4">
        <f t="shared" si="22"/>
        <v>2.0829561627390776</v>
      </c>
      <c r="K351" s="4"/>
      <c r="L351" s="4"/>
      <c r="M351" s="4"/>
      <c r="N351" s="4"/>
    </row>
    <row r="352" spans="1:14">
      <c r="A352" s="4">
        <f t="shared" si="20"/>
        <v>2196</v>
      </c>
      <c r="G352" s="2">
        <f>CO2mid!L452</f>
        <v>1190.0473014523095</v>
      </c>
      <c r="H352" s="4">
        <f t="shared" si="21"/>
        <v>7.8376282167120968</v>
      </c>
      <c r="I352" s="4">
        <f t="shared" si="23"/>
        <v>4.8765111735975228</v>
      </c>
      <c r="J352" s="4">
        <f t="shared" si="22"/>
        <v>2.0987245075633174</v>
      </c>
      <c r="K352" s="4"/>
      <c r="L352" s="4"/>
      <c r="M352" s="4"/>
      <c r="N352" s="4"/>
    </row>
    <row r="353" spans="1:14">
      <c r="A353" s="4">
        <f t="shared" si="20"/>
        <v>2197</v>
      </c>
      <c r="G353" s="2">
        <f>CO2mid!L453</f>
        <v>1193.9548124315256</v>
      </c>
      <c r="H353" s="4">
        <f t="shared" si="21"/>
        <v>7.8551661226876783</v>
      </c>
      <c r="I353" s="4">
        <f t="shared" si="23"/>
        <v>4.8938536158592241</v>
      </c>
      <c r="J353" s="4">
        <f t="shared" si="22"/>
        <v>2.1145023358263919</v>
      </c>
      <c r="K353" s="4"/>
      <c r="L353" s="4"/>
      <c r="M353" s="4"/>
      <c r="N353" s="4"/>
    </row>
    <row r="354" spans="1:14">
      <c r="A354" s="4">
        <f t="shared" si="20"/>
        <v>2198</v>
      </c>
      <c r="G354" s="2">
        <f>CO2mid!L454</f>
        <v>1197.8464796299752</v>
      </c>
      <c r="H354" s="4">
        <f t="shared" si="21"/>
        <v>7.8725759618362998</v>
      </c>
      <c r="I354" s="4">
        <f t="shared" si="23"/>
        <v>4.9111011040756898</v>
      </c>
      <c r="J354" s="4">
        <f t="shared" si="22"/>
        <v>2.1302890510969785</v>
      </c>
      <c r="K354" s="4"/>
      <c r="L354" s="4"/>
      <c r="M354" s="4"/>
      <c r="N354" s="4"/>
    </row>
    <row r="355" spans="1:14">
      <c r="A355" s="4">
        <f t="shared" si="20"/>
        <v>2199</v>
      </c>
      <c r="G355" s="2">
        <f>CO2mid!L455</f>
        <v>1201.7223550526737</v>
      </c>
      <c r="H355" s="4">
        <f t="shared" si="21"/>
        <v>7.889859026397791</v>
      </c>
      <c r="I355" s="4">
        <f t="shared" si="23"/>
        <v>4.9282542099043951</v>
      </c>
      <c r="J355" s="4">
        <f t="shared" si="22"/>
        <v>2.1460840635578977</v>
      </c>
      <c r="K355" s="4"/>
      <c r="L355" s="4"/>
      <c r="M355" s="4"/>
      <c r="N355" s="4"/>
    </row>
    <row r="356" spans="1:14">
      <c r="A356" s="4">
        <f t="shared" si="20"/>
        <v>2200</v>
      </c>
      <c r="G356" s="2">
        <f>CO2mid!L456</f>
        <v>1205.5824921823887</v>
      </c>
      <c r="H356" s="4">
        <f t="shared" si="21"/>
        <v>7.907016596921471</v>
      </c>
      <c r="I356" s="4">
        <f t="shared" si="23"/>
        <v>4.9453135083169899</v>
      </c>
      <c r="J356" s="4">
        <f t="shared" si="22"/>
        <v>2.1618867899891456</v>
      </c>
      <c r="K356" s="4"/>
      <c r="L356" s="4"/>
      <c r="M356" s="4"/>
      <c r="N356" s="4"/>
    </row>
    <row r="357" spans="1:14">
      <c r="A357" s="4">
        <f t="shared" si="20"/>
        <v>2201</v>
      </c>
      <c r="G357" s="2">
        <f>CO2mid!L457</f>
        <v>1209.4269459140248</v>
      </c>
      <c r="H357" s="4">
        <f t="shared" si="21"/>
        <v>7.9240499422275263</v>
      </c>
      <c r="I357" s="4">
        <f t="shared" si="23"/>
        <v>4.9622795772957771</v>
      </c>
      <c r="J357" s="4">
        <f t="shared" si="22"/>
        <v>2.1776966537492477</v>
      </c>
      <c r="K357" s="4"/>
      <c r="L357" s="4"/>
      <c r="M357" s="4"/>
      <c r="N357" s="4"/>
    </row>
    <row r="358" spans="1:14">
      <c r="A358" s="4">
        <f t="shared" si="20"/>
        <v>2202</v>
      </c>
      <c r="G358" s="2">
        <f>CO2mid!L458</f>
        <v>1213.2557724905387</v>
      </c>
      <c r="H358" s="4">
        <f t="shared" si="21"/>
        <v>7.9409603193752751</v>
      </c>
      <c r="I358" s="4">
        <f t="shared" si="23"/>
        <v>4.9791529975393978</v>
      </c>
      <c r="J358" s="4">
        <f t="shared" si="22"/>
        <v>2.1935130847549922</v>
      </c>
      <c r="K358" s="4"/>
      <c r="L358" s="4"/>
      <c r="M358" s="4"/>
      <c r="N358" s="4"/>
    </row>
    <row r="359" spans="1:14">
      <c r="A359" s="4">
        <f t="shared" si="20"/>
        <v>2203</v>
      </c>
      <c r="G359" s="2">
        <f>CO2mid!L459</f>
        <v>1217.0690294403607</v>
      </c>
      <c r="H359" s="4">
        <f t="shared" si="21"/>
        <v>7.9577489736380942</v>
      </c>
      <c r="I359" s="4">
        <f t="shared" si="23"/>
        <v>4.9959343521775637</v>
      </c>
      <c r="J359" s="4">
        <f t="shared" si="22"/>
        <v>2.2093355194596076</v>
      </c>
      <c r="K359" s="4"/>
      <c r="L359" s="4"/>
      <c r="M359" s="4"/>
      <c r="N359" s="4"/>
    </row>
    <row r="360" spans="1:14">
      <c r="A360" s="4">
        <f t="shared" si="20"/>
        <v>2204</v>
      </c>
      <c r="G360" s="2">
        <f>CO2mid!L460</f>
        <v>1220.8667755163117</v>
      </c>
      <c r="H360" s="4">
        <f t="shared" si="21"/>
        <v>7.9744171384846858</v>
      </c>
      <c r="I360" s="4">
        <f t="shared" si="23"/>
        <v>5.0126242264946388</v>
      </c>
      <c r="J360" s="4">
        <f t="shared" si="22"/>
        <v>2.2251634008294454</v>
      </c>
      <c r="K360" s="4"/>
      <c r="L360" s="4"/>
      <c r="M360" s="4"/>
      <c r="N360" s="4"/>
    </row>
    <row r="361" spans="1:14">
      <c r="A361" s="4">
        <f t="shared" si="20"/>
        <v>2205</v>
      </c>
      <c r="G361" s="2">
        <f>CO2mid!L461</f>
        <v>1224.6490706360014</v>
      </c>
      <c r="H361" s="4">
        <f t="shared" si="21"/>
        <v>7.9909660355664895</v>
      </c>
      <c r="I361" s="4">
        <f t="shared" si="23"/>
        <v>5.0292232076619126</v>
      </c>
      <c r="J361" s="4">
        <f t="shared" si="22"/>
        <v>2.2409961783192238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2">
        <f>CO2mid!L462</f>
        <v>1228.4159758236856</v>
      </c>
      <c r="H362" s="4">
        <f t="shared" si="21"/>
        <v>8.0073968747109312</v>
      </c>
      <c r="I362" s="4">
        <f t="shared" si="23"/>
        <v>5.0457318844783741</v>
      </c>
      <c r="J362" s="4">
        <f t="shared" si="22"/>
        <v>2.2568333078458904</v>
      </c>
      <c r="K362" s="4"/>
      <c r="L362" s="4"/>
      <c r="M362" s="4"/>
      <c r="N362" s="4"/>
    </row>
    <row r="363" spans="1:14">
      <c r="A363" s="4">
        <f t="shared" si="24"/>
        <v>2207</v>
      </c>
      <c r="G363" s="2">
        <f>CO2mid!L463</f>
        <v>1232.1675531535727</v>
      </c>
      <c r="H363" s="4">
        <f t="shared" si="21"/>
        <v>8.0237108539203135</v>
      </c>
      <c r="I363" s="4">
        <f t="shared" si="23"/>
        <v>5.062150847119824</v>
      </c>
      <c r="J363" s="4">
        <f t="shared" si="22"/>
        <v>2.2726742517611629</v>
      </c>
      <c r="K363" s="4"/>
      <c r="L363" s="4"/>
      <c r="M363" s="4"/>
      <c r="N363" s="4"/>
    </row>
    <row r="364" spans="1:14">
      <c r="A364" s="4">
        <f t="shared" si="24"/>
        <v>2208</v>
      </c>
      <c r="G364" s="2">
        <f>CO2mid!L464</f>
        <v>1235.9038656945581</v>
      </c>
      <c r="H364" s="4">
        <f t="shared" si="21"/>
        <v>8.0399091593760694</v>
      </c>
      <c r="I364" s="4">
        <f t="shared" si="23"/>
        <v>5.0784806868961452</v>
      </c>
      <c r="J364" s="4">
        <f t="shared" si="22"/>
        <v>2.2885184788227999</v>
      </c>
      <c r="K364" s="4"/>
      <c r="L364" s="4"/>
      <c r="M364" s="4"/>
      <c r="N364" s="4"/>
    </row>
    <row r="365" spans="1:14">
      <c r="A365" s="4">
        <f t="shared" si="24"/>
        <v>2209</v>
      </c>
      <c r="G365" s="2">
        <f>CO2mid!L465</f>
        <v>1239.6249774563696</v>
      </c>
      <c r="H365" s="4">
        <f t="shared" si="21"/>
        <v>8.0559929654482083</v>
      </c>
      <c r="I365" s="4">
        <f t="shared" si="23"/>
        <v>5.0947219960165606</v>
      </c>
      <c r="J365" s="4">
        <f t="shared" si="22"/>
        <v>2.3043654641646567</v>
      </c>
      <c r="K365" s="4"/>
      <c r="L365" s="4"/>
      <c r="M365" s="4"/>
      <c r="N365" s="4"/>
    </row>
    <row r="366" spans="1:14">
      <c r="A366" s="4">
        <f t="shared" si="24"/>
        <v>2210</v>
      </c>
      <c r="G366" s="2">
        <f>CO2mid!L466</f>
        <v>1243.3309533371062</v>
      </c>
      <c r="H366" s="4">
        <f t="shared" si="21"/>
        <v>8.07196343470968</v>
      </c>
      <c r="I366" s="4">
        <f t="shared" si="23"/>
        <v>5.1108753673627101</v>
      </c>
      <c r="J366" s="4">
        <f t="shared" si="22"/>
        <v>2.3202146892655757</v>
      </c>
      <c r="K366" s="4"/>
      <c r="L366" s="4"/>
      <c r="M366" s="4"/>
      <c r="N366" s="4"/>
    </row>
    <row r="367" spans="1:14">
      <c r="A367" s="4">
        <f t="shared" si="24"/>
        <v>2211</v>
      </c>
      <c r="G367" s="2">
        <f>CO2mid!L467</f>
        <v>1247.0218590721515</v>
      </c>
      <c r="H367" s="4">
        <f t="shared" si="21"/>
        <v>8.0878217179554621</v>
      </c>
      <c r="I367" s="4">
        <f t="shared" si="23"/>
        <v>5.1269413942693802</v>
      </c>
      <c r="J367" s="4">
        <f t="shared" si="22"/>
        <v>2.3360656419171675</v>
      </c>
      <c r="K367" s="4"/>
      <c r="L367" s="4"/>
      <c r="M367" s="4"/>
      <c r="N367" s="4"/>
    </row>
    <row r="368" spans="1:14">
      <c r="A368" s="4">
        <f t="shared" si="24"/>
        <v>2212</v>
      </c>
      <c r="G368" s="2">
        <f>CO2mid!L468</f>
        <v>1250.6977611844427</v>
      </c>
      <c r="H368" s="4">
        <f t="shared" si="21"/>
        <v>8.1035689542261817</v>
      </c>
      <c r="I368" s="4">
        <f t="shared" si="23"/>
        <v>5.1429206703127095</v>
      </c>
      <c r="J368" s="4">
        <f t="shared" si="22"/>
        <v>2.3519178161905279</v>
      </c>
      <c r="K368" s="4"/>
      <c r="L368" s="4"/>
      <c r="M368" s="4"/>
      <c r="N368" s="4"/>
    </row>
    <row r="369" spans="1:14">
      <c r="A369" s="4">
        <f t="shared" si="24"/>
        <v>2213</v>
      </c>
      <c r="G369" s="2">
        <f>CO2mid!L469</f>
        <v>1254.3587269360773</v>
      </c>
      <c r="H369" s="4">
        <f t="shared" si="21"/>
        <v>8.1192062708360488</v>
      </c>
      <c r="I369" s="4">
        <f t="shared" si="23"/>
        <v>5.158813789105718</v>
      </c>
      <c r="J369" s="4">
        <f t="shared" si="22"/>
        <v>2.367770712401942</v>
      </c>
      <c r="K369" s="4"/>
      <c r="L369" s="4"/>
      <c r="M369" s="4"/>
      <c r="N369" s="4"/>
    </row>
    <row r="370" spans="1:14">
      <c r="A370" s="4">
        <f t="shared" si="24"/>
        <v>2214</v>
      </c>
      <c r="G370" s="2">
        <f>CO2mid!L470</f>
        <v>1258.004824281235</v>
      </c>
      <c r="H370" s="4">
        <f t="shared" si="21"/>
        <v>8.1347347834049035</v>
      </c>
      <c r="I370" s="4">
        <f t="shared" si="23"/>
        <v>5.1746213441009923</v>
      </c>
      <c r="J370" s="4">
        <f t="shared" si="22"/>
        <v>2.3836238370776193</v>
      </c>
      <c r="K370" s="4"/>
      <c r="L370" s="4"/>
      <c r="M370" s="4"/>
      <c r="N370" s="4"/>
    </row>
    <row r="371" spans="1:14">
      <c r="A371" s="4">
        <f t="shared" si="24"/>
        <v>2215</v>
      </c>
      <c r="G371" s="2">
        <f>CO2mid!L471</f>
        <v>1261.6361218203986</v>
      </c>
      <c r="H371" s="4">
        <f t="shared" si="21"/>
        <v>8.1501555958942138</v>
      </c>
      <c r="I371" s="4">
        <f t="shared" si="23"/>
        <v>5.1903439284003534</v>
      </c>
      <c r="J371" s="4">
        <f t="shared" si="22"/>
        <v>2.3994767029175121</v>
      </c>
      <c r="K371" s="4"/>
      <c r="L371" s="4"/>
      <c r="M371" s="4"/>
      <c r="N371" s="4"/>
    </row>
    <row r="372" spans="1:14">
      <c r="A372" s="4">
        <f t="shared" si="24"/>
        <v>2216</v>
      </c>
      <c r="G372" s="2">
        <f>CO2mid!L472</f>
        <v>1265.2526887558543</v>
      </c>
      <c r="H372" s="4">
        <f t="shared" si="21"/>
        <v>8.165469800646834</v>
      </c>
      <c r="I372" s="4">
        <f t="shared" si="23"/>
        <v>5.2059821345713706</v>
      </c>
      <c r="J372" s="4">
        <f t="shared" si="22"/>
        <v>2.4153288287582546</v>
      </c>
      <c r="K372" s="4"/>
      <c r="L372" s="4"/>
      <c r="M372" s="4"/>
      <c r="N372" s="4"/>
    </row>
    <row r="373" spans="1:14">
      <c r="A373" s="4">
        <f t="shared" si="24"/>
        <v>2217</v>
      </c>
      <c r="G373" s="2">
        <f>CO2mid!L473</f>
        <v>1268.8545948484466</v>
      </c>
      <c r="H373" s="4">
        <f t="shared" si="21"/>
        <v>8.1806784784303073</v>
      </c>
      <c r="I373" s="4">
        <f t="shared" si="23"/>
        <v>5.221536554470541</v>
      </c>
      <c r="J373" s="4">
        <f t="shared" si="22"/>
        <v>2.4311797395352732</v>
      </c>
      <c r="K373" s="4"/>
      <c r="L373" s="4"/>
      <c r="M373" s="4"/>
      <c r="N373" s="4"/>
    </row>
    <row r="374" spans="1:14">
      <c r="A374" s="4">
        <f t="shared" si="24"/>
        <v>2218</v>
      </c>
      <c r="G374" s="2">
        <f>CO2mid!L474</f>
        <v>1272.4419103755727</v>
      </c>
      <c r="H374" s="4">
        <f t="shared" si="21"/>
        <v>8.1957826984836153</v>
      </c>
      <c r="I374" s="4">
        <f t="shared" si="23"/>
        <v>5.2370077790729921</v>
      </c>
      <c r="J374" s="4">
        <f t="shared" si="22"/>
        <v>2.4470289662441056</v>
      </c>
      <c r="K374" s="4"/>
      <c r="L374" s="4"/>
      <c r="M374" s="4"/>
      <c r="N374" s="4"/>
    </row>
    <row r="375" spans="1:14">
      <c r="A375" s="4">
        <f t="shared" si="24"/>
        <v>2219</v>
      </c>
      <c r="G375" s="2">
        <f>CO2mid!L475</f>
        <v>1276.0147060903946</v>
      </c>
      <c r="H375" s="4">
        <f t="shared" si="21"/>
        <v>8.2107835185671458</v>
      </c>
      <c r="I375" s="4">
        <f t="shared" si="23"/>
        <v>5.2523963983085533</v>
      </c>
      <c r="J375" s="4">
        <f t="shared" si="22"/>
        <v>2.4628760459009738</v>
      </c>
      <c r="K375" s="4"/>
      <c r="L375" s="4"/>
      <c r="M375" s="4"/>
      <c r="N375" s="4"/>
    </row>
    <row r="376" spans="1:14">
      <c r="A376" s="4">
        <f t="shared" si="24"/>
        <v>2220</v>
      </c>
      <c r="G376" s="2">
        <f>CO2mid!L476</f>
        <v>1279.5730531822462</v>
      </c>
      <c r="H376" s="4">
        <f t="shared" si="21"/>
        <v>8.225681985015747</v>
      </c>
      <c r="I376" s="4">
        <f t="shared" si="23"/>
        <v>5.2677030009040351</v>
      </c>
      <c r="J376" s="4">
        <f t="shared" si="22"/>
        <v>2.4787205215026487</v>
      </c>
      <c r="K376" s="4"/>
      <c r="L376" s="4"/>
      <c r="M376" s="4"/>
      <c r="N376" s="4"/>
    </row>
    <row r="377" spans="1:14">
      <c r="A377" s="4">
        <f t="shared" si="24"/>
        <v>2221</v>
      </c>
      <c r="G377" s="2">
        <f>CO2mid!L477</f>
        <v>1283.1170232382201</v>
      </c>
      <c r="H377" s="4">
        <f t="shared" si="21"/>
        <v>8.2404791327947216</v>
      </c>
      <c r="I377" s="4">
        <f t="shared" si="23"/>
        <v>5.2829281742315768</v>
      </c>
      <c r="J377" s="4">
        <f t="shared" si="22"/>
        <v>2.4945619419856486</v>
      </c>
      <c r="K377" s="4"/>
      <c r="L377" s="4"/>
      <c r="M377" s="4"/>
      <c r="N377" s="4"/>
    </row>
    <row r="378" spans="1:14">
      <c r="A378" s="4">
        <f t="shared" si="24"/>
        <v>2222</v>
      </c>
      <c r="G378" s="2">
        <f>CO2mid!L478</f>
        <v>1286.6466882059055</v>
      </c>
      <c r="H378" s="4">
        <f t="shared" si="21"/>
        <v>8.2551759855585676</v>
      </c>
      <c r="I378" s="4">
        <f t="shared" si="23"/>
        <v>5.2980725041629144</v>
      </c>
      <c r="J378" s="4">
        <f t="shared" si="22"/>
        <v>2.5103998621848054</v>
      </c>
      <c r="K378" s="4"/>
      <c r="L378" s="4"/>
      <c r="M378" s="4"/>
      <c r="N378" s="4"/>
    </row>
    <row r="379" spans="1:14">
      <c r="A379" s="4">
        <f t="shared" si="24"/>
        <v>2223</v>
      </c>
      <c r="G379" s="2">
        <f>CO2mid!L479</f>
        <v>1290.1621203572672</v>
      </c>
      <c r="H379" s="4">
        <f t="shared" si="21"/>
        <v>8.2697735557124012</v>
      </c>
      <c r="I379" s="4">
        <f t="shared" si="23"/>
        <v>5.3131365749294153</v>
      </c>
      <c r="J379" s="4">
        <f t="shared" si="22"/>
        <v>2.5262338427912412</v>
      </c>
      <c r="K379" s="4"/>
      <c r="L379" s="4"/>
      <c r="M379" s="4"/>
      <c r="N379" s="4"/>
    </row>
    <row r="380" spans="1:14">
      <c r="A380" s="4">
        <f t="shared" si="24"/>
        <v>2224</v>
      </c>
      <c r="G380" s="2">
        <f>CO2mid!L480</f>
        <v>1293.663392253633</v>
      </c>
      <c r="H380" s="4">
        <f t="shared" si="21"/>
        <v>8.2842728444758258</v>
      </c>
      <c r="I380" s="4">
        <f t="shared" si="23"/>
        <v>5.3281209689877445</v>
      </c>
      <c r="J380" s="4">
        <f t="shared" si="22"/>
        <v>2.5420634503097861</v>
      </c>
      <c r="K380" s="4"/>
      <c r="L380" s="4"/>
      <c r="M380" s="4"/>
      <c r="N380" s="4"/>
    </row>
    <row r="381" spans="1:14">
      <c r="A381" s="4">
        <f t="shared" si="24"/>
        <v>2225</v>
      </c>
      <c r="G381" s="2">
        <f>CO2mid!L481</f>
        <v>1297.1505767117824</v>
      </c>
      <c r="H381" s="4">
        <f t="shared" si="21"/>
        <v>8.2986748419491931</v>
      </c>
      <c r="I381" s="4">
        <f t="shared" si="23"/>
        <v>5.3430262668910178</v>
      </c>
      <c r="J381" s="4">
        <f t="shared" si="22"/>
        <v>2.5578882570158767</v>
      </c>
      <c r="K381" s="4"/>
      <c r="L381" s="4"/>
      <c r="M381" s="4"/>
      <c r="N381" s="4"/>
    </row>
    <row r="382" spans="1:14">
      <c r="A382" s="4">
        <f t="shared" si="24"/>
        <v>2226</v>
      </c>
      <c r="G382" s="2">
        <f>CO2mid!L482</f>
        <v>1300.6237467711014</v>
      </c>
      <c r="H382" s="4">
        <f t="shared" si="21"/>
        <v>8.3129805271820754</v>
      </c>
      <c r="I382" s="4">
        <f t="shared" si="23"/>
        <v>5.3578530471653059</v>
      </c>
      <c r="J382" s="4">
        <f t="shared" si="22"/>
        <v>2.5737078409119674</v>
      </c>
      <c r="K382" s="4"/>
      <c r="L382" s="4"/>
      <c r="M382" s="4"/>
      <c r="N382" s="4"/>
    </row>
    <row r="383" spans="1:14">
      <c r="A383" s="4">
        <f t="shared" si="24"/>
        <v>2227</v>
      </c>
      <c r="G383" s="2">
        <f>CO2mid!L483</f>
        <v>1304.0829756617966</v>
      </c>
      <c r="H383" s="4">
        <f t="shared" si="21"/>
        <v>8.3271908682438447</v>
      </c>
      <c r="I383" s="4">
        <f t="shared" si="23"/>
        <v>5.3726018861913545</v>
      </c>
      <c r="J383" s="4">
        <f t="shared" si="22"/>
        <v>2.5895217856834862</v>
      </c>
      <c r="K383" s="4"/>
      <c r="L383" s="4"/>
      <c r="M383" s="4"/>
      <c r="N383" s="4"/>
    </row>
    <row r="384" spans="1:14">
      <c r="A384" s="4">
        <f t="shared" si="24"/>
        <v>2228</v>
      </c>
      <c r="G384" s="2">
        <f>CO2mid!L484</f>
        <v>1307.5283367741383</v>
      </c>
      <c r="H384" s="4">
        <f t="shared" si="21"/>
        <v>8.341306822296243</v>
      </c>
      <c r="I384" s="4">
        <f t="shared" si="23"/>
        <v>5.3872733580913712</v>
      </c>
      <c r="J384" s="4">
        <f t="shared" si="22"/>
        <v>2.6053296806543709</v>
      </c>
      <c r="K384" s="4"/>
      <c r="L384" s="4"/>
      <c r="M384" s="4"/>
      <c r="N384" s="4"/>
    </row>
    <row r="385" spans="1:14">
      <c r="A385" s="4">
        <f t="shared" si="24"/>
        <v>2229</v>
      </c>
      <c r="G385" s="2">
        <f>CO2mid!L485</f>
        <v>1310.959903628717</v>
      </c>
      <c r="H385" s="4">
        <f t="shared" si="21"/>
        <v>8.3553293356677951</v>
      </c>
      <c r="I385" s="4">
        <f t="shared" si="23"/>
        <v>5.4018680346207777</v>
      </c>
      <c r="J385" s="4">
        <f t="shared" si="22"/>
        <v>2.6211311207422132</v>
      </c>
      <c r="K385" s="4"/>
      <c r="L385" s="4"/>
      <c r="M385" s="4"/>
      <c r="N385" s="4"/>
    </row>
    <row r="386" spans="1:14">
      <c r="A386" s="4">
        <f t="shared" si="24"/>
        <v>2230</v>
      </c>
      <c r="G386" s="2">
        <f>CO2mid!L486</f>
        <v>1314.3777498476918</v>
      </c>
      <c r="H386" s="4">
        <f t="shared" si="21"/>
        <v>8.3692593439299898</v>
      </c>
      <c r="I386" s="4">
        <f t="shared" si="23"/>
        <v>5.4163864850647592</v>
      </c>
      <c r="J386" s="4">
        <f t="shared" si="22"/>
        <v>2.6369257064130434</v>
      </c>
      <c r="K386" s="4"/>
      <c r="L386" s="4"/>
      <c r="M386" s="4"/>
      <c r="N386" s="4"/>
    </row>
    <row r="387" spans="1:14">
      <c r="A387" s="4">
        <f t="shared" si="24"/>
        <v>2231</v>
      </c>
      <c r="G387" s="2">
        <f>CO2mid!L487</f>
        <v>1317.7819491270109</v>
      </c>
      <c r="H387" s="4">
        <f t="shared" si="21"/>
        <v>8.3830977719750912</v>
      </c>
      <c r="I387" s="4">
        <f t="shared" si="23"/>
        <v>5.4308292761395176</v>
      </c>
      <c r="J387" s="4">
        <f t="shared" si="22"/>
        <v>2.6527130436357851</v>
      </c>
      <c r="K387" s="4"/>
      <c r="L387" s="4"/>
      <c r="M387" s="4"/>
      <c r="N387" s="4"/>
    </row>
    <row r="388" spans="1:14">
      <c r="A388" s="4">
        <f t="shared" si="24"/>
        <v>2232</v>
      </c>
      <c r="G388" s="2">
        <f>CO2mid!L488</f>
        <v>1321.1725752095826</v>
      </c>
      <c r="H388" s="4">
        <f t="shared" si="21"/>
        <v>8.3968455340954851</v>
      </c>
      <c r="I388" s="4">
        <f t="shared" si="23"/>
        <v>5.4451969718980822</v>
      </c>
      <c r="J388" s="4">
        <f t="shared" si="22"/>
        <v>2.6684927438364063</v>
      </c>
      <c r="K388" s="4"/>
      <c r="L388" s="4"/>
      <c r="M388" s="4"/>
      <c r="N388" s="4"/>
    </row>
    <row r="389" spans="1:14">
      <c r="A389" s="4">
        <f t="shared" si="24"/>
        <v>2233</v>
      </c>
      <c r="G389" s="2">
        <f>CO2mid!L489</f>
        <v>1324.549701859381</v>
      </c>
      <c r="H389" s="4">
        <f t="shared" si="21"/>
        <v>8.4105035340644694</v>
      </c>
      <c r="I389" s="4">
        <f t="shared" si="23"/>
        <v>5.4594901336405632</v>
      </c>
      <c r="J389" s="4">
        <f t="shared" si="22"/>
        <v>2.6842644238517965</v>
      </c>
      <c r="K389" s="4"/>
      <c r="L389" s="4"/>
      <c r="M389" s="4"/>
      <c r="N389" s="4"/>
    </row>
    <row r="390" spans="1:14">
      <c r="A390" s="4">
        <f t="shared" si="24"/>
        <v>2234</v>
      </c>
      <c r="G390" s="2">
        <f>CO2mid!L490</f>
        <v>1327.9134028364592</v>
      </c>
      <c r="H390" s="4">
        <f t="shared" si="21"/>
        <v>8.4240726652183593</v>
      </c>
      <c r="I390" s="4">
        <f t="shared" si="23"/>
        <v>5.4737093198287248</v>
      </c>
      <c r="J390" s="4">
        <f t="shared" si="22"/>
        <v>2.7000277058833966</v>
      </c>
      <c r="K390" s="4"/>
      <c r="L390" s="4"/>
      <c r="M390" s="4"/>
      <c r="N390" s="4"/>
    </row>
    <row r="391" spans="1:14">
      <c r="A391" s="4">
        <f t="shared" si="24"/>
        <v>2235</v>
      </c>
      <c r="G391" s="2">
        <f>CO2mid!L491</f>
        <v>1331.2637518728591</v>
      </c>
      <c r="H391" s="4">
        <f t="shared" ref="H391:H454" si="25">H$3*LN(G391/G$3)</f>
        <v>8.4375538105398498</v>
      </c>
      <c r="I391" s="4">
        <f t="shared" si="23"/>
        <v>5.4878550860047595</v>
      </c>
      <c r="J391" s="4">
        <f t="shared" ref="J391:J454" si="26">J390+J$3*(I390-J390)</f>
        <v>2.7157822174506059</v>
      </c>
      <c r="K391" s="4"/>
      <c r="L391" s="4"/>
      <c r="M391" s="4"/>
      <c r="N391" s="4"/>
    </row>
    <row r="392" spans="1:14">
      <c r="A392" s="4">
        <f t="shared" si="24"/>
        <v>2236</v>
      </c>
      <c r="G392" s="2">
        <f>CO2mid!L492</f>
        <v>1334.6008226493916</v>
      </c>
      <c r="H392" s="4">
        <f t="shared" si="25"/>
        <v>8.450947842742508</v>
      </c>
      <c r="I392" s="4">
        <f t="shared" ref="I392:I455" si="27">I391+I$3*(I$4*H392-I391)+I$5*(J391-I391)</f>
        <v>5.5019279847141469</v>
      </c>
      <c r="J392" s="4">
        <f t="shared" si="26"/>
        <v>2.7315275913439936</v>
      </c>
      <c r="K392" s="4"/>
      <c r="L392" s="4"/>
      <c r="M392" s="4"/>
      <c r="N392" s="4"/>
    </row>
    <row r="393" spans="1:14">
      <c r="A393" s="4">
        <f t="shared" si="24"/>
        <v>2237</v>
      </c>
      <c r="G393" s="2">
        <f>CO2mid!L493</f>
        <v>1337.9246887732716</v>
      </c>
      <c r="H393" s="4">
        <f t="shared" si="25"/>
        <v>8.4642556243563458</v>
      </c>
      <c r="I393" s="4">
        <f t="shared" si="27"/>
        <v>5.5159285654324854</v>
      </c>
      <c r="J393" s="4">
        <f t="shared" si="26"/>
        <v>2.7472634655783361</v>
      </c>
      <c r="K393" s="4"/>
      <c r="L393" s="4"/>
      <c r="M393" s="4"/>
      <c r="N393" s="4"/>
    </row>
    <row r="394" spans="1:14">
      <c r="A394" s="4">
        <f t="shared" si="24"/>
        <v>2238</v>
      </c>
      <c r="G394" s="2">
        <f>CO2mid!L494</f>
        <v>1341.235423756586</v>
      </c>
      <c r="H394" s="4">
        <f t="shared" si="25"/>
        <v>8.4774780078143479</v>
      </c>
      <c r="I394" s="4">
        <f t="shared" si="27"/>
        <v>5.5298573744961796</v>
      </c>
      <c r="J394" s="4">
        <f t="shared" si="26"/>
        <v>2.7629894833455078</v>
      </c>
      <c r="K394" s="4"/>
      <c r="L394" s="4"/>
      <c r="M394" s="4"/>
      <c r="N394" s="4"/>
    </row>
    <row r="395" spans="1:14">
      <c r="A395" s="4">
        <f t="shared" si="24"/>
        <v>2239</v>
      </c>
      <c r="G395" s="2">
        <f>CO2mid!L495</f>
        <v>1344.5331009955805</v>
      </c>
      <c r="H395" s="4">
        <f t="shared" si="25"/>
        <v>8.4906158355399111</v>
      </c>
      <c r="I395" s="4">
        <f t="shared" si="27"/>
        <v>5.5437149550368812</v>
      </c>
      <c r="J395" s="4">
        <f t="shared" si="26"/>
        <v>2.7787052929672438</v>
      </c>
      <c r="K395" s="4"/>
      <c r="L395" s="4"/>
      <c r="M395" s="4"/>
      <c r="N395" s="4"/>
    </row>
    <row r="396" spans="1:14">
      <c r="A396" s="4">
        <f t="shared" si="24"/>
        <v>2240</v>
      </c>
      <c r="G396" s="2">
        <f>CO2mid!L496</f>
        <v>1347.817793750738</v>
      </c>
      <c r="H396" s="4">
        <f t="shared" si="25"/>
        <v>8.5036699400350759</v>
      </c>
      <c r="I396" s="4">
        <f t="shared" si="27"/>
        <v>5.5575018469195649</v>
      </c>
      <c r="J396" s="4">
        <f t="shared" si="26"/>
        <v>2.7944105478477992</v>
      </c>
      <c r="K396" s="4"/>
      <c r="L396" s="4"/>
      <c r="M396" s="4"/>
      <c r="N396" s="4"/>
    </row>
    <row r="397" spans="1:14">
      <c r="A397" s="4">
        <f t="shared" si="24"/>
        <v>2241</v>
      </c>
      <c r="G397" s="2">
        <f>CO2mid!L497</f>
        <v>1351.0895751276407</v>
      </c>
      <c r="H397" s="4">
        <f t="shared" si="25"/>
        <v>8.5166411439695207</v>
      </c>
      <c r="I397" s="4">
        <f t="shared" si="27"/>
        <v>5.5712185866841457</v>
      </c>
      <c r="J397" s="4">
        <f t="shared" si="26"/>
        <v>2.8101049064265267</v>
      </c>
      <c r="K397" s="4"/>
      <c r="L397" s="4"/>
      <c r="M397" s="4"/>
      <c r="N397" s="4"/>
    </row>
    <row r="398" spans="1:14">
      <c r="A398" s="4">
        <f t="shared" si="24"/>
        <v>2242</v>
      </c>
      <c r="G398" s="2">
        <f>CO2mid!L498</f>
        <v>1354.3485180585883</v>
      </c>
      <c r="H398" s="4">
        <f t="shared" si="25"/>
        <v>8.5295302602702012</v>
      </c>
      <c r="I398" s="4">
        <f t="shared" si="27"/>
        <v>5.5848657074905246</v>
      </c>
      <c r="J398" s="4">
        <f t="shared" si="26"/>
        <v>2.8257880321303901</v>
      </c>
      <c r="K398" s="4"/>
      <c r="L398" s="4"/>
      <c r="M398" s="4"/>
      <c r="N398" s="4"/>
    </row>
    <row r="399" spans="1:14">
      <c r="A399" s="4">
        <f t="shared" si="24"/>
        <v>2243</v>
      </c>
      <c r="G399" s="2">
        <f>CO2mid!L499</f>
        <v>1357.5946952849599</v>
      </c>
      <c r="H399" s="4">
        <f t="shared" si="25"/>
        <v>8.5423380922115957</v>
      </c>
      <c r="I399" s="4">
        <f t="shared" si="27"/>
        <v>5.5984437390669664</v>
      </c>
      <c r="J399" s="4">
        <f t="shared" si="26"/>
        <v>2.8414595933264355</v>
      </c>
      <c r="K399" s="4"/>
      <c r="L399" s="4"/>
      <c r="M399" s="4"/>
      <c r="N399" s="4"/>
    </row>
    <row r="400" spans="1:14">
      <c r="A400" s="4">
        <f t="shared" si="24"/>
        <v>2244</v>
      </c>
      <c r="G400" s="2">
        <f>CO2mid!L500</f>
        <v>1360.8281793403</v>
      </c>
      <c r="H400" s="4">
        <f t="shared" si="25"/>
        <v>8.555065433506476</v>
      </c>
      <c r="I400" s="4">
        <f t="shared" si="27"/>
        <v>5.6119532076617071</v>
      </c>
      <c r="J400" s="4">
        <f t="shared" si="26"/>
        <v>2.8571192632742419</v>
      </c>
      <c r="K400" s="4"/>
      <c r="L400" s="4"/>
      <c r="M400" s="4"/>
      <c r="N400" s="4"/>
    </row>
    <row r="401" spans="1:14">
      <c r="A401" s="4">
        <f t="shared" si="24"/>
        <v>2245</v>
      </c>
      <c r="G401" s="2">
        <f>CO2mid!L501</f>
        <v>1364.0490425341095</v>
      </c>
      <c r="H401" s="4">
        <f t="shared" si="25"/>
        <v>8.5677130683971416</v>
      </c>
      <c r="I401" s="4">
        <f t="shared" si="27"/>
        <v>5.6253946359977034</v>
      </c>
      <c r="J401" s="4">
        <f t="shared" si="26"/>
        <v>2.8727667200783626</v>
      </c>
      <c r="K401" s="4"/>
      <c r="L401" s="4"/>
      <c r="M401" s="4"/>
      <c r="N401" s="4"/>
    </row>
    <row r="402" spans="1:14">
      <c r="A402" s="4">
        <f t="shared" si="24"/>
        <v>2246</v>
      </c>
      <c r="G402" s="2">
        <f>CO2mid!L502</f>
        <v>1367.2573569363267</v>
      </c>
      <c r="H402" s="4">
        <f t="shared" si="25"/>
        <v>8.5802817717470532</v>
      </c>
      <c r="I402" s="4">
        <f t="shared" si="27"/>
        <v>5.6387685432304089</v>
      </c>
      <c r="J402" s="4">
        <f t="shared" si="26"/>
        <v>2.8884016466407845</v>
      </c>
      <c r="K402" s="4"/>
      <c r="L402" s="4"/>
      <c r="M402" s="4"/>
      <c r="N402" s="4"/>
    </row>
    <row r="403" spans="1:14">
      <c r="A403" s="4">
        <f t="shared" si="24"/>
        <v>2247</v>
      </c>
      <c r="G403" s="2">
        <f>CO2mid!L503</f>
        <v>1370.4531943624806</v>
      </c>
      <c r="H403" s="4">
        <f t="shared" si="25"/>
        <v>8.5927723091328048</v>
      </c>
      <c r="I403" s="4">
        <f t="shared" si="27"/>
        <v>5.6520754449085082</v>
      </c>
      <c r="J403" s="4">
        <f t="shared" si="26"/>
        <v>2.9040237306134133</v>
      </c>
      <c r="K403" s="4"/>
      <c r="L403" s="4"/>
      <c r="M403" s="4"/>
      <c r="N403" s="4"/>
    </row>
    <row r="404" spans="1:14">
      <c r="A404" s="4">
        <f t="shared" si="24"/>
        <v>2248</v>
      </c>
      <c r="G404" s="2">
        <f>CO2mid!L504</f>
        <v>1373.6366263594971</v>
      </c>
      <c r="H404" s="4">
        <f t="shared" si="25"/>
        <v>8.6051854369363827</v>
      </c>
      <c r="I404" s="4">
        <f t="shared" si="27"/>
        <v>5.6653158529374998</v>
      </c>
      <c r="J404" s="4">
        <f t="shared" si="26"/>
        <v>2.9196326643506096</v>
      </c>
      <c r="K404" s="4"/>
      <c r="L404" s="4"/>
      <c r="M404" s="4"/>
      <c r="N404" s="4"/>
    </row>
    <row r="405" spans="1:14">
      <c r="A405" s="4">
        <f t="shared" si="24"/>
        <v>2249</v>
      </c>
      <c r="G405" s="2">
        <f>CO2mid!L505</f>
        <v>1376.8077241921451</v>
      </c>
      <c r="H405" s="4">
        <f t="shared" si="25"/>
        <v>8.6175219024376482</v>
      </c>
      <c r="I405" s="4">
        <f t="shared" si="27"/>
        <v>5.6784902755460482</v>
      </c>
      <c r="J405" s="4">
        <f t="shared" si="26"/>
        <v>2.935228144861783</v>
      </c>
      <c r="K405" s="4"/>
      <c r="L405" s="4"/>
      <c r="M405" s="4"/>
      <c r="N405" s="4"/>
    </row>
    <row r="406" spans="1:14">
      <c r="A406" s="4">
        <f t="shared" si="24"/>
        <v>2250</v>
      </c>
      <c r="G406" s="2">
        <f>CO2mid!L506</f>
        <v>1379.9665588301036</v>
      </c>
      <c r="H406" s="4">
        <f t="shared" si="25"/>
        <v>8.6297824439070006</v>
      </c>
      <c r="I406" s="4">
        <f t="shared" si="27"/>
        <v>5.6915992172550105</v>
      </c>
      <c r="J406" s="4">
        <f t="shared" si="26"/>
        <v>2.9508098737640696</v>
      </c>
      <c r="K406" s="4"/>
      <c r="L406" s="4"/>
      <c r="M406" s="4"/>
      <c r="N406" s="4"/>
    </row>
    <row r="407" spans="1:14">
      <c r="A407" s="4">
        <f t="shared" si="24"/>
        <v>2251</v>
      </c>
      <c r="G407" s="2">
        <f>CO2mid!L507</f>
        <v>1383.1132009356347</v>
      </c>
      <c r="H407" s="4">
        <f t="shared" si="25"/>
        <v>8.6419677906981605</v>
      </c>
      <c r="I407" s="4">
        <f t="shared" si="27"/>
        <v>5.7046431788490617</v>
      </c>
      <c r="J407" s="4">
        <f t="shared" si="26"/>
        <v>2.9663775572350981</v>
      </c>
      <c r="K407" s="4"/>
      <c r="L407" s="4"/>
      <c r="M407" s="4"/>
      <c r="N407" s="4"/>
    </row>
    <row r="408" spans="1:14">
      <c r="A408" s="4">
        <f t="shared" si="24"/>
        <v>2252</v>
      </c>
      <c r="G408" s="2">
        <f>CO2mid!L508</f>
        <v>1386.2477208518444</v>
      </c>
      <c r="H408" s="4">
        <f t="shared" si="25"/>
        <v>8.6540786633410196</v>
      </c>
      <c r="I408" s="4">
        <f t="shared" si="27"/>
        <v>5.7176226573508275</v>
      </c>
      <c r="J408" s="4">
        <f t="shared" si="26"/>
        <v>2.9819309059658656</v>
      </c>
      <c r="K408" s="4"/>
      <c r="L408" s="4"/>
      <c r="M408" s="4"/>
      <c r="N408" s="4"/>
    </row>
    <row r="409" spans="1:14">
      <c r="A409" s="4">
        <f t="shared" si="24"/>
        <v>2253</v>
      </c>
      <c r="G409" s="2">
        <f>CO2mid!L509</f>
        <v>1389.3701885915204</v>
      </c>
      <c r="H409" s="4">
        <f t="shared" si="25"/>
        <v>8.6661157736345391</v>
      </c>
      <c r="I409" s="4">
        <f t="shared" si="27"/>
        <v>5.730538145997448</v>
      </c>
      <c r="J409" s="4">
        <f t="shared" si="26"/>
        <v>2.9974696351137324</v>
      </c>
      <c r="K409" s="4"/>
      <c r="L409" s="4"/>
      <c r="M409" s="4"/>
      <c r="N409" s="4"/>
    </row>
    <row r="410" spans="1:14">
      <c r="A410" s="4">
        <f t="shared" si="24"/>
        <v>2254</v>
      </c>
      <c r="G410" s="2">
        <f>CO2mid!L510</f>
        <v>1392.4806738265252</v>
      </c>
      <c r="H410" s="4">
        <f t="shared" si="25"/>
        <v>8.6780798247396067</v>
      </c>
      <c r="I410" s="4">
        <f t="shared" si="27"/>
        <v>5.7433901342194869</v>
      </c>
      <c r="J410" s="4">
        <f t="shared" si="26"/>
        <v>3.012993464255552</v>
      </c>
      <c r="K410" s="4"/>
      <c r="L410" s="4"/>
      <c r="M410" s="4"/>
      <c r="N410" s="4"/>
    </row>
    <row r="411" spans="1:14">
      <c r="A411" s="4">
        <f t="shared" si="24"/>
        <v>2255</v>
      </c>
      <c r="G411" s="2">
        <f>CO2mid!L511</f>
        <v>1395.5792458777339</v>
      </c>
      <c r="H411" s="4">
        <f t="shared" si="25"/>
        <v>8.6899715112718656</v>
      </c>
      <c r="I411" s="4">
        <f t="shared" si="27"/>
        <v>5.7561791076221196</v>
      </c>
      <c r="J411" s="4">
        <f t="shared" si="26"/>
        <v>3.0285021173409472</v>
      </c>
      <c r="K411" s="4"/>
      <c r="L411" s="4"/>
      <c r="M411" s="4"/>
      <c r="N411" s="4"/>
    </row>
    <row r="412" spans="1:14">
      <c r="A412" s="4">
        <f t="shared" si="24"/>
        <v>2256</v>
      </c>
      <c r="G412" s="2">
        <f>CO2mid!L512</f>
        <v>1398.6659737054997</v>
      </c>
      <c r="H412" s="4">
        <f t="shared" si="25"/>
        <v>8.701791519394396</v>
      </c>
      <c r="I412" s="4">
        <f t="shared" si="27"/>
        <v>5.768905547968509</v>
      </c>
      <c r="J412" s="4">
        <f t="shared" si="26"/>
        <v>3.0439953226457441</v>
      </c>
      <c r="K412" s="4"/>
      <c r="L412" s="4"/>
      <c r="M412" s="4"/>
      <c r="N412" s="4"/>
    </row>
    <row r="413" spans="1:14">
      <c r="A413" s="4">
        <f t="shared" si="24"/>
        <v>2257</v>
      </c>
      <c r="G413" s="2">
        <f>CO2mid!L513</f>
        <v>1401.7409259006349</v>
      </c>
      <c r="H413" s="4">
        <f t="shared" si="25"/>
        <v>8.7135405269103217</v>
      </c>
      <c r="I413" s="4">
        <f t="shared" si="27"/>
        <v>5.781569933165307</v>
      </c>
      <c r="J413" s="4">
        <f t="shared" si="26"/>
        <v>3.0594728127255775</v>
      </c>
      <c r="K413" s="4"/>
      <c r="L413" s="4"/>
      <c r="M413" s="4"/>
      <c r="N413" s="4"/>
    </row>
    <row r="414" spans="1:14">
      <c r="A414" s="4">
        <f t="shared" si="24"/>
        <v>2258</v>
      </c>
      <c r="G414" s="2">
        <f>CO2mid!L514</f>
        <v>1404.8041706758866</v>
      </c>
      <c r="H414" s="4">
        <f t="shared" si="25"/>
        <v>8.7252192033551665</v>
      </c>
      <c r="I414" s="4">
        <f t="shared" si="27"/>
        <v>5.7941727372502063</v>
      </c>
      <c r="J414" s="4">
        <f t="shared" si="26"/>
        <v>3.074934324369675</v>
      </c>
      <c r="K414" s="4"/>
      <c r="L414" s="4"/>
      <c r="M414" s="4"/>
      <c r="N414" s="4"/>
    </row>
    <row r="415" spans="1:14">
      <c r="A415" s="4">
        <f t="shared" si="24"/>
        <v>2259</v>
      </c>
      <c r="G415" s="2">
        <f>CO2mid!L515</f>
        <v>1407.8557758579018</v>
      </c>
      <c r="H415" s="4">
        <f t="shared" si="25"/>
        <v>8.7368282100890582</v>
      </c>
      <c r="I415" s="4">
        <f t="shared" si="27"/>
        <v>5.8067144303814677</v>
      </c>
      <c r="J415" s="4">
        <f t="shared" si="26"/>
        <v>3.0903795985548363</v>
      </c>
      <c r="K415" s="4"/>
      <c r="L415" s="4"/>
      <c r="M415" s="4"/>
      <c r="N415" s="4"/>
    </row>
    <row r="416" spans="1:14">
      <c r="A416" s="4">
        <f t="shared" si="24"/>
        <v>2260</v>
      </c>
      <c r="G416" s="2">
        <f>CO2mid!L516</f>
        <v>1410.8958088796626</v>
      </c>
      <c r="H416" s="4">
        <f t="shared" si="25"/>
        <v>8.7483682003886543</v>
      </c>
      <c r="I416" s="4">
        <f t="shared" si="27"/>
        <v>5.8191954788293607</v>
      </c>
      <c r="J416" s="4">
        <f t="shared" si="26"/>
        <v>3.1058083803996115</v>
      </c>
      <c r="K416" s="4"/>
      <c r="L416" s="4"/>
      <c r="M416" s="4"/>
      <c r="N416" s="4"/>
    </row>
    <row r="417" spans="1:14">
      <c r="A417" s="4">
        <f t="shared" si="24"/>
        <v>2261</v>
      </c>
      <c r="G417" s="2">
        <f>CO2mid!L517</f>
        <v>1413.9243367733768</v>
      </c>
      <c r="H417" s="4">
        <f t="shared" si="25"/>
        <v>8.7598398195387954</v>
      </c>
      <c r="I417" s="4">
        <f t="shared" si="27"/>
        <v>5.8316163449694427</v>
      </c>
      <c r="J417" s="4">
        <f t="shared" si="26"/>
        <v>3.1212204191186923</v>
      </c>
      <c r="K417" s="4"/>
      <c r="L417" s="4"/>
      <c r="M417" s="4"/>
      <c r="N417" s="4"/>
    </row>
    <row r="418" spans="1:14">
      <c r="A418" s="4">
        <f t="shared" si="24"/>
        <v>2262</v>
      </c>
      <c r="G418" s="2">
        <f>CO2mid!L518</f>
        <v>1416.9414261638142</v>
      </c>
      <c r="H418" s="4">
        <f t="shared" si="25"/>
        <v>8.7712437049238421</v>
      </c>
      <c r="I418" s="4">
        <f t="shared" si="27"/>
        <v>5.8439774872776153</v>
      </c>
      <c r="J418" s="4">
        <f t="shared" si="26"/>
        <v>3.1366154679775247</v>
      </c>
      <c r="K418" s="4"/>
      <c r="L418" s="4"/>
      <c r="M418" s="4"/>
      <c r="N418" s="4"/>
    </row>
    <row r="419" spans="1:14">
      <c r="A419" s="4">
        <f t="shared" si="24"/>
        <v>2263</v>
      </c>
      <c r="G419" s="2">
        <f>CO2mid!L519</f>
        <v>1419.9471432620735</v>
      </c>
      <c r="H419" s="4">
        <f t="shared" si="25"/>
        <v>8.7825804861186825</v>
      </c>
      <c r="I419" s="4">
        <f t="shared" si="27"/>
        <v>5.8562793603268979</v>
      </c>
      <c r="J419" s="4">
        <f t="shared" si="26"/>
        <v>3.151993284247149</v>
      </c>
      <c r="K419" s="4"/>
      <c r="L419" s="4"/>
      <c r="M419" s="4"/>
      <c r="N419" s="4"/>
    </row>
    <row r="420" spans="1:14">
      <c r="A420" s="4">
        <f t="shared" si="24"/>
        <v>2264</v>
      </c>
      <c r="G420" s="2">
        <f>CO2mid!L520</f>
        <v>1422.9415538597668</v>
      </c>
      <c r="H420" s="4">
        <f t="shared" si="25"/>
        <v>8.7938507849793552</v>
      </c>
      <c r="I420" s="4">
        <f t="shared" si="27"/>
        <v>5.8685224147858452</v>
      </c>
      <c r="J420" s="4">
        <f t="shared" si="26"/>
        <v>3.1673536291592819</v>
      </c>
      <c r="K420" s="4"/>
      <c r="L420" s="4"/>
      <c r="M420" s="4"/>
      <c r="N420" s="4"/>
    </row>
    <row r="421" spans="1:14">
      <c r="A421" s="4">
        <f t="shared" si="24"/>
        <v>2265</v>
      </c>
      <c r="G421" s="2">
        <f>CO2mid!L521</f>
        <v>1425.9247233236101</v>
      </c>
      <c r="H421" s="4">
        <f t="shared" si="25"/>
        <v>8.8050552157332991</v>
      </c>
      <c r="I421" s="4">
        <f t="shared" si="27"/>
        <v>5.8807070974185587</v>
      </c>
      <c r="J421" s="4">
        <f t="shared" si="26"/>
        <v>3.1826962678616408</v>
      </c>
      <c r="K421" s="4"/>
      <c r="L421" s="4"/>
      <c r="M421" s="4"/>
      <c r="N421" s="4"/>
    </row>
    <row r="422" spans="1:14">
      <c r="A422" s="4">
        <f t="shared" si="24"/>
        <v>2266</v>
      </c>
      <c r="G422" s="2">
        <f>CO2mid!L522</f>
        <v>1428.8967165904055</v>
      </c>
      <c r="H422" s="4">
        <f t="shared" si="25"/>
        <v>8.8161943850691475</v>
      </c>
      <c r="I422" s="4">
        <f t="shared" si="27"/>
        <v>5.8928338510862259</v>
      </c>
      <c r="J422" s="4">
        <f t="shared" si="26"/>
        <v>3.1980209693735242</v>
      </c>
      <c r="K422" s="4"/>
      <c r="L422" s="4"/>
      <c r="M422" s="4"/>
      <c r="N422" s="4"/>
    </row>
    <row r="423" spans="1:14">
      <c r="A423" s="4">
        <f t="shared" si="24"/>
        <v>2267</v>
      </c>
      <c r="G423" s="2">
        <f>CO2mid!L523</f>
        <v>1431.8575981624051</v>
      </c>
      <c r="H423" s="4">
        <f t="shared" si="25"/>
        <v>8.8272688922261153</v>
      </c>
      <c r="I423" s="4">
        <f t="shared" si="27"/>
        <v>5.9049031147501339</v>
      </c>
      <c r="J423" s="4">
        <f t="shared" si="26"/>
        <v>3.2133275065416522</v>
      </c>
      <c r="K423" s="4"/>
      <c r="L423" s="4"/>
      <c r="M423" s="4"/>
      <c r="N423" s="4"/>
    </row>
    <row r="424" spans="1:14">
      <c r="A424" s="4">
        <f t="shared" si="24"/>
        <v>2268</v>
      </c>
      <c r="G424" s="2">
        <f>CO2mid!L524</f>
        <v>1434.8074321030442</v>
      </c>
      <c r="H424" s="4">
        <f t="shared" si="25"/>
        <v>8.8382793290828889</v>
      </c>
      <c r="I424" s="4">
        <f t="shared" si="27"/>
        <v>5.9169153234760925</v>
      </c>
      <c r="J424" s="4">
        <f t="shared" si="26"/>
        <v>3.2286156559962764</v>
      </c>
      <c r="K424" s="4"/>
      <c r="L424" s="4"/>
      <c r="M424" s="4"/>
      <c r="N424" s="4"/>
    </row>
    <row r="425" spans="1:14">
      <c r="A425" s="4">
        <f t="shared" si="24"/>
        <v>2269</v>
      </c>
      <c r="G425" s="2">
        <f>CO2mid!L525</f>
        <v>1437.7462820330297</v>
      </c>
      <c r="H425" s="4">
        <f t="shared" si="25"/>
        <v>8.849226280246036</v>
      </c>
      <c r="I425" s="4">
        <f t="shared" si="27"/>
        <v>5.9288709084402305</v>
      </c>
      <c r="J425" s="4">
        <f t="shared" si="26"/>
        <v>3.2438851981075616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2">
        <f>CO2mid!L526</f>
        <v>1440.6742111267765</v>
      </c>
      <c r="H426" s="4">
        <f t="shared" si="25"/>
        <v>8.8601103231378993</v>
      </c>
      <c r="I426" s="4">
        <f t="shared" si="27"/>
        <v>5.9407702969360869</v>
      </c>
      <c r="J426" s="4">
        <f t="shared" si="26"/>
        <v>3.2591359169422511</v>
      </c>
      <c r="K426" s="4"/>
      <c r="L426" s="4"/>
      <c r="M426" s="4"/>
      <c r="N426" s="4"/>
    </row>
    <row r="427" spans="1:14">
      <c r="A427" s="4">
        <f t="shared" si="28"/>
        <v>2271</v>
      </c>
      <c r="G427" s="2">
        <f>CO2mid!L527</f>
        <v>1443.5912821091777</v>
      </c>
      <c r="H427" s="4">
        <f t="shared" si="25"/>
        <v>8.8709320280839705</v>
      </c>
      <c r="I427" s="4">
        <f t="shared" si="27"/>
        <v>5.9526139123829633</v>
      </c>
      <c r="J427" s="4">
        <f t="shared" si="26"/>
        <v>3.2743676002206161</v>
      </c>
      <c r="K427" s="4"/>
      <c r="L427" s="4"/>
      <c r="M427" s="4"/>
      <c r="N427" s="4"/>
    </row>
    <row r="428" spans="1:14">
      <c r="A428" s="4">
        <f t="shared" si="28"/>
        <v>2272</v>
      </c>
      <c r="G428" s="2">
        <f>CO2mid!L528</f>
        <v>1446.4975572526969</v>
      </c>
      <c r="H428" s="4">
        <f t="shared" si="25"/>
        <v>8.8816919583997045</v>
      </c>
      <c r="I428" s="4">
        <f t="shared" si="27"/>
        <v>5.9644021743354827</v>
      </c>
      <c r="J428" s="4">
        <f t="shared" si="26"/>
        <v>3.2895800392736985</v>
      </c>
      <c r="K428" s="4"/>
      <c r="L428" s="4"/>
      <c r="M428" s="4"/>
      <c r="N428" s="4"/>
    </row>
    <row r="429" spans="1:14">
      <c r="A429" s="4">
        <f t="shared" si="28"/>
        <v>2273</v>
      </c>
      <c r="G429" s="2">
        <f>CO2mid!L529</f>
        <v>1449.3930983747766</v>
      </c>
      <c r="H429" s="4">
        <f t="shared" si="25"/>
        <v>8.8923906704767592</v>
      </c>
      <c r="I429" s="4">
        <f t="shared" si="27"/>
        <v>5.9761354984943011</v>
      </c>
      <c r="J429" s="4">
        <f t="shared" si="26"/>
        <v>3.3047730290008492</v>
      </c>
      <c r="K429" s="4"/>
      <c r="L429" s="4"/>
      <c r="M429" s="4"/>
      <c r="N429" s="4"/>
    </row>
    <row r="430" spans="1:14">
      <c r="A430" s="4">
        <f t="shared" si="28"/>
        <v>2274</v>
      </c>
      <c r="G430" s="2">
        <f>CO2mid!L530</f>
        <v>1452.277966835547</v>
      </c>
      <c r="H430" s="4">
        <f t="shared" si="25"/>
        <v>8.9030287138686823</v>
      </c>
      <c r="I430" s="4">
        <f t="shared" si="27"/>
        <v>5.987814296717926</v>
      </c>
      <c r="J430" s="4">
        <f t="shared" si="26"/>
        <v>3.3199463678275722</v>
      </c>
      <c r="K430" s="4"/>
      <c r="L430" s="4"/>
      <c r="M430" s="4"/>
      <c r="N430" s="4"/>
    </row>
    <row r="431" spans="1:14">
      <c r="A431" s="4">
        <f t="shared" si="28"/>
        <v>2275</v>
      </c>
      <c r="G431" s="2">
        <f>CO2mid!L531</f>
        <v>1455.1522235358259</v>
      </c>
      <c r="H431" s="4">
        <f t="shared" si="25"/>
        <v>8.9136066313759557</v>
      </c>
      <c r="I431" s="4">
        <f t="shared" si="27"/>
        <v>5.9994389770355996</v>
      </c>
      <c r="J431" s="4">
        <f t="shared" si="26"/>
        <v>3.3350998576636695</v>
      </c>
      <c r="K431" s="4"/>
      <c r="L431" s="4"/>
      <c r="M431" s="4"/>
      <c r="N431" s="4"/>
    </row>
    <row r="432" spans="1:14">
      <c r="A432" s="4">
        <f t="shared" si="28"/>
        <v>2276</v>
      </c>
      <c r="G432" s="2">
        <f>CO2mid!L532</f>
        <v>1458.0159289154039</v>
      </c>
      <c r="H432" s="4">
        <f t="shared" si="25"/>
        <v>8.924124959130463</v>
      </c>
      <c r="I432" s="4">
        <f t="shared" si="27"/>
        <v>6.0110099436611932</v>
      </c>
      <c r="J432" s="4">
        <f t="shared" si="26"/>
        <v>3.3502333038617018</v>
      </c>
      <c r="K432" s="4"/>
      <c r="L432" s="4"/>
      <c r="M432" s="4"/>
      <c r="N432" s="4"/>
    </row>
    <row r="433" spans="1:14">
      <c r="A433" s="4">
        <f t="shared" si="28"/>
        <v>2277</v>
      </c>
      <c r="G433" s="2">
        <f>CO2mid!L533</f>
        <v>1460.8691429516007</v>
      </c>
      <c r="H433" s="4">
        <f t="shared" si="25"/>
        <v>8.9345842266793163</v>
      </c>
      <c r="I433" s="4">
        <f t="shared" si="27"/>
        <v>6.0225275970080734</v>
      </c>
      <c r="J433" s="4">
        <f t="shared" si="26"/>
        <v>3.3653465151757631</v>
      </c>
      <c r="K433" s="4"/>
      <c r="L433" s="4"/>
      <c r="M433" s="4"/>
      <c r="N433" s="4"/>
    </row>
    <row r="434" spans="1:14">
      <c r="A434" s="4">
        <f t="shared" si="28"/>
        <v>2278</v>
      </c>
      <c r="G434" s="2">
        <f>CO2mid!L534</f>
        <v>1463.7119251580827</v>
      </c>
      <c r="H434" s="4">
        <f t="shared" si="25"/>
        <v>8.9449849570680406</v>
      </c>
      <c r="I434" s="4">
        <f t="shared" si="27"/>
        <v>6.0339923337049006</v>
      </c>
      <c r="J434" s="4">
        <f t="shared" si="26"/>
        <v>3.3804393037205704</v>
      </c>
      <c r="K434" s="4"/>
      <c r="L434" s="4"/>
      <c r="M434" s="4"/>
      <c r="N434" s="4"/>
    </row>
    <row r="435" spans="1:14">
      <c r="A435" s="4">
        <f t="shared" si="28"/>
        <v>2279</v>
      </c>
      <c r="G435" s="2">
        <f>CO2mid!L535</f>
        <v>1466.5443345839358</v>
      </c>
      <c r="H435" s="4">
        <f t="shared" si="25"/>
        <v>8.9553276669231021</v>
      </c>
      <c r="I435" s="4">
        <f t="shared" si="27"/>
        <v>6.0454045466123061</v>
      </c>
      <c r="J435" s="4">
        <f t="shared" si="26"/>
        <v>3.3955114849308816</v>
      </c>
      <c r="K435" s="4"/>
      <c r="L435" s="4"/>
      <c r="M435" s="4"/>
      <c r="N435" s="4"/>
    </row>
    <row r="436" spans="1:14">
      <c r="A436" s="4">
        <f t="shared" si="28"/>
        <v>2280</v>
      </c>
      <c r="G436" s="2">
        <f>CO2mid!L536</f>
        <v>1469.3664298129838</v>
      </c>
      <c r="H436" s="4">
        <f t="shared" si="25"/>
        <v>8.965612866533796</v>
      </c>
      <c r="I436" s="4">
        <f t="shared" si="27"/>
        <v>6.0567646248404277</v>
      </c>
      <c r="J436" s="4">
        <f t="shared" si="26"/>
        <v>3.4105628775212322</v>
      </c>
      <c r="K436" s="4"/>
      <c r="L436" s="4"/>
      <c r="M436" s="4"/>
      <c r="N436" s="4"/>
    </row>
    <row r="437" spans="1:14">
      <c r="A437" s="4">
        <f t="shared" si="28"/>
        <v>2281</v>
      </c>
      <c r="G437" s="2">
        <f>CO2mid!L537</f>
        <v>1472.1782689633394</v>
      </c>
      <c r="H437" s="4">
        <f t="shared" si="25"/>
        <v>8.9758410599334351</v>
      </c>
      <c r="I437" s="4">
        <f t="shared" si="27"/>
        <v>6.068072953767234</v>
      </c>
      <c r="J437" s="4">
        <f t="shared" si="26"/>
        <v>3.4255933034460053</v>
      </c>
      <c r="K437" s="4"/>
      <c r="L437" s="4"/>
      <c r="M437" s="4"/>
      <c r="N437" s="4"/>
    </row>
    <row r="438" spans="1:14">
      <c r="A438" s="4">
        <f t="shared" si="28"/>
        <v>2282</v>
      </c>
      <c r="G438" s="2">
        <f>CO2mid!L538</f>
        <v>1474.9799096871836</v>
      </c>
      <c r="H438" s="4">
        <f t="shared" si="25"/>
        <v>8.986012744979865</v>
      </c>
      <c r="I438" s="4">
        <f t="shared" si="27"/>
        <v>6.0793299150576363</v>
      </c>
      <c r="J438" s="4">
        <f t="shared" si="26"/>
        <v>3.4406025878598299</v>
      </c>
      <c r="K438" s="4"/>
      <c r="L438" s="4"/>
      <c r="M438" s="4"/>
      <c r="N438" s="4"/>
    </row>
    <row r="439" spans="1:14">
      <c r="A439" s="4">
        <f t="shared" si="28"/>
        <v>2283</v>
      </c>
      <c r="G439" s="2">
        <f>CO2mid!L539</f>
        <v>1477.7714091707639</v>
      </c>
      <c r="H439" s="4">
        <f t="shared" si="25"/>
        <v>8.9961284134352972</v>
      </c>
      <c r="I439" s="4">
        <f t="shared" si="27"/>
        <v>6.0905358866833161</v>
      </c>
      <c r="J439" s="4">
        <f t="shared" si="26"/>
        <v>3.4555905590783134</v>
      </c>
      <c r="K439" s="4"/>
      <c r="L439" s="4"/>
      <c r="M439" s="4"/>
      <c r="N439" s="4"/>
    </row>
    <row r="440" spans="1:14">
      <c r="A440" s="4">
        <f t="shared" si="28"/>
        <v>2284</v>
      </c>
      <c r="G440" s="2">
        <f>CO2mid!L540</f>
        <v>1480.5528241346021</v>
      </c>
      <c r="H440" s="4">
        <f t="shared" si="25"/>
        <v>9.0061885510454314</v>
      </c>
      <c r="I440" s="4">
        <f t="shared" si="27"/>
        <v>6.1016912429432537</v>
      </c>
      <c r="J440" s="4">
        <f t="shared" si="26"/>
        <v>3.47055704853911</v>
      </c>
      <c r="K440" s="4"/>
      <c r="L440" s="4"/>
      <c r="M440" s="4"/>
      <c r="N440" s="4"/>
    </row>
    <row r="441" spans="1:14">
      <c r="A441" s="4">
        <f t="shared" si="28"/>
        <v>2285</v>
      </c>
      <c r="G441" s="2">
        <f>CO2mid!L541</f>
        <v>1483.3242108339034</v>
      </c>
      <c r="H441" s="4">
        <f t="shared" si="25"/>
        <v>9.0161936376178655</v>
      </c>
      <c r="I441" s="4">
        <f t="shared" si="27"/>
        <v>6.11279635448492</v>
      </c>
      <c r="J441" s="4">
        <f t="shared" si="26"/>
        <v>3.4855018907633255</v>
      </c>
      <c r="K441" s="4"/>
      <c r="L441" s="4"/>
      <c r="M441" s="4"/>
      <c r="N441" s="4"/>
    </row>
    <row r="442" spans="1:14">
      <c r="A442" s="4">
        <f t="shared" si="28"/>
        <v>2286</v>
      </c>
      <c r="G442" s="2">
        <f>CO2mid!L542</f>
        <v>1486.0856250591596</v>
      </c>
      <c r="H442" s="4">
        <f t="shared" si="25"/>
        <v>9.0261441470998136</v>
      </c>
      <c r="I442" s="4">
        <f t="shared" si="27"/>
        <v>6.123851588326084</v>
      </c>
      <c r="J442" s="4">
        <f t="shared" si="26"/>
        <v>3.5004249233172642</v>
      </c>
      <c r="K442" s="4"/>
      <c r="L442" s="4"/>
      <c r="M442" s="4"/>
      <c r="N442" s="4"/>
    </row>
    <row r="443" spans="1:14">
      <c r="A443" s="4">
        <f t="shared" si="28"/>
        <v>2287</v>
      </c>
      <c r="G443" s="2">
        <f>CO2mid!L543</f>
        <v>1488.8371221369405</v>
      </c>
      <c r="H443" s="4">
        <f t="shared" si="25"/>
        <v>9.0360405476550749</v>
      </c>
      <c r="I443" s="4">
        <f t="shared" si="27"/>
        <v>6.1348573078772253</v>
      </c>
      <c r="J443" s="4">
        <f t="shared" si="26"/>
        <v>3.5153259867745144</v>
      </c>
      <c r="K443" s="4"/>
      <c r="L443" s="4"/>
      <c r="M443" s="4"/>
      <c r="N443" s="4"/>
    </row>
    <row r="444" spans="1:14">
      <c r="A444" s="4">
        <f t="shared" si="28"/>
        <v>2288</v>
      </c>
      <c r="G444" s="2">
        <f>CO2mid!L544</f>
        <v>1491.5787569308627</v>
      </c>
      <c r="H444" s="4">
        <f t="shared" si="25"/>
        <v>9.0458833017403091</v>
      </c>
      <c r="I444" s="4">
        <f t="shared" si="27"/>
        <v>6.1458138729644967</v>
      </c>
      <c r="J444" s="4">
        <f t="shared" si="26"/>
        <v>3.5302049246783778</v>
      </c>
      <c r="K444" s="4"/>
      <c r="L444" s="4"/>
      <c r="M444" s="4"/>
      <c r="N444" s="4"/>
    </row>
    <row r="445" spans="1:14">
      <c r="A445" s="4">
        <f t="shared" si="28"/>
        <v>2289</v>
      </c>
      <c r="G445" s="2">
        <f>CO2mid!L545</f>
        <v>1494.3105838427296</v>
      </c>
      <c r="H445" s="4">
        <f t="shared" si="25"/>
        <v>9.0556728661805508</v>
      </c>
      <c r="I445" s="4">
        <f t="shared" si="27"/>
        <v>6.1567216398532203</v>
      </c>
      <c r="J445" s="4">
        <f t="shared" si="26"/>
        <v>3.5450615835046428</v>
      </c>
      <c r="K445" s="4"/>
      <c r="L445" s="4"/>
      <c r="M445" s="4"/>
      <c r="N445" s="4"/>
    </row>
    <row r="446" spans="1:14">
      <c r="A446" s="4">
        <f t="shared" si="28"/>
        <v>2290</v>
      </c>
      <c r="G446" s="2">
        <f>CO2mid!L546</f>
        <v>1497.032656813836</v>
      </c>
      <c r="H446" s="4">
        <f t="shared" si="25"/>
        <v>9.0654096922439997</v>
      </c>
      <c r="I446" s="4">
        <f t="shared" si="27"/>
        <v>6.1675809612718853</v>
      </c>
      <c r="J446" s="4">
        <f t="shared" si="26"/>
        <v>3.5598958126247027</v>
      </c>
      <c r="K446" s="4"/>
      <c r="L446" s="4"/>
      <c r="M446" s="4"/>
      <c r="N446" s="4"/>
    </row>
    <row r="447" spans="1:14">
      <c r="A447" s="4">
        <f t="shared" si="28"/>
        <v>2291</v>
      </c>
      <c r="G447" s="2">
        <f>CO2mid!L547</f>
        <v>1499.7450293264326</v>
      </c>
      <c r="H447" s="4">
        <f t="shared" si="25"/>
        <v>9.0750942257160858</v>
      </c>
      <c r="I447" s="4">
        <f t="shared" si="27"/>
        <v>6.1783921864366125</v>
      </c>
      <c r="J447" s="4">
        <f t="shared" si="26"/>
        <v>3.5747074642690189</v>
      </c>
      <c r="K447" s="4"/>
      <c r="L447" s="4"/>
      <c r="M447" s="4"/>
      <c r="N447" s="4"/>
    </row>
    <row r="448" spans="1:14">
      <c r="A448" s="4">
        <f t="shared" si="28"/>
        <v>2292</v>
      </c>
      <c r="G448" s="2">
        <f>CO2mid!L548</f>
        <v>1502.4477544053382</v>
      </c>
      <c r="H448" s="4">
        <f t="shared" si="25"/>
        <v>9.0847269069727723</v>
      </c>
      <c r="I448" s="4">
        <f t="shared" si="27"/>
        <v>6.1891556610760601</v>
      </c>
      <c r="J448" s="4">
        <f t="shared" si="26"/>
        <v>3.589496393490931</v>
      </c>
      <c r="K448" s="4"/>
      <c r="L448" s="4"/>
      <c r="M448" s="4"/>
      <c r="N448" s="4"/>
    </row>
    <row r="449" spans="1:14">
      <c r="A449" s="4">
        <f t="shared" si="28"/>
        <v>2293</v>
      </c>
      <c r="G449" s="2">
        <f>CO2mid!L549</f>
        <v>1505.1408846196978</v>
      </c>
      <c r="H449" s="4">
        <f t="shared" si="25"/>
        <v>9.0943081710531182</v>
      </c>
      <c r="I449" s="4">
        <f t="shared" si="27"/>
        <v>6.199871727456749</v>
      </c>
      <c r="J449" s="4">
        <f t="shared" si="26"/>
        <v>3.6042624581308145</v>
      </c>
      <c r="K449" s="4"/>
      <c r="L449" s="4"/>
      <c r="M449" s="4"/>
      <c r="N449" s="4"/>
    </row>
    <row r="450" spans="1:14">
      <c r="A450" s="4">
        <f t="shared" si="28"/>
        <v>2294</v>
      </c>
      <c r="G450" s="2">
        <f>CO2mid!L550</f>
        <v>1507.8244720848782</v>
      </c>
      <c r="H450" s="4">
        <f t="shared" si="25"/>
        <v>9.1038384477311034</v>
      </c>
      <c r="I450" s="4">
        <f t="shared" si="27"/>
        <v>6.2105407244087676</v>
      </c>
      <c r="J450" s="4">
        <f t="shared" si="26"/>
        <v>3.6190055187805856</v>
      </c>
      <c r="K450" s="4"/>
      <c r="L450" s="4"/>
      <c r="M450" s="4"/>
      <c r="N450" s="4"/>
    </row>
    <row r="451" spans="1:14">
      <c r="A451" s="4">
        <f t="shared" si="28"/>
        <v>2295</v>
      </c>
      <c r="G451" s="2">
        <f>CO2mid!L551</f>
        <v>1510.4985684644951</v>
      </c>
      <c r="H451" s="4">
        <f t="shared" si="25"/>
        <v>9.113318161586685</v>
      </c>
      <c r="I451" s="4">
        <f t="shared" si="27"/>
        <v>6.2211629873518453</v>
      </c>
      <c r="J451" s="4">
        <f t="shared" si="26"/>
        <v>3.6337254387485536</v>
      </c>
      <c r="K451" s="4"/>
      <c r="L451" s="4"/>
      <c r="M451" s="4"/>
      <c r="N451" s="4"/>
    </row>
    <row r="452" spans="1:14">
      <c r="A452" s="4">
        <f t="shared" si="28"/>
        <v>2296</v>
      </c>
      <c r="G452" s="2">
        <f>CO2mid!L552</f>
        <v>1513.1632249725662</v>
      </c>
      <c r="H452" s="4">
        <f t="shared" si="25"/>
        <v>9.1227477320761263</v>
      </c>
      <c r="I452" s="4">
        <f t="shared" si="27"/>
        <v>6.2317388483217622</v>
      </c>
      <c r="J452" s="4">
        <f t="shared" si="26"/>
        <v>3.6484220840246202</v>
      </c>
      <c r="K452" s="4"/>
      <c r="L452" s="4"/>
      <c r="M452" s="4"/>
      <c r="N452" s="4"/>
    </row>
    <row r="453" spans="1:14">
      <c r="A453" s="4">
        <f t="shared" si="28"/>
        <v>2297</v>
      </c>
      <c r="G453" s="2">
        <f>CO2mid!L553</f>
        <v>1515.8184923757833</v>
      </c>
      <c r="H453" s="4">
        <f t="shared" si="25"/>
        <v>9.1321275736015455</v>
      </c>
      <c r="I453" s="4">
        <f t="shared" si="27"/>
        <v>6.2422686359970694</v>
      </c>
      <c r="J453" s="4">
        <f t="shared" si="26"/>
        <v>3.6630953232458281</v>
      </c>
      <c r="K453" s="4"/>
      <c r="L453" s="4"/>
      <c r="M453" s="4"/>
      <c r="N453" s="4"/>
    </row>
    <row r="454" spans="1:14">
      <c r="A454" s="4">
        <f t="shared" si="28"/>
        <v>2298</v>
      </c>
      <c r="G454" s="2">
        <f>CO2mid!L554</f>
        <v>1518.4644209958988</v>
      </c>
      <c r="H454" s="4">
        <f t="shared" si="25"/>
        <v>9.1414580955797415</v>
      </c>
      <c r="I454" s="4">
        <f t="shared" si="27"/>
        <v>6.2527526757260974</v>
      </c>
      <c r="J454" s="4">
        <f t="shared" si="26"/>
        <v>3.677745027662255</v>
      </c>
      <c r="K454" s="4"/>
      <c r="L454" s="4"/>
      <c r="M454" s="4"/>
      <c r="N454" s="4"/>
    </row>
    <row r="455" spans="1:14">
      <c r="A455" s="4">
        <f t="shared" si="28"/>
        <v>2299</v>
      </c>
      <c r="G455" s="2">
        <f>CO2mid!L555</f>
        <v>1521.1010607122209</v>
      </c>
      <c r="H455" s="4">
        <f t="shared" ref="H455:H456" si="29">H$3*LN(G455/G$3)</f>
        <v>9.1507397025102364</v>
      </c>
      <c r="I455" s="4">
        <f t="shared" si="27"/>
        <v>6.2631912895542365</v>
      </c>
      <c r="J455" s="4">
        <f t="shared" ref="J455:J456" si="30">J454+J$3*(I454-J454)</f>
        <v>3.6923710711032576</v>
      </c>
      <c r="K455" s="4"/>
      <c r="L455" s="4"/>
      <c r="M455" s="4"/>
      <c r="N455" s="4"/>
    </row>
    <row r="456" spans="1:14">
      <c r="A456" s="4">
        <f t="shared" si="28"/>
        <v>2300</v>
      </c>
      <c r="G456" s="2">
        <f>CO2mid!L556</f>
        <v>1523.7284609642109</v>
      </c>
      <c r="H456" s="4">
        <f t="shared" si="29"/>
        <v>9.1599727940425879</v>
      </c>
      <c r="I456" s="4">
        <f t="shared" ref="I456" si="31">I455+I$3*(I$4*H456-I455)+I$5*(J455-I455)</f>
        <v>6.2735847962514582</v>
      </c>
      <c r="J456" s="4">
        <f t="shared" si="30"/>
        <v>3.7069733299440593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47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RowHeight="15"/>
  <cols>
    <col min="1" max="16384" width="9.140625" style="2"/>
  </cols>
  <sheetData>
    <row r="1" spans="1:10">
      <c r="B1" s="2" t="s">
        <v>10</v>
      </c>
      <c r="G1" s="2" t="s">
        <v>11</v>
      </c>
    </row>
    <row r="2" spans="1:10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1.2134818100935207</v>
      </c>
      <c r="J4" s="2">
        <v>4.5</v>
      </c>
    </row>
    <row r="5" spans="1:10">
      <c r="I5" s="2">
        <v>7.3800000000000003E-3</v>
      </c>
    </row>
    <row r="6" spans="1:10">
      <c r="A6" s="9">
        <v>1850</v>
      </c>
      <c r="B6" s="9">
        <v>-0.42299999999999999</v>
      </c>
      <c r="C6" s="9">
        <f>B6-C$4</f>
        <v>-0.1256000000000001</v>
      </c>
      <c r="G6" s="2">
        <f>CO2high!L106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>
      <c r="A7" s="9">
        <v>1851</v>
      </c>
      <c r="B7" s="9">
        <v>-0.03</v>
      </c>
      <c r="C7" s="9">
        <f t="shared" ref="C7:C70" si="0">B7-C$4</f>
        <v>0.26739999999999986</v>
      </c>
      <c r="G7" s="2">
        <f>CO2high!L107</f>
        <v>275.40887009348887</v>
      </c>
      <c r="H7" s="2">
        <f t="shared" ref="H7:H70" si="1">H$3*LN(G7/G$3)</f>
        <v>7.9484743847123129E-3</v>
      </c>
      <c r="I7" s="2">
        <f>I6+I$3*(I$4*H7-I6)+I$5*(J6-I6)</f>
        <v>2.4692042454637264E-4</v>
      </c>
      <c r="J7" s="2">
        <f t="shared" ref="J7:J70" si="2">J6+J$3*(I6-J6)</f>
        <v>0</v>
      </c>
    </row>
    <row r="8" spans="1:10">
      <c r="A8" s="9">
        <v>1852</v>
      </c>
      <c r="B8" s="9">
        <v>-0.20799999999999999</v>
      </c>
      <c r="C8" s="9">
        <f t="shared" si="0"/>
        <v>8.9399999999999896E-2</v>
      </c>
      <c r="G8" s="2">
        <f>CO2high!L108</f>
        <v>275.42605175662203</v>
      </c>
      <c r="H8" s="2">
        <f t="shared" si="1"/>
        <v>8.2822291781934915E-3</v>
      </c>
      <c r="I8" s="2">
        <f t="shared" ref="I8:I71" si="3">I7+I$3*(I$4*H8-I7)+I$5*(J7-I7)</f>
        <v>4.9606555098678177E-4</v>
      </c>
      <c r="J8" s="2">
        <f t="shared" si="2"/>
        <v>1.4025080114233967E-6</v>
      </c>
    </row>
    <row r="9" spans="1:10">
      <c r="A9" s="9">
        <v>1853</v>
      </c>
      <c r="B9" s="9">
        <v>-0.372</v>
      </c>
      <c r="C9" s="9">
        <f t="shared" si="0"/>
        <v>-7.4600000000000111E-2</v>
      </c>
      <c r="G9" s="2">
        <f>CO2high!L109</f>
        <v>275.44430539223896</v>
      </c>
      <c r="H9" s="2">
        <f t="shared" si="1"/>
        <v>8.6367842901863973E-3</v>
      </c>
      <c r="I9" s="2">
        <f t="shared" si="3"/>
        <v>7.4801852385073442E-4</v>
      </c>
      <c r="J9" s="2">
        <f t="shared" si="2"/>
        <v>4.2121940955234329E-6</v>
      </c>
    </row>
    <row r="10" spans="1:10">
      <c r="A10" s="9">
        <v>1854</v>
      </c>
      <c r="B10" s="9">
        <v>0.10299999999999999</v>
      </c>
      <c r="C10" s="9">
        <f t="shared" si="0"/>
        <v>0.40039999999999987</v>
      </c>
      <c r="G10" s="2">
        <f>CO2high!L110</f>
        <v>275.4631218982143</v>
      </c>
      <c r="H10" s="2">
        <f t="shared" si="1"/>
        <v>9.0022478944896678E-3</v>
      </c>
      <c r="I10" s="2">
        <f t="shared" si="3"/>
        <v>1.0030359991164096E-3</v>
      </c>
      <c r="J10" s="2">
        <f t="shared" si="2"/>
        <v>8.4370140485330319E-6</v>
      </c>
    </row>
    <row r="11" spans="1:10">
      <c r="A11" s="9">
        <v>1855</v>
      </c>
      <c r="B11" s="9">
        <v>-0.13100000000000001</v>
      </c>
      <c r="C11" s="9">
        <f t="shared" si="0"/>
        <v>0.16639999999999988</v>
      </c>
      <c r="G11" s="2">
        <f>CO2high!L111</f>
        <v>275.48625466998362</v>
      </c>
      <c r="H11" s="2">
        <f t="shared" si="1"/>
        <v>9.4515099657508806E-3</v>
      </c>
      <c r="I11" s="2">
        <f t="shared" si="3"/>
        <v>1.2636305638159507E-3</v>
      </c>
      <c r="J11" s="2">
        <f t="shared" si="2"/>
        <v>1.4086336283718571E-5</v>
      </c>
    </row>
    <row r="12" spans="1:10">
      <c r="A12" s="9">
        <v>1856</v>
      </c>
      <c r="B12" s="9">
        <v>-0.35799999999999998</v>
      </c>
      <c r="C12" s="9">
        <f t="shared" si="0"/>
        <v>-6.0600000000000098E-2</v>
      </c>
      <c r="G12" s="2">
        <f>CO2high!L112</f>
        <v>275.50972418366501</v>
      </c>
      <c r="H12" s="2">
        <f t="shared" si="1"/>
        <v>9.9072733581900621E-3</v>
      </c>
      <c r="I12" s="2">
        <f t="shared" si="3"/>
        <v>1.5298307627824418E-3</v>
      </c>
      <c r="J12" s="2">
        <f t="shared" si="2"/>
        <v>2.1183747496101648E-5</v>
      </c>
    </row>
    <row r="13" spans="1:10">
      <c r="A13" s="9">
        <v>1857</v>
      </c>
      <c r="B13" s="9">
        <v>-0.251</v>
      </c>
      <c r="C13" s="9">
        <f t="shared" si="0"/>
        <v>4.6399999999999886E-2</v>
      </c>
      <c r="G13" s="2">
        <f>CO2high!L113</f>
        <v>275.53499543000555</v>
      </c>
      <c r="H13" s="2">
        <f t="shared" si="1"/>
        <v>1.0397981873141331E-2</v>
      </c>
      <c r="I13" s="2">
        <f t="shared" si="3"/>
        <v>1.8025479840197206E-3</v>
      </c>
      <c r="J13" s="2">
        <f t="shared" si="2"/>
        <v>2.9752862542928062E-5</v>
      </c>
    </row>
    <row r="14" spans="1:10">
      <c r="A14" s="9">
        <v>1858</v>
      </c>
      <c r="B14" s="9">
        <v>-0.39300000000000002</v>
      </c>
      <c r="C14" s="9">
        <f t="shared" si="0"/>
        <v>-9.5600000000000129E-2</v>
      </c>
      <c r="G14" s="2">
        <f>CO2high!L114</f>
        <v>275.56014116094445</v>
      </c>
      <c r="H14" s="2">
        <f t="shared" si="1"/>
        <v>1.0886208502934199E-2</v>
      </c>
      <c r="I14" s="2">
        <f t="shared" si="3"/>
        <v>2.0815010572117366E-3</v>
      </c>
      <c r="J14" s="2">
        <f t="shared" si="2"/>
        <v>3.9822338832916246E-5</v>
      </c>
    </row>
    <row r="15" spans="1:10">
      <c r="A15" s="9">
        <v>1859</v>
      </c>
      <c r="B15" s="9">
        <v>-0.26700000000000002</v>
      </c>
      <c r="C15" s="9">
        <f t="shared" si="0"/>
        <v>3.0399999999999872E-2</v>
      </c>
      <c r="G15" s="2">
        <f>CO2high!L115</f>
        <v>275.58523067875387</v>
      </c>
      <c r="H15" s="2">
        <f t="shared" si="1"/>
        <v>1.1373299304132212E-2</v>
      </c>
      <c r="I15" s="2">
        <f t="shared" si="3"/>
        <v>2.366460111959112E-3</v>
      </c>
      <c r="J15" s="2">
        <f t="shared" si="2"/>
        <v>5.1419073953307945E-5</v>
      </c>
    </row>
    <row r="16" spans="1:10">
      <c r="A16" s="9">
        <v>1860</v>
      </c>
      <c r="B16" s="9">
        <v>-0.35499999999999998</v>
      </c>
      <c r="C16" s="9">
        <f t="shared" si="0"/>
        <v>-5.7600000000000096E-2</v>
      </c>
      <c r="G16" s="2">
        <f>CO2high!L116</f>
        <v>275.61218628021436</v>
      </c>
      <c r="H16" s="2">
        <f t="shared" si="1"/>
        <v>1.189656905646303E-2</v>
      </c>
      <c r="I16" s="2">
        <f t="shared" si="3"/>
        <v>2.6583622461374828E-3</v>
      </c>
      <c r="J16" s="2">
        <f t="shared" si="2"/>
        <v>6.4568507049180918E-5</v>
      </c>
    </row>
    <row r="17" spans="1:10">
      <c r="A17" s="9">
        <v>1861</v>
      </c>
      <c r="B17" s="9">
        <v>-0.313</v>
      </c>
      <c r="C17" s="9">
        <f t="shared" si="0"/>
        <v>-1.5600000000000114E-2</v>
      </c>
      <c r="G17" s="2">
        <f>CO2high!L117</f>
        <v>275.6423356972532</v>
      </c>
      <c r="H17" s="2">
        <f t="shared" si="1"/>
        <v>1.2481777430771621E-2</v>
      </c>
      <c r="I17" s="2">
        <f t="shared" si="3"/>
        <v>2.9589140675107483E-3</v>
      </c>
      <c r="J17" s="2">
        <f t="shared" si="2"/>
        <v>7.9301255487202471E-5</v>
      </c>
    </row>
    <row r="18" spans="1:10">
      <c r="A18" s="9">
        <v>1862</v>
      </c>
      <c r="B18" s="9">
        <v>-0.58699999999999997</v>
      </c>
      <c r="C18" s="9">
        <f t="shared" si="0"/>
        <v>-0.28960000000000008</v>
      </c>
      <c r="G18" s="2">
        <f>CO2high!L118</f>
        <v>275.67365923810985</v>
      </c>
      <c r="H18" s="2">
        <f t="shared" si="1"/>
        <v>1.3089708074188499E-2</v>
      </c>
      <c r="I18" s="2">
        <f t="shared" si="3"/>
        <v>3.2685478646047672E-3</v>
      </c>
      <c r="J18" s="2">
        <f t="shared" si="2"/>
        <v>9.5657456259496217E-5</v>
      </c>
    </row>
    <row r="19" spans="1:10">
      <c r="A19" s="9">
        <v>1863</v>
      </c>
      <c r="B19" s="9">
        <v>-0.33100000000000002</v>
      </c>
      <c r="C19" s="9">
        <f t="shared" si="0"/>
        <v>-3.360000000000013E-2</v>
      </c>
      <c r="G19" s="2">
        <f>CO2high!L119</f>
        <v>275.7052223869153</v>
      </c>
      <c r="H19" s="2">
        <f t="shared" si="1"/>
        <v>1.3702219187403443E-2</v>
      </c>
      <c r="I19" s="2">
        <f t="shared" si="3"/>
        <v>3.5871183878481067E-3</v>
      </c>
      <c r="J19" s="2">
        <f t="shared" si="2"/>
        <v>1.1367947377889736E-4</v>
      </c>
    </row>
    <row r="20" spans="1:10">
      <c r="A20" s="9">
        <v>1864</v>
      </c>
      <c r="B20" s="9">
        <v>-0.61799999999999999</v>
      </c>
      <c r="C20" s="9">
        <f t="shared" si="0"/>
        <v>-0.32060000000000011</v>
      </c>
      <c r="G20" s="2">
        <f>CO2high!L120</f>
        <v>275.73942410291102</v>
      </c>
      <c r="H20" s="2">
        <f t="shared" si="1"/>
        <v>1.4365854901255661E-2</v>
      </c>
      <c r="I20" s="2">
        <f t="shared" si="3"/>
        <v>3.9159313903267493E-3</v>
      </c>
      <c r="J20" s="2">
        <f t="shared" si="2"/>
        <v>1.3340860681081048E-4</v>
      </c>
    </row>
    <row r="21" spans="1:10">
      <c r="A21" s="9">
        <v>1865</v>
      </c>
      <c r="B21" s="9">
        <v>-0.30599999999999999</v>
      </c>
      <c r="C21" s="9">
        <f t="shared" si="0"/>
        <v>-8.6000000000001076E-3</v>
      </c>
      <c r="G21" s="2">
        <f>CO2high!L121</f>
        <v>275.77662827319648</v>
      </c>
      <c r="H21" s="2">
        <f t="shared" si="1"/>
        <v>1.5087655510582082E-2</v>
      </c>
      <c r="I21" s="2">
        <f t="shared" si="3"/>
        <v>4.2564685738796819E-3</v>
      </c>
      <c r="J21" s="2">
        <f t="shared" si="2"/>
        <v>1.5489333622118102E-4</v>
      </c>
    </row>
    <row r="22" spans="1:10">
      <c r="A22" s="9">
        <v>1866</v>
      </c>
      <c r="B22" s="9">
        <v>-0.36199999999999999</v>
      </c>
      <c r="C22" s="9">
        <f t="shared" si="0"/>
        <v>-6.4600000000000102E-2</v>
      </c>
      <c r="G22" s="2">
        <f>CO2high!L122</f>
        <v>275.81625864057219</v>
      </c>
      <c r="H22" s="2">
        <f t="shared" si="1"/>
        <v>1.5856419832439451E-2</v>
      </c>
      <c r="I22" s="2">
        <f t="shared" si="3"/>
        <v>4.6098151653551503E-3</v>
      </c>
      <c r="J22" s="2">
        <f t="shared" si="2"/>
        <v>1.781902835710813E-4</v>
      </c>
    </row>
    <row r="23" spans="1:10">
      <c r="A23" s="9">
        <v>1867</v>
      </c>
      <c r="B23" s="9">
        <v>-0.38400000000000001</v>
      </c>
      <c r="C23" s="9">
        <f t="shared" si="0"/>
        <v>-8.6600000000000121E-2</v>
      </c>
      <c r="G23" s="2">
        <f>CO2high!L123</f>
        <v>275.85638220089248</v>
      </c>
      <c r="H23" s="2">
        <f t="shared" si="1"/>
        <v>1.6634638769541674E-2</v>
      </c>
      <c r="I23" s="2">
        <f t="shared" si="3"/>
        <v>4.9758557935409634E-3</v>
      </c>
      <c r="J23" s="2">
        <f t="shared" si="2"/>
        <v>2.0336191289961481E-4</v>
      </c>
    </row>
    <row r="24" spans="1:10">
      <c r="A24" s="9">
        <v>1868</v>
      </c>
      <c r="B24" s="9">
        <v>-0.32</v>
      </c>
      <c r="C24" s="9">
        <f t="shared" si="0"/>
        <v>-2.260000000000012E-2</v>
      </c>
      <c r="G24" s="2">
        <f>CO2high!L124</f>
        <v>275.89940888331068</v>
      </c>
      <c r="H24" s="2">
        <f t="shared" si="1"/>
        <v>1.7469039622685659E-2</v>
      </c>
      <c r="I24" s="2">
        <f t="shared" si="3"/>
        <v>5.3559309430286422E-3</v>
      </c>
      <c r="J24" s="2">
        <f t="shared" si="2"/>
        <v>2.3046967814165767E-4</v>
      </c>
    </row>
    <row r="25" spans="1:10">
      <c r="A25" s="9">
        <v>1869</v>
      </c>
      <c r="B25" s="9">
        <v>-0.28199999999999997</v>
      </c>
      <c r="C25" s="9">
        <f t="shared" si="0"/>
        <v>1.5399999999999914E-2</v>
      </c>
      <c r="G25" s="2">
        <f>CO2high!L125</f>
        <v>275.94383004378636</v>
      </c>
      <c r="H25" s="2">
        <f t="shared" si="1"/>
        <v>1.8330346574711675E-2</v>
      </c>
      <c r="I25" s="2">
        <f t="shared" si="3"/>
        <v>5.750427885564984E-3</v>
      </c>
      <c r="J25" s="2">
        <f t="shared" si="2"/>
        <v>2.5958229812621573E-4</v>
      </c>
    </row>
    <row r="26" spans="1:10">
      <c r="A26" s="9">
        <v>1870</v>
      </c>
      <c r="B26" s="9">
        <v>-0.28599999999999998</v>
      </c>
      <c r="C26" s="9">
        <f t="shared" si="0"/>
        <v>1.139999999999991E-2</v>
      </c>
      <c r="G26" s="2">
        <f>CO2high!L126</f>
        <v>275.99058975469183</v>
      </c>
      <c r="H26" s="2">
        <f t="shared" si="1"/>
        <v>1.9236847220328326E-2</v>
      </c>
      <c r="I26" s="2">
        <f t="shared" si="3"/>
        <v>6.1602897344058853E-3</v>
      </c>
      <c r="J26" s="2">
        <f t="shared" si="2"/>
        <v>2.9077030106286792E-4</v>
      </c>
    </row>
    <row r="27" spans="1:10">
      <c r="A27" s="9">
        <v>1871</v>
      </c>
      <c r="B27" s="9">
        <v>-0.41099999999999998</v>
      </c>
      <c r="C27" s="9">
        <f t="shared" si="0"/>
        <v>-0.11360000000000009</v>
      </c>
      <c r="G27" s="2">
        <f>CO2high!L127</f>
        <v>276.0386907999096</v>
      </c>
      <c r="H27" s="2">
        <f t="shared" si="1"/>
        <v>2.0169191215950691E-2</v>
      </c>
      <c r="I27" s="2">
        <f t="shared" si="3"/>
        <v>6.5858278984072902E-3</v>
      </c>
      <c r="J27" s="2">
        <f t="shared" si="2"/>
        <v>3.2410917144425625E-4</v>
      </c>
    </row>
    <row r="28" spans="1:10">
      <c r="A28" s="9">
        <v>1872</v>
      </c>
      <c r="B28" s="9">
        <v>-0.185</v>
      </c>
      <c r="C28" s="9">
        <f t="shared" si="0"/>
        <v>0.11239999999999989</v>
      </c>
      <c r="G28" s="2">
        <f>CO2high!L128</f>
        <v>276.09001822498345</v>
      </c>
      <c r="H28" s="2">
        <f t="shared" si="1"/>
        <v>2.1163893068789845E-2</v>
      </c>
      <c r="I28" s="2">
        <f t="shared" si="3"/>
        <v>7.0284784013084417E-3</v>
      </c>
      <c r="J28" s="2">
        <f t="shared" si="2"/>
        <v>3.5967573381340631E-4</v>
      </c>
    </row>
    <row r="29" spans="1:10">
      <c r="A29" s="9">
        <v>1873</v>
      </c>
      <c r="B29" s="9">
        <v>-0.251</v>
      </c>
      <c r="C29" s="9">
        <f t="shared" si="0"/>
        <v>4.6399999999999886E-2</v>
      </c>
      <c r="G29" s="2">
        <f>CO2high!L129</f>
        <v>276.14821667084846</v>
      </c>
      <c r="H29" s="2">
        <f t="shared" si="1"/>
        <v>2.229152845096952E-2</v>
      </c>
      <c r="I29" s="2">
        <f t="shared" si="3"/>
        <v>7.4918229164863352E-3</v>
      </c>
      <c r="J29" s="2">
        <f t="shared" si="2"/>
        <v>3.975545329647781E-4</v>
      </c>
    </row>
    <row r="30" spans="1:10">
      <c r="A30" s="9">
        <v>1874</v>
      </c>
      <c r="B30" s="9">
        <v>-0.374</v>
      </c>
      <c r="C30" s="9">
        <f t="shared" si="0"/>
        <v>-7.6600000000000112E-2</v>
      </c>
      <c r="G30" s="2">
        <f>CO2high!L130</f>
        <v>276.21016411661674</v>
      </c>
      <c r="H30" s="2">
        <f t="shared" si="1"/>
        <v>2.3491542238312429E-2</v>
      </c>
      <c r="I30" s="2">
        <f t="shared" si="3"/>
        <v>7.9774444646031322E-3</v>
      </c>
      <c r="J30" s="2">
        <f t="shared" si="2"/>
        <v>4.3784997738318055E-4</v>
      </c>
    </row>
    <row r="31" spans="1:10">
      <c r="A31" s="9">
        <v>1875</v>
      </c>
      <c r="B31" s="9">
        <v>-0.57599999999999996</v>
      </c>
      <c r="C31" s="9">
        <f t="shared" si="0"/>
        <v>-0.27860000000000007</v>
      </c>
      <c r="G31" s="2">
        <f>CO2high!L131</f>
        <v>276.26593877674793</v>
      </c>
      <c r="H31" s="2">
        <f t="shared" si="1"/>
        <v>2.4571749802595744E-2</v>
      </c>
      <c r="I31" s="2">
        <f t="shared" si="3"/>
        <v>8.480904387540655E-3</v>
      </c>
      <c r="J31" s="2">
        <f t="shared" si="2"/>
        <v>4.8067487407058989E-4</v>
      </c>
    </row>
    <row r="32" spans="1:10">
      <c r="A32" s="9">
        <v>1876</v>
      </c>
      <c r="B32" s="9">
        <v>-0.25700000000000001</v>
      </c>
      <c r="C32" s="9">
        <f t="shared" si="0"/>
        <v>4.039999999999988E-2</v>
      </c>
      <c r="G32" s="2">
        <f>CO2high!L132</f>
        <v>276.32732503773082</v>
      </c>
      <c r="H32" s="2">
        <f t="shared" si="1"/>
        <v>2.5760387157102847E-2</v>
      </c>
      <c r="I32" s="2">
        <f t="shared" si="3"/>
        <v>9.005001429054648E-3</v>
      </c>
      <c r="J32" s="2">
        <f t="shared" si="2"/>
        <v>5.2611617770709988E-4</v>
      </c>
    </row>
    <row r="33" spans="1:10">
      <c r="A33" s="9">
        <v>1877</v>
      </c>
      <c r="B33" s="9">
        <v>-8.6999999999999994E-2</v>
      </c>
      <c r="C33" s="9">
        <f t="shared" si="0"/>
        <v>0.21039999999999989</v>
      </c>
      <c r="G33" s="2">
        <f>CO2high!L133</f>
        <v>276.38885787380968</v>
      </c>
      <c r="H33" s="2">
        <f t="shared" si="1"/>
        <v>2.6951597708050813E-2</v>
      </c>
      <c r="I33" s="2">
        <f t="shared" si="3"/>
        <v>9.5491542227508584E-3</v>
      </c>
      <c r="J33" s="2">
        <f t="shared" si="2"/>
        <v>5.7427624593475398E-4</v>
      </c>
    </row>
    <row r="34" spans="1:10">
      <c r="A34" s="9">
        <v>1878</v>
      </c>
      <c r="B34" s="9">
        <v>7.5999999999999998E-2</v>
      </c>
      <c r="C34" s="9">
        <f t="shared" si="0"/>
        <v>0.3733999999999999</v>
      </c>
      <c r="G34" s="2">
        <f>CO2high!L134</f>
        <v>276.45062455370487</v>
      </c>
      <c r="H34" s="2">
        <f t="shared" si="1"/>
        <v>2.8147068542959609E-2</v>
      </c>
      <c r="I34" s="2">
        <f t="shared" si="3"/>
        <v>1.0112853740698561E-2</v>
      </c>
      <c r="J34" s="2">
        <f t="shared" si="2"/>
        <v>6.2525355284306949E-4</v>
      </c>
    </row>
    <row r="35" spans="1:10">
      <c r="A35" s="9">
        <v>1879</v>
      </c>
      <c r="B35" s="9">
        <v>-0.38300000000000001</v>
      </c>
      <c r="C35" s="9">
        <f t="shared" si="0"/>
        <v>-8.560000000000012E-2</v>
      </c>
      <c r="G35" s="2">
        <f>CO2high!L135</f>
        <v>276.51221191406171</v>
      </c>
      <c r="H35" s="2">
        <f t="shared" si="1"/>
        <v>2.9338802806247569E-2</v>
      </c>
      <c r="I35" s="2">
        <f t="shared" si="3"/>
        <v>1.069536004605404E-2</v>
      </c>
      <c r="J35" s="2">
        <f t="shared" si="2"/>
        <v>6.7914312191008869E-4</v>
      </c>
    </row>
    <row r="36" spans="1:10">
      <c r="A36" s="9">
        <v>1880</v>
      </c>
      <c r="B36" s="9">
        <v>-0.17100000000000001</v>
      </c>
      <c r="C36" s="9">
        <f t="shared" si="0"/>
        <v>0.12639999999999987</v>
      </c>
      <c r="G36" s="2">
        <f>CO2high!L136</f>
        <v>276.57931851777255</v>
      </c>
      <c r="H36" s="2">
        <f t="shared" si="1"/>
        <v>3.0637033973642633E-2</v>
      </c>
      <c r="I36" s="2">
        <f t="shared" si="3"/>
        <v>1.1299382724096028E-2</v>
      </c>
      <c r="J36" s="2">
        <f t="shared" si="2"/>
        <v>7.3603523403922638E-4</v>
      </c>
    </row>
    <row r="37" spans="1:10">
      <c r="A37" s="9">
        <v>1881</v>
      </c>
      <c r="B37" s="9">
        <v>-0.315</v>
      </c>
      <c r="C37" s="9">
        <f t="shared" si="0"/>
        <v>-1.7600000000000116E-2</v>
      </c>
      <c r="G37" s="2">
        <f>CO2high!L137</f>
        <v>276.65729405788596</v>
      </c>
      <c r="H37" s="2">
        <f t="shared" si="1"/>
        <v>3.2145137858622434E-2</v>
      </c>
      <c r="I37" s="2">
        <f t="shared" si="3"/>
        <v>1.1930754047786856E-2</v>
      </c>
      <c r="J37" s="2">
        <f t="shared" si="2"/>
        <v>7.9603504778274895E-4</v>
      </c>
    </row>
    <row r="38" spans="1:10">
      <c r="A38" s="9">
        <v>1882</v>
      </c>
      <c r="B38" s="9">
        <v>-0.15</v>
      </c>
      <c r="C38" s="9">
        <f t="shared" si="0"/>
        <v>0.14739999999999989</v>
      </c>
      <c r="G38" s="2">
        <f>CO2high!L138</f>
        <v>276.73668481347516</v>
      </c>
      <c r="H38" s="2">
        <f t="shared" si="1"/>
        <v>3.3680176408129578E-2</v>
      </c>
      <c r="I38" s="2">
        <f t="shared" si="3"/>
        <v>1.258943172260284E-2</v>
      </c>
      <c r="J38" s="2">
        <f t="shared" si="2"/>
        <v>8.5928025170277226E-4</v>
      </c>
    </row>
    <row r="39" spans="1:10">
      <c r="A39" s="9">
        <v>1883</v>
      </c>
      <c r="B39" s="9">
        <v>-0.41699999999999998</v>
      </c>
      <c r="C39" s="9">
        <f t="shared" si="0"/>
        <v>-0.1196000000000001</v>
      </c>
      <c r="G39" s="2">
        <f>CO2high!L139</f>
        <v>276.82043777111102</v>
      </c>
      <c r="H39" s="2">
        <f t="shared" si="1"/>
        <v>3.5299081877826287E-2</v>
      </c>
      <c r="I39" s="2">
        <f t="shared" si="3"/>
        <v>1.3277144473205613E-2</v>
      </c>
      <c r="J39" s="2">
        <f t="shared" si="2"/>
        <v>9.2590751205748464E-4</v>
      </c>
    </row>
    <row r="40" spans="1:10">
      <c r="A40" s="9">
        <v>1884</v>
      </c>
      <c r="B40" s="9">
        <v>-0.52400000000000002</v>
      </c>
      <c r="C40" s="9">
        <f t="shared" si="0"/>
        <v>-0.22660000000000013</v>
      </c>
      <c r="G40" s="2">
        <f>CO2high!L140</f>
        <v>276.90986992486557</v>
      </c>
      <c r="H40" s="2">
        <f t="shared" si="1"/>
        <v>3.7027222888340809E-2</v>
      </c>
      <c r="I40" s="2">
        <f t="shared" si="3"/>
        <v>1.3996353099122245E-2</v>
      </c>
      <c r="J40" s="2">
        <f t="shared" si="2"/>
        <v>9.9606253799680599E-4</v>
      </c>
    </row>
    <row r="41" spans="1:10">
      <c r="A41" s="9">
        <v>1885</v>
      </c>
      <c r="B41" s="9">
        <v>-0.505</v>
      </c>
      <c r="C41" s="9">
        <f t="shared" si="0"/>
        <v>-0.20760000000000012</v>
      </c>
      <c r="G41" s="2">
        <f>CO2high!L141</f>
        <v>276.9987159188538</v>
      </c>
      <c r="H41" s="2">
        <f t="shared" si="1"/>
        <v>3.8743484683377155E-2</v>
      </c>
      <c r="I41" s="2">
        <f t="shared" si="3"/>
        <v>1.4745675871870237E-2</v>
      </c>
      <c r="J41" s="2">
        <f t="shared" si="2"/>
        <v>1.0699041883839985E-3</v>
      </c>
    </row>
    <row r="42" spans="1:10">
      <c r="A42" s="9">
        <v>1886</v>
      </c>
      <c r="B42" s="9">
        <v>-0.42399999999999999</v>
      </c>
      <c r="C42" s="9">
        <f t="shared" si="0"/>
        <v>-0.1266000000000001</v>
      </c>
      <c r="G42" s="2">
        <f>CO2high!L142</f>
        <v>277.08673221249552</v>
      </c>
      <c r="H42" s="2">
        <f t="shared" si="1"/>
        <v>4.0443176225655304E-2</v>
      </c>
      <c r="I42" s="2">
        <f t="shared" si="3"/>
        <v>1.5523632077047562E-2</v>
      </c>
      <c r="J42" s="2">
        <f t="shared" si="2"/>
        <v>1.1475825715462004E-3</v>
      </c>
    </row>
    <row r="43" spans="1:10">
      <c r="A43" s="9">
        <v>1887</v>
      </c>
      <c r="B43" s="9">
        <v>-0.51100000000000001</v>
      </c>
      <c r="C43" s="9">
        <f t="shared" si="0"/>
        <v>-0.21360000000000012</v>
      </c>
      <c r="G43" s="2">
        <f>CO2high!L143</f>
        <v>277.17503155299886</v>
      </c>
      <c r="H43" s="2">
        <f t="shared" si="1"/>
        <v>4.2147791288688688E-2</v>
      </c>
      <c r="I43" s="2">
        <f t="shared" si="3"/>
        <v>1.6329458648974254E-2</v>
      </c>
      <c r="J43" s="2">
        <f t="shared" si="2"/>
        <v>1.2292385327374482E-3</v>
      </c>
    </row>
    <row r="44" spans="1:10">
      <c r="A44" s="9">
        <v>1888</v>
      </c>
      <c r="B44" s="9">
        <v>-0.48699999999999999</v>
      </c>
      <c r="C44" s="9">
        <f t="shared" si="0"/>
        <v>-0.1896000000000001</v>
      </c>
      <c r="G44" s="2">
        <f>CO2high!L144</f>
        <v>277.26837113483089</v>
      </c>
      <c r="H44" s="2">
        <f t="shared" si="1"/>
        <v>4.394911768232275E-2</v>
      </c>
      <c r="I44" s="2">
        <f t="shared" si="3"/>
        <v>1.7165270127957936E-2</v>
      </c>
      <c r="J44" s="2">
        <f t="shared" si="2"/>
        <v>1.3150077829976732E-3</v>
      </c>
    </row>
    <row r="45" spans="1:10">
      <c r="A45" s="9">
        <v>1889</v>
      </c>
      <c r="B45" s="9">
        <v>-0.26100000000000001</v>
      </c>
      <c r="C45" s="9">
        <f t="shared" si="0"/>
        <v>3.6399999999999877E-2</v>
      </c>
      <c r="G45" s="2">
        <f>CO2high!L145</f>
        <v>277.37496991906568</v>
      </c>
      <c r="H45" s="2">
        <f t="shared" si="1"/>
        <v>4.600558698598263E-2</v>
      </c>
      <c r="I45" s="2">
        <f t="shared" si="3"/>
        <v>1.8038034016612633E-2</v>
      </c>
      <c r="J45" s="2">
        <f t="shared" si="2"/>
        <v>1.4050372731170475E-3</v>
      </c>
    </row>
    <row r="46" spans="1:10">
      <c r="A46" s="9">
        <v>1890</v>
      </c>
      <c r="B46" s="9">
        <v>-0.47299999999999998</v>
      </c>
      <c r="C46" s="9">
        <f t="shared" si="0"/>
        <v>-0.17560000000000009</v>
      </c>
      <c r="G46" s="2">
        <f>CO2high!L146</f>
        <v>277.47914312093167</v>
      </c>
      <c r="H46" s="2">
        <f t="shared" si="1"/>
        <v>4.8014499323237536E-2</v>
      </c>
      <c r="I46" s="2">
        <f t="shared" si="3"/>
        <v>1.8945085701487459E-2</v>
      </c>
      <c r="J46" s="2">
        <f t="shared" si="2"/>
        <v>1.4995126946201025E-3</v>
      </c>
    </row>
    <row r="47" spans="1:10">
      <c r="A47" s="9">
        <v>1891</v>
      </c>
      <c r="B47" s="9">
        <v>-0.57799999999999996</v>
      </c>
      <c r="C47" s="9">
        <f t="shared" si="0"/>
        <v>-0.28060000000000007</v>
      </c>
      <c r="G47" s="2">
        <f>CO2high!L147</f>
        <v>277.59490140810476</v>
      </c>
      <c r="H47" s="2">
        <f t="shared" si="1"/>
        <v>5.0245937998702382E-2</v>
      </c>
      <c r="I47" s="2">
        <f t="shared" si="3"/>
        <v>1.9892239992627011E-2</v>
      </c>
      <c r="J47" s="2">
        <f t="shared" si="2"/>
        <v>1.5986035492991091E-3</v>
      </c>
    </row>
    <row r="48" spans="1:10">
      <c r="A48" s="9">
        <v>1892</v>
      </c>
      <c r="B48" s="9">
        <v>-0.6</v>
      </c>
      <c r="C48" s="9">
        <f t="shared" si="0"/>
        <v>-0.30260000000000009</v>
      </c>
      <c r="G48" s="2">
        <f>CO2high!L148</f>
        <v>277.7156070508355</v>
      </c>
      <c r="H48" s="2">
        <f t="shared" si="1"/>
        <v>5.2571754596598019E-2</v>
      </c>
      <c r="I48" s="2">
        <f t="shared" si="3"/>
        <v>2.0881140230812407E-2</v>
      </c>
      <c r="J48" s="2">
        <f t="shared" si="2"/>
        <v>1.7025114042972117E-3</v>
      </c>
    </row>
    <row r="49" spans="1:10">
      <c r="A49" s="9">
        <v>1893</v>
      </c>
      <c r="B49" s="9">
        <v>-0.68500000000000005</v>
      </c>
      <c r="C49" s="9">
        <f t="shared" si="0"/>
        <v>-0.38760000000000017</v>
      </c>
      <c r="G49" s="2">
        <f>CO2high!L149</f>
        <v>277.83465004564499</v>
      </c>
      <c r="H49" s="2">
        <f t="shared" si="1"/>
        <v>5.4864544578577715E-2</v>
      </c>
      <c r="I49" s="2">
        <f t="shared" si="3"/>
        <v>2.1909419207912256E-2</v>
      </c>
      <c r="J49" s="2">
        <f t="shared" si="2"/>
        <v>1.811446016031818E-3</v>
      </c>
    </row>
    <row r="50" spans="1:10">
      <c r="A50" s="9">
        <v>1894</v>
      </c>
      <c r="B50" s="9">
        <v>-0.54100000000000004</v>
      </c>
      <c r="C50" s="9">
        <f t="shared" si="0"/>
        <v>-0.24360000000000015</v>
      </c>
      <c r="G50" s="2">
        <f>CO2high!L150</f>
        <v>277.94954885923289</v>
      </c>
      <c r="H50" s="2">
        <f t="shared" si="1"/>
        <v>5.7076585376656032E-2</v>
      </c>
      <c r="I50" s="2">
        <f t="shared" si="3"/>
        <v>2.2973306826336269E-2</v>
      </c>
      <c r="J50" s="2">
        <f t="shared" si="2"/>
        <v>1.9256025037616988E-3</v>
      </c>
    </row>
    <row r="51" spans="1:10">
      <c r="A51" s="9">
        <v>1895</v>
      </c>
      <c r="B51" s="9">
        <v>-0.55900000000000005</v>
      </c>
      <c r="C51" s="9">
        <f t="shared" si="0"/>
        <v>-0.26160000000000017</v>
      </c>
      <c r="G51" s="2">
        <f>CO2high!L151</f>
        <v>278.06867118152894</v>
      </c>
      <c r="H51" s="2">
        <f t="shared" si="1"/>
        <v>5.9368972248395324E-2</v>
      </c>
      <c r="I51" s="2">
        <f t="shared" si="3"/>
        <v>2.4074163212110252E-2</v>
      </c>
      <c r="J51" s="2">
        <f t="shared" si="2"/>
        <v>2.0451534643139225E-3</v>
      </c>
    </row>
    <row r="52" spans="1:10">
      <c r="A52" s="9">
        <v>1896</v>
      </c>
      <c r="B52" s="9">
        <v>-0.38900000000000001</v>
      </c>
      <c r="C52" s="9">
        <f t="shared" si="0"/>
        <v>-9.1600000000000126E-2</v>
      </c>
      <c r="G52" s="2">
        <f>CO2high!L152</f>
        <v>278.19651564576901</v>
      </c>
      <c r="H52" s="2">
        <f t="shared" si="1"/>
        <v>6.182811552007051E-2</v>
      </c>
      <c r="I52" s="2">
        <f t="shared" si="3"/>
        <v>2.5215989256462235E-2</v>
      </c>
      <c r="J52" s="2">
        <f t="shared" si="2"/>
        <v>2.1702782396814057E-3</v>
      </c>
    </row>
    <row r="53" spans="1:10">
      <c r="A53" s="9">
        <v>1897</v>
      </c>
      <c r="B53" s="9">
        <v>-0.31</v>
      </c>
      <c r="C53" s="9">
        <f t="shared" si="0"/>
        <v>-1.2600000000000111E-2</v>
      </c>
      <c r="G53" s="2">
        <f>CO2high!L153</f>
        <v>278.3279751201917</v>
      </c>
      <c r="H53" s="2">
        <f t="shared" si="1"/>
        <v>6.435561687144549E-2</v>
      </c>
      <c r="I53" s="2">
        <f t="shared" si="3"/>
        <v>2.6399598467734636E-2</v>
      </c>
      <c r="J53" s="2">
        <f t="shared" si="2"/>
        <v>2.301177878256721E-3</v>
      </c>
    </row>
    <row r="54" spans="1:10">
      <c r="A54" s="9">
        <v>1898</v>
      </c>
      <c r="B54" s="9">
        <v>-0.38700000000000001</v>
      </c>
      <c r="C54" s="9">
        <f t="shared" si="0"/>
        <v>-8.9600000000000124E-2</v>
      </c>
      <c r="G54" s="2">
        <f>CO2high!L154</f>
        <v>278.46678063337981</v>
      </c>
      <c r="H54" s="2">
        <f t="shared" si="1"/>
        <v>6.7023061215223945E-2</v>
      </c>
      <c r="I54" s="2">
        <f t="shared" si="3"/>
        <v>2.7628002803431629E-2</v>
      </c>
      <c r="J54" s="2">
        <f t="shared" si="2"/>
        <v>2.4380569072049553E-3</v>
      </c>
    </row>
    <row r="55" spans="1:10">
      <c r="A55" s="9">
        <v>1899</v>
      </c>
      <c r="B55" s="9">
        <v>-0.32800000000000001</v>
      </c>
      <c r="C55" s="9">
        <f t="shared" si="0"/>
        <v>-3.0600000000000127E-2</v>
      </c>
      <c r="G55" s="2">
        <f>CO2high!L155</f>
        <v>278.61455941588378</v>
      </c>
      <c r="H55" s="2">
        <f t="shared" si="1"/>
        <v>6.986148515120312E-2</v>
      </c>
      <c r="I55" s="2">
        <f t="shared" si="3"/>
        <v>2.8905080552251477E-2</v>
      </c>
      <c r="J55" s="2">
        <f t="shared" si="2"/>
        <v>2.5811357998955227E-3</v>
      </c>
    </row>
    <row r="56" spans="1:10">
      <c r="A56" s="9">
        <v>1900</v>
      </c>
      <c r="B56" s="9">
        <v>-0.182</v>
      </c>
      <c r="C56" s="9">
        <f t="shared" si="0"/>
        <v>0.11539999999999989</v>
      </c>
      <c r="G56" s="2">
        <f>CO2high!L156</f>
        <v>278.77899037401664</v>
      </c>
      <c r="H56" s="2">
        <f t="shared" si="1"/>
        <v>7.3017982573396104E-2</v>
      </c>
      <c r="I56" s="2">
        <f t="shared" si="3"/>
        <v>3.0239153215602523E-2</v>
      </c>
      <c r="J56" s="2">
        <f t="shared" si="2"/>
        <v>2.7306558060889046E-3</v>
      </c>
    </row>
    <row r="57" spans="1:10">
      <c r="A57" s="9">
        <v>1901</v>
      </c>
      <c r="B57" s="9">
        <v>-0.19500000000000001</v>
      </c>
      <c r="C57" s="9">
        <f t="shared" si="0"/>
        <v>0.10239999999999988</v>
      </c>
      <c r="G57" s="2">
        <f>CO2high!L157</f>
        <v>278.95232990231432</v>
      </c>
      <c r="H57" s="2">
        <f t="shared" si="1"/>
        <v>7.634347810336678E-2</v>
      </c>
      <c r="I57" s="2">
        <f t="shared" si="3"/>
        <v>3.1633638585542231E-2</v>
      </c>
      <c r="J57" s="2">
        <f t="shared" si="2"/>
        <v>2.886904071374942E-3</v>
      </c>
    </row>
    <row r="58" spans="1:10">
      <c r="A58" s="9">
        <v>1902</v>
      </c>
      <c r="B58" s="9">
        <v>-0.35599999999999998</v>
      </c>
      <c r="C58" s="9">
        <f t="shared" si="0"/>
        <v>-5.8600000000000096E-2</v>
      </c>
      <c r="G58" s="2">
        <f>CO2high!L158</f>
        <v>279.13023678143645</v>
      </c>
      <c r="H58" s="2">
        <f t="shared" si="1"/>
        <v>7.975444949851522E-2</v>
      </c>
      <c r="I58" s="2">
        <f t="shared" si="3"/>
        <v>3.3089249224793844E-2</v>
      </c>
      <c r="J58" s="2">
        <f t="shared" si="2"/>
        <v>3.0501855234154121E-3</v>
      </c>
    </row>
    <row r="59" spans="1:10">
      <c r="A59" s="9">
        <v>1903</v>
      </c>
      <c r="B59" s="9">
        <v>-0.42199999999999999</v>
      </c>
      <c r="C59" s="9">
        <f t="shared" si="0"/>
        <v>-0.1246000000000001</v>
      </c>
      <c r="G59" s="2">
        <f>CO2high!L159</f>
        <v>279.31095881633962</v>
      </c>
      <c r="H59" s="2">
        <f t="shared" si="1"/>
        <v>8.3217170114782857E-2</v>
      </c>
      <c r="I59" s="2">
        <f t="shared" si="3"/>
        <v>3.460562872339968E-2</v>
      </c>
      <c r="J59" s="2">
        <f t="shared" si="2"/>
        <v>3.2208074052392415E-3</v>
      </c>
    </row>
    <row r="60" spans="1:10">
      <c r="A60" s="9">
        <v>1904</v>
      </c>
      <c r="B60" s="9">
        <v>-0.55400000000000005</v>
      </c>
      <c r="C60" s="9">
        <f t="shared" si="0"/>
        <v>-0.25660000000000016</v>
      </c>
      <c r="G60" s="2">
        <f>CO2high!L160</f>
        <v>279.51203206643555</v>
      </c>
      <c r="H60" s="2">
        <f t="shared" si="1"/>
        <v>8.7067197590347326E-2</v>
      </c>
      <c r="I60" s="2">
        <f t="shared" si="3"/>
        <v>3.6192858836364271E-2</v>
      </c>
      <c r="J60" s="2">
        <f t="shared" si="2"/>
        <v>3.399073190326393E-3</v>
      </c>
    </row>
    <row r="61" spans="1:10">
      <c r="A61" s="9">
        <v>1905</v>
      </c>
      <c r="B61" s="9">
        <v>-0.44500000000000001</v>
      </c>
      <c r="C61" s="9">
        <f t="shared" si="0"/>
        <v>-0.14760000000000012</v>
      </c>
      <c r="G61" s="2">
        <f>CO2high!L161</f>
        <v>279.71187595463942</v>
      </c>
      <c r="H61" s="2">
        <f t="shared" si="1"/>
        <v>9.0890942720225007E-2</v>
      </c>
      <c r="I61" s="2">
        <f t="shared" si="3"/>
        <v>3.7847842857832659E-2</v>
      </c>
      <c r="J61" s="2">
        <f t="shared" si="2"/>
        <v>3.5853418927958881E-3</v>
      </c>
    </row>
    <row r="62" spans="1:10">
      <c r="A62" s="9">
        <v>1906</v>
      </c>
      <c r="B62" s="9">
        <v>-0.246</v>
      </c>
      <c r="C62" s="9">
        <f t="shared" si="0"/>
        <v>5.139999999999989E-2</v>
      </c>
      <c r="G62" s="2">
        <f>CO2high!L162</f>
        <v>279.92603869132455</v>
      </c>
      <c r="H62" s="2">
        <f t="shared" si="1"/>
        <v>9.4985628470460007E-2</v>
      </c>
      <c r="I62" s="2">
        <f t="shared" si="3"/>
        <v>3.9576822132201803E-2</v>
      </c>
      <c r="J62" s="2">
        <f t="shared" si="2"/>
        <v>3.7799528982772972E-3</v>
      </c>
    </row>
    <row r="63" spans="1:10">
      <c r="A63" s="9">
        <v>1907</v>
      </c>
      <c r="B63" s="9">
        <v>-0.6</v>
      </c>
      <c r="C63" s="9">
        <f t="shared" si="0"/>
        <v>-0.30260000000000009</v>
      </c>
      <c r="G63" s="2">
        <f>CO2high!L163</f>
        <v>280.1563269502202</v>
      </c>
      <c r="H63" s="2">
        <f t="shared" si="1"/>
        <v>9.9385132293830836E-2</v>
      </c>
      <c r="I63" s="2">
        <f t="shared" si="3"/>
        <v>4.1386887076618001E-2</v>
      </c>
      <c r="J63" s="2">
        <f t="shared" si="2"/>
        <v>3.9832791155259882E-3</v>
      </c>
    </row>
    <row r="64" spans="1:10">
      <c r="A64" s="9">
        <v>1908</v>
      </c>
      <c r="B64" s="9">
        <v>-0.48599999999999999</v>
      </c>
      <c r="C64" s="9">
        <f t="shared" si="0"/>
        <v>-0.1886000000000001</v>
      </c>
      <c r="G64" s="2">
        <f>CO2high!L164</f>
        <v>280.41768683821363</v>
      </c>
      <c r="H64" s="2">
        <f t="shared" si="1"/>
        <v>0.10437385980416397</v>
      </c>
      <c r="I64" s="2">
        <f t="shared" si="3"/>
        <v>4.3293732116936795E-2</v>
      </c>
      <c r="J64" s="2">
        <f t="shared" si="2"/>
        <v>4.1957316087449905E-3</v>
      </c>
    </row>
    <row r="65" spans="1:10">
      <c r="A65" s="9">
        <v>1909</v>
      </c>
      <c r="B65" s="9">
        <v>-0.46600000000000003</v>
      </c>
      <c r="C65" s="9">
        <f t="shared" si="0"/>
        <v>-0.16860000000000014</v>
      </c>
      <c r="G65" s="2">
        <f>CO2high!L165</f>
        <v>280.65667420452883</v>
      </c>
      <c r="H65" s="2">
        <f t="shared" si="1"/>
        <v>0.10893148202284685</v>
      </c>
      <c r="I65" s="2">
        <f t="shared" si="3"/>
        <v>4.5280840453712862E-2</v>
      </c>
      <c r="J65" s="2">
        <f t="shared" si="2"/>
        <v>4.4178082516315199E-3</v>
      </c>
    </row>
    <row r="66" spans="1:10">
      <c r="A66" s="9">
        <v>1910</v>
      </c>
      <c r="B66" s="9">
        <v>-0.34499999999999997</v>
      </c>
      <c r="C66" s="9">
        <f t="shared" si="0"/>
        <v>-4.7600000000000087E-2</v>
      </c>
      <c r="G66" s="2">
        <f>CO2high!L166</f>
        <v>280.90773006382392</v>
      </c>
      <c r="H66" s="2">
        <f t="shared" si="1"/>
        <v>0.11371507915437259</v>
      </c>
      <c r="I66" s="2">
        <f t="shared" si="3"/>
        <v>4.7352655970678156E-2</v>
      </c>
      <c r="J66" s="2">
        <f t="shared" si="2"/>
        <v>4.6499102745393419E-3</v>
      </c>
    </row>
    <row r="67" spans="1:10">
      <c r="A67" s="9">
        <v>1911</v>
      </c>
      <c r="B67" s="9">
        <v>-0.45400000000000001</v>
      </c>
      <c r="C67" s="9">
        <f t="shared" si="0"/>
        <v>-0.15660000000000013</v>
      </c>
      <c r="G67" s="2">
        <f>CO2high!L167</f>
        <v>281.16989392203794</v>
      </c>
      <c r="H67" s="2">
        <f t="shared" si="1"/>
        <v>0.11870576614599419</v>
      </c>
      <c r="I67" s="2">
        <f t="shared" si="3"/>
        <v>4.9512892286658602E-2</v>
      </c>
      <c r="J67" s="2">
        <f t="shared" si="2"/>
        <v>4.8924618700934104E-3</v>
      </c>
    </row>
    <row r="68" spans="1:10">
      <c r="A68" s="9">
        <v>1912</v>
      </c>
      <c r="B68" s="9">
        <v>-0.38600000000000001</v>
      </c>
      <c r="C68" s="9">
        <f t="shared" si="0"/>
        <v>-8.8600000000000123E-2</v>
      </c>
      <c r="G68" s="2">
        <f>CO2high!L168</f>
        <v>281.43485297940884</v>
      </c>
      <c r="H68" s="2">
        <f t="shared" si="1"/>
        <v>0.12374493820965522</v>
      </c>
      <c r="I68" s="2">
        <f t="shared" si="3"/>
        <v>5.1760216596825108E-2</v>
      </c>
      <c r="J68" s="2">
        <f t="shared" si="2"/>
        <v>5.1459059148595008E-3</v>
      </c>
    </row>
    <row r="69" spans="1:10">
      <c r="A69" s="9">
        <v>1913</v>
      </c>
      <c r="B69" s="9">
        <v>-0.32600000000000001</v>
      </c>
      <c r="C69" s="9">
        <f t="shared" si="0"/>
        <v>-2.8600000000000125E-2</v>
      </c>
      <c r="G69" s="2">
        <f>CO2high!L169</f>
        <v>281.71502369663347</v>
      </c>
      <c r="H69" s="2">
        <f t="shared" si="1"/>
        <v>0.12906825806782743</v>
      </c>
      <c r="I69" s="2">
        <f t="shared" si="3"/>
        <v>5.4100664214813063E-2</v>
      </c>
      <c r="J69" s="2">
        <f t="shared" si="2"/>
        <v>5.4106751995330656E-3</v>
      </c>
    </row>
    <row r="70" spans="1:10">
      <c r="A70" s="9">
        <v>1914</v>
      </c>
      <c r="B70" s="9">
        <v>-8.1000000000000003E-2</v>
      </c>
      <c r="C70" s="9">
        <f t="shared" si="0"/>
        <v>0.21639999999999987</v>
      </c>
      <c r="G70" s="2">
        <f>CO2high!L170</f>
        <v>282.01967829108679</v>
      </c>
      <c r="H70" s="2">
        <f t="shared" si="1"/>
        <v>0.13485077325893641</v>
      </c>
      <c r="I70" s="2">
        <f t="shared" si="3"/>
        <v>5.6545512478906275E-2</v>
      </c>
      <c r="J70" s="2">
        <f t="shared" si="2"/>
        <v>5.6872343371398562E-3</v>
      </c>
    </row>
    <row r="71" spans="1:10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CO2high!L171</f>
        <v>282.27409334305258</v>
      </c>
      <c r="H71" s="2">
        <f t="shared" ref="H71:H134" si="5">H$3*LN(G71/G$3)</f>
        <v>0.1396749293586953</v>
      </c>
      <c r="I71" s="2">
        <f t="shared" si="3"/>
        <v>5.9061633710993613E-2</v>
      </c>
      <c r="J71" s="2">
        <f t="shared" ref="J71:J134" si="6">J70+J$3*(I70-J70)</f>
        <v>5.9761093569850893E-3</v>
      </c>
    </row>
    <row r="72" spans="1:10">
      <c r="A72" s="9">
        <v>1916</v>
      </c>
      <c r="B72" s="9">
        <v>-0.35699999999999998</v>
      </c>
      <c r="C72" s="9">
        <f t="shared" si="4"/>
        <v>-5.9600000000000097E-2</v>
      </c>
      <c r="G72" s="2">
        <f>CO2high!L172</f>
        <v>282.51984749413043</v>
      </c>
      <c r="H72" s="2">
        <f t="shared" si="5"/>
        <v>0.1443307328161258</v>
      </c>
      <c r="I72" s="2">
        <f t="shared" ref="I72:I135" si="7">I71+I$3*(I$4*H72-I71)+I$5*(J71-I71)</f>
        <v>6.1641538322351412E-2</v>
      </c>
      <c r="J72" s="2">
        <f t="shared" si="6"/>
        <v>6.2776351353158576E-3</v>
      </c>
    </row>
    <row r="73" spans="1:10">
      <c r="A73" s="9">
        <v>1917</v>
      </c>
      <c r="B73" s="9">
        <v>-0.66800000000000004</v>
      </c>
      <c r="C73" s="9">
        <f t="shared" si="4"/>
        <v>-0.37060000000000015</v>
      </c>
      <c r="G73" s="2">
        <f>CO2high!L173</f>
        <v>282.79243384820057</v>
      </c>
      <c r="H73" s="2">
        <f t="shared" si="5"/>
        <v>0.14949013640748537</v>
      </c>
      <c r="I73" s="2">
        <f t="shared" si="7"/>
        <v>6.4298860505542302E-2</v>
      </c>
      <c r="J73" s="2">
        <f t="shared" si="6"/>
        <v>6.59210210541822E-3</v>
      </c>
    </row>
    <row r="74" spans="1:10">
      <c r="A74" s="9">
        <v>1918</v>
      </c>
      <c r="B74" s="9">
        <v>-0.46400000000000002</v>
      </c>
      <c r="C74" s="9">
        <f t="shared" si="4"/>
        <v>-0.16660000000000014</v>
      </c>
      <c r="G74" s="2">
        <f>CO2high!L174</f>
        <v>283.08582201038428</v>
      </c>
      <c r="H74" s="2">
        <f t="shared" si="5"/>
        <v>0.15503771414907191</v>
      </c>
      <c r="I74" s="2">
        <f t="shared" si="7"/>
        <v>6.7043201217165976E-2</v>
      </c>
      <c r="J74" s="2">
        <f t="shared" si="6"/>
        <v>6.9198764931309251E-3</v>
      </c>
    </row>
    <row r="75" spans="1:10">
      <c r="A75" s="9">
        <v>1919</v>
      </c>
      <c r="B75" s="9">
        <v>-0.26700000000000002</v>
      </c>
      <c r="C75" s="9">
        <f t="shared" si="4"/>
        <v>3.0399999999999872E-2</v>
      </c>
      <c r="G75" s="2">
        <f>CO2high!L175</f>
        <v>283.36473673587744</v>
      </c>
      <c r="H75" s="2">
        <f t="shared" si="5"/>
        <v>0.16030629012253247</v>
      </c>
      <c r="I75" s="2">
        <f t="shared" si="7"/>
        <v>6.9863121567489195E-2</v>
      </c>
      <c r="J75" s="2">
        <f t="shared" si="6"/>
        <v>7.2613769775634442E-3</v>
      </c>
    </row>
    <row r="76" spans="1:10">
      <c r="A76" s="9">
        <v>1920</v>
      </c>
      <c r="B76" s="9">
        <v>-0.307</v>
      </c>
      <c r="C76" s="9">
        <f t="shared" si="4"/>
        <v>-9.6000000000001084E-3</v>
      </c>
      <c r="G76" s="2">
        <f>CO2high!L176</f>
        <v>283.57834066581739</v>
      </c>
      <c r="H76" s="2">
        <f t="shared" si="5"/>
        <v>0.16433766866758526</v>
      </c>
      <c r="I76" s="2">
        <f t="shared" si="7"/>
        <v>7.2717796534304852E-2</v>
      </c>
      <c r="J76" s="2">
        <f t="shared" si="6"/>
        <v>7.6169548868342228E-3</v>
      </c>
    </row>
    <row r="77" spans="1:10">
      <c r="A77" s="9">
        <v>1921</v>
      </c>
      <c r="B77" s="9">
        <v>-0.16</v>
      </c>
      <c r="C77" s="9">
        <f t="shared" si="4"/>
        <v>0.13739999999999988</v>
      </c>
      <c r="G77" s="2">
        <f>CO2high!L177</f>
        <v>283.85075497057267</v>
      </c>
      <c r="H77" s="2">
        <f t="shared" si="5"/>
        <v>0.16947458058704029</v>
      </c>
      <c r="I77" s="2">
        <f t="shared" si="7"/>
        <v>7.5640527344547723E-2</v>
      </c>
      <c r="J77" s="2">
        <f t="shared" si="6"/>
        <v>7.9867276673918561E-3</v>
      </c>
    </row>
    <row r="78" spans="1:10">
      <c r="A78" s="9">
        <v>1922</v>
      </c>
      <c r="B78" s="9">
        <v>-0.26500000000000001</v>
      </c>
      <c r="C78" s="9">
        <f t="shared" si="4"/>
        <v>3.2399999999999873E-2</v>
      </c>
      <c r="G78" s="2">
        <f>CO2high!L178</f>
        <v>284.05807303274543</v>
      </c>
      <c r="H78" s="2">
        <f t="shared" si="5"/>
        <v>0.17338067123822554</v>
      </c>
      <c r="I78" s="2">
        <f t="shared" si="7"/>
        <v>7.8590938646606323E-2</v>
      </c>
      <c r="J78" s="2">
        <f t="shared" si="6"/>
        <v>8.3710012495581011E-3</v>
      </c>
    </row>
    <row r="79" spans="1:10">
      <c r="A79" s="9">
        <v>1923</v>
      </c>
      <c r="B79" s="9">
        <v>-0.28799999999999998</v>
      </c>
      <c r="C79" s="9">
        <f t="shared" si="4"/>
        <v>9.3999999999999084E-3</v>
      </c>
      <c r="G79" s="2">
        <f>CO2high!L179</f>
        <v>284.28467057452542</v>
      </c>
      <c r="H79" s="2">
        <f t="shared" si="5"/>
        <v>0.17764674809552605</v>
      </c>
      <c r="I79" s="2">
        <f t="shared" si="7"/>
        <v>8.1579407573629359E-2</v>
      </c>
      <c r="J79" s="2">
        <f t="shared" si="6"/>
        <v>8.7698504939733354E-3</v>
      </c>
    </row>
    <row r="80" spans="1:10">
      <c r="A80" s="9">
        <v>1924</v>
      </c>
      <c r="B80" s="9">
        <v>-0.37</v>
      </c>
      <c r="C80" s="9">
        <f t="shared" si="4"/>
        <v>-7.2600000000000109E-2</v>
      </c>
      <c r="G80" s="2">
        <f>CO2high!L180</f>
        <v>284.56774992684393</v>
      </c>
      <c r="H80" s="2">
        <f t="shared" si="5"/>
        <v>0.18297141440733752</v>
      </c>
      <c r="I80" s="2">
        <f t="shared" si="7"/>
        <v>8.4637671777146511E-2</v>
      </c>
      <c r="J80" s="2">
        <f t="shared" si="6"/>
        <v>9.183408778185782E-3</v>
      </c>
    </row>
    <row r="81" spans="1:10">
      <c r="A81" s="9">
        <v>1925</v>
      </c>
      <c r="B81" s="9">
        <v>-0.28000000000000003</v>
      </c>
      <c r="C81" s="9">
        <f t="shared" si="4"/>
        <v>1.739999999999986E-2</v>
      </c>
      <c r="G81" s="2">
        <f>CO2high!L181</f>
        <v>284.84188260624722</v>
      </c>
      <c r="H81" s="2">
        <f t="shared" si="5"/>
        <v>0.18812274963007458</v>
      </c>
      <c r="I81" s="2">
        <f t="shared" si="7"/>
        <v>8.7758153408085585E-2</v>
      </c>
      <c r="J81" s="2">
        <f t="shared" si="6"/>
        <v>9.6119889920198796E-3</v>
      </c>
    </row>
    <row r="82" spans="1:10">
      <c r="A82" s="9">
        <v>1926</v>
      </c>
      <c r="B82" s="9">
        <v>-6.7000000000000004E-2</v>
      </c>
      <c r="C82" s="9">
        <f t="shared" si="4"/>
        <v>0.23039999999999988</v>
      </c>
      <c r="G82" s="2">
        <f>CO2high!L182</f>
        <v>285.11715389581775</v>
      </c>
      <c r="H82" s="2">
        <f t="shared" si="5"/>
        <v>0.19329049474644777</v>
      </c>
      <c r="I82" s="2">
        <f t="shared" si="7"/>
        <v>9.0939421173081084E-2</v>
      </c>
      <c r="J82" s="2">
        <f t="shared" si="6"/>
        <v>1.0055859205903133E-2</v>
      </c>
    </row>
    <row r="83" spans="1:10">
      <c r="A83" s="9">
        <v>1927</v>
      </c>
      <c r="B83" s="9">
        <v>-0.23899999999999999</v>
      </c>
      <c r="C83" s="9">
        <f t="shared" si="4"/>
        <v>5.8399999999999896E-2</v>
      </c>
      <c r="G83" s="2">
        <f>CO2high!L183</f>
        <v>285.39193708333994</v>
      </c>
      <c r="H83" s="2">
        <f t="shared" si="5"/>
        <v>0.1984441029541594</v>
      </c>
      <c r="I83" s="2">
        <f t="shared" si="7"/>
        <v>9.4179144020665517E-2</v>
      </c>
      <c r="J83" s="2">
        <f t="shared" si="6"/>
        <v>1.0515277837876704E-2</v>
      </c>
    </row>
    <row r="84" spans="1:10">
      <c r="A84" s="9">
        <v>1928</v>
      </c>
      <c r="B84" s="9">
        <v>-0.161</v>
      </c>
      <c r="C84" s="9">
        <f t="shared" si="4"/>
        <v>0.13639999999999988</v>
      </c>
      <c r="G84" s="2">
        <f>CO2high!L184</f>
        <v>285.69983132344504</v>
      </c>
      <c r="H84" s="2">
        <f t="shared" si="5"/>
        <v>0.20421282327297943</v>
      </c>
      <c r="I84" s="2">
        <f t="shared" si="7"/>
        <v>9.7494617389905336E-2</v>
      </c>
      <c r="J84" s="2">
        <f t="shared" si="6"/>
        <v>1.0990488597794943E-2</v>
      </c>
    </row>
    <row r="85" spans="1:10">
      <c r="A85" s="9">
        <v>1929</v>
      </c>
      <c r="B85" s="9">
        <v>-0.42699999999999999</v>
      </c>
      <c r="C85" s="9">
        <f t="shared" si="4"/>
        <v>-0.1296000000000001</v>
      </c>
      <c r="G85" s="2">
        <f>CO2high!L185</f>
        <v>286.00338371617079</v>
      </c>
      <c r="H85" s="2">
        <f t="shared" si="5"/>
        <v>0.20989411178412948</v>
      </c>
      <c r="I85" s="2">
        <f t="shared" si="7"/>
        <v>0.10088074349364988</v>
      </c>
      <c r="J85" s="2">
        <f t="shared" si="6"/>
        <v>1.148183204933413E-2</v>
      </c>
    </row>
    <row r="86" spans="1:10">
      <c r="A86" s="9">
        <v>1930</v>
      </c>
      <c r="B86" s="9">
        <v>-0.14099999999999999</v>
      </c>
      <c r="C86" s="9">
        <f t="shared" si="4"/>
        <v>0.1563999999999999</v>
      </c>
      <c r="G86" s="2">
        <f>CO2high!L186</f>
        <v>286.3395491918323</v>
      </c>
      <c r="H86" s="2">
        <f t="shared" si="5"/>
        <v>0.21617875477767559</v>
      </c>
      <c r="I86" s="2">
        <f t="shared" si="7"/>
        <v>0.10435405455202865</v>
      </c>
      <c r="J86" s="2">
        <f t="shared" si="6"/>
        <v>1.1989617866337843E-2</v>
      </c>
    </row>
    <row r="87" spans="1:10">
      <c r="A87" s="9">
        <v>1931</v>
      </c>
      <c r="B87" s="9">
        <v>-0.13500000000000001</v>
      </c>
      <c r="C87" s="9">
        <f t="shared" si="4"/>
        <v>0.16239999999999988</v>
      </c>
      <c r="G87" s="2">
        <f>CO2high!L187</f>
        <v>286.62599031076252</v>
      </c>
      <c r="H87" s="2">
        <f t="shared" si="5"/>
        <v>0.22152797740378574</v>
      </c>
      <c r="I87" s="2">
        <f t="shared" si="7"/>
        <v>0.10788273759051765</v>
      </c>
      <c r="J87" s="2">
        <f t="shared" si="6"/>
        <v>1.2514247866712567E-2</v>
      </c>
    </row>
    <row r="88" spans="1:10">
      <c r="A88" s="9">
        <v>1932</v>
      </c>
      <c r="B88" s="9">
        <v>-0.08</v>
      </c>
      <c r="C88" s="9">
        <f t="shared" si="4"/>
        <v>0.21739999999999987</v>
      </c>
      <c r="G88" s="2">
        <f>CO2high!L188</f>
        <v>286.85640469937374</v>
      </c>
      <c r="H88" s="2">
        <f t="shared" si="5"/>
        <v>0.22582703542588944</v>
      </c>
      <c r="I88" s="2">
        <f t="shared" si="7"/>
        <v>0.11143246724678528</v>
      </c>
      <c r="J88" s="2">
        <f t="shared" si="6"/>
        <v>1.3055940888343781E-2</v>
      </c>
    </row>
    <row r="89" spans="1:10">
      <c r="A89" s="9">
        <v>1933</v>
      </c>
      <c r="B89" s="9">
        <v>-0.28100000000000003</v>
      </c>
      <c r="C89" s="9">
        <f t="shared" si="4"/>
        <v>1.6399999999999859E-2</v>
      </c>
      <c r="G89" s="2">
        <f>CO2high!L189</f>
        <v>287.04325876279489</v>
      </c>
      <c r="H89" s="2">
        <f t="shared" si="5"/>
        <v>0.22931081260253522</v>
      </c>
      <c r="I89" s="2">
        <f t="shared" si="7"/>
        <v>0.11497734851948635</v>
      </c>
      <c r="J89" s="2">
        <f t="shared" si="6"/>
        <v>1.3614719558059728E-2</v>
      </c>
    </row>
    <row r="90" spans="1:10">
      <c r="A90" s="9">
        <v>1934</v>
      </c>
      <c r="B90" s="9">
        <v>-7.0000000000000007E-2</v>
      </c>
      <c r="C90" s="9">
        <f t="shared" si="4"/>
        <v>0.22739999999999988</v>
      </c>
      <c r="G90" s="2">
        <f>CO2high!L190</f>
        <v>287.25352066893055</v>
      </c>
      <c r="H90" s="2">
        <f t="shared" si="5"/>
        <v>0.23322830365725103</v>
      </c>
      <c r="I90" s="2">
        <f t="shared" si="7"/>
        <v>0.11853114078028044</v>
      </c>
      <c r="J90" s="2">
        <f t="shared" si="6"/>
        <v>1.419045929056063E-2</v>
      </c>
    </row>
    <row r="91" spans="1:10">
      <c r="A91" s="9">
        <v>1935</v>
      </c>
      <c r="B91" s="9">
        <v>-0.16800000000000001</v>
      </c>
      <c r="C91" s="9">
        <f t="shared" si="4"/>
        <v>0.12939999999999988</v>
      </c>
      <c r="G91" s="2">
        <f>CO2high!L191</f>
        <v>287.50068678885862</v>
      </c>
      <c r="H91" s="2">
        <f t="shared" si="5"/>
        <v>0.23782970998354333</v>
      </c>
      <c r="I91" s="2">
        <f t="shared" si="7"/>
        <v>0.12211492123721122</v>
      </c>
      <c r="J91" s="2">
        <f t="shared" si="6"/>
        <v>1.4783114361422239E-2</v>
      </c>
    </row>
    <row r="92" spans="1:10">
      <c r="A92" s="9">
        <v>1936</v>
      </c>
      <c r="B92" s="9">
        <v>-0.115</v>
      </c>
      <c r="C92" s="9">
        <f t="shared" si="4"/>
        <v>0.1823999999999999</v>
      </c>
      <c r="G92" s="2">
        <f>CO2high!L192</f>
        <v>287.76998612133667</v>
      </c>
      <c r="H92" s="2">
        <f t="shared" si="5"/>
        <v>0.24283866177561847</v>
      </c>
      <c r="I92" s="2">
        <f t="shared" si="7"/>
        <v>0.12574048616941072</v>
      </c>
      <c r="J92" s="2">
        <f t="shared" si="6"/>
        <v>1.5392759024476722E-2</v>
      </c>
    </row>
    <row r="93" spans="1:10">
      <c r="A93" s="9">
        <v>1937</v>
      </c>
      <c r="B93" s="9">
        <v>-7.1999999999999995E-2</v>
      </c>
      <c r="C93" s="9">
        <f t="shared" si="4"/>
        <v>0.22539999999999988</v>
      </c>
      <c r="G93" s="2">
        <f>CO2high!L193</f>
        <v>288.08334642406845</v>
      </c>
      <c r="H93" s="2">
        <f t="shared" si="5"/>
        <v>0.24866124780697024</v>
      </c>
      <c r="I93" s="2">
        <f t="shared" si="7"/>
        <v>0.12943185856502046</v>
      </c>
      <c r="J93" s="2">
        <f t="shared" si="6"/>
        <v>1.6019534114659947E-2</v>
      </c>
    </row>
    <row r="94" spans="1:10">
      <c r="A94" s="9">
        <v>1938</v>
      </c>
      <c r="B94" s="9">
        <v>0.10199999999999999</v>
      </c>
      <c r="C94" s="9">
        <f t="shared" si="4"/>
        <v>0.39939999999999987</v>
      </c>
      <c r="G94" s="2">
        <f>CO2high!L194</f>
        <v>288.42735816366667</v>
      </c>
      <c r="H94" s="2">
        <f t="shared" si="5"/>
        <v>0.25504608337254531</v>
      </c>
      <c r="I94" s="2">
        <f t="shared" si="7"/>
        <v>0.13320446087376167</v>
      </c>
      <c r="J94" s="2">
        <f t="shared" si="6"/>
        <v>1.6663716117537995E-2</v>
      </c>
    </row>
    <row r="95" spans="1:10">
      <c r="A95" s="9">
        <v>1939</v>
      </c>
      <c r="B95" s="9">
        <v>-5.2999999999999999E-2</v>
      </c>
      <c r="C95" s="9">
        <f t="shared" si="4"/>
        <v>0.2443999999999999</v>
      </c>
      <c r="G95" s="2">
        <f>CO2high!L195</f>
        <v>288.73254627004951</v>
      </c>
      <c r="H95" s="2">
        <f t="shared" si="5"/>
        <v>0.26070398340607281</v>
      </c>
      <c r="I95" s="2">
        <f t="shared" si="7"/>
        <v>0.13703316024615658</v>
      </c>
      <c r="J95" s="2">
        <f t="shared" si="6"/>
        <v>1.7325667547753346E-2</v>
      </c>
    </row>
    <row r="96" spans="1:10">
      <c r="A96" s="9">
        <v>1940</v>
      </c>
      <c r="B96" s="9">
        <v>-3.6999999999999998E-2</v>
      </c>
      <c r="C96" s="9">
        <f t="shared" si="4"/>
        <v>0.26039999999999991</v>
      </c>
      <c r="G96" s="2">
        <f>CO2high!L196</f>
        <v>289.05708165529205</v>
      </c>
      <c r="H96" s="2">
        <f t="shared" si="5"/>
        <v>0.26671400646541016</v>
      </c>
      <c r="I96" s="2">
        <f t="shared" si="7"/>
        <v>0.14092717648852005</v>
      </c>
      <c r="J96" s="2">
        <f t="shared" si="6"/>
        <v>1.8005606106280277E-2</v>
      </c>
    </row>
    <row r="97" spans="1:10">
      <c r="A97" s="9">
        <v>1941</v>
      </c>
      <c r="B97" s="9">
        <v>-1.7999999999999999E-2</v>
      </c>
      <c r="C97" s="9">
        <f t="shared" si="4"/>
        <v>0.27939999999999987</v>
      </c>
      <c r="G97" s="2">
        <f>CO2high!L197</f>
        <v>289.42674120904542</v>
      </c>
      <c r="H97" s="2">
        <f t="shared" si="5"/>
        <v>0.27355146260022906</v>
      </c>
      <c r="I97" s="2">
        <f t="shared" si="7"/>
        <v>0.14491019251513332</v>
      </c>
      <c r="J97" s="2">
        <f t="shared" si="6"/>
        <v>1.8703800626051398E-2</v>
      </c>
    </row>
    <row r="98" spans="1:10">
      <c r="A98" s="9">
        <v>1942</v>
      </c>
      <c r="B98" s="9">
        <v>-3.2000000000000001E-2</v>
      </c>
      <c r="C98" s="9">
        <f t="shared" si="4"/>
        <v>0.26539999999999986</v>
      </c>
      <c r="G98" s="2">
        <f>CO2high!L198</f>
        <v>289.80544566670903</v>
      </c>
      <c r="H98" s="2">
        <f t="shared" si="5"/>
        <v>0.28054716892696563</v>
      </c>
      <c r="I98" s="2">
        <f t="shared" si="7"/>
        <v>0.14898432390557681</v>
      </c>
      <c r="J98" s="2">
        <f t="shared" si="6"/>
        <v>1.9420652931981384E-2</v>
      </c>
    </row>
    <row r="99" spans="1:10">
      <c r="A99" s="9">
        <v>1943</v>
      </c>
      <c r="B99" s="9">
        <v>-6.8000000000000005E-2</v>
      </c>
      <c r="C99" s="9">
        <f t="shared" si="4"/>
        <v>0.22939999999999988</v>
      </c>
      <c r="G99" s="2">
        <f>CO2high!L199</f>
        <v>290.18082678020602</v>
      </c>
      <c r="H99" s="2">
        <f t="shared" si="5"/>
        <v>0.28747246813847915</v>
      </c>
      <c r="I99" s="2">
        <f t="shared" si="7"/>
        <v>0.15314451616312047</v>
      </c>
      <c r="J99" s="2">
        <f t="shared" si="6"/>
        <v>2.0156574583111406E-2</v>
      </c>
    </row>
    <row r="100" spans="1:10">
      <c r="A100" s="9">
        <v>1944</v>
      </c>
      <c r="B100" s="9">
        <v>7.3999999999999996E-2</v>
      </c>
      <c r="C100" s="9">
        <f t="shared" si="4"/>
        <v>0.3713999999999999</v>
      </c>
      <c r="G100" s="2">
        <f>CO2high!L200</f>
        <v>290.5730107039663</v>
      </c>
      <c r="H100" s="2">
        <f t="shared" si="5"/>
        <v>0.29469819503217703</v>
      </c>
      <c r="I100" s="2">
        <f t="shared" si="7"/>
        <v>0.15739740455844098</v>
      </c>
      <c r="J100" s="2">
        <f t="shared" si="6"/>
        <v>2.0911946091285858E-2</v>
      </c>
    </row>
    <row r="101" spans="1:10">
      <c r="A101" s="9">
        <v>1945</v>
      </c>
      <c r="B101" s="9">
        <v>-0.109</v>
      </c>
      <c r="C101" s="9">
        <f t="shared" si="4"/>
        <v>0.1883999999999999</v>
      </c>
      <c r="G101" s="2">
        <f>CO2high!L201</f>
        <v>290.9546790874428</v>
      </c>
      <c r="H101" s="2">
        <f t="shared" si="5"/>
        <v>0.30172082243457093</v>
      </c>
      <c r="I101" s="2">
        <f t="shared" si="7"/>
        <v>0.16173376619987798</v>
      </c>
      <c r="J101" s="2">
        <f t="shared" si="6"/>
        <v>2.1687183495379299E-2</v>
      </c>
    </row>
    <row r="102" spans="1:10">
      <c r="A102" s="9">
        <v>1946</v>
      </c>
      <c r="B102" s="9">
        <v>-7.9000000000000001E-2</v>
      </c>
      <c r="C102" s="9">
        <f t="shared" si="4"/>
        <v>0.21839999999999987</v>
      </c>
      <c r="G102" s="2">
        <f>CO2high!L202</f>
        <v>291.2260251318898</v>
      </c>
      <c r="H102" s="2">
        <f t="shared" si="5"/>
        <v>0.30670793874533481</v>
      </c>
      <c r="I102" s="2">
        <f t="shared" si="7"/>
        <v>0.1660877613245777</v>
      </c>
      <c r="J102" s="2">
        <f t="shared" si="6"/>
        <v>2.248264808514085E-2</v>
      </c>
    </row>
    <row r="103" spans="1:10">
      <c r="A103" s="9">
        <v>1947</v>
      </c>
      <c r="B103" s="9">
        <v>-3.4000000000000002E-2</v>
      </c>
      <c r="C103" s="9">
        <f t="shared" si="4"/>
        <v>0.26339999999999986</v>
      </c>
      <c r="G103" s="2">
        <f>CO2high!L203</f>
        <v>291.53503995286815</v>
      </c>
      <c r="H103" s="2">
        <f t="shared" si="5"/>
        <v>0.3123817201498732</v>
      </c>
      <c r="I103" s="2">
        <f t="shared" si="7"/>
        <v>0.17048028900027593</v>
      </c>
      <c r="J103" s="2">
        <f t="shared" si="6"/>
        <v>2.329832512834085E-2</v>
      </c>
    </row>
    <row r="104" spans="1:10">
      <c r="A104" s="9">
        <v>1948</v>
      </c>
      <c r="B104" s="9">
        <v>-6.2E-2</v>
      </c>
      <c r="C104" s="9">
        <f t="shared" si="4"/>
        <v>0.23539999999999989</v>
      </c>
      <c r="G104" s="2">
        <f>CO2high!L204</f>
        <v>291.9139452257117</v>
      </c>
      <c r="H104" s="2">
        <f t="shared" si="5"/>
        <v>0.31933054874051797</v>
      </c>
      <c r="I104" s="2">
        <f t="shared" si="7"/>
        <v>0.17494983710347128</v>
      </c>
      <c r="J104" s="2">
        <f t="shared" si="6"/>
        <v>2.4134318683133441E-2</v>
      </c>
    </row>
    <row r="105" spans="1:10">
      <c r="A105" s="9">
        <v>1949</v>
      </c>
      <c r="B105" s="9">
        <v>-0.14499999999999999</v>
      </c>
      <c r="C105" s="9">
        <f t="shared" si="4"/>
        <v>0.1523999999999999</v>
      </c>
      <c r="G105" s="2">
        <f>CO2high!L205</f>
        <v>292.32218703515588</v>
      </c>
      <c r="H105" s="2">
        <f t="shared" si="5"/>
        <v>0.32680729971635664</v>
      </c>
      <c r="I105" s="2">
        <f t="shared" si="7"/>
        <v>0.17951041541613677</v>
      </c>
      <c r="J105" s="2">
        <f t="shared" si="6"/>
        <v>2.4990950827760958E-2</v>
      </c>
    </row>
    <row r="106" spans="1:10">
      <c r="A106" s="9">
        <v>1950</v>
      </c>
      <c r="B106" s="9">
        <v>-0.30499999999999999</v>
      </c>
      <c r="C106" s="9">
        <f t="shared" si="4"/>
        <v>-7.6000000000001067E-3</v>
      </c>
      <c r="G106" s="2">
        <f>CO2high!L206</f>
        <v>292.69913708981255</v>
      </c>
      <c r="H106" s="2">
        <f t="shared" si="5"/>
        <v>0.3337016913849582</v>
      </c>
      <c r="I106" s="2">
        <f t="shared" si="7"/>
        <v>0.18414108300464452</v>
      </c>
      <c r="J106" s="2">
        <f t="shared" si="6"/>
        <v>2.5868621386622933E-2</v>
      </c>
    </row>
    <row r="107" spans="1:10">
      <c r="A107" s="9">
        <v>1951</v>
      </c>
      <c r="B107" s="9">
        <v>-0.13</v>
      </c>
      <c r="C107" s="9">
        <f t="shared" si="4"/>
        <v>0.16739999999999988</v>
      </c>
      <c r="G107" s="2">
        <f>CO2high!L207</f>
        <v>293.17002172932069</v>
      </c>
      <c r="H107" s="2">
        <f t="shared" si="5"/>
        <v>0.34230167766488251</v>
      </c>
      <c r="I107" s="2">
        <f t="shared" si="7"/>
        <v>0.18889266811390187</v>
      </c>
      <c r="J107" s="2">
        <f t="shared" si="6"/>
        <v>2.6767608968613296E-2</v>
      </c>
    </row>
    <row r="108" spans="1:10">
      <c r="A108" s="9">
        <v>1952</v>
      </c>
      <c r="B108" s="9">
        <v>-4.8000000000000001E-2</v>
      </c>
      <c r="C108" s="9">
        <f t="shared" si="4"/>
        <v>0.2493999999999999</v>
      </c>
      <c r="G108" s="2">
        <f>CO2high!L208</f>
        <v>293.69478442929693</v>
      </c>
      <c r="H108" s="2">
        <f t="shared" si="5"/>
        <v>0.35186940489493213</v>
      </c>
      <c r="I108" s="2">
        <f t="shared" si="7"/>
        <v>0.1937914032063256</v>
      </c>
      <c r="J108" s="2">
        <f t="shared" si="6"/>
        <v>2.7688479304558533E-2</v>
      </c>
    </row>
    <row r="109" spans="1:10">
      <c r="A109" s="9">
        <v>1953</v>
      </c>
      <c r="B109" s="9">
        <v>4.5999999999999999E-2</v>
      </c>
      <c r="C109" s="9">
        <f t="shared" si="4"/>
        <v>0.34339999999999987</v>
      </c>
      <c r="G109" s="2">
        <f>CO2high!L209</f>
        <v>294.22045251891308</v>
      </c>
      <c r="H109" s="2">
        <f t="shared" si="5"/>
        <v>0.3614365154310934</v>
      </c>
      <c r="I109" s="2">
        <f t="shared" si="7"/>
        <v>0.1988325776125166</v>
      </c>
      <c r="J109" s="2">
        <f t="shared" si="6"/>
        <v>2.863194391232057E-2</v>
      </c>
    </row>
    <row r="110" spans="1:10">
      <c r="A110" s="9">
        <v>1954</v>
      </c>
      <c r="B110" s="9">
        <v>-0.185</v>
      </c>
      <c r="C110" s="9">
        <f t="shared" si="4"/>
        <v>0.11239999999999989</v>
      </c>
      <c r="G110" s="2">
        <f>CO2high!L210</f>
        <v>294.75702892844942</v>
      </c>
      <c r="H110" s="2">
        <f t="shared" si="5"/>
        <v>0.37118454375355259</v>
      </c>
      <c r="I110" s="2">
        <f t="shared" si="7"/>
        <v>0.20401728066496838</v>
      </c>
      <c r="J110" s="2">
        <f t="shared" si="6"/>
        <v>2.9598683511737684E-2</v>
      </c>
    </row>
    <row r="111" spans="1:10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CO2high!L211</f>
        <v>295.29463880968268</v>
      </c>
      <c r="H111" s="2">
        <f t="shared" si="5"/>
        <v>0.38093356682306151</v>
      </c>
      <c r="I111" s="2">
        <f t="shared" si="7"/>
        <v>0.20934098146031638</v>
      </c>
      <c r="J111" s="2">
        <f t="shared" si="6"/>
        <v>3.0589381143568035E-2</v>
      </c>
    </row>
    <row r="112" spans="1:10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CO2high!L212</f>
        <v>295.90641118542766</v>
      </c>
      <c r="H112" s="2">
        <f t="shared" si="5"/>
        <v>0.39200588605694109</v>
      </c>
      <c r="I112" s="2">
        <f t="shared" si="7"/>
        <v>0.21484038103639477</v>
      </c>
      <c r="J112" s="2">
        <f t="shared" si="6"/>
        <v>3.1604690233367164E-2</v>
      </c>
    </row>
    <row r="113" spans="1:10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CO2high!L213</f>
        <v>296.56798333456965</v>
      </c>
      <c r="H113" s="2">
        <f t="shared" si="5"/>
        <v>0.40395378625883893</v>
      </c>
      <c r="I113" s="2">
        <f t="shared" si="7"/>
        <v>0.2205370665203705</v>
      </c>
      <c r="J113" s="2">
        <f t="shared" si="6"/>
        <v>3.264546895712836E-2</v>
      </c>
    </row>
    <row r="114" spans="1:10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CO2high!L214</f>
        <v>297.25860425044135</v>
      </c>
      <c r="H114" s="2">
        <f t="shared" si="5"/>
        <v>0.41639790258168025</v>
      </c>
      <c r="I114" s="2">
        <f t="shared" si="7"/>
        <v>0.22644013440935773</v>
      </c>
      <c r="J114" s="2">
        <f t="shared" si="6"/>
        <v>3.3712693231287574E-2</v>
      </c>
    </row>
    <row r="115" spans="1:10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CO2high!L215</f>
        <v>297.96269024586809</v>
      </c>
      <c r="H115" s="2">
        <f t="shared" si="5"/>
        <v>0.4290549155860453</v>
      </c>
      <c r="I115" s="2">
        <f t="shared" si="7"/>
        <v>0.23254958704381287</v>
      </c>
      <c r="J115" s="2">
        <f t="shared" si="6"/>
        <v>3.4807385097179011E-2</v>
      </c>
    </row>
    <row r="116" spans="1:10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CO2high!L216</f>
        <v>298.71097489646547</v>
      </c>
      <c r="H116" s="2">
        <f t="shared" si="5"/>
        <v>0.44247372460449386</v>
      </c>
      <c r="I116" s="2">
        <f t="shared" si="7"/>
        <v>0.2388824858611733</v>
      </c>
      <c r="J116" s="2">
        <f t="shared" si="6"/>
        <v>3.5930560804235893E-2</v>
      </c>
    </row>
    <row r="117" spans="1:10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CO2high!L217</f>
        <v>299.49783757631923</v>
      </c>
      <c r="H117" s="2">
        <f t="shared" si="5"/>
        <v>0.4565481336646986</v>
      </c>
      <c r="I117" s="2">
        <f t="shared" si="7"/>
        <v>0.24545203812044405</v>
      </c>
      <c r="J117" s="2">
        <f t="shared" si="6"/>
        <v>3.7083327738559296E-2</v>
      </c>
    </row>
    <row r="118" spans="1:10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CO2high!L218</f>
        <v>300.27359972053625</v>
      </c>
      <c r="H118" s="2">
        <f t="shared" si="5"/>
        <v>0.47038783835191411</v>
      </c>
      <c r="I118" s="2">
        <f t="shared" si="7"/>
        <v>0.25224336625149141</v>
      </c>
      <c r="J118" s="2">
        <f t="shared" si="6"/>
        <v>3.8266862013528399E-2</v>
      </c>
    </row>
    <row r="119" spans="1:10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CO2high!L219</f>
        <v>301.08498582896891</v>
      </c>
      <c r="H119" s="2">
        <f t="shared" si="5"/>
        <v>0.48482487614808284</v>
      </c>
      <c r="I119" s="2">
        <f t="shared" si="7"/>
        <v>0.25926793938231257</v>
      </c>
      <c r="J119" s="2">
        <f t="shared" si="6"/>
        <v>3.9482248557600026E-2</v>
      </c>
    </row>
    <row r="120" spans="1:10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CO2high!L220</f>
        <v>301.95004347737819</v>
      </c>
      <c r="H120" s="2">
        <f t="shared" si="5"/>
        <v>0.50017410585657951</v>
      </c>
      <c r="I120" s="2">
        <f t="shared" si="7"/>
        <v>0.26654663752685981</v>
      </c>
      <c r="J120" s="2">
        <f t="shared" si="6"/>
        <v>4.0730631281484395E-2</v>
      </c>
    </row>
    <row r="121" spans="1:10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CO2high!L221</f>
        <v>302.87377651516817</v>
      </c>
      <c r="H121" s="2">
        <f t="shared" si="5"/>
        <v>0.51651597412078054</v>
      </c>
      <c r="I121" s="2">
        <f t="shared" si="7"/>
        <v>0.27410215960406986</v>
      </c>
      <c r="J121" s="2">
        <f t="shared" si="6"/>
        <v>4.2013266196958124E-2</v>
      </c>
    </row>
    <row r="122" spans="1:10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CO2high!L222</f>
        <v>303.84155571014884</v>
      </c>
      <c r="H122" s="2">
        <f t="shared" si="5"/>
        <v>0.53358369207491796</v>
      </c>
      <c r="I122" s="2">
        <f t="shared" si="7"/>
        <v>0.28194817735994482</v>
      </c>
      <c r="J122" s="2">
        <f t="shared" si="6"/>
        <v>4.3331531111510516E-2</v>
      </c>
    </row>
    <row r="123" spans="1:10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CO2high!L223</f>
        <v>304.86339645633899</v>
      </c>
      <c r="H123" s="2">
        <f t="shared" si="5"/>
        <v>0.55154593505651406</v>
      </c>
      <c r="I123" s="2">
        <f t="shared" si="7"/>
        <v>0.2901031617365426</v>
      </c>
      <c r="J123" s="2">
        <f t="shared" si="6"/>
        <v>4.4686873662201622E-2</v>
      </c>
    </row>
    <row r="124" spans="1:10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CO2high!L224</f>
        <v>305.91306899560601</v>
      </c>
      <c r="H124" s="2">
        <f t="shared" si="5"/>
        <v>0.56993483486363039</v>
      </c>
      <c r="I124" s="2">
        <f t="shared" si="7"/>
        <v>0.29857045079926764</v>
      </c>
      <c r="J124" s="2">
        <f t="shared" si="6"/>
        <v>4.6080838178463882E-2</v>
      </c>
    </row>
    <row r="125" spans="1:10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CO2high!L225</f>
        <v>307.02283284658216</v>
      </c>
      <c r="H125" s="2">
        <f t="shared" si="5"/>
        <v>0.58930796367739735</v>
      </c>
      <c r="I125" s="2">
        <f t="shared" si="7"/>
        <v>0.30737060497598873</v>
      </c>
      <c r="J125" s="2">
        <f t="shared" si="6"/>
        <v>4.7514979178150049E-2</v>
      </c>
    </row>
    <row r="126" spans="1:10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CO2high!L226</f>
        <v>308.21014746015669</v>
      </c>
      <c r="H126" s="2">
        <f t="shared" si="5"/>
        <v>0.60995751034300372</v>
      </c>
      <c r="I126" s="2">
        <f t="shared" si="7"/>
        <v>0.31653259496973318</v>
      </c>
      <c r="J126" s="2">
        <f t="shared" si="6"/>
        <v>4.8990959132681776E-2</v>
      </c>
    </row>
    <row r="127" spans="1:10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CO2high!L227</f>
        <v>309.50016780010583</v>
      </c>
      <c r="H127" s="2">
        <f t="shared" si="5"/>
        <v>0.63230332093335151</v>
      </c>
      <c r="I127" s="2">
        <f t="shared" si="7"/>
        <v>0.32609749087343792</v>
      </c>
      <c r="J127" s="2">
        <f t="shared" si="6"/>
        <v>5.0510595624236231E-2</v>
      </c>
    </row>
    <row r="128" spans="1:10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CO2high!L228</f>
        <v>310.83388349146423</v>
      </c>
      <c r="H128" s="2">
        <f t="shared" si="5"/>
        <v>0.65530831293187208</v>
      </c>
      <c r="I128" s="2">
        <f t="shared" si="7"/>
        <v>0.33607280459443384</v>
      </c>
      <c r="J128" s="2">
        <f t="shared" si="6"/>
        <v>5.2075929189251698E-2</v>
      </c>
    </row>
    <row r="129" spans="1:10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CO2high!L229</f>
        <v>312.2178328595374</v>
      </c>
      <c r="H129" s="2">
        <f t="shared" si="5"/>
        <v>0.67907565391512381</v>
      </c>
      <c r="I129" s="2">
        <f t="shared" si="7"/>
        <v>0.34646902027113224</v>
      </c>
      <c r="J129" s="2">
        <f t="shared" si="6"/>
        <v>5.3689031441553133E-2</v>
      </c>
    </row>
    <row r="130" spans="1:10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CO2high!L230</f>
        <v>313.68503640675294</v>
      </c>
      <c r="H130" s="2">
        <f t="shared" si="5"/>
        <v>0.70415799093832032</v>
      </c>
      <c r="I130" s="2">
        <f t="shared" si="7"/>
        <v>0.35731345961858157</v>
      </c>
      <c r="J130" s="2">
        <f t="shared" si="6"/>
        <v>5.5352021778105144E-2</v>
      </c>
    </row>
    <row r="131" spans="1:10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CO2high!L231</f>
        <v>315.12465207114838</v>
      </c>
      <c r="H131" s="2">
        <f t="shared" si="5"/>
        <v>0.72865493302505169</v>
      </c>
      <c r="I131" s="2">
        <f t="shared" si="7"/>
        <v>0.36857352302183999</v>
      </c>
      <c r="J131" s="2">
        <f t="shared" si="6"/>
        <v>5.7067162745039049E-2</v>
      </c>
    </row>
    <row r="132" spans="1:10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CO2high!L232</f>
        <v>316.52467421250219</v>
      </c>
      <c r="H132" s="2">
        <f t="shared" si="5"/>
        <v>0.75237103754730339</v>
      </c>
      <c r="I132" s="2">
        <f t="shared" si="7"/>
        <v>0.38021163124736207</v>
      </c>
      <c r="J132" s="2">
        <f t="shared" si="6"/>
        <v>5.8836518871411281E-2</v>
      </c>
    </row>
    <row r="133" spans="1:10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CO2high!L233</f>
        <v>318.02752121879541</v>
      </c>
      <c r="H133" s="2">
        <f t="shared" si="5"/>
        <v>0.77771251953881215</v>
      </c>
      <c r="I133" s="2">
        <f t="shared" si="7"/>
        <v>0.39226620905421927</v>
      </c>
      <c r="J133" s="2">
        <f t="shared" si="6"/>
        <v>6.0661929509706683E-2</v>
      </c>
    </row>
    <row r="134" spans="1:10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CO2high!L234</f>
        <v>319.5780774360698</v>
      </c>
      <c r="H134" s="2">
        <f t="shared" si="5"/>
        <v>0.80373328263351618</v>
      </c>
      <c r="I134" s="2">
        <f t="shared" si="7"/>
        <v>0.40474503691664143</v>
      </c>
      <c r="J134" s="2">
        <f t="shared" si="6"/>
        <v>6.2545441817519518E-2</v>
      </c>
    </row>
    <row r="135" spans="1:10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CO2high!L235</f>
        <v>321.12802027624508</v>
      </c>
      <c r="H135" s="2">
        <f t="shared" ref="H135:H198" si="9">H$3*LN(G135/G$3)</f>
        <v>0.82961788214101762</v>
      </c>
      <c r="I135" s="2">
        <f t="shared" si="7"/>
        <v>0.41763032191798866</v>
      </c>
      <c r="J135" s="2">
        <f t="shared" ref="J135:J198" si="10">J134+J$3*(I134-J134)</f>
        <v>6.4489135517682525E-2</v>
      </c>
    </row>
    <row r="136" spans="1:10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CO2high!L236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0.43095938200778527</v>
      </c>
      <c r="J136" s="2">
        <f t="shared" si="10"/>
        <v>6.6494977456436261E-2</v>
      </c>
    </row>
    <row r="137" spans="1:10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CO2high!L237</f>
        <v>324.38134318563186</v>
      </c>
      <c r="H137" s="2">
        <f t="shared" si="9"/>
        <v>0.88354560471989507</v>
      </c>
      <c r="I137" s="2">
        <f t="shared" si="11"/>
        <v>0.44468453742751823</v>
      </c>
      <c r="J137" s="2">
        <f t="shared" si="10"/>
        <v>6.8565135274287925E-2</v>
      </c>
    </row>
    <row r="138" spans="1:10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CO2high!L238</f>
        <v>325.87632581499628</v>
      </c>
      <c r="H138" s="2">
        <f t="shared" si="9"/>
        <v>0.90814561034951224</v>
      </c>
      <c r="I138" s="2">
        <f t="shared" si="11"/>
        <v>0.45873651746581345</v>
      </c>
      <c r="J138" s="2">
        <f t="shared" si="10"/>
        <v>7.0701493478518271E-2</v>
      </c>
    </row>
    <row r="139" spans="1:10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CO2high!L239</f>
        <v>327.3337538345445</v>
      </c>
      <c r="H139" s="2">
        <f t="shared" si="9"/>
        <v>0.93201925555544629</v>
      </c>
      <c r="I139" s="2">
        <f t="shared" si="11"/>
        <v>0.47308246752146244</v>
      </c>
      <c r="J139" s="2">
        <f t="shared" si="10"/>
        <v>7.2905532414766105E-2</v>
      </c>
    </row>
    <row r="140" spans="1:10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CO2high!L240</f>
        <v>328.76510865971892</v>
      </c>
      <c r="H140" s="2">
        <f t="shared" si="9"/>
        <v>0.95536256828266342</v>
      </c>
      <c r="I140" s="2">
        <f t="shared" si="11"/>
        <v>0.48769671709739976</v>
      </c>
      <c r="J140" s="2">
        <f t="shared" si="10"/>
        <v>7.5178537406172141E-2</v>
      </c>
    </row>
    <row r="141" spans="1:10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CO2high!L241</f>
        <v>330.26788783446779</v>
      </c>
      <c r="H141" s="2">
        <f t="shared" si="9"/>
        <v>0.97976159704940036</v>
      </c>
      <c r="I141" s="2">
        <f t="shared" si="11"/>
        <v>0.50260372260552422</v>
      </c>
      <c r="J141" s="2">
        <f t="shared" si="10"/>
        <v>7.7521640666818312E-2</v>
      </c>
    </row>
    <row r="142" spans="1:10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CO2high!L242</f>
        <v>331.82311969899791</v>
      </c>
      <c r="H142" s="2">
        <f t="shared" si="9"/>
        <v>1.0048956214775397</v>
      </c>
      <c r="I142" s="2">
        <f t="shared" si="11"/>
        <v>0.51781717901937907</v>
      </c>
      <c r="J142" s="2">
        <f t="shared" si="10"/>
        <v>7.9936106892230158E-2</v>
      </c>
    </row>
    <row r="143" spans="1:10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CO2high!L243</f>
        <v>333.43299346979262</v>
      </c>
      <c r="H143" s="2">
        <f t="shared" si="9"/>
        <v>1.0307889317853733</v>
      </c>
      <c r="I143" s="2">
        <f t="shared" si="11"/>
        <v>0.53335109356462695</v>
      </c>
      <c r="J143" s="2">
        <f t="shared" si="10"/>
        <v>8.2423271381912369E-2</v>
      </c>
    </row>
    <row r="144" spans="1:10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CO2high!L244</f>
        <v>335.08513007162856</v>
      </c>
      <c r="H144" s="2">
        <f t="shared" si="9"/>
        <v>1.0572323399842118</v>
      </c>
      <c r="I144" s="2">
        <f t="shared" si="11"/>
        <v>0.54921252291016842</v>
      </c>
      <c r="J144" s="2">
        <f t="shared" si="10"/>
        <v>8.4984541411910183E-2</v>
      </c>
    </row>
    <row r="145" spans="1:10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CO2high!L245</f>
        <v>336.8100679671719</v>
      </c>
      <c r="H145" s="2">
        <f t="shared" si="9"/>
        <v>1.0847022133890509</v>
      </c>
      <c r="I145" s="2">
        <f t="shared" si="11"/>
        <v>0.56542309979629524</v>
      </c>
      <c r="J145" s="2">
        <f t="shared" si="10"/>
        <v>8.7621356346820292E-2</v>
      </c>
    </row>
    <row r="146" spans="1:10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CO2high!L246</f>
        <v>338.56155218651242</v>
      </c>
      <c r="H146" s="2">
        <f t="shared" si="9"/>
        <v>1.1124512668020434</v>
      </c>
      <c r="I146" s="2">
        <f t="shared" si="11"/>
        <v>0.58198053962297513</v>
      </c>
      <c r="J146" s="2">
        <f t="shared" si="10"/>
        <v>9.0335270249613311E-2</v>
      </c>
    </row>
    <row r="147" spans="1:10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CO2high!L247</f>
        <v>340.31340318166463</v>
      </c>
      <c r="H147" s="2">
        <f t="shared" si="9"/>
        <v>1.1400629014747341</v>
      </c>
      <c r="I147" s="2">
        <f t="shared" si="11"/>
        <v>0.59886970290918362</v>
      </c>
      <c r="J147" s="2">
        <f t="shared" si="10"/>
        <v>9.3127815379654005E-2</v>
      </c>
    </row>
    <row r="148" spans="1:10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CO2high!L248</f>
        <v>342.07918263701623</v>
      </c>
      <c r="H148" s="2">
        <f t="shared" si="9"/>
        <v>1.1677506031512332</v>
      </c>
      <c r="I148" s="2">
        <f t="shared" si="11"/>
        <v>0.61608259274537447</v>
      </c>
      <c r="J148" s="2">
        <f t="shared" si="10"/>
        <v>9.6000429300821727E-2</v>
      </c>
    </row>
    <row r="149" spans="1:10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CO2high!L249</f>
        <v>343.78944575568528</v>
      </c>
      <c r="H149" s="2">
        <f t="shared" si="9"/>
        <v>1.19443188370727</v>
      </c>
      <c r="I149" s="2">
        <f t="shared" si="11"/>
        <v>0.63357785893029961</v>
      </c>
      <c r="J149" s="2">
        <f t="shared" si="10"/>
        <v>9.8954495989186791E-2</v>
      </c>
    </row>
    <row r="150" spans="1:10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CO2high!L250</f>
        <v>345.47441714684123</v>
      </c>
      <c r="H150" s="2">
        <f t="shared" si="9"/>
        <v>1.2205891084949083</v>
      </c>
      <c r="I150" s="2">
        <f t="shared" si="11"/>
        <v>0.65133050995055364</v>
      </c>
      <c r="J150" s="2">
        <f t="shared" si="10"/>
        <v>0.10199115669069231</v>
      </c>
    </row>
    <row r="151" spans="1:10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CO2high!L251</f>
        <v>347.19112436073488</v>
      </c>
      <c r="H151" s="2">
        <f t="shared" si="9"/>
        <v>1.2471081190391364</v>
      </c>
      <c r="I151" s="2">
        <f t="shared" si="11"/>
        <v>0.66934390572121449</v>
      </c>
      <c r="J151" s="2">
        <f t="shared" si="10"/>
        <v>0.10511140421720833</v>
      </c>
    </row>
    <row r="152" spans="1:10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CO2high!L252</f>
        <v>348.94979598741145</v>
      </c>
      <c r="H152" s="2">
        <f t="shared" si="9"/>
        <v>1.2741397528491138</v>
      </c>
      <c r="I152" s="2">
        <f t="shared" si="11"/>
        <v>0.68762598846179779</v>
      </c>
      <c r="J152" s="2">
        <f t="shared" si="10"/>
        <v>0.10831624482575108</v>
      </c>
    </row>
    <row r="153" spans="1:10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CO2high!L253</f>
        <v>350.74371546597212</v>
      </c>
      <c r="H153" s="2">
        <f t="shared" si="9"/>
        <v>1.3015731650006379</v>
      </c>
      <c r="I153" s="2">
        <f t="shared" si="11"/>
        <v>0.70618100247113536</v>
      </c>
      <c r="J153" s="2">
        <f t="shared" si="10"/>
        <v>0.11160672416960384</v>
      </c>
    </row>
    <row r="154" spans="1:10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CO2high!L254</f>
        <v>352.56470309445297</v>
      </c>
      <c r="H154" s="2">
        <f t="shared" si="9"/>
        <v>1.3292773850143107</v>
      </c>
      <c r="I154" s="2">
        <f t="shared" si="11"/>
        <v>0.72500899117246786</v>
      </c>
      <c r="J154" s="2">
        <f t="shared" si="10"/>
        <v>0.11498390607035654</v>
      </c>
    </row>
    <row r="155" spans="1:10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CO2high!L255</f>
        <v>354.34754466009747</v>
      </c>
      <c r="H155" s="2">
        <f t="shared" si="9"/>
        <v>1.3562629765903571</v>
      </c>
      <c r="I155" s="2">
        <f t="shared" si="11"/>
        <v>0.74407926743636887</v>
      </c>
      <c r="J155" s="2">
        <f t="shared" si="10"/>
        <v>0.11844884855373652</v>
      </c>
    </row>
    <row r="156" spans="1:10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CO2high!L256</f>
        <v>356.08206037649791</v>
      </c>
      <c r="H156" s="2">
        <f t="shared" si="9"/>
        <v>1.3823871061466175</v>
      </c>
      <c r="I156" s="2">
        <f t="shared" si="11"/>
        <v>0.76335772685875258</v>
      </c>
      <c r="J156" s="2">
        <f t="shared" si="10"/>
        <v>0.12200242933298988</v>
      </c>
    </row>
    <row r="157" spans="1:10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CO2high!L257</f>
        <v>357.87475509017264</v>
      </c>
      <c r="H157" s="2">
        <f t="shared" si="9"/>
        <v>1.4092541005267196</v>
      </c>
      <c r="I157" s="2">
        <f t="shared" si="11"/>
        <v>0.78286123490522375</v>
      </c>
      <c r="J157" s="2">
        <f t="shared" si="10"/>
        <v>0.12564532742293621</v>
      </c>
    </row>
    <row r="158" spans="1:10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CO2high!L258</f>
        <v>359.72195426131492</v>
      </c>
      <c r="H158" s="2">
        <f t="shared" si="9"/>
        <v>1.4367975306034066</v>
      </c>
      <c r="I158" s="2">
        <f t="shared" si="11"/>
        <v>0.80260404219969861</v>
      </c>
      <c r="J158" s="2">
        <f t="shared" si="10"/>
        <v>0.12937831377743561</v>
      </c>
    </row>
    <row r="159" spans="1:10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CO2high!L259</f>
        <v>361.57371780769779</v>
      </c>
      <c r="H159" s="2">
        <f t="shared" si="9"/>
        <v>1.4642674215844711</v>
      </c>
      <c r="I159" s="2">
        <f t="shared" si="11"/>
        <v>0.82257663700248562</v>
      </c>
      <c r="J159" s="2">
        <f t="shared" si="10"/>
        <v>0.13320223591487407</v>
      </c>
    </row>
    <row r="160" spans="1:10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CO2high!L260</f>
        <v>363.59579605631433</v>
      </c>
      <c r="H160" s="2">
        <f t="shared" si="9"/>
        <v>1.4941036087418835</v>
      </c>
      <c r="I160" s="2">
        <f t="shared" si="11"/>
        <v>0.84284562133624152</v>
      </c>
      <c r="J160" s="2">
        <f t="shared" si="10"/>
        <v>0.13711788251305171</v>
      </c>
    </row>
    <row r="161" spans="1:14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CO2high!L261</f>
        <v>365.76462802191975</v>
      </c>
      <c r="H161" s="2">
        <f t="shared" si="9"/>
        <v>1.5259213077370404</v>
      </c>
      <c r="I161" s="2">
        <f t="shared" si="11"/>
        <v>0.86346345313218775</v>
      </c>
      <c r="J161" s="2">
        <f t="shared" si="10"/>
        <v>0.14112641606956744</v>
      </c>
    </row>
    <row r="162" spans="1:14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CO2high!L262</f>
        <v>368.03652007621258</v>
      </c>
      <c r="H162" s="2">
        <f t="shared" si="9"/>
        <v>1.5590492508005818</v>
      </c>
      <c r="I162" s="2">
        <f t="shared" si="11"/>
        <v>0.8844600158147744</v>
      </c>
      <c r="J162" s="2">
        <f t="shared" si="10"/>
        <v>0.14522929044008312</v>
      </c>
    </row>
    <row r="163" spans="1:14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CO2high!L263</f>
        <v>370.39056958277882</v>
      </c>
      <c r="H163" s="2">
        <f t="shared" si="9"/>
        <v>1.593160154100324</v>
      </c>
      <c r="I163" s="2">
        <f t="shared" si="11"/>
        <v>0.90585405086635418</v>
      </c>
      <c r="J163" s="2">
        <f t="shared" si="10"/>
        <v>0.14942812096021135</v>
      </c>
    </row>
    <row r="164" spans="1:14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CO2high!L264</f>
        <v>372.79263492279495</v>
      </c>
      <c r="H164" s="2">
        <f t="shared" si="9"/>
        <v>1.6277440743011036</v>
      </c>
      <c r="I164" s="2">
        <f t="shared" si="11"/>
        <v>0.92764785213815693</v>
      </c>
      <c r="J164" s="2">
        <f t="shared" si="10"/>
        <v>0.15372462024207825</v>
      </c>
    </row>
    <row r="165" spans="1:14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4">
        <f>CO2high!L265</f>
        <v>375.2498104521967</v>
      </c>
      <c r="H165" s="4">
        <f t="shared" si="9"/>
        <v>1.6628916423170492</v>
      </c>
      <c r="I165" s="4">
        <f t="shared" si="11"/>
        <v>0.94984646593079902</v>
      </c>
      <c r="J165" s="4">
        <f t="shared" si="10"/>
        <v>0.15812050419924797</v>
      </c>
      <c r="K165" s="4"/>
      <c r="L165" s="4"/>
      <c r="M165" s="4"/>
      <c r="N165" s="4"/>
    </row>
    <row r="166" spans="1:14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4">
        <f>CO2high!L266</f>
        <v>377.66488722913277</v>
      </c>
      <c r="H166" s="4">
        <f t="shared" si="9"/>
        <v>1.6972134721603038</v>
      </c>
      <c r="I166" s="4">
        <f t="shared" si="11"/>
        <v>0.9724116233189839</v>
      </c>
      <c r="J166" s="4">
        <f t="shared" si="10"/>
        <v>0.16261750766188318</v>
      </c>
      <c r="K166" s="4"/>
      <c r="L166" s="4"/>
      <c r="M166" s="4"/>
      <c r="N166" s="4"/>
    </row>
    <row r="167" spans="1:14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4">
        <f>CO2high!L267</f>
        <v>380.01331910607092</v>
      </c>
      <c r="H167" s="4">
        <f t="shared" si="9"/>
        <v>1.7303783452452985</v>
      </c>
      <c r="I167" s="4">
        <f t="shared" si="11"/>
        <v>0.99529604093976187</v>
      </c>
      <c r="J167" s="4">
        <f t="shared" si="10"/>
        <v>0.16721713823881551</v>
      </c>
      <c r="K167" s="4"/>
      <c r="L167" s="4"/>
      <c r="M167" s="4"/>
      <c r="N167" s="4"/>
    </row>
    <row r="168" spans="1:14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4">
        <f>CO2high!L268</f>
        <v>382.4322730970452</v>
      </c>
      <c r="H168" s="4">
        <f t="shared" si="9"/>
        <v>1.7643255472623276</v>
      </c>
      <c r="I168" s="4">
        <f t="shared" si="11"/>
        <v>1.0185142501321358</v>
      </c>
      <c r="J168" s="4">
        <f t="shared" si="10"/>
        <v>0.17192062640615688</v>
      </c>
      <c r="K168" s="4"/>
      <c r="L168" s="4"/>
      <c r="M168" s="4"/>
      <c r="N168" s="4"/>
    </row>
    <row r="169" spans="1:14">
      <c r="A169" s="4">
        <f>1+A168</f>
        <v>2013</v>
      </c>
      <c r="G169" s="4">
        <f>CO2high!L269</f>
        <v>384.92454799073164</v>
      </c>
      <c r="H169" s="4">
        <f t="shared" si="9"/>
        <v>1.7990778742090634</v>
      </c>
      <c r="I169" s="4">
        <f t="shared" si="11"/>
        <v>1.0420810202331925</v>
      </c>
      <c r="J169" s="4">
        <f t="shared" si="10"/>
        <v>0.17672927818892045</v>
      </c>
      <c r="K169" s="4"/>
      <c r="L169" s="4"/>
      <c r="M169" s="4"/>
      <c r="N169" s="4"/>
    </row>
    <row r="170" spans="1:14">
      <c r="A170" s="4">
        <f t="shared" ref="A170:A233" si="12">1+A169</f>
        <v>2014</v>
      </c>
      <c r="G170" s="4">
        <f>CO2high!L270</f>
        <v>387.48785163786459</v>
      </c>
      <c r="H170" s="4">
        <f t="shared" si="9"/>
        <v>1.8345866901253363</v>
      </c>
      <c r="I170" s="4">
        <f t="shared" si="11"/>
        <v>1.0660091322431093</v>
      </c>
      <c r="J170" s="4">
        <f t="shared" si="10"/>
        <v>0.18164447608373191</v>
      </c>
      <c r="K170" s="4"/>
      <c r="L170" s="4"/>
      <c r="M170" s="4"/>
      <c r="N170" s="4"/>
    </row>
    <row r="171" spans="1:14">
      <c r="A171" s="4">
        <f t="shared" si="12"/>
        <v>2015</v>
      </c>
      <c r="G171" s="4">
        <f>CO2high!L271</f>
        <v>390.12061313352865</v>
      </c>
      <c r="H171" s="4">
        <f t="shared" si="9"/>
        <v>1.8708139907797623</v>
      </c>
      <c r="I171" s="4">
        <f t="shared" si="11"/>
        <v>1.0903097752409501</v>
      </c>
      <c r="J171" s="4">
        <f t="shared" si="10"/>
        <v>0.18666766733071719</v>
      </c>
      <c r="K171" s="4"/>
      <c r="L171" s="4"/>
      <c r="M171" s="4"/>
      <c r="N171" s="4"/>
    </row>
    <row r="172" spans="1:14">
      <c r="A172" s="4">
        <f t="shared" si="12"/>
        <v>2016</v>
      </c>
      <c r="G172" s="4">
        <f>CO2high!L272</f>
        <v>392.82168754394274</v>
      </c>
      <c r="H172" s="4">
        <f t="shared" si="9"/>
        <v>1.9077280913813393</v>
      </c>
      <c r="I172" s="4">
        <f t="shared" si="11"/>
        <v>1.1149927956782937</v>
      </c>
      <c r="J172" s="4">
        <f t="shared" si="10"/>
        <v>0.1918003545036473</v>
      </c>
      <c r="K172" s="4"/>
      <c r="L172" s="4"/>
      <c r="M172" s="4"/>
      <c r="N172" s="4"/>
    </row>
    <row r="173" spans="1:14">
      <c r="A173" s="4">
        <f t="shared" si="12"/>
        <v>2017</v>
      </c>
      <c r="G173" s="4">
        <f>CO2high!L273</f>
        <v>395.3803659651536</v>
      </c>
      <c r="H173" s="4">
        <f t="shared" si="9"/>
        <v>1.942462783018525</v>
      </c>
      <c r="I173" s="4">
        <f t="shared" si="11"/>
        <v>1.1399786871948618</v>
      </c>
      <c r="J173" s="4">
        <f t="shared" si="10"/>
        <v>0.1970440875695193</v>
      </c>
      <c r="K173" s="4"/>
      <c r="L173" s="4"/>
      <c r="M173" s="4"/>
      <c r="N173" s="4"/>
    </row>
    <row r="174" spans="1:14">
      <c r="A174" s="4">
        <f t="shared" si="12"/>
        <v>2018</v>
      </c>
      <c r="G174" s="4">
        <f>CO2high!L274</f>
        <v>398.01323804333151</v>
      </c>
      <c r="H174" s="4">
        <f t="shared" si="9"/>
        <v>1.9779708013686612</v>
      </c>
      <c r="I174" s="4">
        <f t="shared" si="11"/>
        <v>1.1652823041193769</v>
      </c>
      <c r="J174" s="4">
        <f t="shared" si="10"/>
        <v>0.20239995609539124</v>
      </c>
      <c r="K174" s="4"/>
      <c r="L174" s="4"/>
      <c r="M174" s="4"/>
      <c r="N174" s="4"/>
    </row>
    <row r="175" spans="1:14">
      <c r="A175" s="4">
        <f t="shared" si="12"/>
        <v>2019</v>
      </c>
      <c r="G175" s="4">
        <f>CO2high!L275</f>
        <v>400.71899084484909</v>
      </c>
      <c r="H175" s="4">
        <f t="shared" si="9"/>
        <v>2.0142178246825755</v>
      </c>
      <c r="I175" s="4">
        <f t="shared" si="11"/>
        <v>1.1909169527160561</v>
      </c>
      <c r="J175" s="4">
        <f t="shared" si="10"/>
        <v>0.20786912783216749</v>
      </c>
      <c r="K175" s="4"/>
      <c r="L175" s="4"/>
      <c r="M175" s="4"/>
      <c r="N175" s="4"/>
    </row>
    <row r="176" spans="1:14">
      <c r="A176" s="4">
        <f t="shared" si="12"/>
        <v>2020</v>
      </c>
      <c r="G176" s="4">
        <f>CO2high!L276</f>
        <v>403.49457298401364</v>
      </c>
      <c r="H176" s="4">
        <f t="shared" si="9"/>
        <v>2.0511468795309149</v>
      </c>
      <c r="I176" s="4">
        <f t="shared" si="11"/>
        <v>1.2168937391392878</v>
      </c>
      <c r="J176" s="4">
        <f t="shared" si="10"/>
        <v>0.21345283947750798</v>
      </c>
      <c r="K176" s="4"/>
      <c r="L176" s="4"/>
      <c r="M176" s="4"/>
      <c r="N176" s="4"/>
    </row>
    <row r="177" spans="1:14">
      <c r="A177" s="4">
        <f t="shared" si="12"/>
        <v>2021</v>
      </c>
      <c r="G177" s="4">
        <f>CO2high!L277</f>
        <v>406.33777140611244</v>
      </c>
      <c r="H177" s="4">
        <f t="shared" si="9"/>
        <v>2.0887131095332796</v>
      </c>
      <c r="I177" s="4">
        <f t="shared" si="11"/>
        <v>1.2432220189198342</v>
      </c>
      <c r="J177" s="4">
        <f t="shared" si="10"/>
        <v>0.21915238378758689</v>
      </c>
      <c r="K177" s="4"/>
      <c r="L177" s="4"/>
      <c r="M177" s="4"/>
      <c r="N177" s="4"/>
    </row>
    <row r="178" spans="1:14">
      <c r="A178" s="4">
        <f t="shared" si="12"/>
        <v>2022</v>
      </c>
      <c r="G178" s="4">
        <f>CO2high!L278</f>
        <v>409.24686565471586</v>
      </c>
      <c r="H178" s="4">
        <f t="shared" si="9"/>
        <v>2.1268789099344527</v>
      </c>
      <c r="I178" s="4">
        <f t="shared" si="11"/>
        <v>1.2699096803868215</v>
      </c>
      <c r="J178" s="4">
        <f t="shared" si="10"/>
        <v>0.22496909931513806</v>
      </c>
      <c r="K178" s="4"/>
      <c r="L178" s="4"/>
      <c r="M178" s="4"/>
      <c r="N178" s="4"/>
    </row>
    <row r="179" spans="1:14">
      <c r="A179" s="4">
        <f t="shared" si="12"/>
        <v>2023</v>
      </c>
      <c r="G179" s="4">
        <f>CO2high!L279</f>
        <v>412.22043190894283</v>
      </c>
      <c r="H179" s="4">
        <f t="shared" si="9"/>
        <v>2.1656111856850413</v>
      </c>
      <c r="I179" s="4">
        <f t="shared" si="11"/>
        <v>1.2969633334886446</v>
      </c>
      <c r="J179" s="4">
        <f t="shared" si="10"/>
        <v>0.23090436181562524</v>
      </c>
      <c r="K179" s="4"/>
      <c r="L179" s="4"/>
      <c r="M179" s="4"/>
      <c r="N179" s="4"/>
    </row>
    <row r="180" spans="1:14">
      <c r="A180" s="4">
        <f t="shared" si="12"/>
        <v>2024</v>
      </c>
      <c r="G180" s="4">
        <f>CO2high!L280</f>
        <v>415.25722389545206</v>
      </c>
      <c r="H180" s="4">
        <f t="shared" si="9"/>
        <v>2.2048797023738964</v>
      </c>
      <c r="I180" s="4">
        <f t="shared" si="11"/>
        <v>1.3243884410946321</v>
      </c>
      <c r="J180" s="4">
        <f t="shared" si="10"/>
        <v>0.23695957677472798</v>
      </c>
      <c r="K180" s="4"/>
      <c r="L180" s="4"/>
      <c r="M180" s="4"/>
      <c r="N180" s="4"/>
    </row>
    <row r="181" spans="1:14">
      <c r="A181" s="4">
        <f t="shared" si="12"/>
        <v>2025</v>
      </c>
      <c r="G181" s="4">
        <f>CO2high!L281</f>
        <v>418.35610055410507</v>
      </c>
      <c r="H181" s="4">
        <f t="shared" si="9"/>
        <v>2.2446560975129701</v>
      </c>
      <c r="I181" s="4">
        <f t="shared" si="11"/>
        <v>1.3521894151966645</v>
      </c>
      <c r="J181" s="4">
        <f t="shared" si="10"/>
        <v>0.24313617272406504</v>
      </c>
      <c r="K181" s="4"/>
      <c r="L181" s="4"/>
      <c r="M181" s="4"/>
      <c r="N181" s="4"/>
    </row>
    <row r="182" spans="1:14">
      <c r="A182" s="4">
        <f t="shared" si="12"/>
        <v>2026</v>
      </c>
      <c r="G182" s="4">
        <f>CO2high!L282</f>
        <v>421.51598207811594</v>
      </c>
      <c r="H182" s="4">
        <f t="shared" si="9"/>
        <v>2.2849132896970548</v>
      </c>
      <c r="I182" s="4">
        <f t="shared" si="11"/>
        <v>1.3803696915342032</v>
      </c>
      <c r="J182" s="4">
        <f t="shared" si="10"/>
        <v>0.24943559514130942</v>
      </c>
      <c r="K182" s="4"/>
      <c r="L182" s="4"/>
      <c r="M182" s="4"/>
      <c r="N182" s="4"/>
    </row>
    <row r="183" spans="1:14">
      <c r="A183" s="4">
        <f t="shared" si="12"/>
        <v>2027</v>
      </c>
      <c r="G183" s="4">
        <f>CO2high!L283</f>
        <v>423.20137134188309</v>
      </c>
      <c r="H183" s="4">
        <f t="shared" si="9"/>
        <v>2.3062620745648257</v>
      </c>
      <c r="I183" s="4">
        <f t="shared" si="11"/>
        <v>1.4083302749654478</v>
      </c>
      <c r="J183" s="4">
        <f t="shared" si="10"/>
        <v>0.25585930080882108</v>
      </c>
      <c r="K183" s="4"/>
      <c r="L183" s="4"/>
      <c r="M183" s="4"/>
      <c r="N183" s="4"/>
    </row>
    <row r="184" spans="1:14">
      <c r="A184" s="4">
        <f t="shared" si="12"/>
        <v>2028</v>
      </c>
      <c r="G184" s="4">
        <f>CO2high!L284</f>
        <v>424.96884837392713</v>
      </c>
      <c r="H184" s="4">
        <f t="shared" si="9"/>
        <v>2.3285595228582974</v>
      </c>
      <c r="I184" s="4">
        <f t="shared" si="11"/>
        <v>1.4361087985295964</v>
      </c>
      <c r="J184" s="4">
        <f t="shared" si="10"/>
        <v>0.26240533594203069</v>
      </c>
      <c r="K184" s="4"/>
      <c r="L184" s="4"/>
      <c r="M184" s="4"/>
      <c r="N184" s="4"/>
    </row>
    <row r="185" spans="1:14">
      <c r="A185" s="4">
        <f t="shared" si="12"/>
        <v>2029</v>
      </c>
      <c r="G185" s="4">
        <f>CO2high!L285</f>
        <v>426.83470335089896</v>
      </c>
      <c r="H185" s="4">
        <f t="shared" si="9"/>
        <v>2.3519976502817084</v>
      </c>
      <c r="I185" s="4">
        <f t="shared" si="11"/>
        <v>1.463747604702931</v>
      </c>
      <c r="J185" s="4">
        <f t="shared" si="10"/>
        <v>0.26907197160952806</v>
      </c>
      <c r="K185" s="4"/>
      <c r="L185" s="4"/>
      <c r="M185" s="4"/>
      <c r="N185" s="4"/>
    </row>
    <row r="186" spans="1:14">
      <c r="A186" s="4">
        <f t="shared" si="12"/>
        <v>2030</v>
      </c>
      <c r="G186" s="4">
        <f>CO2high!L286</f>
        <v>428.78288035387794</v>
      </c>
      <c r="H186" s="4">
        <f t="shared" si="9"/>
        <v>2.3763607890865823</v>
      </c>
      <c r="I186" s="4">
        <f t="shared" si="11"/>
        <v>1.4912809269997735</v>
      </c>
      <c r="J186" s="4">
        <f t="shared" si="10"/>
        <v>0.27585772920549861</v>
      </c>
      <c r="K186" s="4"/>
      <c r="L186" s="4"/>
      <c r="M186" s="4"/>
      <c r="N186" s="4"/>
    </row>
    <row r="187" spans="1:14">
      <c r="A187" s="4">
        <f t="shared" si="12"/>
        <v>2031</v>
      </c>
      <c r="G187" s="4">
        <f>CO2high!L287</f>
        <v>430.80322628223564</v>
      </c>
      <c r="H187" s="4">
        <f t="shared" si="9"/>
        <v>2.4015098010050004</v>
      </c>
      <c r="I187" s="4">
        <f t="shared" si="11"/>
        <v>1.5187375366520481</v>
      </c>
      <c r="J187" s="4">
        <f t="shared" si="10"/>
        <v>0.2827613329689701</v>
      </c>
      <c r="K187" s="4"/>
      <c r="L187" s="4"/>
      <c r="M187" s="4"/>
      <c r="N187" s="4"/>
    </row>
    <row r="188" spans="1:14">
      <c r="A188" s="4">
        <f t="shared" si="12"/>
        <v>2032</v>
      </c>
      <c r="G188" s="4">
        <f>CO2high!L288</f>
        <v>432.88904297585839</v>
      </c>
      <c r="H188" s="4">
        <f t="shared" si="9"/>
        <v>2.4273503495483029</v>
      </c>
      <c r="I188" s="4">
        <f t="shared" si="11"/>
        <v>1.5461423160256405</v>
      </c>
      <c r="J188" s="4">
        <f t="shared" si="10"/>
        <v>0.28978167780588998</v>
      </c>
      <c r="K188" s="4"/>
      <c r="L188" s="4"/>
      <c r="M188" s="4"/>
      <c r="N188" s="4"/>
    </row>
    <row r="189" spans="1:14">
      <c r="A189" s="4">
        <f t="shared" si="12"/>
        <v>2033</v>
      </c>
      <c r="G189" s="4">
        <f>CO2high!L289</f>
        <v>435.03574290296535</v>
      </c>
      <c r="H189" s="4">
        <f t="shared" si="9"/>
        <v>2.4538154723716716</v>
      </c>
      <c r="I189" s="4">
        <f t="shared" si="11"/>
        <v>1.5735172385161784</v>
      </c>
      <c r="J189" s="4">
        <f t="shared" si="10"/>
        <v>0.29691780623097819</v>
      </c>
      <c r="K189" s="4"/>
      <c r="L189" s="4"/>
      <c r="M189" s="4"/>
      <c r="N189" s="4"/>
    </row>
    <row r="190" spans="1:14">
      <c r="A190" s="4">
        <f t="shared" si="12"/>
        <v>2034</v>
      </c>
      <c r="G190" s="4">
        <f>CO2high!L290</f>
        <v>437.2400320884978</v>
      </c>
      <c r="H190" s="4">
        <f t="shared" si="9"/>
        <v>2.4808550224407964</v>
      </c>
      <c r="I190" s="4">
        <f t="shared" si="11"/>
        <v>1.6008819879461025</v>
      </c>
      <c r="J190" s="4">
        <f t="shared" si="10"/>
        <v>0.30416889100635813</v>
      </c>
      <c r="K190" s="4"/>
      <c r="L190" s="4"/>
      <c r="M190" s="4"/>
      <c r="N190" s="4"/>
    </row>
    <row r="191" spans="1:14">
      <c r="A191" s="4">
        <f t="shared" si="12"/>
        <v>2035</v>
      </c>
      <c r="G191" s="4">
        <f>CO2high!L291</f>
        <v>439.49941380697061</v>
      </c>
      <c r="H191" s="4">
        <f t="shared" si="9"/>
        <v>2.5084292784160089</v>
      </c>
      <c r="I191" s="4">
        <f t="shared" si="11"/>
        <v>1.6282543589116214</v>
      </c>
      <c r="J191" s="4">
        <f t="shared" si="10"/>
        <v>0.3115342213969759</v>
      </c>
      <c r="K191" s="4"/>
      <c r="L191" s="4"/>
      <c r="M191" s="4"/>
      <c r="N191" s="4"/>
    </row>
    <row r="192" spans="1:14">
      <c r="A192" s="4">
        <f t="shared" si="12"/>
        <v>2036</v>
      </c>
      <c r="G192" s="4">
        <f>CO2high!L292</f>
        <v>441.81188685908398</v>
      </c>
      <c r="H192" s="4">
        <f t="shared" si="9"/>
        <v>2.5365050768588304</v>
      </c>
      <c r="I192" s="4">
        <f t="shared" si="11"/>
        <v>1.6556505236712642</v>
      </c>
      <c r="J192" s="4">
        <f t="shared" si="10"/>
        <v>0.31901319177805909</v>
      </c>
      <c r="K192" s="4"/>
      <c r="L192" s="4"/>
      <c r="M192" s="4"/>
      <c r="N192" s="4"/>
    </row>
    <row r="193" spans="1:14">
      <c r="A193" s="4">
        <f t="shared" si="12"/>
        <v>2037</v>
      </c>
      <c r="G193" s="4">
        <f>CO2high!L293</f>
        <v>444.17576190614358</v>
      </c>
      <c r="H193" s="4">
        <f t="shared" si="9"/>
        <v>2.5650534692172755</v>
      </c>
      <c r="I193" s="4">
        <f t="shared" si="11"/>
        <v>1.6830852173623065</v>
      </c>
      <c r="J193" s="4">
        <f t="shared" si="10"/>
        <v>0.32660529182321252</v>
      </c>
      <c r="K193" s="4"/>
      <c r="L193" s="4"/>
      <c r="M193" s="4"/>
      <c r="N193" s="4"/>
    </row>
    <row r="194" spans="1:14">
      <c r="A194" s="4">
        <f t="shared" si="12"/>
        <v>2038</v>
      </c>
      <c r="G194" s="4">
        <f>CO2high!L294</f>
        <v>446.58954944608217</v>
      </c>
      <c r="H194" s="4">
        <f t="shared" si="9"/>
        <v>2.594048300476806</v>
      </c>
      <c r="I194" s="4">
        <f t="shared" si="11"/>
        <v>1.7105718728819481</v>
      </c>
      <c r="J194" s="4">
        <f t="shared" si="10"/>
        <v>0.3343100978002746</v>
      </c>
      <c r="K194" s="4"/>
      <c r="L194" s="4"/>
      <c r="M194" s="4"/>
      <c r="N194" s="4"/>
    </row>
    <row r="195" spans="1:14">
      <c r="A195" s="4">
        <f t="shared" si="12"/>
        <v>2039</v>
      </c>
      <c r="G195" s="4">
        <f>CO2high!L295</f>
        <v>449.05189127715317</v>
      </c>
      <c r="H195" s="4">
        <f t="shared" si="9"/>
        <v>2.623465344815199</v>
      </c>
      <c r="I195" s="4">
        <f t="shared" si="11"/>
        <v>1.7381227244048731</v>
      </c>
      <c r="J195" s="4">
        <f t="shared" si="10"/>
        <v>0.34212726468273852</v>
      </c>
      <c r="K195" s="4"/>
      <c r="L195" s="4"/>
      <c r="M195" s="4"/>
      <c r="N195" s="4"/>
    </row>
    <row r="196" spans="1:14">
      <c r="A196" s="4">
        <f t="shared" si="12"/>
        <v>2040</v>
      </c>
      <c r="G196" s="4">
        <f>CO2high!L296</f>
        <v>451.56151837187952</v>
      </c>
      <c r="H196" s="4">
        <f t="shared" si="9"/>
        <v>2.6532817778493456</v>
      </c>
      <c r="I196" s="4">
        <f t="shared" si="11"/>
        <v>1.7657488910338623</v>
      </c>
      <c r="J196" s="4">
        <f t="shared" si="10"/>
        <v>0.35005651889396022</v>
      </c>
      <c r="K196" s="4"/>
      <c r="L196" s="4"/>
      <c r="M196" s="4"/>
      <c r="N196" s="4"/>
    </row>
    <row r="197" spans="1:14">
      <c r="A197" s="4">
        <f t="shared" si="12"/>
        <v>2041</v>
      </c>
      <c r="G197" s="4">
        <f>CO2high!L297</f>
        <v>454.11722480203071</v>
      </c>
      <c r="H197" s="4">
        <f t="shared" si="9"/>
        <v>2.6834758522870015</v>
      </c>
      <c r="I197" s="4">
        <f t="shared" si="11"/>
        <v>1.7934604475621354</v>
      </c>
      <c r="J197" s="4">
        <f t="shared" si="10"/>
        <v>0.35809765156771489</v>
      </c>
      <c r="K197" s="4"/>
      <c r="L197" s="4"/>
      <c r="M197" s="4"/>
      <c r="N197" s="4"/>
    </row>
    <row r="198" spans="1:14">
      <c r="A198" s="4">
        <f t="shared" si="12"/>
        <v>2042</v>
      </c>
      <c r="G198" s="4">
        <f>CO2high!L298</f>
        <v>456.71785143018184</v>
      </c>
      <c r="H198" s="4">
        <f t="shared" si="9"/>
        <v>2.7140266965224682</v>
      </c>
      <c r="I198" s="4">
        <f t="shared" si="11"/>
        <v>1.8212664865955643</v>
      </c>
      <c r="J198" s="4">
        <f t="shared" si="10"/>
        <v>0.36625051224896321</v>
      </c>
      <c r="K198" s="4"/>
      <c r="L198" s="4"/>
      <c r="M198" s="4"/>
      <c r="N198" s="4"/>
    </row>
    <row r="199" spans="1:14">
      <c r="A199" s="4">
        <f t="shared" si="12"/>
        <v>2043</v>
      </c>
      <c r="G199" s="4">
        <f>CO2high!L299</f>
        <v>459.36227555489586</v>
      </c>
      <c r="H199" s="4">
        <f t="shared" ref="H199:H262" si="13">H$3*LN(G199/G$3)</f>
        <v>2.7449141875783791</v>
      </c>
      <c r="I199" s="4">
        <f t="shared" si="11"/>
        <v>1.8491751746325262</v>
      </c>
      <c r="J199" s="4">
        <f t="shared" ref="J199:J262" si="14">J198+J$3*(I198-J198)</f>
        <v>0.37451500298325191</v>
      </c>
      <c r="K199" s="4"/>
      <c r="L199" s="4"/>
      <c r="M199" s="4"/>
      <c r="N199" s="4"/>
    </row>
    <row r="200" spans="1:14">
      <c r="A200" s="4">
        <f t="shared" si="12"/>
        <v>2044</v>
      </c>
      <c r="G200" s="4">
        <f>CO2high!L300</f>
        <v>462.04940419563025</v>
      </c>
      <c r="H200" s="4">
        <f t="shared" si="13"/>
        <v>2.776118869046988</v>
      </c>
      <c r="I200" s="4">
        <f t="shared" ref="I200:I263" si="15">I199+I$3*(I$4*H200-I199)+I$5*(J199-I199)</f>
        <v>1.8771938037014573</v>
      </c>
      <c r="J200" s="4">
        <f t="shared" si="14"/>
        <v>0.38289107275821976</v>
      </c>
      <c r="K200" s="4"/>
      <c r="L200" s="4"/>
      <c r="M200" s="4"/>
      <c r="N200" s="4"/>
    </row>
    <row r="201" spans="1:14">
      <c r="A201" s="4">
        <f t="shared" si="12"/>
        <v>2045</v>
      </c>
      <c r="G201" s="4">
        <f>CO2high!L301</f>
        <v>464.77816961271833</v>
      </c>
      <c r="H201" s="4">
        <f t="shared" si="13"/>
        <v>2.8076218963128761</v>
      </c>
      <c r="I201" s="4">
        <f t="shared" si="15"/>
        <v>1.9053288395527153</v>
      </c>
      <c r="J201" s="4">
        <f t="shared" si="14"/>
        <v>0.39137871226997734</v>
      </c>
      <c r="K201" s="4"/>
      <c r="L201" s="4"/>
      <c r="M201" s="4"/>
      <c r="N201" s="4"/>
    </row>
    <row r="202" spans="1:14">
      <c r="A202" s="4">
        <f t="shared" si="12"/>
        <v>2046</v>
      </c>
      <c r="G202" s="4">
        <f>CO2high!L302</f>
        <v>467.54752620930151</v>
      </c>
      <c r="H202" s="4">
        <f t="shared" si="13"/>
        <v>2.839404998361851</v>
      </c>
      <c r="I202" s="4">
        <f t="shared" si="15"/>
        <v>1.9335859670360378</v>
      </c>
      <c r="J202" s="4">
        <f t="shared" si="14"/>
        <v>0.39997794899294331</v>
      </c>
      <c r="K202" s="4"/>
      <c r="L202" s="4"/>
      <c r="M202" s="4"/>
      <c r="N202" s="4"/>
    </row>
    <row r="203" spans="1:14">
      <c r="A203" s="4">
        <f t="shared" si="12"/>
        <v>2047</v>
      </c>
      <c r="G203" s="4">
        <f>CO2high!L303</f>
        <v>470.35644829662812</v>
      </c>
      <c r="H203" s="4">
        <f t="shared" si="13"/>
        <v>2.8714504497209705</v>
      </c>
      <c r="I203" s="4">
        <f t="shared" si="15"/>
        <v>1.9619701330733814</v>
      </c>
      <c r="J203" s="4">
        <f t="shared" si="14"/>
        <v>0.40868884253542809</v>
      </c>
      <c r="K203" s="4"/>
      <c r="L203" s="4"/>
      <c r="M203" s="4"/>
      <c r="N203" s="4"/>
    </row>
    <row r="204" spans="1:14">
      <c r="A204" s="4">
        <f t="shared" si="12"/>
        <v>2048</v>
      </c>
      <c r="G204" s="4">
        <f>CO2high!L304</f>
        <v>473.2039284070878</v>
      </c>
      <c r="H204" s="4">
        <f t="shared" si="13"/>
        <v>2.9037410486342994</v>
      </c>
      <c r="I204" s="4">
        <f t="shared" si="15"/>
        <v>1.9904855875022669</v>
      </c>
      <c r="J204" s="4">
        <f t="shared" si="14"/>
        <v>0.41751148026568369</v>
      </c>
      <c r="K204" s="4"/>
      <c r="L204" s="4"/>
      <c r="M204" s="4"/>
      <c r="N204" s="4"/>
    </row>
    <row r="205" spans="1:14">
      <c r="A205" s="4">
        <f t="shared" si="12"/>
        <v>2049</v>
      </c>
      <c r="G205" s="4">
        <f>CO2high!L305</f>
        <v>476.08897596246675</v>
      </c>
      <c r="H205" s="4">
        <f t="shared" si="13"/>
        <v>2.9362600991235355</v>
      </c>
      <c r="I205" s="4">
        <f t="shared" si="15"/>
        <v>2.0191359219825422</v>
      </c>
      <c r="J205" s="4">
        <f t="shared" si="14"/>
        <v>0.4264459731947875</v>
      </c>
      <c r="K205" s="4"/>
      <c r="L205" s="4"/>
      <c r="M205" s="4"/>
      <c r="N205" s="4"/>
    </row>
    <row r="206" spans="1:14">
      <c r="A206" s="4">
        <f t="shared" si="12"/>
        <v>2050</v>
      </c>
      <c r="G206" s="4">
        <f>CO2high!L306</f>
        <v>479.01061617962364</v>
      </c>
      <c r="H206" s="4">
        <f t="shared" si="13"/>
        <v>2.9689913955144918</v>
      </c>
      <c r="I206" s="4">
        <f t="shared" si="15"/>
        <v>2.0479241071089294</v>
      </c>
      <c r="J206" s="4">
        <f t="shared" si="14"/>
        <v>0.43549245210390197</v>
      </c>
      <c r="K206" s="4"/>
      <c r="L206" s="4"/>
      <c r="M206" s="4"/>
      <c r="N206" s="4"/>
    </row>
    <row r="207" spans="1:14">
      <c r="A207" s="4">
        <f t="shared" si="12"/>
        <v>2051</v>
      </c>
      <c r="G207" s="4">
        <f>CO2high!L307</f>
        <v>481.96788914112722</v>
      </c>
      <c r="H207" s="4">
        <f t="shared" si="13"/>
        <v>3.001919208572283</v>
      </c>
      <c r="I207" s="4">
        <f t="shared" si="15"/>
        <v>2.0768525278403076</v>
      </c>
      <c r="J207" s="4">
        <f t="shared" si="14"/>
        <v>0.44465106390433051</v>
      </c>
      <c r="K207" s="4"/>
      <c r="L207" s="4"/>
      <c r="M207" s="4"/>
      <c r="N207" s="4"/>
    </row>
    <row r="208" spans="1:14">
      <c r="A208" s="4">
        <f t="shared" si="12"/>
        <v>2052</v>
      </c>
      <c r="G208" s="4">
        <f>CO2high!L308</f>
        <v>484.95984898592906</v>
      </c>
      <c r="H208" s="4">
        <f t="shared" si="13"/>
        <v>3.0350282727266538</v>
      </c>
      <c r="I208" s="4">
        <f t="shared" si="15"/>
        <v>2.105923017336826</v>
      </c>
      <c r="J208" s="4">
        <f t="shared" si="14"/>
        <v>0.45392196821948688</v>
      </c>
      <c r="K208" s="4"/>
      <c r="L208" s="4"/>
      <c r="M208" s="4"/>
      <c r="N208" s="4"/>
    </row>
    <row r="209" spans="1:14">
      <c r="A209" s="4">
        <f t="shared" si="12"/>
        <v>2053</v>
      </c>
      <c r="G209" s="4">
        <f>CO2high!L309</f>
        <v>487.98556319187253</v>
      </c>
      <c r="H209" s="4">
        <f t="shared" si="13"/>
        <v>3.0683037740728145</v>
      </c>
      <c r="I209" s="4">
        <f t="shared" si="15"/>
        <v>2.1351368892830909</v>
      </c>
      <c r="J209" s="4">
        <f t="shared" si="14"/>
        <v>0.46330533417847336</v>
      </c>
      <c r="K209" s="4"/>
      <c r="L209" s="4"/>
      <c r="M209" s="4"/>
      <c r="N209" s="4"/>
    </row>
    <row r="210" spans="1:14">
      <c r="A210" s="4">
        <f t="shared" si="12"/>
        <v>2054</v>
      </c>
      <c r="G210" s="4">
        <f>CO2high!L310</f>
        <v>491.04411193201236</v>
      </c>
      <c r="H210" s="4">
        <f t="shared" si="13"/>
        <v>3.1017313389558421</v>
      </c>
      <c r="I210" s="4">
        <f t="shared" si="15"/>
        <v>2.1644949687670421</v>
      </c>
      <c r="J210" s="4">
        <f t="shared" si="14"/>
        <v>0.47280133741146757</v>
      </c>
      <c r="K210" s="4"/>
      <c r="L210" s="4"/>
      <c r="M210" s="4"/>
      <c r="N210" s="4"/>
    </row>
    <row r="211" spans="1:14">
      <c r="A211" s="4">
        <f t="shared" si="12"/>
        <v>2055</v>
      </c>
      <c r="G211" s="4">
        <f>CO2high!L311</f>
        <v>494.13458749291715</v>
      </c>
      <c r="H211" s="4">
        <f t="shared" si="13"/>
        <v>3.1352970230203918</v>
      </c>
      <c r="I211" s="4">
        <f t="shared" si="15"/>
        <v>2.193997621778097</v>
      </c>
      <c r="J211" s="4">
        <f t="shared" si="14"/>
        <v>0.48241015723756725</v>
      </c>
      <c r="K211" s="4"/>
      <c r="L211" s="4"/>
      <c r="M211" s="4"/>
      <c r="N211" s="4"/>
    </row>
    <row r="212" spans="1:14">
      <c r="A212" s="4">
        <f t="shared" si="12"/>
        <v>2056</v>
      </c>
      <c r="G212" s="4">
        <f>CO2high!L312</f>
        <v>497.25609374691248</v>
      </c>
      <c r="H212" s="4">
        <f t="shared" si="13"/>
        <v>3.168987300651716</v>
      </c>
      <c r="I212" s="4">
        <f t="shared" si="15"/>
        <v>2.223644783383679</v>
      </c>
      <c r="J212" s="4">
        <f t="shared" si="14"/>
        <v>0.49213197403615744</v>
      </c>
      <c r="K212" s="4"/>
      <c r="L212" s="4"/>
      <c r="M212" s="4"/>
      <c r="N212" s="4"/>
    </row>
    <row r="213" spans="1:14">
      <c r="A213" s="4">
        <f t="shared" si="12"/>
        <v>2057</v>
      </c>
      <c r="G213" s="4">
        <f>CO2high!L313</f>
        <v>500.4077456725451</v>
      </c>
      <c r="H213" s="4">
        <f t="shared" si="13"/>
        <v>3.2027890547604452</v>
      </c>
      <c r="I213" s="4">
        <f t="shared" si="15"/>
        <v>2.2534359846397436</v>
      </c>
      <c r="J213" s="4">
        <f t="shared" si="14"/>
        <v>0.50196696679325137</v>
      </c>
      <c r="K213" s="4"/>
      <c r="L213" s="4"/>
      <c r="M213" s="4"/>
      <c r="N213" s="4"/>
    </row>
    <row r="214" spans="1:14">
      <c r="A214" s="4">
        <f t="shared" si="12"/>
        <v>2058</v>
      </c>
      <c r="G214" s="4">
        <f>CO2high!L314</f>
        <v>503.58866891898191</v>
      </c>
      <c r="H214" s="4">
        <f t="shared" si="13"/>
        <v>3.2366895668794164</v>
      </c>
      <c r="I214" s="4">
        <f t="shared" si="15"/>
        <v>2.2833703782880468</v>
      </c>
      <c r="J214" s="4">
        <f t="shared" si="14"/>
        <v>0.5119153108146195</v>
      </c>
      <c r="K214" s="4"/>
      <c r="L214" s="4"/>
      <c r="M214" s="4"/>
      <c r="N214" s="4"/>
    </row>
    <row r="215" spans="1:14">
      <c r="A215" s="4">
        <f t="shared" si="12"/>
        <v>2059</v>
      </c>
      <c r="G215" s="4">
        <f>CO2high!L315</f>
        <v>506.79799941095229</v>
      </c>
      <c r="H215" s="4">
        <f t="shared" si="13"/>
        <v>3.2706765075502462</v>
      </c>
      <c r="I215" s="4">
        <f t="shared" si="15"/>
        <v>2.313446763290397</v>
      </c>
      <c r="J215" s="4">
        <f t="shared" si="14"/>
        <v>0.5219771755978686</v>
      </c>
      <c r="K215" s="4"/>
      <c r="L215" s="4"/>
      <c r="M215" s="4"/>
      <c r="N215" s="4"/>
    </row>
    <row r="216" spans="1:14">
      <c r="A216" s="4">
        <f t="shared" si="12"/>
        <v>2060</v>
      </c>
      <c r="G216" s="4">
        <f>CO2high!L316</f>
        <v>510.03488299140884</v>
      </c>
      <c r="H216" s="4">
        <f t="shared" si="13"/>
        <v>3.3047379269829582</v>
      </c>
      <c r="I216" s="4">
        <f t="shared" si="15"/>
        <v>2.3436636082479034</v>
      </c>
      <c r="J216" s="4">
        <f t="shared" si="14"/>
        <v>0.53215272285596216</v>
      </c>
      <c r="K216" s="4"/>
      <c r="L216" s="4"/>
      <c r="M216" s="4"/>
      <c r="N216" s="4"/>
    </row>
    <row r="217" spans="1:14">
      <c r="A217" s="4">
        <f t="shared" si="12"/>
        <v>2061</v>
      </c>
      <c r="G217" s="4">
        <f>CO2high!L317</f>
        <v>513.29847509945103</v>
      </c>
      <c r="H217" s="4">
        <f t="shared" si="13"/>
        <v>3.3388622459753119</v>
      </c>
      <c r="I217" s="4">
        <f t="shared" si="15"/>
        <v>2.3740190737511799</v>
      </c>
      <c r="J217" s="4">
        <f t="shared" si="14"/>
        <v>0.54244210468498844</v>
      </c>
      <c r="K217" s="4"/>
      <c r="L217" s="4"/>
      <c r="M217" s="4"/>
      <c r="N217" s="4"/>
    </row>
    <row r="218" spans="1:14">
      <c r="A218" s="4">
        <f t="shared" si="12"/>
        <v>2062</v>
      </c>
      <c r="G218" s="4">
        <f>CO2high!L318</f>
        <v>516.58794048130005</v>
      </c>
      <c r="H218" s="4">
        <f t="shared" si="13"/>
        <v>3.3730382470804519</v>
      </c>
      <c r="I218" s="4">
        <f t="shared" si="15"/>
        <v>2.4045110337055369</v>
      </c>
      <c r="J218" s="4">
        <f t="shared" si="14"/>
        <v>0.5528454618692844</v>
      </c>
      <c r="K218" s="4"/>
      <c r="L218" s="4"/>
      <c r="M218" s="4"/>
      <c r="N218" s="4"/>
    </row>
    <row r="219" spans="1:14">
      <c r="A219" s="4">
        <f t="shared" si="12"/>
        <v>2063</v>
      </c>
      <c r="G219" s="4">
        <f>CO2high!L319</f>
        <v>519.90245293228963</v>
      </c>
      <c r="H219" s="4">
        <f t="shared" si="13"/>
        <v>3.4072550660127336</v>
      </c>
      <c r="I219" s="4">
        <f t="shared" si="15"/>
        <v>2.4351370956733831</v>
      </c>
      <c r="J219" s="4">
        <f t="shared" si="14"/>
        <v>0.56336292231731433</v>
      </c>
      <c r="K219" s="4"/>
      <c r="L219" s="4"/>
      <c r="M219" s="4"/>
      <c r="N219" s="4"/>
    </row>
    <row r="220" spans="1:14">
      <c r="A220" s="4">
        <f t="shared" si="12"/>
        <v>2064</v>
      </c>
      <c r="G220" s="4">
        <f>CO2high!L320</f>
        <v>523.24119506796148</v>
      </c>
      <c r="H220" s="4">
        <f t="shared" si="13"/>
        <v>3.4415021832823034</v>
      </c>
      <c r="I220" s="4">
        <f t="shared" si="15"/>
        <v>2.4658946202743177</v>
      </c>
      <c r="J220" s="4">
        <f t="shared" si="14"/>
        <v>0.57399459962197685</v>
      </c>
      <c r="K220" s="4"/>
      <c r="L220" s="4"/>
      <c r="M220" s="4"/>
      <c r="N220" s="4"/>
    </row>
    <row r="221" spans="1:14">
      <c r="A221" s="4">
        <f t="shared" si="12"/>
        <v>2065</v>
      </c>
      <c r="G221" s="4">
        <f>CO2high!L321</f>
        <v>526.60335812245626</v>
      </c>
      <c r="H221" s="4">
        <f t="shared" si="13"/>
        <v>3.4757694160495265</v>
      </c>
      <c r="I221" s="4">
        <f t="shared" si="15"/>
        <v>2.496780739681741</v>
      </c>
      <c r="J221" s="4">
        <f t="shared" si="14"/>
        <v>0.58474059173928217</v>
      </c>
      <c r="K221" s="4"/>
      <c r="L221" s="4"/>
      <c r="M221" s="4"/>
      <c r="N221" s="4"/>
    </row>
    <row r="222" spans="1:14">
      <c r="A222" s="4">
        <f t="shared" si="12"/>
        <v>2066</v>
      </c>
      <c r="G222" s="4">
        <f>CO2high!L322</f>
        <v>529.98814177247357</v>
      </c>
      <c r="H222" s="4">
        <f t="shared" si="13"/>
        <v>3.5100469101907494</v>
      </c>
      <c r="I222" s="4">
        <f t="shared" si="15"/>
        <v>2.5277923752532141</v>
      </c>
      <c r="J222" s="4">
        <f t="shared" si="14"/>
        <v>0.59560097977959536</v>
      </c>
      <c r="K222" s="4"/>
      <c r="L222" s="4"/>
      <c r="M222" s="4"/>
      <c r="N222" s="4"/>
    </row>
    <row r="223" spans="1:14">
      <c r="A223" s="4">
        <f t="shared" si="12"/>
        <v>2067</v>
      </c>
      <c r="G223" s="4">
        <f>CO2high!L323</f>
        <v>533.39475398514367</v>
      </c>
      <c r="H223" s="4">
        <f t="shared" si="13"/>
        <v>3.5443251325670944</v>
      </c>
      <c r="I223" s="4">
        <f t="shared" si="15"/>
        <v>2.55892625433028</v>
      </c>
      <c r="J223" s="4">
        <f t="shared" si="14"/>
        <v>0.60657582690588552</v>
      </c>
      <c r="K223" s="4"/>
      <c r="L223" s="4"/>
      <c r="M223" s="4"/>
      <c r="N223" s="4"/>
    </row>
    <row r="224" spans="1:14">
      <c r="A224" s="4">
        <f t="shared" si="12"/>
        <v>2068</v>
      </c>
      <c r="G224" s="4">
        <f>CO2high!L324</f>
        <v>536.82241088822252</v>
      </c>
      <c r="H224" s="4">
        <f t="shared" si="13"/>
        <v>3.5785948634883553</v>
      </c>
      <c r="I224" s="4">
        <f t="shared" si="15"/>
        <v>2.5901789262419856</v>
      </c>
      <c r="J224" s="4">
        <f t="shared" si="14"/>
        <v>0.61766517733365611</v>
      </c>
      <c r="K224" s="4"/>
      <c r="L224" s="4"/>
      <c r="M224" s="4"/>
      <c r="N224" s="4"/>
    </row>
    <row r="225" spans="1:14">
      <c r="A225" s="4">
        <f t="shared" si="12"/>
        <v>2069</v>
      </c>
      <c r="G225" s="4">
        <f>CO2high!L325</f>
        <v>540.27033666107855</v>
      </c>
      <c r="H225" s="4">
        <f t="shared" si="13"/>
        <v>3.6128471893642269</v>
      </c>
      <c r="I225" s="4">
        <f t="shared" si="15"/>
        <v>2.6215467775449368</v>
      </c>
      <c r="J225" s="4">
        <f t="shared" si="14"/>
        <v>0.62886905542745541</v>
      </c>
      <c r="K225" s="4"/>
      <c r="L225" s="4"/>
      <c r="M225" s="4"/>
      <c r="N225" s="4"/>
    </row>
    <row r="226" spans="1:14">
      <c r="A226" s="4">
        <f t="shared" si="12"/>
        <v>2070</v>
      </c>
      <c r="G226" s="4">
        <f>CO2high!L326</f>
        <v>543.73776344500016</v>
      </c>
      <c r="H226" s="4">
        <f t="shared" si="13"/>
        <v>3.6470734955354094</v>
      </c>
      <c r="I226" s="4">
        <f t="shared" si="15"/>
        <v>2.6530260465313633</v>
      </c>
      <c r="J226" s="4">
        <f t="shared" si="14"/>
        <v>0.64018746488908274</v>
      </c>
      <c r="K226" s="4"/>
      <c r="L226" s="4"/>
      <c r="M226" s="4"/>
      <c r="N226" s="4"/>
    </row>
    <row r="227" spans="1:14">
      <c r="A227" s="4">
        <f t="shared" si="12"/>
        <v>2071</v>
      </c>
      <c r="G227" s="4">
        <f>CO2high!L327</f>
        <v>547.22393127140549</v>
      </c>
      <c r="H227" s="4">
        <f t="shared" si="13"/>
        <v>3.6812654592773546</v>
      </c>
      <c r="I227" s="4">
        <f t="shared" si="15"/>
        <v>2.6846128370353814</v>
      </c>
      <c r="J227" s="4">
        <f t="shared" si="14"/>
        <v>0.65162038803281086</v>
      </c>
      <c r="K227" s="4"/>
      <c r="L227" s="4"/>
      <c r="M227" s="4"/>
      <c r="N227" s="4"/>
    </row>
    <row r="228" spans="1:14">
      <c r="A228" s="4">
        <f t="shared" si="12"/>
        <v>2072</v>
      </c>
      <c r="G228" s="4">
        <f>CO2high!L328</f>
        <v>550.728088006593</v>
      </c>
      <c r="H228" s="4">
        <f t="shared" si="13"/>
        <v>3.7154150429697332</v>
      </c>
      <c r="I228" s="4">
        <f t="shared" si="15"/>
        <v>2.7163031315663817</v>
      </c>
      <c r="J228" s="4">
        <f t="shared" si="14"/>
        <v>0.66316778514314545</v>
      </c>
      <c r="K228" s="4"/>
      <c r="L228" s="4"/>
      <c r="M228" s="4"/>
      <c r="N228" s="4"/>
    </row>
    <row r="229" spans="1:14">
      <c r="A229" s="4">
        <f t="shared" si="12"/>
        <v>2073</v>
      </c>
      <c r="G229" s="4">
        <f>CO2high!L329</f>
        <v>554.24948931171912</v>
      </c>
      <c r="H229" s="4">
        <f t="shared" si="13"/>
        <v>3.7495144874249249</v>
      </c>
      <c r="I229" s="4">
        <f t="shared" si="15"/>
        <v>2.7480928037972889</v>
      </c>
      <c r="J229" s="4">
        <f t="shared" si="14"/>
        <v>0.67482959391082942</v>
      </c>
      <c r="K229" s="4"/>
      <c r="L229" s="4"/>
      <c r="M229" s="4"/>
      <c r="N229" s="4"/>
    </row>
    <row r="230" spans="1:14">
      <c r="A230" s="4">
        <f t="shared" si="12"/>
        <v>2074</v>
      </c>
      <c r="G230" s="4">
        <f>CO2high!L330</f>
        <v>557.78739861674808</v>
      </c>
      <c r="H230" s="4">
        <f t="shared" si="13"/>
        <v>3.7835563053691712</v>
      </c>
      <c r="I230" s="4">
        <f t="shared" si="15"/>
        <v>2.7799776304342876</v>
      </c>
      <c r="J230" s="4">
        <f t="shared" si="14"/>
        <v>0.68660572894298455</v>
      </c>
      <c r="K230" s="4"/>
      <c r="L230" s="4"/>
      <c r="M230" s="4"/>
      <c r="N230" s="4"/>
    </row>
    <row r="231" spans="1:14">
      <c r="A231" s="4">
        <f t="shared" si="12"/>
        <v>2075</v>
      </c>
      <c r="G231" s="4">
        <f>CO2high!L331</f>
        <v>561.34108710715964</v>
      </c>
      <c r="H231" s="4">
        <f t="shared" si="13"/>
        <v>3.8175332750702644</v>
      </c>
      <c r="I231" s="4">
        <f t="shared" si="15"/>
        <v>2.8119533024935115</v>
      </c>
      <c r="J231" s="4">
        <f t="shared" si="14"/>
        <v>0.6984960813434552</v>
      </c>
      <c r="K231" s="4"/>
      <c r="L231" s="4"/>
      <c r="M231" s="4"/>
      <c r="N231" s="4"/>
    </row>
    <row r="232" spans="1:14">
      <c r="A232" s="4">
        <f t="shared" si="12"/>
        <v>2076</v>
      </c>
      <c r="G232" s="4">
        <f>CO2high!L332</f>
        <v>564.90983372226026</v>
      </c>
      <c r="H232" s="4">
        <f t="shared" si="13"/>
        <v>3.8514384341059826</v>
      </c>
      <c r="I232" s="4">
        <f t="shared" si="15"/>
        <v>2.8440154360091467</v>
      </c>
      <c r="J232" s="4">
        <f t="shared" si="14"/>
        <v>0.7105005183595875</v>
      </c>
      <c r="K232" s="4"/>
      <c r="L232" s="4"/>
      <c r="M232" s="4"/>
      <c r="N232" s="4"/>
    </row>
    <row r="233" spans="1:14">
      <c r="A233" s="4">
        <f t="shared" si="12"/>
        <v>2077</v>
      </c>
      <c r="G233" s="4">
        <f>CO2high!L333</f>
        <v>568.49292516398384</v>
      </c>
      <c r="H233" s="4">
        <f t="shared" si="13"/>
        <v>3.8852650732677385</v>
      </c>
      <c r="I233" s="4">
        <f t="shared" si="15"/>
        <v>2.8761595821963919</v>
      </c>
      <c r="J233" s="4">
        <f t="shared" si="14"/>
        <v>0.72261888309183697</v>
      </c>
      <c r="K233" s="4"/>
      <c r="L233" s="4"/>
      <c r="M233" s="4"/>
      <c r="N233" s="4"/>
    </row>
    <row r="234" spans="1:14">
      <c r="A234" s="4">
        <f t="shared" ref="A234:A297" si="16">1+A233</f>
        <v>2078</v>
      </c>
      <c r="G234" s="4">
        <f>CO2high!L334</f>
        <v>572.08965591512026</v>
      </c>
      <c r="H234" s="4">
        <f t="shared" si="13"/>
        <v>3.919006730594202</v>
      </c>
      <c r="I234" s="4">
        <f t="shared" si="15"/>
        <v>2.9083812370917523</v>
      </c>
      <c r="J234" s="4">
        <f t="shared" si="14"/>
        <v>0.7348509942627508</v>
      </c>
      <c r="K234" s="4"/>
      <c r="L234" s="4"/>
      <c r="M234" s="4"/>
      <c r="N234" s="4"/>
    </row>
    <row r="235" spans="1:14">
      <c r="A235" s="4">
        <f t="shared" si="16"/>
        <v>2079</v>
      </c>
      <c r="G235" s="4">
        <f>CO2high!L335</f>
        <v>575.69932826595732</v>
      </c>
      <c r="H235" s="4">
        <f t="shared" si="13"/>
        <v>3.9526571855299606</v>
      </c>
      <c r="I235" s="4">
        <f t="shared" si="15"/>
        <v>2.9406758506922324</v>
      </c>
      <c r="J235" s="4">
        <f t="shared" si="14"/>
        <v>0.74719664604201952</v>
      </c>
      <c r="K235" s="4"/>
      <c r="L235" s="4"/>
      <c r="M235" s="4"/>
      <c r="N235" s="4"/>
    </row>
    <row r="236" spans="1:14">
      <c r="A236" s="4">
        <f t="shared" si="16"/>
        <v>2080</v>
      </c>
      <c r="G236" s="4">
        <f>CO2high!L336</f>
        <v>579.32125234836417</v>
      </c>
      <c r="H236" s="4">
        <f t="shared" si="13"/>
        <v>3.9862104532045248</v>
      </c>
      <c r="I236" s="4">
        <f t="shared" si="15"/>
        <v>2.9730388356141022</v>
      </c>
      <c r="J236" s="4">
        <f t="shared" si="14"/>
        <v>0.75965560792443276</v>
      </c>
      <c r="K236" s="4"/>
      <c r="L236" s="4"/>
      <c r="M236" s="4"/>
      <c r="N236" s="4"/>
    </row>
    <row r="237" spans="1:14">
      <c r="A237" s="4">
        <f t="shared" si="16"/>
        <v>2081</v>
      </c>
      <c r="G237" s="4">
        <f>CO2high!L337</f>
        <v>582.95474617639456</v>
      </c>
      <c r="H237" s="4">
        <f t="shared" si="13"/>
        <v>4.0196607788272987</v>
      </c>
      <c r="I237" s="4">
        <f t="shared" si="15"/>
        <v>3.0054655752910757</v>
      </c>
      <c r="J237" s="4">
        <f t="shared" si="14"/>
        <v>0.77222762465771011</v>
      </c>
      <c r="K237" s="4"/>
      <c r="L237" s="4"/>
      <c r="M237" s="4"/>
      <c r="N237" s="4"/>
    </row>
    <row r="238" spans="1:14">
      <c r="A238" s="4">
        <f t="shared" si="16"/>
        <v>2082</v>
      </c>
      <c r="G238" s="4">
        <f>CO2high!L338</f>
        <v>586.59913569252853</v>
      </c>
      <c r="H238" s="4">
        <f t="shared" si="13"/>
        <v>4.0530026321943513</v>
      </c>
      <c r="I238" s="4">
        <f t="shared" si="15"/>
        <v>3.0379514317309324</v>
      </c>
      <c r="J238" s="4">
        <f t="shared" si="14"/>
        <v>0.78491241621730767</v>
      </c>
      <c r="K238" s="4"/>
      <c r="L238" s="4"/>
      <c r="M238" s="4"/>
      <c r="N238" s="4"/>
    </row>
    <row r="239" spans="1:14">
      <c r="A239" s="4">
        <f t="shared" si="16"/>
        <v>2083</v>
      </c>
      <c r="G239" s="4">
        <f>CO2high!L339</f>
        <v>590.2537548187172</v>
      </c>
      <c r="H239" s="4">
        <f t="shared" si="13"/>
        <v>4.086230702303129</v>
      </c>
      <c r="I239" s="4">
        <f t="shared" si="15"/>
        <v>3.0704917528488473</v>
      </c>
      <c r="J239" s="4">
        <f t="shared" si="14"/>
        <v>0.79770967782542501</v>
      </c>
      <c r="K239" s="4"/>
      <c r="L239" s="4"/>
      <c r="M239" s="4"/>
      <c r="N239" s="4"/>
    </row>
    <row r="240" spans="1:14">
      <c r="A240" s="4">
        <f t="shared" si="16"/>
        <v>2084</v>
      </c>
      <c r="G240" s="4">
        <f>CO2high!L340</f>
        <v>593.91794551143869</v>
      </c>
      <c r="H240" s="4">
        <f t="shared" si="13"/>
        <v>4.1193398920714825</v>
      </c>
      <c r="I240" s="4">
        <f t="shared" si="15"/>
        <v>3.1030818793949506</v>
      </c>
      <c r="J240" s="4">
        <f t="shared" si="14"/>
        <v>0.81061908001155802</v>
      </c>
      <c r="K240" s="4"/>
      <c r="L240" s="4"/>
      <c r="M240" s="4"/>
      <c r="N240" s="4"/>
    </row>
    <row r="241" spans="1:14">
      <c r="A241" s="4">
        <f t="shared" si="16"/>
        <v>2085</v>
      </c>
      <c r="G241" s="4">
        <f>CO2high!L341</f>
        <v>597.59105782001188</v>
      </c>
      <c r="H241" s="4">
        <f t="shared" si="13"/>
        <v>4.1523253131575837</v>
      </c>
      <c r="I241" s="4">
        <f t="shared" si="15"/>
        <v>3.1357171514929454</v>
      </c>
      <c r="J241" s="4">
        <f t="shared" si="14"/>
        <v>0.82364026871205565</v>
      </c>
      <c r="K241" s="4"/>
      <c r="L241" s="4"/>
      <c r="M241" s="4"/>
      <c r="N241" s="4"/>
    </row>
    <row r="242" spans="1:14">
      <c r="A242" s="4">
        <f t="shared" si="16"/>
        <v>2086</v>
      </c>
      <c r="G242" s="4">
        <f>CO2high!L342</f>
        <v>601.27244994745934</v>
      </c>
      <c r="H242" s="4">
        <f t="shared" si="13"/>
        <v>4.1851822808775845</v>
      </c>
      <c r="I242" s="4">
        <f t="shared" si="15"/>
        <v>3.1683929148059322</v>
      </c>
      <c r="J242" s="4">
        <f t="shared" si="14"/>
        <v>0.83677286540625107</v>
      </c>
      <c r="K242" s="4"/>
      <c r="L242" s="4"/>
      <c r="M242" s="4"/>
      <c r="N242" s="4"/>
    </row>
    <row r="243" spans="1:14">
      <c r="A243" s="4">
        <f t="shared" si="16"/>
        <v>2087</v>
      </c>
      <c r="G243" s="4">
        <f>CO2high!L343</f>
        <v>604.96148831324831</v>
      </c>
      <c r="H243" s="4">
        <f t="shared" si="13"/>
        <v>4.2179063092180531</v>
      </c>
      <c r="I243" s="4">
        <f t="shared" si="15"/>
        <v>3.2011045263449494</v>
      </c>
      <c r="J243" s="4">
        <f t="shared" si="14"/>
        <v>0.85001646728684122</v>
      </c>
      <c r="K243" s="4"/>
      <c r="L243" s="4"/>
      <c r="M243" s="4"/>
      <c r="N243" s="4"/>
    </row>
    <row r="244" spans="1:14">
      <c r="A244" s="4">
        <f t="shared" si="16"/>
        <v>2088</v>
      </c>
      <c r="G244" s="4">
        <f>CO2high!L344</f>
        <v>608.65754761727862</v>
      </c>
      <c r="H244" s="4">
        <f t="shared" si="13"/>
        <v>4.250493105940448</v>
      </c>
      <c r="I244" s="4">
        <f t="shared" si="15"/>
        <v>3.2338473599351278</v>
      </c>
      <c r="J244" s="4">
        <f t="shared" si="14"/>
        <v>0.86337064746229131</v>
      </c>
      <c r="K244" s="4"/>
      <c r="L244" s="4"/>
      <c r="M244" s="4"/>
      <c r="N244" s="4"/>
    </row>
    <row r="245" spans="1:14">
      <c r="A245" s="4">
        <f t="shared" si="16"/>
        <v>2089</v>
      </c>
      <c r="G245" s="4">
        <f>CO2high!L345</f>
        <v>612.36001090452498</v>
      </c>
      <c r="H245" s="4">
        <f t="shared" si="13"/>
        <v>4.2829385677750658</v>
      </c>
      <c r="I245" s="4">
        <f t="shared" si="15"/>
        <v>3.2666168113537606</v>
      </c>
      <c r="J245" s="4">
        <f t="shared" si="14"/>
        <v>0.87683495518913701</v>
      </c>
      <c r="K245" s="4"/>
      <c r="L245" s="4"/>
      <c r="M245" s="4"/>
      <c r="N245" s="4"/>
    </row>
    <row r="246" spans="1:14">
      <c r="A246" s="4">
        <f t="shared" si="16"/>
        <v>2090</v>
      </c>
      <c r="G246" s="4">
        <f>CO2high!L346</f>
        <v>616.06826962977743</v>
      </c>
      <c r="H246" s="4">
        <f t="shared" si="13"/>
        <v>4.3152387757021025</v>
      </c>
      <c r="I246" s="4">
        <f t="shared" si="15"/>
        <v>3.2994083031540424</v>
      </c>
      <c r="J246" s="4">
        <f t="shared" si="14"/>
        <v>0.89040891613215212</v>
      </c>
      <c r="K246" s="4"/>
      <c r="L246" s="4"/>
      <c r="M246" s="4"/>
      <c r="N246" s="4"/>
    </row>
    <row r="247" spans="1:14">
      <c r="A247" s="4">
        <f t="shared" si="16"/>
        <v>2091</v>
      </c>
      <c r="G247" s="4">
        <f>CO2high!L347</f>
        <v>619.78172372196002</v>
      </c>
      <c r="H247" s="4">
        <f t="shared" si="13"/>
        <v>4.3473899903176116</v>
      </c>
      <c r="I247" s="4">
        <f t="shared" si="15"/>
        <v>3.332217289187684</v>
      </c>
      <c r="J247" s="4">
        <f t="shared" si="14"/>
        <v>0.90409203265043647</v>
      </c>
      <c r="K247" s="4"/>
      <c r="L247" s="4"/>
      <c r="M247" s="4"/>
      <c r="N247" s="4"/>
    </row>
    <row r="248" spans="1:14">
      <c r="A248" s="4">
        <f t="shared" si="16"/>
        <v>2092</v>
      </c>
      <c r="G248" s="4">
        <f>CO2high!L348</f>
        <v>623.4997816475427</v>
      </c>
      <c r="H248" s="4">
        <f t="shared" si="13"/>
        <v>4.3793886472823438</v>
      </c>
      <c r="I248" s="4">
        <f t="shared" si="15"/>
        <v>3.3650392588390985</v>
      </c>
      <c r="J248" s="4">
        <f t="shared" si="14"/>
        <v>0.91788378410756799</v>
      </c>
      <c r="K248" s="4"/>
      <c r="L248" s="4"/>
      <c r="M248" s="4"/>
      <c r="N248" s="4"/>
    </row>
    <row r="249" spans="1:14">
      <c r="A249" s="4">
        <f t="shared" si="16"/>
        <v>2093</v>
      </c>
      <c r="G249" s="4">
        <f>CO2high!L349</f>
        <v>627.22186047259765</v>
      </c>
      <c r="H249" s="4">
        <f t="shared" si="13"/>
        <v>4.4112313528515648</v>
      </c>
      <c r="I249" s="4">
        <f t="shared" si="15"/>
        <v>3.3978697409833685</v>
      </c>
      <c r="J249" s="4">
        <f t="shared" si="14"/>
        <v>0.93178362720404306</v>
      </c>
      <c r="K249" s="4"/>
      <c r="L249" s="4"/>
      <c r="M249" s="4"/>
      <c r="N249" s="4"/>
    </row>
    <row r="250" spans="1:14">
      <c r="A250" s="4">
        <f t="shared" si="16"/>
        <v>2094</v>
      </c>
      <c r="G250" s="4">
        <f>CO2high!L350</f>
        <v>630.94738592308045</v>
      </c>
      <c r="H250" s="4">
        <f t="shared" si="13"/>
        <v>4.442914879484114</v>
      </c>
      <c r="I250" s="4">
        <f t="shared" si="15"/>
        <v>3.430704307679727</v>
      </c>
      <c r="J250" s="4">
        <f t="shared" si="14"/>
        <v>0.94579099633030961</v>
      </c>
      <c r="K250" s="4"/>
      <c r="L250" s="4"/>
      <c r="M250" s="4"/>
      <c r="N250" s="4"/>
    </row>
    <row r="251" spans="1:14">
      <c r="A251" s="4">
        <f t="shared" si="16"/>
        <v>2095</v>
      </c>
      <c r="G251" s="4">
        <f>CO2high!L351</f>
        <v>634.67579244295189</v>
      </c>
      <c r="H251" s="4">
        <f t="shared" si="13"/>
        <v>4.4744361615290744</v>
      </c>
      <c r="I251" s="4">
        <f t="shared" si="15"/>
        <v>3.4635385776118368</v>
      </c>
      <c r="J251" s="4">
        <f t="shared" si="14"/>
        <v>0.95990530393877427</v>
      </c>
      <c r="K251" s="4"/>
      <c r="L251" s="4"/>
      <c r="M251" s="4"/>
      <c r="N251" s="4"/>
    </row>
    <row r="252" spans="1:14">
      <c r="A252" s="4">
        <f t="shared" si="16"/>
        <v>2096</v>
      </c>
      <c r="G252" s="4">
        <f>CO2high!L352</f>
        <v>638.40652324978737</v>
      </c>
      <c r="H252" s="4">
        <f t="shared" si="13"/>
        <v>4.505792290988591</v>
      </c>
      <c r="I252" s="4">
        <f t="shared" si="15"/>
        <v>3.4963682192857277</v>
      </c>
      <c r="J252" s="4">
        <f t="shared" si="14"/>
        <v>0.97412594093323723</v>
      </c>
      <c r="K252" s="4"/>
      <c r="L252" s="4"/>
      <c r="M252" s="4"/>
      <c r="N252" s="4"/>
    </row>
    <row r="253" spans="1:14">
      <c r="A253" s="4">
        <f t="shared" si="16"/>
        <v>2097</v>
      </c>
      <c r="G253" s="4">
        <f>CO2high!L353</f>
        <v>642.13903038754688</v>
      </c>
      <c r="H253" s="4">
        <f t="shared" si="13"/>
        <v>4.5369805133554033</v>
      </c>
      <c r="I253" s="4">
        <f t="shared" si="15"/>
        <v>3.5291889539958339</v>
      </c>
      <c r="J253" s="4">
        <f t="shared" si="14"/>
        <v>0.98845227707427941</v>
      </c>
      <c r="K253" s="4"/>
      <c r="L253" s="4"/>
      <c r="M253" s="4"/>
      <c r="N253" s="4"/>
    </row>
    <row r="254" spans="1:14">
      <c r="A254" s="4">
        <f t="shared" si="16"/>
        <v>2098</v>
      </c>
      <c r="G254" s="4">
        <f>CO2high!L354</f>
        <v>645.87277477621342</v>
      </c>
      <c r="H254" s="4">
        <f t="shared" si="13"/>
        <v>4.5679982235238636</v>
      </c>
      <c r="I254" s="4">
        <f t="shared" si="15"/>
        <v>3.5619965585691742</v>
      </c>
      <c r="J254" s="4">
        <f t="shared" si="14"/>
        <v>1.0028836613991938</v>
      </c>
      <c r="K254" s="4"/>
      <c r="L254" s="4"/>
      <c r="M254" s="4"/>
      <c r="N254" s="4"/>
    </row>
    <row r="255" spans="1:14">
      <c r="A255" s="4">
        <f t="shared" si="16"/>
        <v>2099</v>
      </c>
      <c r="G255" s="4">
        <f>CO2high!L355</f>
        <v>649.6072262580301</v>
      </c>
      <c r="H255" s="4">
        <f t="shared" si="13"/>
        <v>4.598842961773201</v>
      </c>
      <c r="I255" s="4">
        <f t="shared" si="15"/>
        <v>3.5947868678973518</v>
      </c>
      <c r="J255" s="4">
        <f t="shared" si="14"/>
        <v>1.0174194226551194</v>
      </c>
      <c r="K255" s="4"/>
      <c r="L255" s="4"/>
      <c r="M255" s="4"/>
      <c r="N255" s="4"/>
    </row>
    <row r="256" spans="1:14">
      <c r="A256" s="4">
        <f t="shared" si="16"/>
        <v>2100</v>
      </c>
      <c r="G256" s="4">
        <f>CO2high!L356</f>
        <v>653.34186364009656</v>
      </c>
      <c r="H256" s="4">
        <f t="shared" si="13"/>
        <v>4.6295124098219693</v>
      </c>
      <c r="I256" s="4">
        <f t="shared" si="15"/>
        <v>3.6275557772656741</v>
      </c>
      <c r="J256" s="4">
        <f t="shared" si="14"/>
        <v>1.0320588697440953</v>
      </c>
      <c r="K256" s="4"/>
      <c r="L256" s="4"/>
      <c r="M256" s="4"/>
      <c r="N256" s="4"/>
    </row>
    <row r="257" spans="1:14">
      <c r="A257" s="4">
        <f t="shared" si="16"/>
        <v>2101</v>
      </c>
      <c r="G257" s="4">
        <f>CO2high!L357</f>
        <v>657.07617473311097</v>
      </c>
      <c r="H257" s="4">
        <f t="shared" si="13"/>
        <v>4.6600043869526253</v>
      </c>
      <c r="I257" s="4">
        <f t="shared" si="15"/>
        <v>3.6602992444883529</v>
      </c>
      <c r="J257" s="4">
        <f t="shared" si="14"/>
        <v>1.0468012921788179</v>
      </c>
      <c r="K257" s="4"/>
      <c r="L257" s="4"/>
      <c r="M257" s="4"/>
      <c r="N257" s="4"/>
    </row>
    <row r="258" spans="1:14">
      <c r="A258" s="4">
        <f t="shared" si="16"/>
        <v>2102</v>
      </c>
      <c r="G258" s="4">
        <f>CO2high!L358</f>
        <v>660.80965638606608</v>
      </c>
      <c r="H258" s="4">
        <f t="shared" si="13"/>
        <v>4.6903168462052873</v>
      </c>
      <c r="I258" s="4">
        <f t="shared" si="15"/>
        <v>3.6930132918584069</v>
      </c>
      <c r="J258" s="4">
        <f t="shared" si="14"/>
        <v>1.061645960547936</v>
      </c>
      <c r="K258" s="4"/>
      <c r="L258" s="4"/>
      <c r="M258" s="4"/>
      <c r="N258" s="4"/>
    </row>
    <row r="259" spans="1:14">
      <c r="A259" s="4">
        <f t="shared" si="16"/>
        <v>2103</v>
      </c>
      <c r="G259" s="4">
        <f>CO2high!L359</f>
        <v>664.54181451673367</v>
      </c>
      <c r="H259" s="4">
        <f t="shared" si="13"/>
        <v>4.7204478706397763</v>
      </c>
      <c r="I259" s="4">
        <f t="shared" si="15"/>
        <v>3.7256940079205716</v>
      </c>
      <c r="J259" s="4">
        <f t="shared" si="14"/>
        <v>1.0765921269897796</v>
      </c>
      <c r="K259" s="4"/>
      <c r="L259" s="4"/>
      <c r="M259" s="4"/>
      <c r="N259" s="4"/>
    </row>
    <row r="260" spans="1:14">
      <c r="A260" s="4">
        <f t="shared" si="16"/>
        <v>2104</v>
      </c>
      <c r="G260" s="4">
        <f>CO2high!L360</f>
        <v>668.27216413779615</v>
      </c>
      <c r="H260" s="4">
        <f t="shared" si="13"/>
        <v>4.7503956696651048</v>
      </c>
      <c r="I260" s="4">
        <f t="shared" si="15"/>
        <v>3.758337549075208</v>
      </c>
      <c r="J260" s="4">
        <f t="shared" si="14"/>
        <v>1.0916390256734665</v>
      </c>
      <c r="K260" s="4"/>
      <c r="L260" s="4"/>
      <c r="M260" s="4"/>
      <c r="N260" s="4"/>
    </row>
    <row r="261" spans="1:14">
      <c r="A261" s="4">
        <f t="shared" si="16"/>
        <v>2105</v>
      </c>
      <c r="G261" s="4">
        <f>CO2high!L361</f>
        <v>672.00022937850088</v>
      </c>
      <c r="H261" s="4">
        <f t="shared" si="13"/>
        <v>4.7801585754356255</v>
      </c>
      <c r="I261" s="4">
        <f t="shared" si="15"/>
        <v>3.7909401410209123</v>
      </c>
      <c r="J261" s="4">
        <f t="shared" si="14"/>
        <v>1.1067858732863884</v>
      </c>
      <c r="K261" s="4"/>
      <c r="L261" s="4"/>
      <c r="M261" s="4"/>
      <c r="N261" s="4"/>
    </row>
    <row r="262" spans="1:14">
      <c r="A262" s="4">
        <f t="shared" si="16"/>
        <v>2106</v>
      </c>
      <c r="G262" s="4">
        <f>CO2high!L362</f>
        <v>675.72554350173823</v>
      </c>
      <c r="H262" s="4">
        <f t="shared" si="13"/>
        <v>4.8097350393130727</v>
      </c>
      <c r="I262" s="4">
        <f t="shared" si="15"/>
        <v>3.8234980800432381</v>
      </c>
      <c r="J262" s="4">
        <f t="shared" si="14"/>
        <v>1.1220318695271205</v>
      </c>
      <c r="K262" s="4"/>
      <c r="L262" s="4"/>
      <c r="M262" s="4"/>
      <c r="N262" s="4"/>
    </row>
    <row r="263" spans="1:14">
      <c r="A263" s="4">
        <f t="shared" si="16"/>
        <v>2107</v>
      </c>
      <c r="G263" s="4">
        <f>CO2high!L363</f>
        <v>679.44764891646128</v>
      </c>
      <c r="H263" s="4">
        <f t="shared" ref="H263:H326" si="17">H$3*LN(G263/G$3)</f>
        <v>4.839123628393815</v>
      </c>
      <c r="I263" s="4">
        <f t="shared" si="15"/>
        <v>3.8560077341566732</v>
      </c>
      <c r="J263" s="4">
        <f t="shared" ref="J263:J326" si="18">J262+J$3*(I262-J262)</f>
        <v>1.137376197602852</v>
      </c>
      <c r="K263" s="4"/>
      <c r="L263" s="4"/>
      <c r="M263" s="4"/>
      <c r="N263" s="4"/>
    </row>
    <row r="264" spans="1:14">
      <c r="A264" s="4">
        <f t="shared" si="16"/>
        <v>2108</v>
      </c>
      <c r="G264" s="4">
        <f>CO2high!L364</f>
        <v>683.16609718538609</v>
      </c>
      <c r="H264" s="4">
        <f t="shared" si="17"/>
        <v>4.8683230221006291</v>
      </c>
      <c r="I264" s="4">
        <f t="shared" ref="I264:I327" si="19">I263+I$3*(I$4*H264-I263)+I$5*(J263-I263)</f>
        <v>3.8884655441067477</v>
      </c>
      <c r="J264" s="4">
        <f t="shared" si="18"/>
        <v>1.1528180247304778</v>
      </c>
      <c r="K264" s="4"/>
      <c r="L264" s="4"/>
      <c r="M264" s="4"/>
      <c r="N264" s="4"/>
    </row>
    <row r="265" spans="1:14">
      <c r="A265" s="4">
        <f t="shared" si="16"/>
        <v>2109</v>
      </c>
      <c r="G265" s="4">
        <f>CO2high!L365</f>
        <v>686.88044902792603</v>
      </c>
      <c r="H265" s="4">
        <f t="shared" si="17"/>
        <v>4.8973320088383456</v>
      </c>
      <c r="I265" s="4">
        <f t="shared" si="19"/>
        <v>3.9208680242388989</v>
      </c>
      <c r="J265" s="4">
        <f t="shared" si="18"/>
        <v>1.1683565026405349</v>
      </c>
      <c r="K265" s="4"/>
      <c r="L265" s="4"/>
      <c r="M265" s="4"/>
      <c r="N265" s="4"/>
    </row>
    <row r="266" spans="1:14">
      <c r="A266" s="4">
        <f t="shared" si="16"/>
        <v>2110</v>
      </c>
      <c r="G266" s="4">
        <f>CO2high!L366</f>
        <v>690.59027431833442</v>
      </c>
      <c r="H266" s="4">
        <f t="shared" si="17"/>
        <v>4.926149482712753</v>
      </c>
      <c r="I266" s="4">
        <f t="shared" si="19"/>
        <v>3.9532117632404695</v>
      </c>
      <c r="J266" s="4">
        <f t="shared" si="18"/>
        <v>1.1839907680832136</v>
      </c>
      <c r="K266" s="4"/>
      <c r="L266" s="4"/>
      <c r="M266" s="4"/>
      <c r="N266" s="4"/>
    </row>
    <row r="267" spans="1:14">
      <c r="A267" s="4">
        <f t="shared" si="16"/>
        <v>2111</v>
      </c>
      <c r="G267" s="4">
        <f>CO2high!L367</f>
        <v>694.2951520790416</v>
      </c>
      <c r="H267" s="4">
        <f t="shared" si="17"/>
        <v>4.954774440312149</v>
      </c>
      <c r="I267" s="4">
        <f t="shared" si="19"/>
        <v>3.9854934247619913</v>
      </c>
      <c r="J267" s="4">
        <f t="shared" si="18"/>
        <v>1.1997199433357069</v>
      </c>
      <c r="K267" s="4"/>
      <c r="L267" s="4"/>
      <c r="M267" s="4"/>
      <c r="N267" s="4"/>
    </row>
    <row r="268" spans="1:14">
      <c r="A268" s="4">
        <f t="shared" si="16"/>
        <v>2112</v>
      </c>
      <c r="G268" s="4">
        <f>CO2high!L368</f>
        <v>697.99467046919108</v>
      </c>
      <c r="H268" s="4">
        <f t="shared" si="17"/>
        <v>4.9832059775509556</v>
      </c>
      <c r="I268" s="4">
        <f t="shared" si="19"/>
        <v>4.0177097479236679</v>
      </c>
      <c r="J268" s="4">
        <f t="shared" si="18"/>
        <v>1.2155431367102081</v>
      </c>
      <c r="K268" s="4"/>
      <c r="L268" s="4"/>
      <c r="M268" s="4"/>
      <c r="N268" s="4"/>
    </row>
    <row r="269" spans="1:14">
      <c r="A269" s="4">
        <f t="shared" si="16"/>
        <v>2113</v>
      </c>
      <c r="G269" s="4">
        <f>CO2high!L369</f>
        <v>701.68842676839097</v>
      </c>
      <c r="H269" s="4">
        <f t="shared" si="17"/>
        <v>5.0114432865748286</v>
      </c>
      <c r="I269" s="4">
        <f t="shared" si="19"/>
        <v>4.0498575477127572</v>
      </c>
      <c r="J269" s="4">
        <f t="shared" si="18"/>
        <v>1.2314594430619006</v>
      </c>
      <c r="K269" s="4"/>
      <c r="L269" s="4"/>
      <c r="M269" s="4"/>
      <c r="N269" s="4"/>
    </row>
    <row r="270" spans="1:14">
      <c r="A270" s="4">
        <f t="shared" si="16"/>
        <v>2114</v>
      </c>
      <c r="G270" s="4">
        <f>CO2high!L370</f>
        <v>705.3760273557117</v>
      </c>
      <c r="H270" s="4">
        <f t="shared" si="17"/>
        <v>5.0394856527266834</v>
      </c>
      <c r="I270" s="4">
        <f t="shared" si="19"/>
        <v>4.0819337152773514</v>
      </c>
      <c r="J270" s="4">
        <f t="shared" si="18"/>
        <v>1.2474679442963175</v>
      </c>
      <c r="K270" s="4"/>
      <c r="L270" s="4"/>
      <c r="M270" s="4"/>
      <c r="N270" s="4"/>
    </row>
    <row r="271" spans="1:14">
      <c r="A271" s="4">
        <f t="shared" si="16"/>
        <v>2115</v>
      </c>
      <c r="G271" s="4">
        <f>CO2high!L371</f>
        <v>709.05708768397108</v>
      </c>
      <c r="H271" s="4">
        <f t="shared" si="17"/>
        <v>5.0673324515731046</v>
      </c>
      <c r="I271" s="4">
        <f t="shared" si="19"/>
        <v>4.1139352181218332</v>
      </c>
      <c r="J271" s="4">
        <f t="shared" si="18"/>
        <v>1.2635677098754898</v>
      </c>
      <c r="K271" s="4"/>
      <c r="L271" s="4"/>
      <c r="M271" s="4"/>
      <c r="N271" s="4"/>
    </row>
    <row r="272" spans="1:14">
      <c r="A272" s="4">
        <f t="shared" si="16"/>
        <v>2116</v>
      </c>
      <c r="G272" s="4">
        <f>CO2high!L372</f>
        <v>712.73123224936285</v>
      </c>
      <c r="H272" s="4">
        <f t="shared" si="17"/>
        <v>5.0949831459905592</v>
      </c>
      <c r="I272" s="4">
        <f t="shared" si="19"/>
        <v>4.1458591002091074</v>
      </c>
      <c r="J272" s="4">
        <f t="shared" si="18"/>
        <v>1.2797577973223291</v>
      </c>
      <c r="K272" s="4"/>
      <c r="L272" s="4"/>
      <c r="M272" s="4"/>
      <c r="N272" s="4"/>
    </row>
    <row r="273" spans="1:14">
      <c r="A273" s="4">
        <f t="shared" si="16"/>
        <v>2117</v>
      </c>
      <c r="G273" s="4">
        <f>CO2high!L373</f>
        <v>716.39809455649242</v>
      </c>
      <c r="H273" s="4">
        <f t="shared" si="17"/>
        <v>5.1224372833108971</v>
      </c>
      <c r="I273" s="4">
        <f t="shared" si="19"/>
        <v>4.1777024819745021</v>
      </c>
      <c r="J273" s="4">
        <f t="shared" si="18"/>
        <v>1.296037252722726</v>
      </c>
      <c r="K273" s="4"/>
      <c r="L273" s="4"/>
      <c r="M273" s="4"/>
      <c r="N273" s="4"/>
    </row>
    <row r="274" spans="1:14">
      <c r="A274" s="4">
        <f t="shared" si="16"/>
        <v>2118</v>
      </c>
      <c r="G274" s="4">
        <f>CO2high!L374</f>
        <v>720.05731707889345</v>
      </c>
      <c r="H274" s="4">
        <f t="shared" si="17"/>
        <v>5.1496944925255512</v>
      </c>
      <c r="I274" s="4">
        <f t="shared" si="19"/>
        <v>4.2094625602560711</v>
      </c>
      <c r="J274" s="4">
        <f t="shared" si="18"/>
        <v>1.312405111224876</v>
      </c>
      <c r="K274" s="4"/>
      <c r="L274" s="4"/>
      <c r="M274" s="4"/>
      <c r="N274" s="4"/>
    </row>
    <row r="275" spans="1:14">
      <c r="A275" s="4">
        <f t="shared" si="16"/>
        <v>2119</v>
      </c>
      <c r="G275" s="4">
        <f>CO2high!L375</f>
        <v>723.70855121511158</v>
      </c>
      <c r="H275" s="4">
        <f t="shared" si="17"/>
        <v>5.1767544815479338</v>
      </c>
      <c r="I275" s="4">
        <f t="shared" si="19"/>
        <v>4.2411366081458359</v>
      </c>
      <c r="J275" s="4">
        <f t="shared" si="18"/>
        <v>1.3288603975353732</v>
      </c>
      <c r="K275" s="4"/>
      <c r="L275" s="4"/>
      <c r="M275" s="4"/>
      <c r="N275" s="4"/>
    </row>
    <row r="276" spans="1:14">
      <c r="A276" s="4">
        <f t="shared" si="16"/>
        <v>2120</v>
      </c>
      <c r="G276" s="4">
        <f>CO2high!L376</f>
        <v>727.35145724044469</v>
      </c>
      <c r="H276" s="4">
        <f t="shared" si="17"/>
        <v>5.203617034533436</v>
      </c>
      <c r="I276" s="4">
        <f t="shared" si="19"/>
        <v>4.272721974766335</v>
      </c>
      <c r="J276" s="4">
        <f t="shared" si="18"/>
        <v>1.3454021264116407</v>
      </c>
      <c r="K276" s="4"/>
      <c r="L276" s="4"/>
      <c r="M276" s="4"/>
      <c r="N276" s="4"/>
    </row>
    <row r="277" spans="1:14">
      <c r="A277" s="4">
        <f t="shared" si="16"/>
        <v>2121</v>
      </c>
      <c r="G277" s="4">
        <f>CO2high!L377</f>
        <v>730.98570425444132</v>
      </c>
      <c r="H277" s="4">
        <f t="shared" si="17"/>
        <v>5.2302820092565012</v>
      </c>
      <c r="I277" s="4">
        <f t="shared" si="19"/>
        <v>4.3042160849766979</v>
      </c>
      <c r="J277" s="4">
        <f t="shared" si="18"/>
        <v>1.3620293031502955</v>
      </c>
      <c r="K277" s="4"/>
      <c r="L277" s="4"/>
      <c r="M277" s="4"/>
      <c r="N277" s="4"/>
    </row>
    <row r="278" spans="1:14">
      <c r="A278" s="4">
        <f t="shared" si="16"/>
        <v>2122</v>
      </c>
      <c r="G278" s="4">
        <f>CO2high!L378</f>
        <v>734.61097012426239</v>
      </c>
      <c r="H278" s="4">
        <f t="shared" si="17"/>
        <v>5.256749334544196</v>
      </c>
      <c r="I278" s="4">
        <f t="shared" si="19"/>
        <v>4.3356164390122949</v>
      </c>
      <c r="J278" s="4">
        <f t="shared" si="18"/>
        <v>1.3787409240710695</v>
      </c>
      <c r="K278" s="4"/>
      <c r="L278" s="4"/>
      <c r="M278" s="4"/>
      <c r="N278" s="4"/>
    </row>
    <row r="279" spans="1:14">
      <c r="A279" s="4">
        <f t="shared" si="16"/>
        <v>2123</v>
      </c>
      <c r="G279" s="4">
        <f>CO2high!L379</f>
        <v>738.22694142402133</v>
      </c>
      <c r="H279" s="4">
        <f t="shared" si="17"/>
        <v>5.2830190077657289</v>
      </c>
      <c r="I279" s="4">
        <f t="shared" si="19"/>
        <v>4.3669206120618451</v>
      </c>
      <c r="J279" s="4">
        <f t="shared" si="18"/>
        <v>1.3955359769959357</v>
      </c>
      <c r="K279" s="4"/>
      <c r="L279" s="4"/>
      <c r="M279" s="4"/>
      <c r="N279" s="4"/>
    </row>
    <row r="280" spans="1:14">
      <c r="A280" s="4">
        <f t="shared" si="16"/>
        <v>2124</v>
      </c>
      <c r="G280" s="4">
        <f>CO2high!L380</f>
        <v>741.83331337021787</v>
      </c>
      <c r="H280" s="4">
        <f t="shared" si="17"/>
        <v>5.3090910923773231</v>
      </c>
      <c r="I280" s="4">
        <f t="shared" si="19"/>
        <v>4.3981262537857484</v>
      </c>
      <c r="J280" s="4">
        <f t="shared" si="18"/>
        <v>1.41241344172311</v>
      </c>
      <c r="K280" s="4"/>
      <c r="L280" s="4"/>
      <c r="M280" s="4"/>
      <c r="N280" s="4"/>
    </row>
    <row r="281" spans="1:14">
      <c r="A281" s="4">
        <f t="shared" si="16"/>
        <v>2125</v>
      </c>
      <c r="G281" s="4">
        <f>CO2high!L381</f>
        <v>745.42978975339338</v>
      </c>
      <c r="H281" s="4">
        <f t="shared" si="17"/>
        <v>5.3349657155218857</v>
      </c>
      <c r="I281" s="4">
        <f t="shared" si="19"/>
        <v>4.4292310877792254</v>
      </c>
      <c r="J281" s="4">
        <f t="shared" si="18"/>
        <v>1.4293722904956259</v>
      </c>
      <c r="K281" s="4"/>
      <c r="L281" s="4"/>
      <c r="M281" s="4"/>
      <c r="N281" s="4"/>
    </row>
    <row r="282" spans="1:14">
      <c r="A282" s="4">
        <f t="shared" si="16"/>
        <v>2126</v>
      </c>
      <c r="G282" s="4">
        <f>CO2high!L382</f>
        <v>749.01608286613077</v>
      </c>
      <c r="H282" s="4">
        <f t="shared" si="17"/>
        <v>5.3606430656828525</v>
      </c>
      <c r="I282" s="4">
        <f t="shared" si="19"/>
        <v>4.4602329109837431</v>
      </c>
      <c r="J282" s="4">
        <f t="shared" si="18"/>
        <v>1.4464114884641968</v>
      </c>
      <c r="K282" s="4"/>
      <c r="L282" s="4"/>
      <c r="M282" s="4"/>
      <c r="N282" s="4"/>
    </row>
    <row r="283" spans="1:14">
      <c r="A283" s="4">
        <f t="shared" si="16"/>
        <v>2127</v>
      </c>
      <c r="G283" s="4">
        <f>CO2high!L383</f>
        <v>752.59191342753684</v>
      </c>
      <c r="H283" s="4">
        <f t="shared" si="17"/>
        <v>5.386123390391667</v>
      </c>
      <c r="I283" s="4">
        <f t="shared" si="19"/>
        <v>4.491129593050049</v>
      </c>
      <c r="J283" s="4">
        <f t="shared" si="18"/>
        <v>1.4635299941441078</v>
      </c>
      <c r="K283" s="4"/>
      <c r="L283" s="4"/>
      <c r="M283" s="4"/>
      <c r="N283" s="4"/>
    </row>
    <row r="284" spans="1:14">
      <c r="A284" s="4">
        <f t="shared" si="16"/>
        <v>2128</v>
      </c>
      <c r="G284" s="4">
        <f>CO2high!L384</f>
        <v>756.15701050433427</v>
      </c>
      <c r="H284" s="4">
        <f t="shared" si="17"/>
        <v>5.4114069939882095</v>
      </c>
      <c r="I284" s="4">
        <f t="shared" si="19"/>
        <v>4.5219190756560117</v>
      </c>
      <c r="J284" s="4">
        <f t="shared" si="18"/>
        <v>1.4807267598658935</v>
      </c>
      <c r="K284" s="4"/>
      <c r="L284" s="4"/>
      <c r="M284" s="4"/>
      <c r="N284" s="4"/>
    </row>
    <row r="285" spans="1:14">
      <c r="A285" s="4">
        <f t="shared" si="16"/>
        <v>2129</v>
      </c>
      <c r="G285" s="4">
        <f>CO2high!L385</f>
        <v>759.71111142870984</v>
      </c>
      <c r="H285" s="4">
        <f t="shared" si="17"/>
        <v>5.4364942354336554</v>
      </c>
      <c r="I285" s="4">
        <f t="shared" si="19"/>
        <v>4.5525993717823381</v>
      </c>
      <c r="J285" s="4">
        <f t="shared" si="18"/>
        <v>1.4980007322195814</v>
      </c>
      <c r="K285" s="4"/>
      <c r="L285" s="4"/>
      <c r="M285" s="4"/>
      <c r="N285" s="4"/>
    </row>
    <row r="286" spans="1:14">
      <c r="A286" s="4">
        <f t="shared" si="16"/>
        <v>2130</v>
      </c>
      <c r="G286" s="4">
        <f>CO2high!L386</f>
        <v>763.25396171305215</v>
      </c>
      <c r="H286" s="4">
        <f t="shared" si="17"/>
        <v>5.4613855261750519</v>
      </c>
      <c r="I286" s="4">
        <f t="shared" si="19"/>
        <v>4.5831685649491263</v>
      </c>
      <c r="J286" s="4">
        <f t="shared" si="18"/>
        <v>1.5153508524922978</v>
      </c>
      <c r="K286" s="4"/>
      <c r="L286" s="4"/>
      <c r="M286" s="4"/>
      <c r="N286" s="4"/>
    </row>
    <row r="287" spans="1:14">
      <c r="A287" s="4">
        <f t="shared" si="16"/>
        <v>2131</v>
      </c>
      <c r="G287" s="4">
        <f>CO2high!L387</f>
        <v>766.78531496172423</v>
      </c>
      <c r="H287" s="4">
        <f t="shared" si="17"/>
        <v>5.4860813280610579</v>
      </c>
      <c r="I287" s="4">
        <f t="shared" si="19"/>
        <v>4.6136248084160698</v>
      </c>
      <c r="J287" s="4">
        <f t="shared" si="18"/>
        <v>1.5327760570990527</v>
      </c>
      <c r="K287" s="4"/>
      <c r="L287" s="4"/>
      <c r="M287" s="4"/>
      <c r="N287" s="4"/>
    </row>
    <row r="288" spans="1:14">
      <c r="A288" s="4">
        <f t="shared" si="16"/>
        <v>2132</v>
      </c>
      <c r="G288" s="4">
        <f>CO2high!L388</f>
        <v>770.30493278001336</v>
      </c>
      <c r="H288" s="4">
        <f t="shared" si="17"/>
        <v>5.5105821513081539</v>
      </c>
      <c r="I288" s="4">
        <f t="shared" si="19"/>
        <v>4.6439663243490434</v>
      </c>
      <c r="J288" s="4">
        <f t="shared" si="18"/>
        <v>1.5502752780065334</v>
      </c>
      <c r="K288" s="4"/>
      <c r="L288" s="4"/>
      <c r="M288" s="4"/>
      <c r="N288" s="4"/>
    </row>
    <row r="289" spans="1:14">
      <c r="A289" s="4">
        <f t="shared" si="16"/>
        <v>2133</v>
      </c>
      <c r="G289" s="4">
        <f>CO2high!L389</f>
        <v>773.81258468040267</v>
      </c>
      <c r="H289" s="4">
        <f t="shared" si="17"/>
        <v>5.5348885525167058</v>
      </c>
      <c r="I289" s="4">
        <f t="shared" si="19"/>
        <v>4.6741914029556719</v>
      </c>
      <c r="J289" s="4">
        <f t="shared" si="18"/>
        <v>1.5678474431497589</v>
      </c>
      <c r="K289" s="4"/>
      <c r="L289" s="4"/>
      <c r="M289" s="4"/>
      <c r="N289" s="4"/>
    </row>
    <row r="290" spans="1:14">
      <c r="A290" s="4">
        <f t="shared" si="16"/>
        <v>2134</v>
      </c>
      <c r="G290" s="4">
        <f>CO2high!L390</f>
        <v>777.30804798630811</v>
      </c>
      <c r="H290" s="4">
        <f t="shared" si="17"/>
        <v>5.5590011327362205</v>
      </c>
      <c r="I290" s="4">
        <f t="shared" si="19"/>
        <v>4.704298401592375</v>
      </c>
      <c r="J290" s="4">
        <f t="shared" si="18"/>
        <v>1.5854914768414565</v>
      </c>
      <c r="K290" s="4"/>
      <c r="L290" s="4"/>
      <c r="M290" s="4"/>
      <c r="N290" s="4"/>
    </row>
    <row r="291" spans="1:14">
      <c r="A291" s="4">
        <f t="shared" si="16"/>
        <v>2135</v>
      </c>
      <c r="G291" s="4">
        <f>CO2high!L391</f>
        <v>780.79110773342813</v>
      </c>
      <c r="H291" s="4">
        <f t="shared" si="17"/>
        <v>5.58292053557913</v>
      </c>
      <c r="I291" s="4">
        <f t="shared" si="19"/>
        <v>4.7342857438452937</v>
      </c>
      <c r="J291" s="4">
        <f t="shared" si="18"/>
        <v>1.6032063001740418</v>
      </c>
      <c r="K291" s="4"/>
      <c r="L291" s="4"/>
      <c r="M291" s="4"/>
      <c r="N291" s="4"/>
    </row>
    <row r="292" spans="1:14">
      <c r="A292" s="4">
        <f t="shared" si="16"/>
        <v>2136</v>
      </c>
      <c r="G292" s="4">
        <f>CO2high!L392</f>
        <v>784.2615565688468</v>
      </c>
      <c r="H292" s="4">
        <f t="shared" si="17"/>
        <v>5.6066474453824249</v>
      </c>
      <c r="I292" s="4">
        <f t="shared" si="19"/>
        <v>4.7641519185873795</v>
      </c>
      <c r="J292" s="4">
        <f t="shared" si="18"/>
        <v>1.6209908314140944</v>
      </c>
      <c r="K292" s="4"/>
      <c r="L292" s="4"/>
      <c r="M292" s="4"/>
      <c r="N292" s="4"/>
    </row>
    <row r="293" spans="1:14">
      <c r="A293" s="4">
        <f t="shared" si="16"/>
        <v>2137</v>
      </c>
      <c r="G293" s="4">
        <f>CO2high!L393</f>
        <v>787.71919464803955</v>
      </c>
      <c r="H293" s="4">
        <f t="shared" si="17"/>
        <v>5.6301825854164953</v>
      </c>
      <c r="I293" s="4">
        <f t="shared" si="19"/>
        <v>4.7938954790138544</v>
      </c>
      <c r="J293" s="4">
        <f t="shared" si="18"/>
        <v>1.6388439863892386</v>
      </c>
      <c r="K293" s="4"/>
      <c r="L293" s="4"/>
      <c r="M293" s="4"/>
      <c r="N293" s="4"/>
    </row>
    <row r="294" spans="1:14">
      <c r="A294" s="4">
        <f t="shared" si="16"/>
        <v>2138</v>
      </c>
      <c r="G294" s="4">
        <f>CO2high!L394</f>
        <v>791.16382952991967</v>
      </c>
      <c r="H294" s="4">
        <f t="shared" si="17"/>
        <v>5.6535267161404503</v>
      </c>
      <c r="I294" s="4">
        <f t="shared" si="19"/>
        <v>4.8235150416581334</v>
      </c>
      <c r="J294" s="4">
        <f t="shared" si="18"/>
        <v>1.6567646788673465</v>
      </c>
      <c r="K294" s="4"/>
      <c r="L294" s="4"/>
      <c r="M294" s="4"/>
      <c r="N294" s="4"/>
    </row>
    <row r="295" spans="1:14">
      <c r="A295" s="4">
        <f t="shared" si="16"/>
        <v>2139</v>
      </c>
      <c r="G295" s="4">
        <f>CO2high!L395</f>
        <v>794.59527607007067</v>
      </c>
      <c r="H295" s="4">
        <f t="shared" si="17"/>
        <v>5.6766806335032545</v>
      </c>
      <c r="I295" s="4">
        <f t="shared" si="19"/>
        <v>4.853009285390228</v>
      </c>
      <c r="J295" s="4">
        <f t="shared" si="18"/>
        <v>1.6747518209279981</v>
      </c>
      <c r="K295" s="4"/>
      <c r="L295" s="4"/>
      <c r="M295" s="4"/>
      <c r="N295" s="4"/>
    </row>
    <row r="296" spans="1:14">
      <c r="A296" s="4">
        <f t="shared" si="16"/>
        <v>2140</v>
      </c>
      <c r="G296" s="4">
        <f>CO2high!L396</f>
        <v>798.01335631230597</v>
      </c>
      <c r="H296" s="4">
        <f t="shared" si="17"/>
        <v>5.6996451672900115</v>
      </c>
      <c r="I296" s="4">
        <f t="shared" si="19"/>
        <v>4.88237695039955</v>
      </c>
      <c r="J296" s="4">
        <f t="shared" si="18"/>
        <v>1.6928043233261436</v>
      </c>
      <c r="K296" s="4"/>
      <c r="L296" s="4"/>
      <c r="M296" s="4"/>
      <c r="N296" s="4"/>
    </row>
    <row r="297" spans="1:14">
      <c r="A297" s="4">
        <f t="shared" si="16"/>
        <v>2141</v>
      </c>
      <c r="G297" s="4">
        <f>CO2high!L397</f>
        <v>801.41789937869066</v>
      </c>
      <c r="H297" s="4">
        <f t="shared" si="17"/>
        <v>5.7224211795126285</v>
      </c>
      <c r="I297" s="4">
        <f t="shared" si="19"/>
        <v>4.9116168371639519</v>
      </c>
      <c r="J297" s="4">
        <f t="shared" si="18"/>
        <v>1.7109210958479206</v>
      </c>
      <c r="K297" s="4"/>
      <c r="L297" s="4"/>
      <c r="M297" s="4"/>
      <c r="N297" s="4"/>
    </row>
    <row r="298" spans="1:14">
      <c r="A298" s="4">
        <f t="shared" ref="A298:A361" si="20">1+A297</f>
        <v>2142</v>
      </c>
      <c r="G298" s="4">
        <f>CO2high!L398</f>
        <v>804.80874135816782</v>
      </c>
      <c r="H298" s="4">
        <f t="shared" si="17"/>
        <v>5.7450095628442384</v>
      </c>
      <c r="I298" s="4">
        <f t="shared" si="19"/>
        <v>4.940727805406758</v>
      </c>
      <c r="J298" s="4">
        <f t="shared" si="18"/>
        <v>1.7291010476585957</v>
      </c>
      <c r="K298" s="4"/>
      <c r="L298" s="4"/>
      <c r="M298" s="4"/>
      <c r="N298" s="4"/>
    </row>
    <row r="299" spans="1:14">
      <c r="A299" s="4">
        <f t="shared" si="20"/>
        <v>2143</v>
      </c>
      <c r="G299" s="4">
        <f>CO2high!L399</f>
        <v>808.18572519391944</v>
      </c>
      <c r="H299" s="4">
        <f t="shared" si="17"/>
        <v>5.7674112390966172</v>
      </c>
      <c r="I299" s="4">
        <f t="shared" si="19"/>
        <v>4.9697087730434646</v>
      </c>
      <c r="J299" s="4">
        <f t="shared" si="18"/>
        <v>1.7473430876426053</v>
      </c>
      <c r="K299" s="4"/>
      <c r="L299" s="4"/>
      <c r="M299" s="4"/>
      <c r="N299" s="4"/>
    </row>
    <row r="300" spans="1:14">
      <c r="A300" s="4">
        <f t="shared" si="20"/>
        <v>2144</v>
      </c>
      <c r="G300" s="4">
        <f>CO2high!L400</f>
        <v>811.54870056959908</v>
      </c>
      <c r="H300" s="4">
        <f t="shared" si="17"/>
        <v>5.7896271577399112</v>
      </c>
      <c r="I300" s="4">
        <f t="shared" si="19"/>
        <v>4.9985587151196986</v>
      </c>
      <c r="J300" s="4">
        <f t="shared" si="18"/>
        <v>1.7656461247356821</v>
      </c>
      <c r="K300" s="4"/>
      <c r="L300" s="4"/>
      <c r="M300" s="4"/>
      <c r="N300" s="4"/>
    </row>
    <row r="301" spans="1:14">
      <c r="A301" s="4">
        <f t="shared" si="20"/>
        <v>2145</v>
      </c>
      <c r="G301" s="4">
        <f>CO2high!L401</f>
        <v>814.89752379456183</v>
      </c>
      <c r="H301" s="4">
        <f t="shared" si="17"/>
        <v>5.8116582944639568</v>
      </c>
      <c r="I301" s="4">
        <f t="shared" si="19"/>
        <v>5.0272766627419649</v>
      </c>
      <c r="J301" s="4">
        <f t="shared" si="18"/>
        <v>1.7840090682490632</v>
      </c>
      <c r="K301" s="4"/>
      <c r="L301" s="4"/>
      <c r="M301" s="4"/>
      <c r="N301" s="4"/>
    </row>
    <row r="302" spans="1:14">
      <c r="A302" s="4">
        <f t="shared" si="20"/>
        <v>2146</v>
      </c>
      <c r="G302" s="4">
        <f>CO2high!L402</f>
        <v>818.23205768822299</v>
      </c>
      <c r="H302" s="4">
        <f t="shared" si="17"/>
        <v>5.8335056497804905</v>
      </c>
      <c r="I302" s="4">
        <f t="shared" si="19"/>
        <v>5.0558617020026251</v>
      </c>
      <c r="J302" s="4">
        <f t="shared" si="18"/>
        <v>1.8024308281857828</v>
      </c>
      <c r="K302" s="4"/>
      <c r="L302" s="4"/>
      <c r="M302" s="4"/>
      <c r="N302" s="4"/>
    </row>
    <row r="303" spans="1:14">
      <c r="A303" s="4">
        <f t="shared" si="20"/>
        <v>2147</v>
      </c>
      <c r="G303" s="4">
        <f>CO2high!L403</f>
        <v>821.55217146366795</v>
      </c>
      <c r="H303" s="4">
        <f t="shared" si="17"/>
        <v>5.8551702476655088</v>
      </c>
      <c r="I303" s="4">
        <f t="shared" si="19"/>
        <v>5.084312972900487</v>
      </c>
      <c r="J303" s="4">
        <f t="shared" si="18"/>
        <v>1.8209103155490625</v>
      </c>
      <c r="K303" s="4"/>
      <c r="L303" s="4"/>
      <c r="M303" s="4"/>
      <c r="N303" s="4"/>
    </row>
    <row r="304" spans="1:14">
      <c r="A304" s="4">
        <f t="shared" si="20"/>
        <v>2148</v>
      </c>
      <c r="G304" s="4">
        <f>CO2high!L404</f>
        <v>824.85774061063535</v>
      </c>
      <c r="H304" s="4">
        <f t="shared" si="17"/>
        <v>5.8766531342410966</v>
      </c>
      <c r="I304" s="4">
        <f t="shared" si="19"/>
        <v>5.1126296682583261</v>
      </c>
      <c r="J304" s="4">
        <f t="shared" si="18"/>
        <v>1.8394464426428185</v>
      </c>
      <c r="K304" s="4"/>
      <c r="L304" s="4"/>
      <c r="M304" s="4"/>
      <c r="N304" s="4"/>
    </row>
    <row r="305" spans="1:14">
      <c r="A305" s="4">
        <f t="shared" si="20"/>
        <v>2149</v>
      </c>
      <c r="G305" s="4">
        <f>CO2high!L405</f>
        <v>828.1486467779921</v>
      </c>
      <c r="H305" s="4">
        <f t="shared" si="17"/>
        <v>5.8979553764959647</v>
      </c>
      <c r="I305" s="4">
        <f t="shared" si="19"/>
        <v>5.1408110326385721</v>
      </c>
      <c r="J305" s="4">
        <f t="shared" si="18"/>
        <v>1.8580381233643146</v>
      </c>
      <c r="K305" s="4"/>
      <c r="L305" s="4"/>
      <c r="M305" s="4"/>
      <c r="N305" s="4"/>
    </row>
    <row r="306" spans="1:14">
      <c r="A306" s="4">
        <f t="shared" si="20"/>
        <v>2150</v>
      </c>
      <c r="G306" s="4">
        <f>CO2high!L406</f>
        <v>831.42477765581646</v>
      </c>
      <c r="H306" s="4">
        <f t="shared" si="17"/>
        <v>5.9190780610440266</v>
      </c>
      <c r="I306" s="4">
        <f t="shared" si="19"/>
        <v>5.1688563612583547</v>
      </c>
      <c r="J306" s="4">
        <f t="shared" si="18"/>
        <v>1.8766842734889924</v>
      </c>
      <c r="K306" s="4"/>
      <c r="L306" s="4"/>
      <c r="M306" s="4"/>
      <c r="N306" s="4"/>
    </row>
    <row r="307" spans="1:14">
      <c r="A307" s="4">
        <f t="shared" si="20"/>
        <v>2151</v>
      </c>
      <c r="G307" s="4">
        <f>CO2high!L407</f>
        <v>834.68602685720134</v>
      </c>
      <c r="H307" s="4">
        <f t="shared" si="17"/>
        <v>5.9400222929202711</v>
      </c>
      <c r="I307" s="4">
        <f t="shared" si="19"/>
        <v>5.1967649989050271</v>
      </c>
      <c r="J307" s="4">
        <f t="shared" si="18"/>
        <v>1.8953838109475223</v>
      </c>
      <c r="K307" s="4"/>
      <c r="L307" s="4"/>
      <c r="M307" s="4"/>
      <c r="N307" s="4"/>
    </row>
    <row r="308" spans="1:14">
      <c r="A308" s="4">
        <f t="shared" si="20"/>
        <v>2152</v>
      </c>
      <c r="G308" s="4">
        <f>CO2high!L408</f>
        <v>837.93229379988486</v>
      </c>
      <c r="H308" s="4">
        <f t="shared" si="17"/>
        <v>5.9607891944132083</v>
      </c>
      <c r="I308" s="4">
        <f t="shared" si="19"/>
        <v>5.2245363388532269</v>
      </c>
      <c r="J308" s="4">
        <f t="shared" si="18"/>
        <v>1.9141356560951208</v>
      </c>
      <c r="K308" s="4"/>
      <c r="L308" s="4"/>
      <c r="M308" s="4"/>
      <c r="N308" s="4"/>
    </row>
    <row r="309" spans="1:14">
      <c r="A309" s="4">
        <f t="shared" si="20"/>
        <v>2153</v>
      </c>
      <c r="G309" s="4">
        <f>CO2high!L409</f>
        <v>841.16348358781647</v>
      </c>
      <c r="H309" s="4">
        <f t="shared" si="17"/>
        <v>5.9813799039332176</v>
      </c>
      <c r="I309" s="4">
        <f t="shared" si="19"/>
        <v>5.2521698217844861</v>
      </c>
      <c r="J309" s="4">
        <f t="shared" si="18"/>
        <v>1.9329387319731868</v>
      </c>
      <c r="K309" s="4"/>
      <c r="L309" s="4"/>
      <c r="M309" s="4"/>
      <c r="N309" s="4"/>
    </row>
    <row r="310" spans="1:14">
      <c r="A310" s="4">
        <f t="shared" si="20"/>
        <v>2154</v>
      </c>
      <c r="G310" s="4">
        <f>CO2high!L410</f>
        <v>844.37950689275965</v>
      </c>
      <c r="H310" s="4">
        <f t="shared" si="17"/>
        <v>6.0017955749160397</v>
      </c>
      <c r="I310" s="4">
        <f t="shared" si="19"/>
        <v>5.2796649347103415</v>
      </c>
      <c r="J310" s="4">
        <f t="shared" si="18"/>
        <v>1.9517919645633151</v>
      </c>
      <c r="K310" s="4"/>
      <c r="L310" s="4"/>
      <c r="M310" s="4"/>
      <c r="N310" s="4"/>
    </row>
    <row r="311" spans="1:14">
      <c r="A311" s="4">
        <f t="shared" si="20"/>
        <v>2155</v>
      </c>
      <c r="G311" s="4">
        <f>CO2high!L411</f>
        <v>847.58027983602835</v>
      </c>
      <c r="H311" s="4">
        <f t="shared" si="17"/>
        <v>6.0220373747607336</v>
      </c>
      <c r="I311" s="4">
        <f t="shared" si="19"/>
        <v>5.3070212098998439</v>
      </c>
      <c r="J311" s="4">
        <f t="shared" si="18"/>
        <v>1.9706942830337502</v>
      </c>
      <c r="K311" s="4"/>
      <c r="L311" s="4"/>
      <c r="M311" s="4"/>
      <c r="N311" s="4"/>
    </row>
    <row r="312" spans="1:14">
      <c r="A312" s="4">
        <f t="shared" si="20"/>
        <v>2156</v>
      </c>
      <c r="G312" s="4">
        <f>CO2high!L412</f>
        <v>850.76572387045462</v>
      </c>
      <c r="H312" s="4">
        <f t="shared" si="17"/>
        <v>6.0421064838013931</v>
      </c>
      <c r="I312" s="4">
        <f t="shared" si="19"/>
        <v>5.3342382238123092</v>
      </c>
      <c r="J312" s="4">
        <f t="shared" si="18"/>
        <v>1.9896446199783495</v>
      </c>
      <c r="K312" s="4"/>
      <c r="L312" s="4"/>
      <c r="M312" s="4"/>
      <c r="N312" s="4"/>
    </row>
    <row r="313" spans="1:14">
      <c r="A313" s="4">
        <f t="shared" si="20"/>
        <v>2157</v>
      </c>
      <c r="G313" s="4">
        <f>CO2high!L413</f>
        <v>853.93576566267768</v>
      </c>
      <c r="H313" s="4">
        <f t="shared" si="17"/>
        <v>6.062004094311912</v>
      </c>
      <c r="I313" s="4">
        <f t="shared" si="19"/>
        <v>5.3613155960361141</v>
      </c>
      <c r="J313" s="4">
        <f t="shared" si="18"/>
        <v>2.0086419116481262</v>
      </c>
      <c r="K313" s="4"/>
      <c r="L313" s="4"/>
      <c r="M313" s="4"/>
      <c r="N313" s="4"/>
    </row>
    <row r="314" spans="1:14">
      <c r="A314" s="4">
        <f t="shared" si="20"/>
        <v>2158</v>
      </c>
      <c r="G314" s="4">
        <f>CO2high!L414</f>
        <v>857.09033697584255</v>
      </c>
      <c r="H314" s="4">
        <f t="shared" si="17"/>
        <v>6.0817314095431101</v>
      </c>
      <c r="I314" s="4">
        <f t="shared" si="19"/>
        <v>5.388252988234294</v>
      </c>
      <c r="J314" s="4">
        <f t="shared" si="18"/>
        <v>2.02768509817545</v>
      </c>
      <c r="K314" s="4"/>
      <c r="L314" s="4"/>
      <c r="M314" s="4"/>
      <c r="N314" s="4"/>
    </row>
    <row r="315" spans="1:14">
      <c r="A315" s="4">
        <f t="shared" si="20"/>
        <v>2159</v>
      </c>
      <c r="G315" s="4">
        <f>CO2high!L415</f>
        <v>860.22937455279293</v>
      </c>
      <c r="H315" s="4">
        <f t="shared" si="17"/>
        <v>6.1012896427915235</v>
      </c>
      <c r="I315" s="4">
        <f t="shared" si="19"/>
        <v>5.4150501030976335</v>
      </c>
      <c r="J315" s="4">
        <f t="shared" si="18"/>
        <v>2.0467731237909841</v>
      </c>
      <c r="K315" s="4"/>
      <c r="L315" s="4"/>
      <c r="M315" s="4"/>
      <c r="N315" s="4"/>
    </row>
    <row r="316" spans="1:14">
      <c r="A316" s="4">
        <f t="shared" si="20"/>
        <v>2160</v>
      </c>
      <c r="G316" s="4">
        <f>CO2high!L416</f>
        <v>863.35281999983954</v>
      </c>
      <c r="H316" s="4">
        <f t="shared" si="17"/>
        <v>6.1206800164991799</v>
      </c>
      <c r="I316" s="4">
        <f t="shared" si="19"/>
        <v>5.441706683305922</v>
      </c>
      <c r="J316" s="4">
        <f t="shared" si="18"/>
        <v>2.0659049370334457</v>
      </c>
      <c r="K316" s="4"/>
      <c r="L316" s="4"/>
      <c r="M316" s="4"/>
      <c r="N316" s="4"/>
    </row>
    <row r="317" spans="1:14">
      <c r="A317" s="4">
        <f t="shared" si="20"/>
        <v>2161</v>
      </c>
      <c r="G317" s="4">
        <f>CO2high!L417</f>
        <v>866.46061967117987</v>
      </c>
      <c r="H317" s="4">
        <f t="shared" si="17"/>
        <v>6.1399037613836631</v>
      </c>
      <c r="I317" s="4">
        <f t="shared" si="19"/>
        <v>5.4682225104979949</v>
      </c>
      <c r="J317" s="4">
        <f t="shared" si="18"/>
        <v>2.0850794909522734</v>
      </c>
      <c r="K317" s="4"/>
      <c r="L317" s="4"/>
      <c r="M317" s="4"/>
      <c r="N317" s="4"/>
    </row>
    <row r="318" spans="1:14">
      <c r="A318" s="4">
        <f t="shared" si="20"/>
        <v>2162</v>
      </c>
      <c r="G318" s="4">
        <f>CO2high!L418</f>
        <v>869.55272455404645</v>
      </c>
      <c r="H318" s="4">
        <f t="shared" si="17"/>
        <v>6.1589621155978129</v>
      </c>
      <c r="I318" s="4">
        <f t="shared" si="19"/>
        <v>5.4945974042511256</v>
      </c>
      <c r="J318" s="4">
        <f t="shared" si="18"/>
        <v>2.1042957433032932</v>
      </c>
      <c r="K318" s="4"/>
      <c r="L318" s="4"/>
      <c r="M318" s="4"/>
      <c r="N318" s="4"/>
    </row>
    <row r="319" spans="1:14">
      <c r="A319" s="4">
        <f t="shared" si="20"/>
        <v>2163</v>
      </c>
      <c r="G319" s="4">
        <f>CO2high!L419</f>
        <v>872.62909015465027</v>
      </c>
      <c r="H319" s="4">
        <f t="shared" si="17"/>
        <v>6.1778563239183661</v>
      </c>
      <c r="I319" s="4">
        <f t="shared" si="19"/>
        <v>5.5208312210703241</v>
      </c>
      <c r="J319" s="4">
        <f t="shared" si="18"/>
        <v>2.123552656737477</v>
      </c>
      <c r="K319" s="4"/>
      <c r="L319" s="4"/>
      <c r="M319" s="4"/>
      <c r="N319" s="4"/>
    </row>
    <row r="320" spans="1:14">
      <c r="A320" s="4">
        <f t="shared" si="20"/>
        <v>2164</v>
      </c>
      <c r="G320" s="4">
        <f>CO2high!L420</f>
        <v>875.68967638498839</v>
      </c>
      <c r="H320" s="4">
        <f t="shared" si="17"/>
        <v>6.1965876369628994</v>
      </c>
      <c r="I320" s="4">
        <f t="shared" si="19"/>
        <v>5.5469238533880318</v>
      </c>
      <c r="J320" s="4">
        <f t="shared" si="18"/>
        <v>2.1428491989828875</v>
      </c>
      <c r="K320" s="4"/>
      <c r="L320" s="4"/>
      <c r="M320" s="4"/>
      <c r="N320" s="4"/>
    </row>
    <row r="321" spans="1:14">
      <c r="A321" s="4">
        <f t="shared" si="20"/>
        <v>2165</v>
      </c>
      <c r="G321" s="4">
        <f>CO2high!L421</f>
        <v>878.73444745057941</v>
      </c>
      <c r="H321" s="4">
        <f t="shared" si="17"/>
        <v>6.2151573104343889</v>
      </c>
      <c r="I321" s="4">
        <f t="shared" si="19"/>
        <v>5.5728752285746852</v>
      </c>
      <c r="J321" s="4">
        <f t="shared" si="18"/>
        <v>2.1621843430199088</v>
      </c>
      <c r="K321" s="4"/>
      <c r="L321" s="4"/>
      <c r="M321" s="4"/>
      <c r="N321" s="4"/>
    </row>
    <row r="322" spans="1:14">
      <c r="A322" s="4">
        <f t="shared" si="20"/>
        <v>2166</v>
      </c>
      <c r="G322" s="4">
        <f>CO2high!L422</f>
        <v>881.76337173918569</v>
      </c>
      <c r="H322" s="4">
        <f t="shared" si="17"/>
        <v>6.2335666043927676</v>
      </c>
      <c r="I322" s="4">
        <f t="shared" si="19"/>
        <v>5.598685307960567</v>
      </c>
      <c r="J322" s="4">
        <f t="shared" si="18"/>
        <v>2.1815570672498601</v>
      </c>
      <c r="K322" s="4"/>
      <c r="L322" s="4"/>
      <c r="M322" s="4"/>
      <c r="N322" s="4"/>
    </row>
    <row r="323" spans="1:14">
      <c r="A323" s="4">
        <f t="shared" si="20"/>
        <v>2167</v>
      </c>
      <c r="G323" s="4">
        <f>CO2high!L423</f>
        <v>884.77642171058062</v>
      </c>
      <c r="H323" s="4">
        <f t="shared" si="17"/>
        <v>6.2518167825528144</v>
      </c>
      <c r="I323" s="4">
        <f t="shared" si="19"/>
        <v>5.6243540858693617</v>
      </c>
      <c r="J323" s="4">
        <f t="shared" si="18"/>
        <v>2.2009663556570969</v>
      </c>
      <c r="K323" s="4"/>
      <c r="L323" s="4"/>
      <c r="M323" s="4"/>
      <c r="N323" s="4"/>
    </row>
    <row r="324" spans="1:14">
      <c r="A324" s="4">
        <f t="shared" si="20"/>
        <v>2168</v>
      </c>
      <c r="G324" s="4">
        <f>CO2high!L424</f>
        <v>887.77357378741499</v>
      </c>
      <c r="H324" s="4">
        <f t="shared" si="17"/>
        <v>6.2699091116077588</v>
      </c>
      <c r="I324" s="4">
        <f t="shared" si="19"/>
        <v>5.6498815886637566</v>
      </c>
      <c r="J324" s="4">
        <f t="shared" si="18"/>
        <v>2.2204111979647023</v>
      </c>
      <c r="K324" s="4"/>
      <c r="L324" s="4"/>
      <c r="M324" s="4"/>
      <c r="N324" s="4"/>
    </row>
    <row r="325" spans="1:14">
      <c r="A325" s="4">
        <f t="shared" si="20"/>
        <v>2169</v>
      </c>
      <c r="G325" s="4">
        <f>CO2high!L425</f>
        <v>890.75480824722831</v>
      </c>
      <c r="H325" s="4">
        <f t="shared" si="17"/>
        <v>6.2878448605779456</v>
      </c>
      <c r="I325" s="4">
        <f t="shared" si="19"/>
        <v>5.6752678738034401</v>
      </c>
      <c r="J325" s="4">
        <f t="shared" si="18"/>
        <v>2.2398905897838728</v>
      </c>
      <c r="K325" s="4"/>
      <c r="L325" s="4"/>
      <c r="M325" s="4"/>
      <c r="N325" s="4"/>
    </row>
    <row r="326" spans="1:14">
      <c r="A326" s="4">
        <f t="shared" si="20"/>
        <v>2170</v>
      </c>
      <c r="G326" s="4">
        <f>CO2high!L426</f>
        <v>893.72010911565997</v>
      </c>
      <c r="H326" s="4">
        <f t="shared" si="17"/>
        <v>6.3056253001839737</v>
      </c>
      <c r="I326" s="4">
        <f t="shared" si="19"/>
        <v>5.7005130289157995</v>
      </c>
      <c r="J326" s="4">
        <f t="shared" si="18"/>
        <v>2.259403532757104</v>
      </c>
      <c r="K326" s="4"/>
      <c r="L326" s="4"/>
      <c r="M326" s="4"/>
      <c r="N326" s="4"/>
    </row>
    <row r="327" spans="1:14">
      <c r="A327" s="4">
        <f t="shared" si="20"/>
        <v>2171</v>
      </c>
      <c r="G327" s="4">
        <f>CO2high!L427</f>
        <v>896.66946406089608</v>
      </c>
      <c r="H327" s="4">
        <f t="shared" ref="H327:H390" si="21">H$3*LN(G327/G$3)</f>
        <v>6.323251702243665</v>
      </c>
      <c r="I327" s="4">
        <f t="shared" si="19"/>
        <v>5.7256171708795831</v>
      </c>
      <c r="J327" s="4">
        <f t="shared" ref="J327:J390" si="22">J326+J$3*(I326-J326)</f>
        <v>2.2789490346952856</v>
      </c>
      <c r="K327" s="4"/>
      <c r="L327" s="4"/>
      <c r="M327" s="4"/>
      <c r="N327" s="4"/>
    </row>
    <row r="328" spans="1:14">
      <c r="A328" s="4">
        <f t="shared" si="20"/>
        <v>2172</v>
      </c>
      <c r="G328" s="4">
        <f>CO2high!L428</f>
        <v>899.60286428940083</v>
      </c>
      <c r="H328" s="4">
        <f t="shared" si="21"/>
        <v>6.3407253390922973</v>
      </c>
      <c r="I328" s="4">
        <f t="shared" ref="I328:I391" si="23">I327+I$3*(I$4*H328-I327)+I$5*(J327-I327)</f>
        <v>5.7505804449217877</v>
      </c>
      <c r="J328" s="4">
        <f t="shared" si="22"/>
        <v>2.2985261097088125</v>
      </c>
      <c r="K328" s="4"/>
      <c r="L328" s="4"/>
      <c r="M328" s="4"/>
      <c r="N328" s="4"/>
    </row>
    <row r="329" spans="1:14">
      <c r="A329" s="4">
        <f t="shared" si="20"/>
        <v>2173</v>
      </c>
      <c r="G329" s="4">
        <f>CO2high!L429</f>
        <v>902.52030444296395</v>
      </c>
      <c r="H329" s="4">
        <f t="shared" si="21"/>
        <v>6.3580474830254587</v>
      </c>
      <c r="I329" s="4">
        <f t="shared" si="23"/>
        <v>5.7754030237279927</v>
      </c>
      <c r="J329" s="4">
        <f t="shared" si="22"/>
        <v>2.3181337783328222</v>
      </c>
      <c r="K329" s="4"/>
      <c r="L329" s="4"/>
      <c r="M329" s="4"/>
      <c r="N329" s="4"/>
    </row>
    <row r="330" spans="1:14">
      <c r="A330" s="4">
        <f t="shared" si="20"/>
        <v>2174</v>
      </c>
      <c r="G330" s="4">
        <f>CO2high!L430</f>
        <v>905.42178249710344</v>
      </c>
      <c r="H330" s="4">
        <f t="shared" si="21"/>
        <v>6.3752194057639802</v>
      </c>
      <c r="I330" s="4">
        <f t="shared" si="23"/>
        <v>5.8000851065663346</v>
      </c>
      <c r="J330" s="4">
        <f t="shared" si="22"/>
        <v>2.337771067646667</v>
      </c>
      <c r="K330" s="4"/>
      <c r="L330" s="4"/>
      <c r="M330" s="4"/>
      <c r="N330" s="4"/>
    </row>
    <row r="331" spans="1:14">
      <c r="A331" s="4">
        <f t="shared" si="20"/>
        <v>2175</v>
      </c>
      <c r="G331" s="4">
        <f>CO2high!L431</f>
        <v>908.30729966085516</v>
      </c>
      <c r="H331" s="4">
        <f t="shared" si="21"/>
        <v>6.3922423779403461</v>
      </c>
      <c r="I331" s="4">
        <f t="shared" si="23"/>
        <v>5.8246269184253023</v>
      </c>
      <c r="J331" s="4">
        <f t="shared" si="22"/>
        <v>2.3574370113877308</v>
      </c>
      <c r="K331" s="4"/>
      <c r="L331" s="4"/>
      <c r="M331" s="4"/>
      <c r="N331" s="4"/>
    </row>
    <row r="332" spans="1:14">
      <c r="A332" s="4">
        <f t="shared" si="20"/>
        <v>2176</v>
      </c>
      <c r="G332" s="4">
        <f>CO2high!L432</f>
        <v>911.17686027797811</v>
      </c>
      <c r="H332" s="4">
        <f t="shared" si="21"/>
        <v>6.4091176686060116</v>
      </c>
      <c r="I332" s="4">
        <f t="shared" si="23"/>
        <v>5.8490287091654984</v>
      </c>
      <c r="J332" s="4">
        <f t="shared" si="22"/>
        <v>2.377130650059704</v>
      </c>
      <c r="K332" s="4"/>
      <c r="L332" s="4"/>
      <c r="M332" s="4"/>
      <c r="N332" s="4"/>
    </row>
    <row r="333" spans="1:14">
      <c r="A333" s="4">
        <f t="shared" si="20"/>
        <v>2177</v>
      </c>
      <c r="G333" s="4">
        <f>CO2high!L433</f>
        <v>914.03047172960305</v>
      </c>
      <c r="H333" s="4">
        <f t="shared" si="21"/>
        <v>6.4258465447590849</v>
      </c>
      <c r="I333" s="4">
        <f t="shared" si="23"/>
        <v>5.8732907526855076</v>
      </c>
      <c r="J333" s="4">
        <f t="shared" si="22"/>
        <v>2.3968510310354247</v>
      </c>
      <c r="K333" s="4"/>
      <c r="L333" s="4"/>
      <c r="M333" s="4"/>
      <c r="N333" s="4"/>
    </row>
    <row r="334" spans="1:14">
      <c r="A334" s="4">
        <f t="shared" si="20"/>
        <v>2178</v>
      </c>
      <c r="G334" s="4">
        <f>CO2high!L434</f>
        <v>916.86814433834957</v>
      </c>
      <c r="H334" s="4">
        <f t="shared" si="21"/>
        <v>6.4424302708917942</v>
      </c>
      <c r="I334" s="4">
        <f t="shared" si="23"/>
        <v>5.8974133461019713</v>
      </c>
      <c r="J334" s="4">
        <f t="shared" si="22"/>
        <v>2.4165972086543972</v>
      </c>
      <c r="K334" s="4"/>
      <c r="L334" s="4"/>
      <c r="M334" s="4"/>
      <c r="N334" s="4"/>
    </row>
    <row r="335" spans="1:14">
      <c r="A335" s="4">
        <f t="shared" si="20"/>
        <v>2179</v>
      </c>
      <c r="G335" s="4">
        <f>CO2high!L435</f>
        <v>919.68989127393149</v>
      </c>
      <c r="H335" s="4">
        <f t="shared" si="21"/>
        <v>6.4588701085572344</v>
      </c>
      <c r="I335" s="4">
        <f t="shared" si="23"/>
        <v>5.9213968089439666</v>
      </c>
      <c r="J335" s="4">
        <f t="shared" si="22"/>
        <v>2.4363682443150996</v>
      </c>
      <c r="K335" s="4"/>
      <c r="L335" s="4"/>
      <c r="M335" s="4"/>
      <c r="N335" s="4"/>
    </row>
    <row r="336" spans="1:14">
      <c r="A336" s="4">
        <f t="shared" si="20"/>
        <v>2180</v>
      </c>
      <c r="G336" s="4">
        <f>CO2high!L436</f>
        <v>922.4957284602724</v>
      </c>
      <c r="H336" s="4">
        <f t="shared" si="21"/>
        <v>6.4751673159548169</v>
      </c>
      <c r="I336" s="4">
        <f t="shared" si="23"/>
        <v>5.9452414823617552</v>
      </c>
      <c r="J336" s="4">
        <f t="shared" si="22"/>
        <v>2.4561632065621914</v>
      </c>
      <c r="K336" s="4"/>
      <c r="L336" s="4"/>
      <c r="M336" s="4"/>
      <c r="N336" s="4"/>
    </row>
    <row r="337" spans="1:14">
      <c r="A337" s="4">
        <f t="shared" si="20"/>
        <v>2181</v>
      </c>
      <c r="G337" s="4">
        <f>CO2high!L437</f>
        <v>925.28567448414708</v>
      </c>
      <c r="H337" s="4">
        <f t="shared" si="21"/>
        <v>6.4913231475339428</v>
      </c>
      <c r="I337" s="4">
        <f t="shared" si="23"/>
        <v>5.9689477283499635</v>
      </c>
      <c r="J337" s="4">
        <f t="shared" si="22"/>
        <v>2.475981171168733</v>
      </c>
      <c r="K337" s="4"/>
      <c r="L337" s="4"/>
      <c r="M337" s="4"/>
      <c r="N337" s="4"/>
    </row>
    <row r="338" spans="1:14">
      <c r="A338" s="4">
        <f t="shared" si="20"/>
        <v>2182</v>
      </c>
      <c r="G338" s="4">
        <f>CO2high!L438</f>
        <v>928.05975050536279</v>
      </c>
      <c r="H338" s="4">
        <f t="shared" si="21"/>
        <v>6.5073388536153391</v>
      </c>
      <c r="I338" s="4">
        <f t="shared" si="23"/>
        <v>5.9925159289852195</v>
      </c>
      <c r="J338" s="4">
        <f t="shared" si="22"/>
        <v>2.4958212212135225</v>
      </c>
      <c r="K338" s="4"/>
      <c r="L338" s="4"/>
      <c r="M338" s="4"/>
      <c r="N338" s="4"/>
    </row>
    <row r="339" spans="1:14">
      <c r="A339" s="4">
        <f t="shared" si="20"/>
        <v>2183</v>
      </c>
      <c r="G339" s="4">
        <f>CO2high!L439</f>
        <v>930.81798016849643</v>
      </c>
      <c r="H339" s="4">
        <f t="shared" si="21"/>
        <v>6.5232156800296002</v>
      </c>
      <c r="I339" s="4">
        <f t="shared" si="23"/>
        <v>6.0159464856782812</v>
      </c>
      <c r="J339" s="4">
        <f t="shared" si="22"/>
        <v>2.5156824471536656</v>
      </c>
      <c r="K339" s="4"/>
      <c r="L339" s="4"/>
      <c r="M339" s="4"/>
      <c r="N339" s="4"/>
    </row>
    <row r="340" spans="1:14">
      <c r="A340" s="4">
        <f t="shared" si="20"/>
        <v>2184</v>
      </c>
      <c r="G340" s="4">
        <f>CO2high!L440</f>
        <v>933.56038951619257</v>
      </c>
      <c r="H340" s="4">
        <f t="shared" si="21"/>
        <v>6.5389548677723868</v>
      </c>
      <c r="I340" s="4">
        <f t="shared" si="23"/>
        <v>6.0392398184406506</v>
      </c>
      <c r="J340" s="4">
        <f t="shared" si="22"/>
        <v>2.5355639468924855</v>
      </c>
      <c r="K340" s="4"/>
      <c r="L340" s="4"/>
      <c r="M340" s="4"/>
      <c r="N340" s="4"/>
    </row>
    <row r="341" spans="1:14">
      <c r="A341" s="4">
        <f t="shared" si="20"/>
        <v>2185</v>
      </c>
      <c r="G341" s="4">
        <f>CO2high!L441</f>
        <v>936.28700690403662</v>
      </c>
      <c r="H341" s="4">
        <f t="shared" si="21"/>
        <v>6.5545576526758458</v>
      </c>
      <c r="I341" s="4">
        <f t="shared" si="23"/>
        <v>6.0623963651656689</v>
      </c>
      <c r="J341" s="4">
        <f t="shared" si="22"/>
        <v>2.5554648258428792</v>
      </c>
      <c r="K341" s="4"/>
      <c r="L341" s="4"/>
      <c r="M341" s="4"/>
      <c r="N341" s="4"/>
    </row>
    <row r="342" spans="1:14">
      <c r="A342" s="4">
        <f t="shared" si="20"/>
        <v>2186</v>
      </c>
      <c r="G342" s="4">
        <f>CO2high!L442</f>
        <v>938.9978629170057</v>
      </c>
      <c r="H342" s="4">
        <f t="shared" si="21"/>
        <v>6.5700252650957287</v>
      </c>
      <c r="I342" s="4">
        <f t="shared" si="23"/>
        <v>6.0854165809240683</v>
      </c>
      <c r="J342" s="4">
        <f t="shared" si="22"/>
        <v>2.5753841969862328</v>
      </c>
      <c r="K342" s="4"/>
      <c r="L342" s="4"/>
      <c r="M342" s="4"/>
      <c r="N342" s="4"/>
    </row>
    <row r="343" spans="1:14">
      <c r="A343" s="4">
        <f t="shared" si="20"/>
        <v>2187</v>
      </c>
      <c r="G343" s="4">
        <f>CO2high!L443</f>
        <v>941.69299028750186</v>
      </c>
      <c r="H343" s="4">
        <f t="shared" si="21"/>
        <v>6.5853589296137613</v>
      </c>
      <c r="I343" s="4">
        <f t="shared" si="23"/>
        <v>6.1083009372739454</v>
      </c>
      <c r="J343" s="4">
        <f t="shared" si="22"/>
        <v>2.5953211809269998</v>
      </c>
      <c r="K343" s="4"/>
      <c r="L343" s="4"/>
      <c r="M343" s="4"/>
      <c r="N343" s="4"/>
    </row>
    <row r="344" spans="1:14">
      <c r="A344" s="4">
        <f t="shared" si="20"/>
        <v>2188</v>
      </c>
      <c r="G344" s="4">
        <f>CO2high!L444</f>
        <v>944.37242381497367</v>
      </c>
      <c r="H344" s="4">
        <f t="shared" si="21"/>
        <v>6.6005598647548176</v>
      </c>
      <c r="I344" s="4">
        <f t="shared" si="23"/>
        <v>6.1310499215851122</v>
      </c>
      <c r="J344" s="4">
        <f t="shared" si="22"/>
        <v>2.6152749059430507</v>
      </c>
      <c r="K344" s="4"/>
      <c r="L344" s="4"/>
      <c r="M344" s="4"/>
      <c r="N344" s="4"/>
    </row>
    <row r="345" spans="1:14">
      <c r="A345" s="4">
        <f t="shared" si="20"/>
        <v>2189</v>
      </c>
      <c r="G345" s="4">
        <f>CO2high!L445</f>
        <v>947.03620028712146</v>
      </c>
      <c r="H345" s="4">
        <f t="shared" si="21"/>
        <v>6.6156292827184036</v>
      </c>
      <c r="I345" s="4">
        <f t="shared" si="23"/>
        <v>6.1536640363777559</v>
      </c>
      <c r="J345" s="4">
        <f t="shared" si="22"/>
        <v>2.6352445080318976</v>
      </c>
      <c r="K345" s="4"/>
      <c r="L345" s="4"/>
      <c r="M345" s="4"/>
      <c r="N345" s="4"/>
    </row>
    <row r="346" spans="1:14">
      <c r="A346" s="4">
        <f t="shared" si="20"/>
        <v>2190</v>
      </c>
      <c r="G346" s="4">
        <f>CO2high!L446</f>
        <v>949.68435840269194</v>
      </c>
      <c r="H346" s="4">
        <f t="shared" si="21"/>
        <v>6.6305683891240577</v>
      </c>
      <c r="I346" s="4">
        <f t="shared" si="23"/>
        <v>6.1761437986753416</v>
      </c>
      <c r="J346" s="4">
        <f t="shared" si="22"/>
        <v>2.6552291309529021</v>
      </c>
      <c r="K346" s="4"/>
      <c r="L346" s="4"/>
      <c r="M346" s="4"/>
      <c r="N346" s="4"/>
    </row>
    <row r="347" spans="1:14">
      <c r="A347" s="4">
        <f t="shared" si="20"/>
        <v>2191</v>
      </c>
      <c r="G347" s="4">
        <f>CO2high!L447</f>
        <v>952.31693869585388</v>
      </c>
      <c r="H347" s="4">
        <f t="shared" si="21"/>
        <v>6.6453783827701942</v>
      </c>
      <c r="I347" s="4">
        <f t="shared" si="23"/>
        <v>6.1984897393716771</v>
      </c>
      <c r="J347" s="4">
        <f t="shared" si="22"/>
        <v>2.6752279262655656</v>
      </c>
      <c r="K347" s="4"/>
      <c r="L347" s="4"/>
      <c r="M347" s="4"/>
      <c r="N347" s="4"/>
    </row>
    <row r="348" spans="1:14">
      <c r="A348" s="4">
        <f t="shared" si="20"/>
        <v>2192</v>
      </c>
      <c r="G348" s="4">
        <f>CO2high!L448</f>
        <v>954.93398346215508</v>
      </c>
      <c r="H348" s="4">
        <f t="shared" si="21"/>
        <v>6.6600604554060014</v>
      </c>
      <c r="I348" s="4">
        <f t="shared" si="23"/>
        <v>6.2207024026120523</v>
      </c>
      <c r="J348" s="4">
        <f t="shared" si="22"/>
        <v>2.6952400533640084</v>
      </c>
      <c r="K348" s="4"/>
      <c r="L348" s="4"/>
      <c r="M348" s="4"/>
      <c r="N348" s="4"/>
    </row>
    <row r="349" spans="1:14">
      <c r="A349" s="4">
        <f t="shared" si="20"/>
        <v>2193</v>
      </c>
      <c r="G349" s="4">
        <f>CO2high!L449</f>
        <v>957.53553668605309</v>
      </c>
      <c r="H349" s="4">
        <f t="shared" si="21"/>
        <v>6.6746157915159454</v>
      </c>
      <c r="I349" s="4">
        <f t="shared" si="23"/>
        <v>6.2427823451883429</v>
      </c>
      <c r="J349" s="4">
        <f t="shared" si="22"/>
        <v>2.7152646795077371</v>
      </c>
      <c r="K349" s="4"/>
      <c r="L349" s="4"/>
      <c r="M349" s="4"/>
      <c r="N349" s="4"/>
    </row>
    <row r="350" spans="1:14">
      <c r="A350" s="4">
        <f t="shared" si="20"/>
        <v>2194</v>
      </c>
      <c r="G350" s="4">
        <f>CO2high!L450</f>
        <v>960.12164397001322</v>
      </c>
      <c r="H350" s="4">
        <f t="shared" si="21"/>
        <v>6.6890455681164918</v>
      </c>
      <c r="I350" s="4">
        <f t="shared" si="23"/>
        <v>6.2647301359479775</v>
      </c>
      <c r="J350" s="4">
        <f t="shared" si="22"/>
        <v>2.735300979848803</v>
      </c>
      <c r="K350" s="4"/>
      <c r="L350" s="4"/>
      <c r="M350" s="4"/>
      <c r="N350" s="4"/>
    </row>
    <row r="351" spans="1:14">
      <c r="A351" s="4">
        <f t="shared" si="20"/>
        <v>2195</v>
      </c>
      <c r="G351" s="4">
        <f>CO2high!L451</f>
        <v>962.69235246516564</v>
      </c>
      <c r="H351" s="4">
        <f t="shared" si="21"/>
        <v>6.7033509545646455</v>
      </c>
      <c r="I351" s="4">
        <f t="shared" si="23"/>
        <v>6.2865463552166503</v>
      </c>
      <c r="J351" s="4">
        <f t="shared" si="22"/>
        <v>2.7553481374554463</v>
      </c>
      <c r="K351" s="4"/>
      <c r="L351" s="4"/>
      <c r="M351" s="4"/>
      <c r="N351" s="4"/>
    </row>
    <row r="352" spans="1:14">
      <c r="A352" s="4">
        <f t="shared" si="20"/>
        <v>2196</v>
      </c>
      <c r="G352" s="4">
        <f>CO2high!L452</f>
        <v>965.24771080351229</v>
      </c>
      <c r="H352" s="4">
        <f t="shared" si="21"/>
        <v>6.7175331123779056</v>
      </c>
      <c r="I352" s="4">
        <f t="shared" si="23"/>
        <v>6.3082315942346572</v>
      </c>
      <c r="J352" s="4">
        <f t="shared" si="22"/>
        <v>2.7754053433323298</v>
      </c>
      <c r="K352" s="4"/>
      <c r="L352" s="4"/>
      <c r="M352" s="4"/>
      <c r="N352" s="4"/>
    </row>
    <row r="353" spans="1:14">
      <c r="A353" s="4">
        <f t="shared" si="20"/>
        <v>2197</v>
      </c>
      <c r="G353" s="4">
        <f>CO2high!L453</f>
        <v>967.78776903167329</v>
      </c>
      <c r="H353" s="4">
        <f t="shared" si="21"/>
        <v>6.7315931950652841</v>
      </c>
      <c r="I353" s="4">
        <f t="shared" si="23"/>
        <v>6.3297864546067135</v>
      </c>
      <c r="J353" s="4">
        <f t="shared" si="22"/>
        <v>2.7954717964374551</v>
      </c>
      <c r="K353" s="4"/>
      <c r="L353" s="4"/>
      <c r="M353" s="4"/>
      <c r="N353" s="4"/>
    </row>
    <row r="354" spans="1:14">
      <c r="A354" s="4">
        <f t="shared" si="20"/>
        <v>2198</v>
      </c>
      <c r="G354" s="4">
        <f>CO2high!L454</f>
        <v>970.31257854615887</v>
      </c>
      <c r="H354" s="4">
        <f t="shared" si="21"/>
        <v>6.7455323479689637</v>
      </c>
      <c r="I354" s="4">
        <f t="shared" si="23"/>
        <v>6.3512115477651321</v>
      </c>
      <c r="J354" s="4">
        <f t="shared" si="22"/>
        <v>2.8155467036958566</v>
      </c>
      <c r="K354" s="4"/>
      <c r="L354" s="4"/>
      <c r="M354" s="4"/>
      <c r="N354" s="4"/>
    </row>
    <row r="355" spans="1:14">
      <c r="A355" s="4">
        <f t="shared" si="20"/>
        <v>2199</v>
      </c>
      <c r="G355" s="4">
        <f>CO2high!L455</f>
        <v>972.8221920301562</v>
      </c>
      <c r="H355" s="4">
        <f t="shared" si="21"/>
        <v>6.7593517081162879</v>
      </c>
      <c r="I355" s="4">
        <f t="shared" si="23"/>
        <v>6.3725074944461992</v>
      </c>
      <c r="J355" s="4">
        <f t="shared" si="22"/>
        <v>2.8356292800101701</v>
      </c>
      <c r="K355" s="4"/>
      <c r="L355" s="4"/>
      <c r="M355" s="4"/>
      <c r="N355" s="4"/>
    </row>
    <row r="356" spans="1:14">
      <c r="A356" s="4">
        <f t="shared" si="20"/>
        <v>2200</v>
      </c>
      <c r="G356" s="4">
        <f>CO2high!L456</f>
        <v>975.31666339181481</v>
      </c>
      <c r="H356" s="4">
        <f t="shared" si="21"/>
        <v>6.7730524040816809</v>
      </c>
      <c r="I356" s="4">
        <f t="shared" si="23"/>
        <v>6.3936749241796189</v>
      </c>
      <c r="J356" s="4">
        <f t="shared" si="22"/>
        <v>2.855718748268167</v>
      </c>
      <c r="K356" s="4"/>
      <c r="L356" s="4"/>
      <c r="M356" s="4"/>
      <c r="N356" s="4"/>
    </row>
    <row r="357" spans="1:14">
      <c r="A357" s="4">
        <f t="shared" si="20"/>
        <v>2201</v>
      </c>
      <c r="G357" s="4">
        <f>CO2high!L457</f>
        <v>977.79604770401875</v>
      </c>
      <c r="H357" s="4">
        <f t="shared" si="21"/>
        <v>6.7866355558581688</v>
      </c>
      <c r="I357" s="4">
        <f t="shared" si="23"/>
        <v>6.4147144747908502</v>
      </c>
      <c r="J357" s="4">
        <f t="shared" si="22"/>
        <v>2.8758143393473441</v>
      </c>
      <c r="K357" s="4"/>
      <c r="L357" s="4"/>
      <c r="M357" s="4"/>
      <c r="N357" s="4"/>
    </row>
    <row r="358" spans="1:14">
      <c r="A358" s="4">
        <f t="shared" si="20"/>
        <v>2202</v>
      </c>
      <c r="G358" s="4">
        <f>CO2high!L458</f>
        <v>980.26040114562352</v>
      </c>
      <c r="H358" s="4">
        <f t="shared" si="21"/>
        <v>6.8001022747381574</v>
      </c>
      <c r="I358" s="4">
        <f t="shared" si="23"/>
        <v>6.4356267919161922</v>
      </c>
      <c r="J358" s="4">
        <f t="shared" si="22"/>
        <v>2.8959152921166633</v>
      </c>
      <c r="K358" s="4"/>
      <c r="L358" s="4"/>
      <c r="M358" s="4"/>
      <c r="N358" s="4"/>
    </row>
    <row r="359" spans="1:14">
      <c r="A359" s="4">
        <f t="shared" si="20"/>
        <v>2203</v>
      </c>
      <c r="G359" s="4">
        <f>CO2high!L459</f>
        <v>982.70978094414727</v>
      </c>
      <c r="H359" s="4">
        <f t="shared" si="21"/>
        <v>6.8134536632031315</v>
      </c>
      <c r="I359" s="4">
        <f t="shared" si="23"/>
        <v>6.4564125285304454</v>
      </c>
      <c r="J359" s="4">
        <f t="shared" si="22"/>
        <v>2.9160208534355245</v>
      </c>
      <c r="K359" s="4"/>
      <c r="L359" s="4"/>
      <c r="M359" s="4"/>
      <c r="N359" s="4"/>
    </row>
    <row r="360" spans="1:14">
      <c r="A360" s="4">
        <f t="shared" si="20"/>
        <v>2204</v>
      </c>
      <c r="G360" s="4">
        <f>CO2high!L460</f>
        <v>985.14424531989425</v>
      </c>
      <c r="H360" s="4">
        <f t="shared" si="21"/>
        <v>6.8266908148219425</v>
      </c>
      <c r="I360" s="4">
        <f t="shared" si="23"/>
        <v>6.4770723444869907</v>
      </c>
      <c r="J360" s="4">
        <f t="shared" si="22"/>
        <v>2.9361302781500638</v>
      </c>
      <c r="K360" s="4"/>
      <c r="L360" s="4"/>
      <c r="M360" s="4"/>
      <c r="N360" s="4"/>
    </row>
    <row r="361" spans="1:14">
      <c r="A361" s="4">
        <f t="shared" si="20"/>
        <v>2205</v>
      </c>
      <c r="G361" s="4">
        <f>CO2high!L461</f>
        <v>987.56385343149134</v>
      </c>
      <c r="H361" s="4">
        <f t="shared" si="21"/>
        <v>6.8398148141573705</v>
      </c>
      <c r="I361" s="4">
        <f t="shared" si="23"/>
        <v>6.4976069060700947</v>
      </c>
      <c r="J361" s="4">
        <f t="shared" si="22"/>
        <v>2.9562428290868574</v>
      </c>
      <c r="K361" s="4"/>
      <c r="L361" s="4"/>
      <c r="M361" s="4"/>
      <c r="N361" s="4"/>
    </row>
    <row r="362" spans="1:14">
      <c r="A362" s="4">
        <f t="shared" ref="A362:A425" si="24">1+A361</f>
        <v>2206</v>
      </c>
      <c r="G362" s="4">
        <f>CO2high!L462</f>
        <v>989.96866532282081</v>
      </c>
      <c r="H362" s="4">
        <f t="shared" si="21"/>
        <v>6.8528267366806546</v>
      </c>
      <c r="I362" s="4">
        <f t="shared" si="23"/>
        <v>6.5180168855592875</v>
      </c>
      <c r="J362" s="4">
        <f t="shared" si="22"/>
        <v>2.9763577770441221</v>
      </c>
      <c r="K362" s="4"/>
      <c r="L362" s="4"/>
      <c r="M362" s="4"/>
      <c r="N362" s="4"/>
    </row>
    <row r="363" spans="1:14">
      <c r="A363" s="4">
        <f t="shared" si="24"/>
        <v>2207</v>
      </c>
      <c r="G363" s="4">
        <f>CO2high!L463</f>
        <v>992.3587418713272</v>
      </c>
      <c r="H363" s="4">
        <f t="shared" si="21"/>
        <v>6.8657276486936656</v>
      </c>
      <c r="I363" s="4">
        <f t="shared" si="23"/>
        <v>6.5383029608056233</v>
      </c>
      <c r="J363" s="4">
        <f t="shared" si="22"/>
        <v>2.9964744007804884</v>
      </c>
      <c r="K363" s="4"/>
      <c r="L363" s="4"/>
      <c r="M363" s="4"/>
      <c r="N363" s="4"/>
    </row>
    <row r="364" spans="1:14">
      <c r="A364" s="4">
        <f t="shared" si="24"/>
        <v>2208</v>
      </c>
      <c r="G364" s="4">
        <f>CO2high!L464</f>
        <v>994.73414473767502</v>
      </c>
      <c r="H364" s="4">
        <f t="shared" si="21"/>
        <v>6.8785186072584406</v>
      </c>
      <c r="I364" s="4">
        <f t="shared" si="23"/>
        <v>6.5584658148196411</v>
      </c>
      <c r="J364" s="4">
        <f t="shared" si="22"/>
        <v>3.0165919870014313</v>
      </c>
      <c r="K364" s="4"/>
      <c r="L364" s="4"/>
      <c r="M364" s="4"/>
      <c r="N364" s="4"/>
    </row>
    <row r="365" spans="1:14">
      <c r="A365" s="4">
        <f t="shared" si="24"/>
        <v>2209</v>
      </c>
      <c r="G365" s="4">
        <f>CO2high!L465</f>
        <v>997.09493631674127</v>
      </c>
      <c r="H365" s="4">
        <f t="shared" si="21"/>
        <v>6.8912006601337756</v>
      </c>
      <c r="I365" s="4">
        <f t="shared" si="23"/>
        <v>6.5785061353708461</v>
      </c>
      <c r="J365" s="4">
        <f t="shared" si="22"/>
        <v>3.0367098303434386</v>
      </c>
      <c r="K365" s="4"/>
      <c r="L365" s="4"/>
      <c r="M365" s="4"/>
      <c r="N365" s="4"/>
    </row>
    <row r="366" spans="1:14">
      <c r="A366" s="4">
        <f t="shared" si="24"/>
        <v>2210</v>
      </c>
      <c r="G366" s="4">
        <f>CO2high!L466</f>
        <v>999.44117968991191</v>
      </c>
      <c r="H366" s="4">
        <f t="shared" si="21"/>
        <v>6.9037748457185959</v>
      </c>
      <c r="I366" s="4">
        <f t="shared" si="23"/>
        <v>6.5984246145985246</v>
      </c>
      <c r="J366" s="4">
        <f t="shared" si="22"/>
        <v>3.0568272333559943</v>
      </c>
      <c r="K366" s="4"/>
      <c r="L366" s="4"/>
      <c r="M366" s="4"/>
      <c r="N366" s="4"/>
    </row>
    <row r="367" spans="1:14">
      <c r="A367" s="4">
        <f t="shared" si="24"/>
        <v>2211</v>
      </c>
      <c r="G367" s="4">
        <f>CO2high!L467</f>
        <v>1001.7729385786663</v>
      </c>
      <c r="H367" s="4">
        <f t="shared" si="21"/>
        <v>6.9162421930018088</v>
      </c>
      <c r="I367" s="4">
        <f t="shared" si="23"/>
        <v>6.6182219486337033</v>
      </c>
      <c r="J367" s="4">
        <f t="shared" si="22"/>
        <v>3.0769435064814519</v>
      </c>
      <c r="K367" s="4"/>
      <c r="L367" s="4"/>
      <c r="M367" s="4"/>
      <c r="N367" s="4"/>
    </row>
    <row r="368" spans="1:14">
      <c r="A368" s="4">
        <f t="shared" si="24"/>
        <v>2212</v>
      </c>
      <c r="G368" s="4">
        <f>CO2high!L468</f>
        <v>1004.0902772994219</v>
      </c>
      <c r="H368" s="4">
        <f t="shared" si="21"/>
        <v>6.9286037215183907</v>
      </c>
      <c r="I368" s="4">
        <f t="shared" si="23"/>
        <v>6.6378988372320631</v>
      </c>
      <c r="J368" s="4">
        <f t="shared" si="22"/>
        <v>3.0970579680328765</v>
      </c>
      <c r="K368" s="4"/>
      <c r="L368" s="4"/>
      <c r="M368" s="4"/>
      <c r="N368" s="4"/>
    </row>
    <row r="369" spans="1:14">
      <c r="A369" s="4">
        <f t="shared" si="24"/>
        <v>2213</v>
      </c>
      <c r="G369" s="4">
        <f>CO2high!L469</f>
        <v>1006.3932607196135</v>
      </c>
      <c r="H369" s="4">
        <f t="shared" si="21"/>
        <v>6.940860441311397</v>
      </c>
      <c r="I369" s="4">
        <f t="shared" si="23"/>
        <v>6.6574559834176164</v>
      </c>
      <c r="J369" s="4">
        <f t="shared" si="22"/>
        <v>3.1171699441699277</v>
      </c>
      <c r="K369" s="4"/>
      <c r="L369" s="4"/>
      <c r="M369" s="4"/>
      <c r="N369" s="4"/>
    </row>
    <row r="370" spans="1:14">
      <c r="A370" s="4">
        <f t="shared" si="24"/>
        <v>2214</v>
      </c>
      <c r="G370" s="4">
        <f>CO2high!L470</f>
        <v>1008.6819542149855</v>
      </c>
      <c r="H370" s="4">
        <f t="shared" si="21"/>
        <v>6.9530133528996805</v>
      </c>
      <c r="I370" s="4">
        <f t="shared" si="23"/>
        <v>6.676894093136954</v>
      </c>
      <c r="J370" s="4">
        <f t="shared" si="22"/>
        <v>3.1372787688728545</v>
      </c>
      <c r="K370" s="4"/>
      <c r="L370" s="4"/>
      <c r="M370" s="4"/>
      <c r="N370" s="4"/>
    </row>
    <row r="371" spans="1:14">
      <c r="A371" s="4">
        <f t="shared" si="24"/>
        <v>2215</v>
      </c>
      <c r="G371" s="4">
        <f>CO2high!L471</f>
        <v>1010.9564236280661</v>
      </c>
      <c r="H371" s="4">
        <f t="shared" si="21"/>
        <v>6.9650634472509987</v>
      </c>
      <c r="I371" s="4">
        <f t="shared" si="23"/>
        <v>6.6962138749238695</v>
      </c>
      <c r="J371" s="4">
        <f t="shared" si="22"/>
        <v>3.1573837839146748</v>
      </c>
      <c r="K371" s="4"/>
      <c r="L371" s="4"/>
      <c r="M371" s="4"/>
      <c r="N371" s="4"/>
    </row>
    <row r="372" spans="1:14">
      <c r="A372" s="4">
        <f t="shared" si="24"/>
        <v>2216</v>
      </c>
      <c r="G372" s="4">
        <f>CO2high!L472</f>
        <v>1013.2167352278022</v>
      </c>
      <c r="H372" s="4">
        <f t="shared" si="21"/>
        <v>6.9770117057603205</v>
      </c>
      <c r="I372" s="4">
        <f t="shared" si="23"/>
        <v>6.7154160395741629</v>
      </c>
      <c r="J372" s="4">
        <f t="shared" si="22"/>
        <v>3.177484338831607</v>
      </c>
      <c r="K372" s="4"/>
      <c r="L372" s="4"/>
      <c r="M372" s="4"/>
      <c r="N372" s="4"/>
    </row>
    <row r="373" spans="1:14">
      <c r="A373" s="4">
        <f t="shared" si="24"/>
        <v>2217</v>
      </c>
      <c r="G373" s="4">
        <f>CO2high!L473</f>
        <v>1015.4629556703221</v>
      </c>
      <c r="H373" s="4">
        <f t="shared" si="21"/>
        <v>6.9888591002330118</v>
      </c>
      <c r="I373" s="4">
        <f t="shared" si="23"/>
        <v>6.7345012998304314</v>
      </c>
      <c r="J373" s="4">
        <f t="shared" si="22"/>
        <v>3.1975797908918246</v>
      </c>
      <c r="K373" s="4"/>
      <c r="L373" s="4"/>
      <c r="M373" s="4"/>
      <c r="N373" s="4"/>
    </row>
    <row r="374" spans="1:14">
      <c r="A374" s="4">
        <f t="shared" si="24"/>
        <v>2218</v>
      </c>
      <c r="G374" s="4">
        <f>CO2high!L474</f>
        <v>1017.6951519608007</v>
      </c>
      <c r="H374" s="4">
        <f t="shared" si="21"/>
        <v>7.0006065928727041</v>
      </c>
      <c r="I374" s="4">
        <f t="shared" si="23"/>
        <v>6.7534703700766432</v>
      </c>
      <c r="J374" s="4">
        <f t="shared" si="22"/>
        <v>3.2176695050625961</v>
      </c>
      <c r="K374" s="4"/>
      <c r="L374" s="4"/>
      <c r="M374" s="4"/>
      <c r="N374" s="4"/>
    </row>
    <row r="375" spans="1:14">
      <c r="A375" s="4">
        <f t="shared" si="24"/>
        <v>2219</v>
      </c>
      <c r="G375" s="4">
        <f>CO2high!L475</f>
        <v>1019.9133914163987</v>
      </c>
      <c r="H375" s="4">
        <f t="shared" si="21"/>
        <v>7.0122551362735797</v>
      </c>
      <c r="I375" s="4">
        <f t="shared" si="23"/>
        <v>6.7723239660423111</v>
      </c>
      <c r="J375" s="4">
        <f t="shared" si="22"/>
        <v>3.2377528539758758</v>
      </c>
      <c r="K375" s="4"/>
      <c r="L375" s="4"/>
      <c r="M375" s="4"/>
      <c r="N375" s="4"/>
    </row>
    <row r="376" spans="1:14">
      <c r="A376" s="4">
        <f t="shared" si="24"/>
        <v>2220</v>
      </c>
      <c r="G376" s="4">
        <f>CO2high!L476</f>
        <v>1022.1177416302432</v>
      </c>
      <c r="H376" s="4">
        <f t="shared" si="21"/>
        <v>7.0238056734168248</v>
      </c>
      <c r="I376" s="4">
        <f t="shared" si="23"/>
        <v>6.7910628045160468</v>
      </c>
      <c r="J376" s="4">
        <f t="shared" si="22"/>
        <v>3.2578292178924131</v>
      </c>
      <c r="K376" s="4"/>
      <c r="L376" s="4"/>
      <c r="M376" s="4"/>
      <c r="N376" s="4"/>
    </row>
    <row r="377" spans="1:14">
      <c r="A377" s="4">
        <f t="shared" si="24"/>
        <v>2221</v>
      </c>
      <c r="G377" s="4">
        <f>CO2high!L477</f>
        <v>1024.3082704364226</v>
      </c>
      <c r="H377" s="4">
        <f t="shared" si="21"/>
        <v>7.035259137671023</v>
      </c>
      <c r="I377" s="4">
        <f t="shared" si="23"/>
        <v>6.8096876030683191</v>
      </c>
      <c r="J377" s="4">
        <f t="shared" si="22"/>
        <v>3.2778979846644352</v>
      </c>
      <c r="K377" s="4"/>
      <c r="L377" s="4"/>
      <c r="M377" s="4"/>
      <c r="N377" s="4"/>
    </row>
    <row r="378" spans="1:14">
      <c r="A378" s="4">
        <f t="shared" si="24"/>
        <v>2222</v>
      </c>
      <c r="G378" s="4">
        <f>CO2high!L478</f>
        <v>1026.4850458759604</v>
      </c>
      <c r="H378" s="4">
        <f t="shared" si="21"/>
        <v>7.0466164527962514</v>
      </c>
      <c r="I378" s="4">
        <f t="shared" si="23"/>
        <v>6.8281990797832037</v>
      </c>
      <c r="J378" s="4">
        <f t="shared" si="22"/>
        <v>3.2979585496969692</v>
      </c>
      <c r="K378" s="4"/>
      <c r="L378" s="4"/>
      <c r="M378" s="4"/>
      <c r="N378" s="4"/>
    </row>
    <row r="379" spans="1:14">
      <c r="A379" s="4">
        <f t="shared" si="24"/>
        <v>2223</v>
      </c>
      <c r="G379" s="4">
        <f>CO2high!L479</f>
        <v>1028.6481361637379</v>
      </c>
      <c r="H379" s="4">
        <f t="shared" si="21"/>
        <v>7.0578785329516167</v>
      </c>
      <c r="I379" s="4">
        <f t="shared" si="23"/>
        <v>6.8465979529989278</v>
      </c>
      <c r="J379" s="4">
        <f t="shared" si="22"/>
        <v>3.3180103159078591</v>
      </c>
      <c r="K379" s="4"/>
      <c r="L379" s="4"/>
      <c r="M379" s="4"/>
      <c r="N379" s="4"/>
    </row>
    <row r="380" spans="1:14">
      <c r="A380" s="4">
        <f t="shared" si="24"/>
        <v>2224</v>
      </c>
      <c r="G380" s="4">
        <f>CO2high!L480</f>
        <v>1030.7976096563311</v>
      </c>
      <c r="H380" s="4">
        <f t="shared" si="21"/>
        <v>7.0690462827060401</v>
      </c>
      <c r="I380" s="4">
        <f t="shared" si="23"/>
        <v>6.8648849410570119</v>
      </c>
      <c r="J380" s="4">
        <f t="shared" si="22"/>
        <v>3.3380526936865365</v>
      </c>
      <c r="K380" s="4"/>
      <c r="L380" s="4"/>
      <c r="M380" s="4"/>
      <c r="N380" s="4"/>
    </row>
    <row r="381" spans="1:14">
      <c r="A381" s="4">
        <f t="shared" si="24"/>
        <v>2225</v>
      </c>
      <c r="G381" s="4">
        <f>CO2high!L481</f>
        <v>1032.9335348207271</v>
      </c>
      <c r="H381" s="4">
        <f t="shared" si="21"/>
        <v>7.0801205970520051</v>
      </c>
      <c r="I381" s="4">
        <f t="shared" si="23"/>
        <v>6.8830607620598103</v>
      </c>
      <c r="J381" s="4">
        <f t="shared" si="22"/>
        <v>3.3580851008516008</v>
      </c>
      <c r="K381" s="4"/>
      <c r="L381" s="4"/>
      <c r="M381" s="4"/>
      <c r="N381" s="4"/>
    </row>
    <row r="382" spans="1:14">
      <c r="A382" s="4">
        <f t="shared" si="24"/>
        <v>2226</v>
      </c>
      <c r="G382" s="4">
        <f>CO2high!L482</f>
        <v>1035.055980203882</v>
      </c>
      <c r="H382" s="4">
        <f t="shared" si="21"/>
        <v>7.0911023614220623</v>
      </c>
      <c r="I382" s="4">
        <f t="shared" si="23"/>
        <v>6.9011261336362431</v>
      </c>
      <c r="J382" s="4">
        <f t="shared" si="22"/>
        <v>3.3781069626072635</v>
      </c>
      <c r="K382" s="4"/>
      <c r="L382" s="4"/>
      <c r="M382" s="4"/>
      <c r="N382" s="4"/>
    </row>
    <row r="383" spans="1:14">
      <c r="A383" s="4">
        <f t="shared" si="24"/>
        <v>2227</v>
      </c>
      <c r="G383" s="4">
        <f>CO2high!L483</f>
        <v>1037.1650144030848</v>
      </c>
      <c r="H383" s="4">
        <f t="shared" si="21"/>
        <v>7.1019924517078312</v>
      </c>
      <c r="I383" s="4">
        <f t="shared" si="23"/>
        <v>6.9190817727155265</v>
      </c>
      <c r="J383" s="4">
        <f t="shared" si="22"/>
        <v>3.398117711498708</v>
      </c>
      <c r="K383" s="4"/>
      <c r="L383" s="4"/>
      <c r="M383" s="4"/>
      <c r="N383" s="4"/>
    </row>
    <row r="384" spans="1:14">
      <c r="A384" s="4">
        <f t="shared" si="24"/>
        <v>2228</v>
      </c>
      <c r="G384" s="4">
        <f>CO2high!L484</f>
        <v>1039.2607060370869</v>
      </c>
      <c r="H384" s="4">
        <f t="shared" si="21"/>
        <v>7.1127917342812799</v>
      </c>
      <c r="I384" s="4">
        <f t="shared" si="23"/>
        <v>6.9369283953086969</v>
      </c>
      <c r="J384" s="4">
        <f t="shared" si="22"/>
        <v>3.4181167873664196</v>
      </c>
      <c r="K384" s="4"/>
      <c r="L384" s="4"/>
      <c r="M384" s="4"/>
      <c r="N384" s="4"/>
    </row>
    <row r="385" spans="1:14">
      <c r="A385" s="4">
        <f t="shared" si="24"/>
        <v>2229</v>
      </c>
      <c r="G385" s="4">
        <f>CO2high!L485</f>
        <v>1041.3431237179548</v>
      </c>
      <c r="H385" s="4">
        <f t="shared" si="21"/>
        <v>7.1235010660179992</v>
      </c>
      <c r="I385" s="4">
        <f t="shared" si="23"/>
        <v>6.9546667162977229</v>
      </c>
      <c r="J385" s="4">
        <f t="shared" si="22"/>
        <v>3.4381036372995317</v>
      </c>
      <c r="K385" s="4"/>
      <c r="L385" s="4"/>
      <c r="M385" s="4"/>
      <c r="N385" s="4"/>
    </row>
    <row r="386" spans="1:14">
      <c r="A386" s="4">
        <f t="shared" si="24"/>
        <v>2230</v>
      </c>
      <c r="G386" s="4">
        <f>CO2high!L486</f>
        <v>1043.4123360236008</v>
      </c>
      <c r="H386" s="4">
        <f t="shared" si="21"/>
        <v>7.1341212943222416</v>
      </c>
      <c r="I386" s="4">
        <f t="shared" si="23"/>
        <v>6.9722974492320136</v>
      </c>
      <c r="J386" s="4">
        <f t="shared" si="22"/>
        <v>3.4580777155882414</v>
      </c>
      <c r="K386" s="4"/>
      <c r="L386" s="4"/>
      <c r="M386" s="4"/>
      <c r="N386" s="4"/>
    </row>
    <row r="387" spans="1:14">
      <c r="A387" s="4">
        <f t="shared" si="24"/>
        <v>2231</v>
      </c>
      <c r="G387" s="4">
        <f>CO2high!L487</f>
        <v>1045.4684114709512</v>
      </c>
      <c r="H387" s="4">
        <f t="shared" si="21"/>
        <v>7.1446532571534602</v>
      </c>
      <c r="I387" s="4">
        <f t="shared" si="23"/>
        <v>6.9898213061321002</v>
      </c>
      <c r="J387" s="4">
        <f t="shared" si="22"/>
        <v>3.4780384836753382</v>
      </c>
      <c r="K387" s="4"/>
      <c r="L387" s="4"/>
      <c r="M387" s="4"/>
      <c r="N387" s="4"/>
    </row>
    <row r="388" spans="1:14">
      <c r="A388" s="4">
        <f t="shared" si="24"/>
        <v>2232</v>
      </c>
      <c r="G388" s="4">
        <f>CO2high!L488</f>
        <v>1047.511418489697</v>
      </c>
      <c r="H388" s="4">
        <f t="shared" si="21"/>
        <v>7.1550977830540816</v>
      </c>
      <c r="I388" s="4">
        <f t="shared" si="23"/>
        <v>7.0072389973003091</v>
      </c>
      <c r="J388" s="4">
        <f t="shared" si="22"/>
        <v>3.4979854101068928</v>
      </c>
      <c r="K388" s="4"/>
      <c r="L388" s="4"/>
      <c r="M388" s="4"/>
      <c r="N388" s="4"/>
    </row>
    <row r="389" spans="1:14">
      <c r="A389" s="4">
        <f t="shared" si="24"/>
        <v>2233</v>
      </c>
      <c r="G389" s="4">
        <f>CO2high!L489</f>
        <v>1049.5414253965746</v>
      </c>
      <c r="H389" s="4">
        <f t="shared" si="21"/>
        <v>7.1654556911781935</v>
      </c>
      <c r="I389" s="4">
        <f t="shared" si="23"/>
        <v>7.0245512311381946</v>
      </c>
      <c r="J389" s="4">
        <f t="shared" si="22"/>
        <v>3.5179179704821513</v>
      </c>
      <c r="K389" s="4"/>
      <c r="L389" s="4"/>
      <c r="M389" s="4"/>
      <c r="N389" s="4"/>
    </row>
    <row r="390" spans="1:14">
      <c r="A390" s="4">
        <f t="shared" si="24"/>
        <v>2234</v>
      </c>
      <c r="G390" s="4">
        <f>CO2high!L490</f>
        <v>1051.5585003701283</v>
      </c>
      <c r="H390" s="4">
        <f t="shared" si="21"/>
        <v>7.1757277913209254</v>
      </c>
      <c r="I390" s="4">
        <f t="shared" si="23"/>
        <v>7.0417587139705473</v>
      </c>
      <c r="J390" s="4">
        <f t="shared" si="22"/>
        <v>3.5378356474026775</v>
      </c>
      <c r="K390" s="4"/>
      <c r="L390" s="4"/>
      <c r="M390" s="4"/>
      <c r="N390" s="4"/>
    </row>
    <row r="391" spans="1:14">
      <c r="A391" s="4">
        <f t="shared" si="24"/>
        <v>2235</v>
      </c>
      <c r="G391" s="4">
        <f>CO2high!L491</f>
        <v>1053.5627114258837</v>
      </c>
      <c r="H391" s="4">
        <f t="shared" ref="H391:H454" si="25">H$3*LN(G391/G$3)</f>
        <v>7.1859148839481213</v>
      </c>
      <c r="I391" s="4">
        <f t="shared" si="23"/>
        <v>7.0588621498757442</v>
      </c>
      <c r="J391" s="4">
        <f t="shared" ref="J391:J454" si="26">J390+J$3*(I390-J390)</f>
        <v>3.557737930420783</v>
      </c>
      <c r="K391" s="4"/>
      <c r="L391" s="4"/>
      <c r="M391" s="4"/>
      <c r="N391" s="4"/>
    </row>
    <row r="392" spans="1:14">
      <c r="A392" s="4">
        <f t="shared" si="24"/>
        <v>2236</v>
      </c>
      <c r="G392" s="4">
        <f>CO2high!L492</f>
        <v>1055.5541263918742</v>
      </c>
      <c r="H392" s="4">
        <f t="shared" si="25"/>
        <v>7.1960177602260575</v>
      </c>
      <c r="I392" s="4">
        <f t="shared" ref="I392:I455" si="27">I391+I$3*(I$4*H392-I391)+I$5*(J391-I391)</f>
        <v>7.0758622405222393</v>
      </c>
      <c r="J392" s="4">
        <f t="shared" si="26"/>
        <v>3.5776243159872871</v>
      </c>
      <c r="K392" s="4"/>
      <c r="L392" s="4"/>
      <c r="M392" s="4"/>
      <c r="N392" s="4"/>
    </row>
    <row r="393" spans="1:14">
      <c r="A393" s="4">
        <f t="shared" si="24"/>
        <v>2237</v>
      </c>
      <c r="G393" s="4">
        <f>CO2high!L493</f>
        <v>1057.5328128844465</v>
      </c>
      <c r="H393" s="4">
        <f t="shared" si="25"/>
        <v>7.2060372020507737</v>
      </c>
      <c r="I393" s="4">
        <f t="shared" si="27"/>
        <v>7.0927596850109751</v>
      </c>
      <c r="J393" s="4">
        <f t="shared" si="26"/>
        <v>3.5974943073986458</v>
      </c>
      <c r="K393" s="4"/>
      <c r="L393" s="4"/>
      <c r="M393" s="4"/>
      <c r="N393" s="4"/>
    </row>
    <row r="394" spans="1:14">
      <c r="A394" s="4">
        <f t="shared" si="24"/>
        <v>2238</v>
      </c>
      <c r="G394" s="4">
        <f>CO2high!L494</f>
        <v>1059.4988382842694</v>
      </c>
      <c r="H394" s="4">
        <f t="shared" si="25"/>
        <v>7.2159739820767062</v>
      </c>
      <c r="I394" s="4">
        <f t="shared" si="27"/>
        <v>7.1095551797234844</v>
      </c>
      <c r="J394" s="4">
        <f t="shared" si="26"/>
        <v>3.6173474147434841</v>
      </c>
      <c r="K394" s="4"/>
      <c r="L394" s="4"/>
      <c r="M394" s="4"/>
      <c r="N394" s="4"/>
    </row>
    <row r="395" spans="1:14">
      <c r="A395" s="4">
        <f t="shared" si="24"/>
        <v>2239</v>
      </c>
      <c r="G395" s="4">
        <f>CO2high!L495</f>
        <v>1061.4522697124573</v>
      </c>
      <c r="H395" s="4">
        <f t="shared" si="25"/>
        <v>7.2258288637441428</v>
      </c>
      <c r="I395" s="4">
        <f t="shared" si="27"/>
        <v>7.1262494181754681</v>
      </c>
      <c r="J395" s="4">
        <f t="shared" si="26"/>
        <v>3.6371831548485707</v>
      </c>
      <c r="K395" s="4"/>
      <c r="L395" s="4"/>
      <c r="M395" s="4"/>
      <c r="N395" s="4"/>
    </row>
    <row r="396" spans="1:14">
      <c r="A396" s="4">
        <f t="shared" si="24"/>
        <v>2240</v>
      </c>
      <c r="G396" s="4">
        <f>CO2high!L496</f>
        <v>1063.3931740067192</v>
      </c>
      <c r="H396" s="4">
        <f t="shared" si="25"/>
        <v>7.2356026013051018</v>
      </c>
      <c r="I396" s="4">
        <f t="shared" si="27"/>
        <v>7.1428430908756004</v>
      </c>
      <c r="J396" s="4">
        <f t="shared" si="26"/>
        <v>3.6570010512242677</v>
      </c>
      <c r="K396" s="4"/>
      <c r="L396" s="4"/>
      <c r="M396" s="4"/>
      <c r="N396" s="4"/>
    </row>
    <row r="397" spans="1:14">
      <c r="A397" s="4">
        <f t="shared" si="24"/>
        <v>2241</v>
      </c>
      <c r="G397" s="4">
        <f>CO2high!L497</f>
        <v>1065.321617697422</v>
      </c>
      <c r="H397" s="4">
        <f t="shared" si="25"/>
        <v>7.2452959398470878</v>
      </c>
      <c r="I397" s="4">
        <f t="shared" si="27"/>
        <v>7.1593368851893295</v>
      </c>
      <c r="J397" s="4">
        <f t="shared" si="26"/>
        <v>3.6768006340094872</v>
      </c>
      <c r="K397" s="4"/>
      <c r="L397" s="4"/>
      <c r="M397" s="4"/>
      <c r="N397" s="4"/>
    </row>
    <row r="398" spans="1:14">
      <c r="A398" s="4">
        <f t="shared" si="24"/>
        <v>2242</v>
      </c>
      <c r="G398" s="4">
        <f>CO2high!L498</f>
        <v>1067.2376669834571</v>
      </c>
      <c r="H398" s="4">
        <f t="shared" si="25"/>
        <v>7.2549096153141965</v>
      </c>
      <c r="I398" s="4">
        <f t="shared" si="27"/>
        <v>7.1757314852074181</v>
      </c>
      <c r="J398" s="4">
        <f t="shared" si="26"/>
        <v>3.6965814399161889</v>
      </c>
      <c r="K398" s="4"/>
      <c r="L398" s="4"/>
      <c r="M398" s="4"/>
      <c r="N398" s="4"/>
    </row>
    <row r="399" spans="1:14">
      <c r="A399" s="4">
        <f t="shared" si="24"/>
        <v>2243</v>
      </c>
      <c r="G399" s="4">
        <f>CO2high!L499</f>
        <v>1069.1413877077746</v>
      </c>
      <c r="H399" s="4">
        <f t="shared" si="25"/>
        <v>7.2644443545249393</v>
      </c>
      <c r="I399" s="4">
        <f t="shared" si="27"/>
        <v>7.192027571618965</v>
      </c>
      <c r="J399" s="4">
        <f t="shared" si="26"/>
        <v>3.7163430121734433</v>
      </c>
      <c r="K399" s="4"/>
      <c r="L399" s="4"/>
      <c r="M399" s="4"/>
      <c r="N399" s="4"/>
    </row>
    <row r="400" spans="1:14">
      <c r="A400" s="4">
        <f t="shared" si="24"/>
        <v>2244</v>
      </c>
      <c r="G400" s="4">
        <f>CO2high!L500</f>
        <v>1071.0328453324373</v>
      </c>
      <c r="H400" s="4">
        <f t="shared" si="25"/>
        <v>7.2739008751860901</v>
      </c>
      <c r="I400" s="4">
        <f t="shared" si="27"/>
        <v>7.2082258215886306</v>
      </c>
      <c r="J400" s="4">
        <f t="shared" si="26"/>
        <v>3.7360849004710941</v>
      </c>
      <c r="K400" s="4"/>
      <c r="L400" s="4"/>
      <c r="M400" s="4"/>
      <c r="N400" s="4"/>
    </row>
    <row r="401" spans="1:14">
      <c r="A401" s="4">
        <f t="shared" si="24"/>
        <v>2245</v>
      </c>
      <c r="G401" s="4">
        <f>CO2high!L501</f>
        <v>1072.9121049130238</v>
      </c>
      <c r="H401" s="4">
        <f t="shared" si="25"/>
        <v>7.2832798859017513</v>
      </c>
      <c r="I401" s="4">
        <f t="shared" si="27"/>
        <v>7.2243269086377753</v>
      </c>
      <c r="J401" s="4">
        <f t="shared" si="26"/>
        <v>3.7558066609030418</v>
      </c>
      <c r="K401" s="4"/>
      <c r="L401" s="4"/>
      <c r="M401" s="4"/>
      <c r="N401" s="4"/>
    </row>
    <row r="402" spans="1:14">
      <c r="A402" s="4">
        <f t="shared" si="24"/>
        <v>2246</v>
      </c>
      <c r="G402" s="4">
        <f>CO2high!L502</f>
        <v>1074.7792310721888</v>
      </c>
      <c r="H402" s="4">
        <f t="shared" si="25"/>
        <v>7.2925820861767514</v>
      </c>
      <c r="I402" s="4">
        <f t="shared" si="27"/>
        <v>7.2403315025292132</v>
      </c>
      <c r="J402" s="4">
        <f t="shared" si="26"/>
        <v>3.7755078559101749</v>
      </c>
      <c r="K402" s="4"/>
      <c r="L402" s="4"/>
      <c r="M402" s="4"/>
      <c r="N402" s="4"/>
    </row>
    <row r="403" spans="1:14">
      <c r="A403" s="4">
        <f t="shared" si="24"/>
        <v>2247</v>
      </c>
      <c r="G403" s="4">
        <f>CO2high!L503</f>
        <v>1076.6342879721581</v>
      </c>
      <c r="H403" s="4">
        <f t="shared" si="25"/>
        <v>7.3018081664133385</v>
      </c>
      <c r="I403" s="4">
        <f t="shared" si="27"/>
        <v>7.2562402691552306</v>
      </c>
      <c r="J403" s="4">
        <f t="shared" si="26"/>
        <v>3.795188054222971</v>
      </c>
      <c r="K403" s="4"/>
      <c r="L403" s="4"/>
      <c r="M403" s="4"/>
      <c r="N403" s="4"/>
    </row>
    <row r="404" spans="1:14">
      <c r="A404" s="4">
        <f t="shared" si="24"/>
        <v>2248</v>
      </c>
      <c r="G404" s="4">
        <f>CO2high!L504</f>
        <v>1078.4773392858947</v>
      </c>
      <c r="H404" s="4">
        <f t="shared" si="25"/>
        <v>7.3109588078999472</v>
      </c>
      <c r="I404" s="4">
        <f t="shared" si="27"/>
        <v>7.2720538704285342</v>
      </c>
      <c r="J404" s="4">
        <f t="shared" si="26"/>
        <v>3.8148468308037864</v>
      </c>
      <c r="K404" s="4"/>
      <c r="L404" s="4"/>
      <c r="M404" s="4"/>
      <c r="N404" s="4"/>
    </row>
    <row r="405" spans="1:14">
      <c r="A405" s="4">
        <f t="shared" si="24"/>
        <v>2249</v>
      </c>
      <c r="G405" s="4">
        <f>CO2high!L505</f>
        <v>1080.3084481666458</v>
      </c>
      <c r="H405" s="4">
        <f t="shared" si="25"/>
        <v>7.3200346827906877</v>
      </c>
      <c r="I405" s="4">
        <f t="shared" si="27"/>
        <v>7.2877729641757298</v>
      </c>
      <c r="J405" s="4">
        <f t="shared" si="26"/>
        <v>3.8344837667888552</v>
      </c>
      <c r="K405" s="4"/>
      <c r="L405" s="4"/>
      <c r="M405" s="4"/>
      <c r="N405" s="4"/>
    </row>
    <row r="406" spans="1:14">
      <c r="A406" s="4">
        <f t="shared" si="24"/>
        <v>2250</v>
      </c>
      <c r="G406" s="4">
        <f>CO2high!L506</f>
        <v>1082.1276772155084</v>
      </c>
      <c r="H406" s="4">
        <f t="shared" si="25"/>
        <v>7.3290364540738855</v>
      </c>
      <c r="I406" s="4">
        <f t="shared" si="27"/>
        <v>7.3033982040329093</v>
      </c>
      <c r="J406" s="4">
        <f t="shared" si="26"/>
        <v>3.8540984494300128</v>
      </c>
      <c r="K406" s="4"/>
      <c r="L406" s="4"/>
      <c r="M406" s="4"/>
      <c r="N406" s="4"/>
    </row>
    <row r="407" spans="1:14">
      <c r="A407" s="4">
        <f t="shared" si="24"/>
        <v>2251</v>
      </c>
      <c r="G407" s="4">
        <f>CO2high!L507</f>
        <v>1083.9350884466098</v>
      </c>
      <c r="H407" s="4">
        <f t="shared" si="25"/>
        <v>7.3379647755277997</v>
      </c>
      <c r="I407" s="4">
        <f t="shared" si="27"/>
        <v>7.3189302393428726</v>
      </c>
      <c r="J407" s="4">
        <f t="shared" si="26"/>
        <v>3.8736904720361571</v>
      </c>
      <c r="K407" s="4"/>
      <c r="L407" s="4"/>
      <c r="M407" s="4"/>
      <c r="N407" s="4"/>
    </row>
    <row r="408" spans="1:14">
      <c r="A408" s="4">
        <f t="shared" si="24"/>
        <v>2252</v>
      </c>
      <c r="G408" s="4">
        <f>CO2high!L508</f>
        <v>1085.7307432494056</v>
      </c>
      <c r="H408" s="4">
        <f t="shared" si="25"/>
        <v>7.34682029166121</v>
      </c>
      <c r="I408" s="4">
        <f t="shared" si="27"/>
        <v>7.3343697150534668</v>
      </c>
      <c r="J408" s="4">
        <f t="shared" si="26"/>
        <v>3.8932594339144591</v>
      </c>
      <c r="K408" s="4"/>
      <c r="L408" s="4"/>
      <c r="M408" s="4"/>
      <c r="N408" s="4"/>
    </row>
    <row r="409" spans="1:14">
      <c r="A409" s="4">
        <f t="shared" si="24"/>
        <v>2253</v>
      </c>
      <c r="G409" s="4">
        <f>CO2high!L509</f>
        <v>1087.5147023475176</v>
      </c>
      <c r="H409" s="4">
        <f t="shared" si="25"/>
        <v>7.3556036376362028</v>
      </c>
      <c r="I409" s="4">
        <f t="shared" si="27"/>
        <v>7.3497172716164414</v>
      </c>
      <c r="J409" s="4">
        <f t="shared" si="26"/>
        <v>3.9128049403113287</v>
      </c>
      <c r="K409" s="4"/>
      <c r="L409" s="4"/>
      <c r="M409" s="4"/>
      <c r="N409" s="4"/>
    </row>
    <row r="410" spans="1:14">
      <c r="A410" s="4">
        <f t="shared" si="24"/>
        <v>2254</v>
      </c>
      <c r="G410" s="4">
        <f>CO2high!L510</f>
        <v>1089.2870257534087</v>
      </c>
      <c r="H410" s="4">
        <f t="shared" si="25"/>
        <v>7.3643154391698964</v>
      </c>
      <c r="I410" s="4">
        <f t="shared" si="27"/>
        <v>7.3649735448861513</v>
      </c>
      <c r="J410" s="4">
        <f t="shared" si="26"/>
        <v>3.9323266023531418</v>
      </c>
      <c r="K410" s="4"/>
      <c r="L410" s="4"/>
      <c r="M410" s="4"/>
      <c r="N410" s="4"/>
    </row>
    <row r="411" spans="1:14">
      <c r="A411" s="4">
        <f t="shared" si="24"/>
        <v>2255</v>
      </c>
      <c r="G411" s="4">
        <f>CO2high!L511</f>
        <v>1091.047772718051</v>
      </c>
      <c r="H411" s="4">
        <f t="shared" si="25"/>
        <v>7.3729563124111914</v>
      </c>
      <c r="I411" s="4">
        <f t="shared" si="27"/>
        <v>7.3801391660173365</v>
      </c>
      <c r="J411" s="4">
        <f t="shared" si="26"/>
        <v>3.9518240369867295</v>
      </c>
      <c r="K411" s="4"/>
      <c r="L411" s="4"/>
      <c r="M411" s="4"/>
      <c r="N411" s="4"/>
    </row>
    <row r="412" spans="1:14">
      <c r="A412" s="4">
        <f t="shared" si="24"/>
        <v>2256</v>
      </c>
      <c r="G412" s="4">
        <f>CO2high!L512</f>
        <v>1092.7970016745612</v>
      </c>
      <c r="H412" s="4">
        <f t="shared" si="25"/>
        <v>7.3815268637877747</v>
      </c>
      <c r="I412" s="4">
        <f t="shared" si="27"/>
        <v>7.3952147613610792</v>
      </c>
      <c r="J412" s="4">
        <f t="shared" si="26"/>
        <v>3.9712968669196234</v>
      </c>
      <c r="K412" s="4"/>
      <c r="L412" s="4"/>
      <c r="M412" s="4"/>
      <c r="N412" s="4"/>
    </row>
    <row r="413" spans="1:14">
      <c r="A413" s="4">
        <f t="shared" si="24"/>
        <v>2257</v>
      </c>
      <c r="G413" s="4">
        <f>CO2high!L513</f>
        <v>1094.5347701745472</v>
      </c>
      <c r="H413" s="4">
        <f t="shared" si="25"/>
        <v>7.3900276898175754</v>
      </c>
      <c r="I413" s="4">
        <f t="shared" si="27"/>
        <v>7.4102009523578927</v>
      </c>
      <c r="J413" s="4">
        <f t="shared" si="26"/>
        <v>3.990744720560051</v>
      </c>
      <c r="K413" s="4"/>
      <c r="L413" s="4"/>
      <c r="M413" s="4"/>
      <c r="N413" s="4"/>
    </row>
    <row r="414" spans="1:14">
      <c r="A414" s="4">
        <f t="shared" si="24"/>
        <v>2258</v>
      </c>
      <c r="G414" s="4">
        <f>CO2high!L514</f>
        <v>1096.2611348156179</v>
      </c>
      <c r="H414" s="4">
        <f t="shared" si="25"/>
        <v>7.3984593768774412</v>
      </c>
      <c r="I414" s="4">
        <f t="shared" si="27"/>
        <v>7.4250983554267123</v>
      </c>
      <c r="J414" s="4">
        <f t="shared" si="26"/>
        <v>4.0101672319566628</v>
      </c>
      <c r="K414" s="4"/>
      <c r="L414" s="4"/>
      <c r="M414" s="4"/>
      <c r="N414" s="4"/>
    </row>
    <row r="415" spans="1:14">
      <c r="A415" s="4">
        <f t="shared" si="24"/>
        <v>2259</v>
      </c>
      <c r="G415" s="4">
        <f>CO2high!L515</f>
        <v>1097.976151158128</v>
      </c>
      <c r="H415" s="4">
        <f t="shared" si="25"/>
        <v>7.406822500920117</v>
      </c>
      <c r="I415" s="4">
        <f t="shared" si="27"/>
        <v>7.4399075818483036</v>
      </c>
      <c r="J415" s="4">
        <f t="shared" si="26"/>
        <v>4.0295640407379727</v>
      </c>
      <c r="K415" s="4"/>
      <c r="L415" s="4"/>
      <c r="M415" s="4"/>
      <c r="N415" s="4"/>
    </row>
    <row r="416" spans="1:14">
      <c r="A416" s="4">
        <f t="shared" si="24"/>
        <v>2260</v>
      </c>
      <c r="G416" s="4">
        <f>CO2high!L516</f>
        <v>1099.679873628754</v>
      </c>
      <c r="H416" s="4">
        <f t="shared" si="25"/>
        <v>7.4151176271282973</v>
      </c>
      <c r="I416" s="4">
        <f t="shared" si="27"/>
        <v>7.4546292376413277</v>
      </c>
      <c r="J416" s="4">
        <f t="shared" si="26"/>
        <v>4.0489347920514795</v>
      </c>
      <c r="K416" s="4"/>
      <c r="L416" s="4"/>
      <c r="M416" s="4"/>
      <c r="N416" s="4"/>
    </row>
    <row r="417" spans="1:14">
      <c r="A417" s="4">
        <f t="shared" si="24"/>
        <v>2261</v>
      </c>
      <c r="G417" s="4">
        <f>CO2high!L517</f>
        <v>1101.3723554078406</v>
      </c>
      <c r="H417" s="4">
        <f t="shared" si="25"/>
        <v>7.4233453094915545</v>
      </c>
      <c r="I417" s="4">
        <f t="shared" si="27"/>
        <v>7.4692639234288993</v>
      </c>
      <c r="J417" s="4">
        <f t="shared" si="26"/>
        <v>4.0682791365024302</v>
      </c>
      <c r="K417" s="4"/>
      <c r="L417" s="4"/>
      <c r="M417" s="4"/>
      <c r="N417" s="4"/>
    </row>
    <row r="418" spans="1:14">
      <c r="A418" s="4">
        <f t="shared" si="24"/>
        <v>2262</v>
      </c>
      <c r="G418" s="4">
        <f>CO2high!L518</f>
        <v>1103.0536482966379</v>
      </c>
      <c r="H418" s="4">
        <f t="shared" si="25"/>
        <v>7.4315060902880532</v>
      </c>
      <c r="I418" s="4">
        <f t="shared" si="27"/>
        <v>7.4838122342929942</v>
      </c>
      <c r="J418" s="4">
        <f t="shared" si="26"/>
        <v>4.0875967300921729</v>
      </c>
      <c r="K418" s="4"/>
      <c r="L418" s="4"/>
      <c r="M418" s="4"/>
      <c r="N418" s="4"/>
    </row>
    <row r="419" spans="1:14">
      <c r="A419" s="4">
        <f t="shared" si="24"/>
        <v>2263</v>
      </c>
      <c r="G419" s="4">
        <f>CO2high!L519</f>
        <v>1104.7238025594024</v>
      </c>
      <c r="H419" s="4">
        <f t="shared" si="25"/>
        <v>7.439600499447641</v>
      </c>
      <c r="I419" s="4">
        <f t="shared" si="27"/>
        <v>7.4982747596134169</v>
      </c>
      <c r="J419" s="4">
        <f t="shared" si="26"/>
        <v>4.1068872341560336</v>
      </c>
      <c r="K419" s="4"/>
      <c r="L419" s="4"/>
      <c r="M419" s="4"/>
      <c r="N419" s="4"/>
    </row>
    <row r="420" spans="1:14">
      <c r="A420" s="4">
        <f t="shared" si="24"/>
        <v>2264</v>
      </c>
      <c r="G420" s="4">
        <f>CO2high!L520</f>
        <v>1106.3828667338275</v>
      </c>
      <c r="H420" s="4">
        <f t="shared" si="25"/>
        <v>7.4476290537658585</v>
      </c>
      <c r="I420" s="4">
        <f t="shared" si="27"/>
        <v>7.5126520828872021</v>
      </c>
      <c r="J420" s="4">
        <f t="shared" si="26"/>
        <v>4.1261503153006318</v>
      </c>
      <c r="K420" s="4"/>
      <c r="L420" s="4"/>
      <c r="M420" s="4"/>
      <c r="N420" s="4"/>
    </row>
    <row r="421" spans="1:14">
      <c r="A421" s="4">
        <f t="shared" si="24"/>
        <v>2265</v>
      </c>
      <c r="G421" s="4">
        <f>CO2high!L521</f>
        <v>1108.0308874011757</v>
      </c>
      <c r="H421" s="4">
        <f t="shared" si="25"/>
        <v>7.4555922559286492</v>
      </c>
      <c r="I421" s="4">
        <f t="shared" si="27"/>
        <v>7.5269447815232153</v>
      </c>
      <c r="J421" s="4">
        <f t="shared" si="26"/>
        <v>4.1453856453405233</v>
      </c>
      <c r="K421" s="4"/>
      <c r="L421" s="4"/>
      <c r="M421" s="4"/>
      <c r="N421" s="4"/>
    </row>
    <row r="422" spans="1:14">
      <c r="A422" s="4">
        <f t="shared" si="24"/>
        <v>2266</v>
      </c>
      <c r="G422" s="4">
        <f>CO2high!L522</f>
        <v>1109.6679089045856</v>
      </c>
      <c r="H422" s="4">
        <f t="shared" si="25"/>
        <v>7.4634905932939777</v>
      </c>
      <c r="I422" s="4">
        <f t="shared" si="27"/>
        <v>7.5411534266052103</v>
      </c>
      <c r="J422" s="4">
        <f t="shared" si="26"/>
        <v>4.164592901234041</v>
      </c>
      <c r="K422" s="4"/>
      <c r="L422" s="4"/>
      <c r="M422" s="4"/>
      <c r="N422" s="4"/>
    </row>
    <row r="423" spans="1:14">
      <c r="A423" s="4">
        <f t="shared" si="24"/>
        <v>2267</v>
      </c>
      <c r="G423" s="4">
        <f>CO2high!L523</f>
        <v>1111.2939729999421</v>
      </c>
      <c r="H423" s="4">
        <f t="shared" si="25"/>
        <v>7.4713245363575114</v>
      </c>
      <c r="I423" s="4">
        <f t="shared" si="27"/>
        <v>7.5552785826145641</v>
      </c>
      <c r="J423" s="4">
        <f t="shared" si="26"/>
        <v>4.1837717650181494</v>
      </c>
      <c r="K423" s="4"/>
      <c r="L423" s="4"/>
      <c r="M423" s="4"/>
      <c r="N423" s="4"/>
    </row>
    <row r="424" spans="1:14">
      <c r="A424" s="4">
        <f t="shared" si="24"/>
        <v>2268</v>
      </c>
      <c r="G424" s="4">
        <f>CO2high!L524</f>
        <v>1112.909118417811</v>
      </c>
      <c r="H424" s="4">
        <f t="shared" si="25"/>
        <v>7.4790945368019877</v>
      </c>
      <c r="I424" s="4">
        <f t="shared" si="27"/>
        <v>7.5693208071010734</v>
      </c>
      <c r="J424" s="4">
        <f t="shared" si="26"/>
        <v>4.2029219237420969</v>
      </c>
      <c r="K424" s="4"/>
      <c r="L424" s="4"/>
      <c r="M424" s="4"/>
      <c r="N424" s="4"/>
    </row>
    <row r="425" spans="1:14">
      <c r="A425" s="4">
        <f t="shared" si="24"/>
        <v>2269</v>
      </c>
      <c r="G425" s="4">
        <f>CO2high!L525</f>
        <v>1114.5133803063707</v>
      </c>
      <c r="H425" s="4">
        <f t="shared" si="25"/>
        <v>7.4868010249898171</v>
      </c>
      <c r="I425" s="4">
        <f t="shared" si="27"/>
        <v>7.5832806502862322</v>
      </c>
      <c r="J425" s="4">
        <f t="shared" si="26"/>
        <v>4.2220430693995761</v>
      </c>
      <c r="K425" s="4"/>
      <c r="L425" s="4"/>
      <c r="M425" s="4"/>
      <c r="N425" s="4"/>
    </row>
    <row r="426" spans="1:14">
      <c r="A426" s="4">
        <f t="shared" ref="A426:A456" si="28">1+A425</f>
        <v>2270</v>
      </c>
      <c r="G426" s="4">
        <f>CO2high!L526</f>
        <v>1116.1067895124288</v>
      </c>
      <c r="H426" s="4">
        <f t="shared" si="25"/>
        <v>7.4944444066984008</v>
      </c>
      <c r="I426" s="4">
        <f t="shared" si="27"/>
        <v>7.5971586545776733</v>
      </c>
      <c r="J426" s="4">
        <f t="shared" si="26"/>
        <v>4.2411348988590118</v>
      </c>
      <c r="K426" s="4"/>
      <c r="L426" s="4"/>
      <c r="M426" s="4"/>
      <c r="N426" s="4"/>
    </row>
    <row r="427" spans="1:14">
      <c r="A427" s="4">
        <f t="shared" si="28"/>
        <v>2271</v>
      </c>
      <c r="G427" s="4">
        <f>CO2high!L527</f>
        <v>1117.6893716380273</v>
      </c>
      <c r="H427" s="4">
        <f t="shared" si="25"/>
        <v>7.5020250588060495</v>
      </c>
      <c r="I427" s="4">
        <f t="shared" si="27"/>
        <v>7.6109553539650898</v>
      </c>
      <c r="J427" s="4">
        <f t="shared" si="26"/>
        <v>4.2601971137914942</v>
      </c>
      <c r="K427" s="4"/>
      <c r="L427" s="4"/>
      <c r="M427" s="4"/>
      <c r="N427" s="4"/>
    </row>
    <row r="428" spans="1:14">
      <c r="A428" s="4">
        <f t="shared" si="28"/>
        <v>2272</v>
      </c>
      <c r="G428" s="4">
        <f>CO2high!L528</f>
        <v>1119.2611457794087</v>
      </c>
      <c r="H428" s="4">
        <f t="shared" si="25"/>
        <v>7.5095433234925242</v>
      </c>
      <c r="I428" s="4">
        <f t="shared" si="27"/>
        <v>7.6246712732553892</v>
      </c>
      <c r="J428" s="4">
        <f t="shared" si="26"/>
        <v>4.27922942059568</v>
      </c>
      <c r="K428" s="4"/>
      <c r="L428" s="4"/>
      <c r="M428" s="4"/>
      <c r="N428" s="4"/>
    </row>
    <row r="429" spans="1:14">
      <c r="A429" s="4">
        <f t="shared" si="28"/>
        <v>2273</v>
      </c>
      <c r="G429" s="4">
        <f>CO2high!L529</f>
        <v>1120.8221228055099</v>
      </c>
      <c r="H429" s="4">
        <f t="shared" si="25"/>
        <v>7.5169995002860404</v>
      </c>
      <c r="I429" s="4">
        <f t="shared" si="27"/>
        <v>7.6383069270854493</v>
      </c>
      <c r="J429" s="4">
        <f t="shared" si="26"/>
        <v>4.2982315303187875</v>
      </c>
      <c r="K429" s="4"/>
      <c r="L429" s="4"/>
      <c r="M429" s="4"/>
      <c r="N429" s="4"/>
    </row>
    <row r="430" spans="1:14">
      <c r="A430" s="4">
        <f t="shared" si="28"/>
        <v>2274</v>
      </c>
      <c r="G430" s="4">
        <f>CO2high!L530</f>
        <v>1122.3723029503467</v>
      </c>
      <c r="H430" s="4">
        <f t="shared" si="25"/>
        <v>7.5243938349008825</v>
      </c>
      <c r="I430" s="4">
        <f t="shared" si="27"/>
        <v>7.6518628186201045</v>
      </c>
      <c r="J430" s="4">
        <f t="shared" si="26"/>
        <v>4.317203158572422</v>
      </c>
      <c r="K430" s="4"/>
      <c r="L430" s="4"/>
      <c r="M430" s="4"/>
      <c r="N430" s="4"/>
    </row>
    <row r="431" spans="1:14">
      <c r="A431" s="4">
        <f t="shared" si="28"/>
        <v>2275</v>
      </c>
      <c r="G431" s="4">
        <f>CO2high!L531</f>
        <v>1123.911672350082</v>
      </c>
      <c r="H431" s="4">
        <f t="shared" si="25"/>
        <v>7.5317265031372909</v>
      </c>
      <c r="I431" s="4">
        <f t="shared" si="27"/>
        <v>7.665339437792281</v>
      </c>
      <c r="J431" s="4">
        <f t="shared" si="26"/>
        <v>4.3361440254414925</v>
      </c>
      <c r="K431" s="4"/>
      <c r="L431" s="4"/>
      <c r="M431" s="4"/>
      <c r="N431" s="4"/>
    </row>
    <row r="432" spans="1:14">
      <c r="A432" s="4">
        <f t="shared" si="28"/>
        <v>2276</v>
      </c>
      <c r="G432" s="4">
        <f>CO2high!L532</f>
        <v>1125.4401978953083</v>
      </c>
      <c r="H432" s="4">
        <f t="shared" si="25"/>
        <v>7.5389975868960155</v>
      </c>
      <c r="I432" s="4">
        <f t="shared" si="27"/>
        <v>7.6787372588554037</v>
      </c>
      <c r="J432" s="4">
        <f t="shared" si="26"/>
        <v>4.3550538553836446</v>
      </c>
      <c r="K432" s="4"/>
      <c r="L432" s="4"/>
      <c r="M432" s="4"/>
      <c r="N432" s="4"/>
    </row>
    <row r="433" spans="1:14">
      <c r="A433" s="4">
        <f t="shared" si="28"/>
        <v>2277</v>
      </c>
      <c r="G433" s="4">
        <f>CO2high!L533</f>
        <v>1126.9578192719946</v>
      </c>
      <c r="H433" s="4">
        <f t="shared" si="25"/>
        <v>7.5462070370305394</v>
      </c>
      <c r="I433" s="4">
        <f t="shared" si="27"/>
        <v>7.6920567368617725</v>
      </c>
      <c r="J433" s="4">
        <f t="shared" si="26"/>
        <v>4.3739323771153646</v>
      </c>
      <c r="K433" s="4"/>
      <c r="L433" s="4"/>
      <c r="M433" s="4"/>
      <c r="N433" s="4"/>
    </row>
    <row r="434" spans="1:14">
      <c r="A434" s="4">
        <f t="shared" si="28"/>
        <v>2278</v>
      </c>
      <c r="G434" s="4">
        <f>CO2high!L534</f>
        <v>1128.4644360539023</v>
      </c>
      <c r="H434" s="4">
        <f t="shared" si="25"/>
        <v>7.5533546130226457</v>
      </c>
      <c r="I434" s="4">
        <f t="shared" si="27"/>
        <v>7.7052983023822597</v>
      </c>
      <c r="J434" s="4">
        <f t="shared" si="26"/>
        <v>4.3927793234787238</v>
      </c>
      <c r="K434" s="4"/>
      <c r="L434" s="4"/>
      <c r="M434" s="4"/>
      <c r="N434" s="4"/>
    </row>
    <row r="435" spans="1:14">
      <c r="A435" s="4">
        <f t="shared" si="28"/>
        <v>2279</v>
      </c>
      <c r="G435" s="4">
        <f>CO2high!L535</f>
        <v>1129.9598854914286</v>
      </c>
      <c r="H435" s="4">
        <f t="shared" si="25"/>
        <v>7.5604397790685178</v>
      </c>
      <c r="I435" s="4">
        <f t="shared" si="27"/>
        <v>7.7184623531710681</v>
      </c>
      <c r="J435" s="4">
        <f t="shared" si="26"/>
        <v>4.4115944312788962</v>
      </c>
      <c r="K435" s="4"/>
      <c r="L435" s="4"/>
      <c r="M435" s="4"/>
      <c r="N435" s="4"/>
    </row>
    <row r="436" spans="1:14">
      <c r="A436" s="4">
        <f t="shared" si="28"/>
        <v>2280</v>
      </c>
      <c r="G436" s="4">
        <f>CO2high!L536</f>
        <v>1131.4439012859632</v>
      </c>
      <c r="H436" s="4">
        <f t="shared" si="25"/>
        <v>7.5674615110448133</v>
      </c>
      <c r="I436" s="4">
        <f t="shared" si="27"/>
        <v>7.7315492401075581</v>
      </c>
      <c r="J436" s="4">
        <f t="shared" si="26"/>
        <v>4.4303774410752439</v>
      </c>
      <c r="K436" s="4"/>
      <c r="L436" s="4"/>
      <c r="M436" s="4"/>
      <c r="N436" s="4"/>
    </row>
    <row r="437" spans="1:14">
      <c r="A437" s="4">
        <f t="shared" si="28"/>
        <v>2281</v>
      </c>
      <c r="G437" s="4">
        <f>CO2high!L537</f>
        <v>1132.9160289928514</v>
      </c>
      <c r="H437" s="4">
        <f t="shared" si="25"/>
        <v>7.5744179001207428</v>
      </c>
      <c r="I437" s="4">
        <f t="shared" si="27"/>
        <v>7.7445592412863338</v>
      </c>
      <c r="J437" s="4">
        <f t="shared" si="26"/>
        <v>4.4491280968937472</v>
      </c>
      <c r="K437" s="4"/>
      <c r="L437" s="4"/>
      <c r="M437" s="4"/>
      <c r="N437" s="4"/>
    </row>
    <row r="438" spans="1:14">
      <c r="A438" s="4">
        <f t="shared" si="28"/>
        <v>2282</v>
      </c>
      <c r="G438" s="4">
        <f>CO2high!L538</f>
        <v>1134.3754262296075</v>
      </c>
      <c r="H438" s="4">
        <f t="shared" si="25"/>
        <v>7.5813052160650232</v>
      </c>
      <c r="I438" s="4">
        <f t="shared" si="27"/>
        <v>7.7574925078612145</v>
      </c>
      <c r="J438" s="4">
        <f t="shared" si="26"/>
        <v>4.4678461457938967</v>
      </c>
      <c r="K438" s="4"/>
      <c r="L438" s="4"/>
      <c r="M438" s="4"/>
      <c r="N438" s="4"/>
    </row>
    <row r="439" spans="1:14">
      <c r="A439" s="4">
        <f t="shared" si="28"/>
        <v>2283</v>
      </c>
      <c r="G439" s="4">
        <f>CO2high!L539</f>
        <v>1135.8202779804251</v>
      </c>
      <c r="H439" s="4">
        <f t="shared" si="25"/>
        <v>7.5881151645608638</v>
      </c>
      <c r="I439" s="4">
        <f t="shared" si="27"/>
        <v>7.7703489264701995</v>
      </c>
      <c r="J439" s="4">
        <f t="shared" si="26"/>
        <v>4.4865313371304394</v>
      </c>
      <c r="K439" s="4"/>
      <c r="L439" s="4"/>
      <c r="M439" s="4"/>
      <c r="N439" s="4"/>
    </row>
    <row r="440" spans="1:14">
      <c r="A440" s="4">
        <f t="shared" si="28"/>
        <v>2284</v>
      </c>
      <c r="G440" s="4">
        <f>CO2high!L540</f>
        <v>1137.2452810803343</v>
      </c>
      <c r="H440" s="4">
        <f t="shared" si="25"/>
        <v>7.594823081587605</v>
      </c>
      <c r="I440" s="4">
        <f t="shared" si="27"/>
        <v>7.7831276194490906</v>
      </c>
      <c r="J440" s="4">
        <f t="shared" si="26"/>
        <v>4.5051834210378896</v>
      </c>
      <c r="K440" s="4"/>
      <c r="L440" s="4"/>
      <c r="M440" s="4"/>
      <c r="N440" s="4"/>
    </row>
    <row r="441" spans="1:14">
      <c r="A441" s="4">
        <f t="shared" si="28"/>
        <v>2285</v>
      </c>
      <c r="G441" s="4">
        <f>CO2high!L541</f>
        <v>1138.6593688056892</v>
      </c>
      <c r="H441" s="4">
        <f t="shared" si="25"/>
        <v>7.6014713129224001</v>
      </c>
      <c r="I441" s="4">
        <f t="shared" si="27"/>
        <v>7.7958290517123023</v>
      </c>
      <c r="J441" s="4">
        <f t="shared" si="26"/>
        <v>4.5238021440848648</v>
      </c>
      <c r="K441" s="4"/>
      <c r="L441" s="4"/>
      <c r="M441" s="4"/>
      <c r="N441" s="4"/>
    </row>
    <row r="442" spans="1:14">
      <c r="A442" s="4">
        <f t="shared" si="28"/>
        <v>2286</v>
      </c>
      <c r="G442" s="4">
        <f>CO2high!L542</f>
        <v>1140.0664163394754</v>
      </c>
      <c r="H442" s="4">
        <f t="shared" si="25"/>
        <v>7.6080782555493078</v>
      </c>
      <c r="I442" s="4">
        <f t="shared" si="27"/>
        <v>7.8084542424758316</v>
      </c>
      <c r="J442" s="4">
        <f t="shared" si="26"/>
        <v>4.5423872569201889</v>
      </c>
      <c r="K442" s="4"/>
      <c r="L442" s="4"/>
      <c r="M442" s="4"/>
      <c r="N442" s="4"/>
    </row>
    <row r="443" spans="1:14">
      <c r="A443" s="4">
        <f t="shared" si="28"/>
        <v>2287</v>
      </c>
      <c r="G443" s="4">
        <f>CO2high!L543</f>
        <v>1141.4661502219867</v>
      </c>
      <c r="H443" s="4">
        <f t="shared" si="25"/>
        <v>7.6146427704028152</v>
      </c>
      <c r="I443" s="4">
        <f t="shared" si="27"/>
        <v>7.8210041401164947</v>
      </c>
      <c r="J443" s="4">
        <f t="shared" si="26"/>
        <v>4.5609385173981449</v>
      </c>
      <c r="K443" s="4"/>
      <c r="L443" s="4"/>
      <c r="M443" s="4"/>
      <c r="N443" s="4"/>
    </row>
    <row r="444" spans="1:14">
      <c r="A444" s="4">
        <f t="shared" si="28"/>
        <v>2288</v>
      </c>
      <c r="G444" s="4">
        <f>CO2high!L544</f>
        <v>1142.858399806275</v>
      </c>
      <c r="H444" s="4">
        <f t="shared" si="25"/>
        <v>7.6211642046693608</v>
      </c>
      <c r="I444" s="4">
        <f t="shared" si="27"/>
        <v>7.8334796396668658</v>
      </c>
      <c r="J444" s="4">
        <f t="shared" si="26"/>
        <v>4.5794556901351848</v>
      </c>
      <c r="K444" s="4"/>
      <c r="L444" s="4"/>
      <c r="M444" s="4"/>
      <c r="N444" s="4"/>
    </row>
    <row r="445" spans="1:14">
      <c r="A445" s="4">
        <f t="shared" si="28"/>
        <v>2289</v>
      </c>
      <c r="G445" s="4">
        <f>CO2high!L545</f>
        <v>1144.2430571177485</v>
      </c>
      <c r="H445" s="4">
        <f t="shared" si="25"/>
        <v>7.627642201086215</v>
      </c>
      <c r="I445" s="4">
        <f t="shared" si="27"/>
        <v>7.8458815938057986</v>
      </c>
      <c r="J445" s="4">
        <f t="shared" si="26"/>
        <v>4.5979385461685247</v>
      </c>
      <c r="K445" s="4"/>
      <c r="L445" s="4"/>
      <c r="M445" s="4"/>
      <c r="N445" s="4"/>
    </row>
    <row r="446" spans="1:14">
      <c r="A446" s="4">
        <f t="shared" si="28"/>
        <v>2290</v>
      </c>
      <c r="G446" s="4">
        <f>CO2high!L546</f>
        <v>1145.6200529669609</v>
      </c>
      <c r="H446" s="4">
        <f t="shared" si="25"/>
        <v>7.6340765845642826</v>
      </c>
      <c r="I446" s="4">
        <f t="shared" si="27"/>
        <v>7.8582108199618856</v>
      </c>
      <c r="J446" s="4">
        <f t="shared" si="26"/>
        <v>4.6163868626791045</v>
      </c>
      <c r="K446" s="4"/>
      <c r="L446" s="4"/>
      <c r="M446" s="4"/>
      <c r="N446" s="4"/>
    </row>
    <row r="447" spans="1:14">
      <c r="A447" s="4">
        <f t="shared" si="28"/>
        <v>2291</v>
      </c>
      <c r="G447" s="4">
        <f>CO2high!L547</f>
        <v>1146.9893424777174</v>
      </c>
      <c r="H447" s="4">
        <f t="shared" si="25"/>
        <v>7.6404672935687774</v>
      </c>
      <c r="I447" s="4">
        <f t="shared" si="27"/>
        <v>7.8704681050489347</v>
      </c>
      <c r="J447" s="4">
        <f t="shared" si="26"/>
        <v>4.634800422756471</v>
      </c>
      <c r="K447" s="4"/>
      <c r="L447" s="4"/>
      <c r="M447" s="4"/>
      <c r="N447" s="4"/>
    </row>
    <row r="448" spans="1:14">
      <c r="A448" s="4">
        <f t="shared" si="28"/>
        <v>2292</v>
      </c>
      <c r="G448" s="4">
        <f>CO2high!L548</f>
        <v>1148.350896270694</v>
      </c>
      <c r="H448" s="4">
        <f t="shared" si="25"/>
        <v>7.6468143383543987</v>
      </c>
      <c r="I448" s="4">
        <f t="shared" si="27"/>
        <v>7.8826542087461009</v>
      </c>
      <c r="J448" s="4">
        <f t="shared" si="26"/>
        <v>4.6531790151918919</v>
      </c>
      <c r="K448" s="4"/>
      <c r="L448" s="4"/>
      <c r="M448" s="4"/>
      <c r="N448" s="4"/>
    </row>
    <row r="449" spans="1:14">
      <c r="A449" s="4">
        <f t="shared" si="28"/>
        <v>2293</v>
      </c>
      <c r="G449" s="4">
        <f>CO2high!L549</f>
        <v>1149.7046950727945</v>
      </c>
      <c r="H449" s="4">
        <f t="shared" si="25"/>
        <v>7.6531177754482504</v>
      </c>
      <c r="I449" s="4">
        <f t="shared" si="27"/>
        <v>7.894769865875622</v>
      </c>
      <c r="J449" s="4">
        <f t="shared" si="26"/>
        <v>4.6715224342912798</v>
      </c>
      <c r="K449" s="4"/>
      <c r="L449" s="4"/>
      <c r="M449" s="4"/>
      <c r="N449" s="4"/>
    </row>
    <row r="450" spans="1:14">
      <c r="A450" s="4">
        <f t="shared" si="28"/>
        <v>2294</v>
      </c>
      <c r="G450" s="4">
        <f>CO2high!L550</f>
        <v>1151.0507264062658</v>
      </c>
      <c r="H450" s="4">
        <f t="shared" si="25"/>
        <v>7.6593776919856058</v>
      </c>
      <c r="I450" s="4">
        <f t="shared" si="27"/>
        <v>7.9068157882141463</v>
      </c>
      <c r="J450" s="4">
        <f t="shared" si="26"/>
        <v>4.6898304797026791</v>
      </c>
      <c r="K450" s="4"/>
      <c r="L450" s="4"/>
      <c r="M450" s="4"/>
      <c r="N450" s="4"/>
    </row>
    <row r="451" spans="1:14">
      <c r="A451" s="4">
        <f t="shared" si="28"/>
        <v>2295</v>
      </c>
      <c r="G451" s="4">
        <f>CO2high!L551</f>
        <v>1152.3889825418287</v>
      </c>
      <c r="H451" s="4">
        <f t="shared" si="25"/>
        <v>7.6655941960278051</v>
      </c>
      <c r="I451" s="4">
        <f t="shared" si="27"/>
        <v>7.9187926659422674</v>
      </c>
      <c r="J451" s="4">
        <f t="shared" si="26"/>
        <v>4.7081029562550238</v>
      </c>
      <c r="K451" s="4"/>
      <c r="L451" s="4"/>
      <c r="M451" s="4"/>
      <c r="N451" s="4"/>
    </row>
    <row r="452" spans="1:14">
      <c r="A452" s="4">
        <f t="shared" si="28"/>
        <v>2296</v>
      </c>
      <c r="G452" s="4">
        <f>CO2high!L552</f>
        <v>1153.7194592209503</v>
      </c>
      <c r="H452" s="4">
        <f t="shared" si="25"/>
        <v>7.671767410516904</v>
      </c>
      <c r="I452" s="4">
        <f t="shared" si="27"/>
        <v>7.9307011688572757</v>
      </c>
      <c r="J452" s="4">
        <f t="shared" si="26"/>
        <v>4.7263396738060477</v>
      </c>
      <c r="K452" s="4"/>
      <c r="L452" s="4"/>
      <c r="M452" s="4"/>
      <c r="N452" s="4"/>
    </row>
    <row r="453" spans="1:14">
      <c r="A453" s="4">
        <f t="shared" si="28"/>
        <v>2297</v>
      </c>
      <c r="G453" s="4">
        <f>CO2high!L553</f>
        <v>1155.0421548468978</v>
      </c>
      <c r="H453" s="4">
        <f t="shared" si="25"/>
        <v>7.6778974694453819</v>
      </c>
      <c r="I453" s="4">
        <f t="shared" si="27"/>
        <v>7.9425419474257888</v>
      </c>
      <c r="J453" s="4">
        <f t="shared" si="26"/>
        <v>4.7445404470979389</v>
      </c>
      <c r="K453" s="4"/>
      <c r="L453" s="4"/>
      <c r="M453" s="4"/>
      <c r="N453" s="4"/>
    </row>
    <row r="454" spans="1:14">
      <c r="A454" s="4">
        <f t="shared" si="28"/>
        <v>2298</v>
      </c>
      <c r="G454" s="4">
        <f>CO2high!L554</f>
        <v>1156.3570699622524</v>
      </c>
      <c r="H454" s="4">
        <f t="shared" si="25"/>
        <v>7.6839845153788771</v>
      </c>
      <c r="I454" s="4">
        <f t="shared" si="27"/>
        <v>7.9543156337236534</v>
      </c>
      <c r="J454" s="4">
        <f t="shared" si="26"/>
        <v>4.7627050956198014</v>
      </c>
      <c r="K454" s="4"/>
      <c r="L454" s="4"/>
      <c r="M454" s="4"/>
      <c r="N454" s="4"/>
    </row>
    <row r="455" spans="1:14">
      <c r="A455" s="4">
        <f t="shared" si="28"/>
        <v>2299</v>
      </c>
      <c r="G455" s="4">
        <f>CO2high!L555</f>
        <v>1157.6642069021284</v>
      </c>
      <c r="H455" s="4">
        <f t="shared" ref="H455:H456" si="29">H$3*LN(G455/G$3)</f>
        <v>7.6900286978088861</v>
      </c>
      <c r="I455" s="4">
        <f t="shared" si="27"/>
        <v>7.9660228422926611</v>
      </c>
      <c r="J455" s="4">
        <f t="shared" ref="J455:J456" si="30">J454+J$3*(I454-J454)</f>
        <v>4.7808334434762312</v>
      </c>
      <c r="K455" s="4"/>
      <c r="L455" s="4"/>
      <c r="M455" s="4"/>
      <c r="N455" s="4"/>
    </row>
    <row r="456" spans="1:14">
      <c r="A456" s="4">
        <f t="shared" si="28"/>
        <v>2300</v>
      </c>
      <c r="G456" s="4">
        <f>CO2high!L556</f>
        <v>1158.9635695557963</v>
      </c>
      <c r="H456" s="4">
        <f t="shared" si="29"/>
        <v>7.6960301720178554</v>
      </c>
      <c r="I456" s="4">
        <f t="shared" ref="I456" si="31">I455+I$3*(I$4*H456-I455)+I$5*(J455-I455)</f>
        <v>7.9776641709327727</v>
      </c>
      <c r="J456" s="4">
        <f t="shared" si="30"/>
        <v>4.7989253192615084</v>
      </c>
      <c r="K456" s="4"/>
      <c r="L456" s="4"/>
      <c r="M456" s="4"/>
      <c r="N456" s="4"/>
    </row>
    <row r="457" spans="1:14">
      <c r="A457" s="4"/>
    </row>
    <row r="458" spans="1:14">
      <c r="A458" s="4"/>
    </row>
    <row r="459" spans="1:14">
      <c r="A459" s="4"/>
    </row>
    <row r="460" spans="1:14">
      <c r="A460" s="4"/>
    </row>
    <row r="461" spans="1:14">
      <c r="A461" s="4"/>
    </row>
    <row r="462" spans="1:14">
      <c r="A462" s="4"/>
    </row>
    <row r="463" spans="1:14">
      <c r="A463" s="4"/>
    </row>
    <row r="464" spans="1:14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H364"/>
  <sheetViews>
    <sheetView workbookViewId="0">
      <pane xSplit="1" ySplit="5" topLeftCell="AP57" activePane="bottomRight" state="frozen"/>
      <selection pane="topRight" activeCell="B1" sqref="B1"/>
      <selection pane="bottomLeft" activeCell="A6" sqref="A6"/>
      <selection pane="bottomRight" activeCell="AR62" sqref="AR62"/>
    </sheetView>
  </sheetViews>
  <sheetFormatPr defaultRowHeight="15"/>
  <cols>
    <col min="5" max="7" width="9.140625" style="2"/>
    <col min="11" max="16" width="9.140625" style="2"/>
    <col min="20" max="25" width="9.140625" style="2"/>
    <col min="41" max="43" width="9.140625" style="2"/>
    <col min="50" max="56" width="9.140625" style="2"/>
    <col min="58" max="59" width="9.28515625" bestFit="1" customWidth="1"/>
    <col min="60" max="60" width="12.7109375" style="2" bestFit="1" customWidth="1"/>
    <col min="70" max="70" width="15.28515625" bestFit="1" customWidth="1"/>
    <col min="71" max="72" width="15.28515625" style="2" customWidth="1"/>
    <col min="79" max="81" width="9.28515625" bestFit="1" customWidth="1"/>
    <col min="82" max="82" width="9.28515625" style="2" customWidth="1"/>
    <col min="83" max="83" width="10.5703125" bestFit="1" customWidth="1"/>
  </cols>
  <sheetData>
    <row r="1" spans="1:86" s="2" customFormat="1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U1" s="2" t="s">
        <v>64</v>
      </c>
      <c r="BV1"/>
      <c r="BW1" s="2">
        <v>-0.25</v>
      </c>
    </row>
    <row r="2" spans="1:86">
      <c r="B2" t="s">
        <v>22</v>
      </c>
      <c r="D2" s="1"/>
      <c r="E2" s="2" t="s">
        <v>32</v>
      </c>
      <c r="H2" t="s">
        <v>23</v>
      </c>
      <c r="I2" s="2"/>
      <c r="K2" s="2" t="s">
        <v>33</v>
      </c>
      <c r="N2" s="2" t="s">
        <v>34</v>
      </c>
      <c r="Q2" t="s">
        <v>24</v>
      </c>
      <c r="T2" s="2" t="s">
        <v>37</v>
      </c>
      <c r="W2" s="2" t="s">
        <v>39</v>
      </c>
      <c r="Z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/>
      <c r="BG2" s="2"/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  <c r="BX2" s="2"/>
      <c r="BY2" s="2"/>
      <c r="BZ2" s="2"/>
      <c r="CA2" s="2"/>
      <c r="CB2" s="2"/>
      <c r="CC2" s="2"/>
      <c r="CE2" s="2"/>
    </row>
    <row r="3" spans="1:86" s="2" customFormat="1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2322850.3973817644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t="s">
        <v>25</v>
      </c>
      <c r="C4" t="s">
        <v>26</v>
      </c>
      <c r="D4" t="s">
        <v>27</v>
      </c>
      <c r="E4" s="2" t="s">
        <v>25</v>
      </c>
      <c r="F4" s="2" t="s">
        <v>26</v>
      </c>
      <c r="G4" s="2" t="s">
        <v>27</v>
      </c>
      <c r="H4" t="s">
        <v>25</v>
      </c>
      <c r="I4" t="s">
        <v>26</v>
      </c>
      <c r="J4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t="s">
        <v>25</v>
      </c>
      <c r="R4" t="s">
        <v>26</v>
      </c>
      <c r="S4" t="s">
        <v>27</v>
      </c>
      <c r="T4" s="2" t="s">
        <v>25</v>
      </c>
      <c r="U4" s="2" t="s">
        <v>26</v>
      </c>
      <c r="V4" s="2" t="s">
        <v>27</v>
      </c>
      <c r="Z4" t="s">
        <v>25</v>
      </c>
      <c r="AA4" t="s">
        <v>26</v>
      </c>
      <c r="AB4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  <c r="CA4" s="2"/>
      <c r="CG4" s="2"/>
      <c r="CH4" s="2"/>
    </row>
    <row r="5" spans="1:86" s="2" customFormat="1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L56" si="0">I6/C6*1000</f>
        <v>697.25863279955922</v>
      </c>
      <c r="M6" s="1">
        <f t="shared" ref="M6:M56" si="1">J6/D6*1000</f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7" si="2">AL6*AI6^$AR$5*B6^(1-$AR$5)</f>
        <v>7556.3586294233037</v>
      </c>
      <c r="AS6" s="1">
        <f t="shared" si="2"/>
        <v>832.77786225962802</v>
      </c>
      <c r="AT6" s="1">
        <f t="shared" si="2"/>
        <v>261.95185555434682</v>
      </c>
      <c r="AU6" s="1">
        <f t="shared" ref="AU6:AW7" si="3">$AU$5*AR6</f>
        <v>1511.2717258846608</v>
      </c>
      <c r="AV6" s="1">
        <f t="shared" si="3"/>
        <v>166.55557245192563</v>
      </c>
      <c r="AW6" s="1">
        <f t="shared" si="3"/>
        <v>52.390371110869367</v>
      </c>
      <c r="AX6" s="1">
        <f>(AR6-AU6)/B6*1000</f>
        <v>8010.7750775140103</v>
      </c>
      <c r="AY6" s="1">
        <f t="shared" ref="AY6:AY69" si="4">(AS6-AV6)/C6*1000</f>
        <v>557.80690607462418</v>
      </c>
      <c r="AZ6" s="1">
        <f t="shared" ref="AZ6:AZ69" si="5">(AT6-AW6)/D6*1000</f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>
        <v>0</v>
      </c>
      <c r="BF6" s="2">
        <v>0</v>
      </c>
      <c r="BG6" s="2">
        <v>0</v>
      </c>
      <c r="BH6" s="2">
        <f t="shared" ref="BH6:BH69" si="6">(BE6*Z6+BF6*AA6+BG6*AB6)/(Z6+AA6+AB6)</f>
        <v>0</v>
      </c>
      <c r="BI6">
        <f>BI$5*BE6^2</f>
        <v>0</v>
      </c>
      <c r="BJ6" s="2">
        <f t="shared" ref="BJ6:BJ69" si="7">BJ$5*BF6^2</f>
        <v>0</v>
      </c>
      <c r="BK6" s="2">
        <f t="shared" ref="BK6:BK69" si="8">BK$5*BG6^2</f>
        <v>0</v>
      </c>
      <c r="BL6">
        <f t="shared" ref="BL6:BL69" si="9">BI6*AR6</f>
        <v>0</v>
      </c>
      <c r="BM6" s="2">
        <f t="shared" ref="BM6:BM69" si="10">BJ6*AS6</f>
        <v>0</v>
      </c>
      <c r="BN6" s="2">
        <f t="shared" ref="BN6:BN69" si="11">BK6*AT6</f>
        <v>0</v>
      </c>
      <c r="BO6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(BU$3*templow!$I116+BU$4*templow!$I116^2+BU$5*templow!$I116^6)*(K6/K$56)^$BW$1</f>
        <v>0.61319472958513954</v>
      </c>
      <c r="BV6" s="12">
        <f>(BV$3*templow!$I116+BV$4*templow!$I116^2+BV$5*templow!$I116^6)*(L6/L$56)^$BW$1</f>
        <v>0.39984765082634055</v>
      </c>
      <c r="BW6" s="12">
        <f>(BW$3*templow!$I116+BW$4*templow!$I116^2+BW$5*templow!$I116^6)*(M6/M$56)^$BW$1</f>
        <v>0.20809175642133393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F56" si="12">C7/C6-1</f>
        <v>4.4742751822579585E-3</v>
      </c>
      <c r="G7" s="11">
        <f t="shared" ref="G7:G56" si="13">D7/D6-1</f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K56" si="14">H7/B7*1000</f>
        <v>10374.543560290858</v>
      </c>
      <c r="L7" s="1">
        <f t="shared" si="0"/>
        <v>716.13031193663812</v>
      </c>
      <c r="M7" s="1">
        <f t="shared" si="1"/>
        <v>249.32942065068096</v>
      </c>
      <c r="N7" s="11">
        <f>K7/K6-1</f>
        <v>3.6058904046237572E-2</v>
      </c>
      <c r="O7" s="11">
        <f t="shared" ref="O7:O56" si="15">L7/L6-1</f>
        <v>2.7065536731051054E-2</v>
      </c>
      <c r="P7" s="11">
        <f t="shared" ref="P7:P56" si="16">M7/M6-1</f>
        <v>1.5383374150363061E-2</v>
      </c>
      <c r="Q7" s="1">
        <v>1869.6711979999998</v>
      </c>
      <c r="R7" s="1"/>
      <c r="S7" s="1"/>
      <c r="T7" s="1">
        <f t="shared" ref="T7:T56" si="17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C54" si="18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L38" si="19">(1+AL$5)*AL6</f>
        <v>5.6121102369488263</v>
      </c>
      <c r="AM7" s="14">
        <f t="shared" ref="AM7:AM38" si="20">(1+AM$5)*AM6</f>
        <v>0.66934006151772185</v>
      </c>
      <c r="AN7" s="14">
        <f t="shared" ref="AN7:AN38" si="21">(1+AN$5)*AN6</f>
        <v>0.28975039091570642</v>
      </c>
      <c r="AO7" s="11">
        <f>AL7/AL6-1</f>
        <v>2.0621120954280148E-2</v>
      </c>
      <c r="AP7" s="11">
        <f t="shared" ref="AP7:AP56" si="22">AM7/AM6-1</f>
        <v>2.5977173653231045E-2</v>
      </c>
      <c r="AQ7" s="11">
        <f t="shared" ref="AQ7:AQ56" si="23">AN7/AN6-1</f>
        <v>2.3564574154817608E-2</v>
      </c>
      <c r="AR7" s="1">
        <f t="shared" si="2"/>
        <v>7798.6168086266016</v>
      </c>
      <c r="AS7" s="1">
        <f t="shared" si="2"/>
        <v>857.46800770244613</v>
      </c>
      <c r="AT7" s="1">
        <f t="shared" si="2"/>
        <v>273.22466945726796</v>
      </c>
      <c r="AU7" s="1">
        <f t="shared" si="3"/>
        <v>1559.7233617253205</v>
      </c>
      <c r="AV7" s="1">
        <f t="shared" si="3"/>
        <v>171.49360154048924</v>
      </c>
      <c r="AW7" s="1">
        <f t="shared" si="3"/>
        <v>54.644933891453597</v>
      </c>
      <c r="AX7" s="1">
        <f t="shared" ref="AX7:AX70" si="24">(AR7-AU7)/B7*1000</f>
        <v>8153.2164565423827</v>
      </c>
      <c r="AY7" s="1">
        <f t="shared" si="4"/>
        <v>571.78640028164352</v>
      </c>
      <c r="AZ7" s="1">
        <f t="shared" si="5"/>
        <v>200.12572423162729</v>
      </c>
      <c r="BA7" s="1">
        <f t="shared" ref="BA7:BA70" si="25">LN(AX7)*B7</f>
        <v>6891.5772663348662</v>
      </c>
      <c r="BB7" s="1">
        <f t="shared" ref="BB7:BB70" si="26">LN(AY7)*C7</f>
        <v>7616.6390780397314</v>
      </c>
      <c r="BC7" s="1">
        <f t="shared" ref="BC7:BC70" si="27">LN(AZ7)*D7</f>
        <v>5787.5726573781021</v>
      </c>
      <c r="BD7" s="1">
        <f t="shared" ref="BD7:BD70" si="28">SUM(BA7:BC7)*BT7</f>
        <v>0</v>
      </c>
      <c r="BE7" s="2">
        <v>0</v>
      </c>
      <c r="BF7" s="2">
        <v>0</v>
      </c>
      <c r="BG7" s="2">
        <v>0</v>
      </c>
      <c r="BH7" s="2">
        <f t="shared" si="6"/>
        <v>0</v>
      </c>
      <c r="BI7" s="2">
        <f t="shared" ref="BI7:BI70" si="29">BI$5*BE7^2</f>
        <v>0</v>
      </c>
      <c r="BJ7" s="2">
        <f t="shared" si="7"/>
        <v>0</v>
      </c>
      <c r="BK7" s="2">
        <f t="shared" si="8"/>
        <v>0</v>
      </c>
      <c r="BL7" s="2">
        <f t="shared" si="9"/>
        <v>0</v>
      </c>
      <c r="BM7" s="2">
        <f t="shared" si="10"/>
        <v>0</v>
      </c>
      <c r="BN7" s="2">
        <f t="shared" si="11"/>
        <v>0</v>
      </c>
      <c r="BO7" s="2">
        <f t="shared" ref="BO7:BO70" si="30">2*BI$5*BE7*AR7/Z7*1000</f>
        <v>0</v>
      </c>
      <c r="BP7" s="2">
        <f t="shared" ref="BP7:BP70" si="31">2*BJ$5*BF7*AS7/AA7*1000</f>
        <v>0</v>
      </c>
      <c r="BQ7" s="2">
        <f t="shared" ref="BQ7:BQ70" si="32">2*BK$5*BG7*AT7/AB7*1000</f>
        <v>0</v>
      </c>
      <c r="BR7" s="11">
        <f t="shared" ref="BR7:BR70" si="33">SUM(H7:J7)*SUM(B6:D6)/SUM(H6:J6)/SUM(B7:D7)-1+BR$5</f>
        <v>6.4255530852422166E-2</v>
      </c>
      <c r="BS7" s="17">
        <v>0</v>
      </c>
      <c r="BT7" s="17">
        <v>0</v>
      </c>
      <c r="BU7" s="12">
        <f>(BU$3*templow!$I117+BU$4*templow!$I117^2+BU$5*templow!$I117^6)*(K7/K$56)^$BW$1</f>
        <v>0.62394900971813205</v>
      </c>
      <c r="BV7" s="12">
        <f>(BV$3*templow!$I117+BV$4*templow!$I117^2+BV$5*templow!$I117^6)*(L7/L$56)^$BW$1</f>
        <v>0.40766713711336577</v>
      </c>
      <c r="BW7" s="12">
        <f>(BW$3*templow!$I117+BW$4*templow!$I117^2+BW$5*templow!$I117^6)*(M7/M$56)^$BW$1</f>
        <v>0.21268402445045329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34">B8/B7-1</f>
        <v>1.2011608277962216E-2</v>
      </c>
      <c r="F8" s="11">
        <f t="shared" si="12"/>
        <v>1.4934227690272417E-2</v>
      </c>
      <c r="G8" s="11">
        <f t="shared" si="13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4"/>
        <v>10853.231541603849</v>
      </c>
      <c r="L8" s="1">
        <f t="shared" si="0"/>
        <v>729.97411757378313</v>
      </c>
      <c r="M8" s="1">
        <f t="shared" si="1"/>
        <v>252.72333136908375</v>
      </c>
      <c r="N8" s="11">
        <f t="shared" ref="N8:N56" si="35">K8/K7-1</f>
        <v>4.6140630528093363E-2</v>
      </c>
      <c r="O8" s="11">
        <f t="shared" si="15"/>
        <v>1.9331405760087295E-2</v>
      </c>
      <c r="P8" s="11">
        <f t="shared" si="16"/>
        <v>1.3612154993765335E-2</v>
      </c>
      <c r="Q8" s="1">
        <v>1971.492958</v>
      </c>
      <c r="R8" s="1"/>
      <c r="S8" s="1"/>
      <c r="T8" s="1">
        <f t="shared" si="17"/>
        <v>234.56978602809116</v>
      </c>
      <c r="U8" s="1"/>
      <c r="V8" s="1"/>
      <c r="W8" s="11">
        <f t="shared" ref="W8:W56" si="36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8"/>
        <v>2.8012025142140393</v>
      </c>
      <c r="AD8" s="12"/>
      <c r="AE8" s="12"/>
      <c r="AF8" s="11">
        <f t="shared" ref="AF8:AF54" si="37">AC8/AC7-1</f>
        <v>-8.1868518598653406E-3</v>
      </c>
      <c r="AG8" s="11"/>
      <c r="AH8" s="11"/>
      <c r="AI8" s="1">
        <f t="shared" ref="AI8:AI56" si="38">(1-$AI$5)*AI7+AU7</f>
        <v>15161.168894687262</v>
      </c>
      <c r="AJ8" s="1">
        <f t="shared" ref="AJ8:AJ56" si="39">(1-$AI$5)*AJ7+AV7</f>
        <v>1670.4937536078194</v>
      </c>
      <c r="AK8" s="1">
        <f t="shared" ref="AK8:AK56" si="40">(1-$AI$5)*AK7+AW7</f>
        <v>526.15827388927767</v>
      </c>
      <c r="AL8" s="14">
        <f t="shared" si="19"/>
        <v>5.7278382409537016</v>
      </c>
      <c r="AM8" s="14">
        <f t="shared" si="20"/>
        <v>0.68672762452883207</v>
      </c>
      <c r="AN8" s="14">
        <f t="shared" si="21"/>
        <v>0.296578235488827</v>
      </c>
      <c r="AO8" s="11">
        <f t="shared" ref="AO8:AO56" si="41">AL8/AL7-1</f>
        <v>2.0621120954280148E-2</v>
      </c>
      <c r="AP8" s="11">
        <f t="shared" si="22"/>
        <v>2.5977173653231045E-2</v>
      </c>
      <c r="AQ8" s="11">
        <f t="shared" si="23"/>
        <v>2.3564574154817608E-2</v>
      </c>
      <c r="AR8" s="1">
        <f t="shared" ref="AR8:AR56" si="42">AL8*AI8^$AR$5*B8^(1-$AR$5)</f>
        <v>8040.9720755346516</v>
      </c>
      <c r="AS8" s="1">
        <f t="shared" ref="AS8:AS56" si="43">AM8*AJ8^$AR$5*C8^(1-$AR$5)</f>
        <v>890.76486958931548</v>
      </c>
      <c r="AT8" s="1">
        <f t="shared" ref="AT8:AT56" si="44">AN8*AK8^$AR$5*D8^(1-$AR$5)</f>
        <v>285.29465243098974</v>
      </c>
      <c r="AU8" s="1">
        <f t="shared" ref="AU8:AU56" si="45">$AU$5*AR8</f>
        <v>1608.1944151069304</v>
      </c>
      <c r="AV8" s="1">
        <f t="shared" ref="AV8:AV56" si="46">$AU$5*AS8</f>
        <v>178.15297391786311</v>
      </c>
      <c r="AW8" s="1">
        <f t="shared" ref="AW8:AW56" si="47">$AU$5*AT8</f>
        <v>57.058930486197951</v>
      </c>
      <c r="AX8" s="1">
        <f t="shared" si="24"/>
        <v>8306.8133222963606</v>
      </c>
      <c r="AY8" s="1">
        <f t="shared" si="4"/>
        <v>585.24953603652284</v>
      </c>
      <c r="AZ8" s="1">
        <f t="shared" si="5"/>
        <v>204.04209614316704</v>
      </c>
      <c r="BA8" s="1">
        <f t="shared" si="25"/>
        <v>6988.8092070671009</v>
      </c>
      <c r="BB8" s="1">
        <f t="shared" si="26"/>
        <v>7758.7251631226291</v>
      </c>
      <c r="BC8" s="1">
        <f t="shared" si="27"/>
        <v>5948.9295176931428</v>
      </c>
      <c r="BD8" s="1">
        <f t="shared" si="28"/>
        <v>0</v>
      </c>
      <c r="BE8" s="2">
        <v>0</v>
      </c>
      <c r="BF8" s="2">
        <v>0</v>
      </c>
      <c r="BG8" s="2">
        <v>0</v>
      </c>
      <c r="BH8" s="2">
        <f t="shared" si="6"/>
        <v>0</v>
      </c>
      <c r="BI8" s="2">
        <f t="shared" si="29"/>
        <v>0</v>
      </c>
      <c r="BJ8" s="2">
        <f t="shared" si="7"/>
        <v>0</v>
      </c>
      <c r="BK8" s="2">
        <f t="shared" si="8"/>
        <v>0</v>
      </c>
      <c r="BL8" s="2">
        <f t="shared" si="9"/>
        <v>0</v>
      </c>
      <c r="BM8" s="2">
        <f t="shared" si="10"/>
        <v>0</v>
      </c>
      <c r="BN8" s="2">
        <f t="shared" si="11"/>
        <v>0</v>
      </c>
      <c r="BO8" s="2">
        <f t="shared" si="30"/>
        <v>0</v>
      </c>
      <c r="BP8" s="2">
        <f t="shared" si="31"/>
        <v>0</v>
      </c>
      <c r="BQ8" s="2">
        <f t="shared" si="32"/>
        <v>0</v>
      </c>
      <c r="BR8" s="11">
        <f t="shared" si="33"/>
        <v>6.7651233799188554E-2</v>
      </c>
      <c r="BS8" s="17">
        <v>0</v>
      </c>
      <c r="BT8" s="17">
        <v>0</v>
      </c>
      <c r="BU8" s="12">
        <f>(BU$3*templow!$I118+BU$4*templow!$I118^2+BU$5*templow!$I118^6)*(K8/K$56)^$BW$1</f>
        <v>0.63344043631898395</v>
      </c>
      <c r="BV8" s="12">
        <f>(BV$3*templow!$I118+BV$4*templow!$I118^2+BV$5*templow!$I118^6)*(L8/L$56)^$BW$1</f>
        <v>0.41647780650715988</v>
      </c>
      <c r="BW8" s="12">
        <f>(BW$3*templow!$I118+BW$4*templow!$I118^2+BW$5*templow!$I118^6)*(M8/M$56)^$BW$1</f>
        <v>0.21749657611221299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34"/>
        <v>1.1472857576961815E-2</v>
      </c>
      <c r="F9" s="11">
        <f t="shared" si="12"/>
        <v>2.4002005327018905E-2</v>
      </c>
      <c r="G9" s="11">
        <f t="shared" si="13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4"/>
        <v>11284.699176235443</v>
      </c>
      <c r="L9" s="1">
        <f t="shared" si="0"/>
        <v>726.36697701802041</v>
      </c>
      <c r="M9" s="1">
        <f t="shared" si="1"/>
        <v>262.88992584406049</v>
      </c>
      <c r="N9" s="11">
        <f t="shared" si="35"/>
        <v>3.9754761794000393E-2</v>
      </c>
      <c r="O9" s="11">
        <f t="shared" si="15"/>
        <v>-4.9414636340145979E-3</v>
      </c>
      <c r="P9" s="11">
        <f t="shared" si="16"/>
        <v>4.0228159465534929E-2</v>
      </c>
      <c r="Q9" s="1">
        <v>2097.4392969999994</v>
      </c>
      <c r="R9" s="1"/>
      <c r="S9" s="1"/>
      <c r="T9" s="1">
        <f t="shared" si="17"/>
        <v>237.29090404547492</v>
      </c>
      <c r="U9" s="1"/>
      <c r="V9" s="1"/>
      <c r="W9" s="11">
        <f t="shared" si="36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8"/>
        <v>2.7826587622513963</v>
      </c>
      <c r="AD9" s="12"/>
      <c r="AE9" s="12"/>
      <c r="AF9" s="11">
        <f t="shared" si="37"/>
        <v>-6.6199255029035786E-3</v>
      </c>
      <c r="AG9" s="11"/>
      <c r="AH9" s="11"/>
      <c r="AI9" s="1">
        <f t="shared" si="38"/>
        <v>15253.246420325468</v>
      </c>
      <c r="AJ9" s="1">
        <f t="shared" si="39"/>
        <v>1681.5973521649007</v>
      </c>
      <c r="AK9" s="1">
        <f t="shared" si="40"/>
        <v>530.60137698654785</v>
      </c>
      <c r="AL9" s="14">
        <f t="shared" si="19"/>
        <v>5.8459526861269593</v>
      </c>
      <c r="AM9" s="14">
        <f t="shared" si="20"/>
        <v>0.70456686728368834</v>
      </c>
      <c r="AN9" s="14">
        <f t="shared" si="21"/>
        <v>0.3035669753117084</v>
      </c>
      <c r="AO9" s="11">
        <f t="shared" si="41"/>
        <v>2.0621120954280148E-2</v>
      </c>
      <c r="AP9" s="11">
        <f t="shared" si="22"/>
        <v>2.5977173653231045E-2</v>
      </c>
      <c r="AQ9" s="11">
        <f t="shared" si="23"/>
        <v>2.3564574154817608E-2</v>
      </c>
      <c r="AR9" s="1">
        <f t="shared" si="42"/>
        <v>8292.059544327125</v>
      </c>
      <c r="AS9" s="1">
        <f t="shared" si="43"/>
        <v>932.64605335154022</v>
      </c>
      <c r="AT9" s="1">
        <f t="shared" si="44"/>
        <v>298.20656550399173</v>
      </c>
      <c r="AU9" s="1">
        <f t="shared" si="45"/>
        <v>1658.4119088654252</v>
      </c>
      <c r="AV9" s="1">
        <f t="shared" si="46"/>
        <v>186.52921067030806</v>
      </c>
      <c r="AW9" s="1">
        <f t="shared" si="47"/>
        <v>59.641313100798349</v>
      </c>
      <c r="AX9" s="1">
        <f t="shared" si="24"/>
        <v>8469.0378868422667</v>
      </c>
      <c r="AY9" s="1">
        <f t="shared" si="4"/>
        <v>598.40339243214942</v>
      </c>
      <c r="AZ9" s="1">
        <f t="shared" si="5"/>
        <v>208.19530628042756</v>
      </c>
      <c r="BA9" s="1">
        <f t="shared" si="25"/>
        <v>7084.1401665527183</v>
      </c>
      <c r="BB9" s="1">
        <f t="shared" si="26"/>
        <v>7972.6634990587372</v>
      </c>
      <c r="BC9" s="1">
        <f t="shared" si="27"/>
        <v>6117.212933657921</v>
      </c>
      <c r="BD9" s="1">
        <f t="shared" si="28"/>
        <v>0</v>
      </c>
      <c r="BE9" s="2">
        <v>0</v>
      </c>
      <c r="BF9" s="2">
        <v>0</v>
      </c>
      <c r="BG9" s="2">
        <v>0</v>
      </c>
      <c r="BH9" s="2">
        <f t="shared" si="6"/>
        <v>0</v>
      </c>
      <c r="BI9" s="2">
        <f t="shared" si="29"/>
        <v>0</v>
      </c>
      <c r="BJ9" s="2">
        <f t="shared" si="7"/>
        <v>0</v>
      </c>
      <c r="BK9" s="2">
        <f t="shared" si="8"/>
        <v>0</v>
      </c>
      <c r="BL9" s="2">
        <f t="shared" si="9"/>
        <v>0</v>
      </c>
      <c r="BM9" s="2">
        <f t="shared" si="10"/>
        <v>0</v>
      </c>
      <c r="BN9" s="2">
        <f t="shared" si="11"/>
        <v>0</v>
      </c>
      <c r="BO9" s="2">
        <f t="shared" si="30"/>
        <v>0</v>
      </c>
      <c r="BP9" s="2">
        <f t="shared" si="31"/>
        <v>0</v>
      </c>
      <c r="BQ9" s="2">
        <f t="shared" si="32"/>
        <v>0</v>
      </c>
      <c r="BR9" s="11">
        <f t="shared" si="33"/>
        <v>5.7450470942512738E-2</v>
      </c>
      <c r="BS9" s="17">
        <v>0</v>
      </c>
      <c r="BT9" s="17">
        <v>0</v>
      </c>
      <c r="BU9" s="12">
        <f>(BU$3*templow!$I119+BU$4*templow!$I119^2+BU$5*templow!$I119^6)*(K9/K$56)^$BW$1</f>
        <v>0.6441531287679968</v>
      </c>
      <c r="BV9" s="12">
        <f>(BV$3*templow!$I119+BV$4*templow!$I119^2+BV$5*templow!$I119^6)*(L9/L$56)^$BW$1</f>
        <v>0.42810798409692408</v>
      </c>
      <c r="BW9" s="12">
        <f>(BW$3*templow!$I119+BW$4*templow!$I119^2+BW$5*templow!$I119^6)*(M9/M$56)^$BW$1</f>
        <v>0.22100786140202869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34"/>
        <v>1.1221189204017934E-2</v>
      </c>
      <c r="F10" s="11">
        <f t="shared" si="12"/>
        <v>2.3075207768730399E-2</v>
      </c>
      <c r="G10" s="11">
        <f t="shared" si="13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4"/>
        <v>11870.775933907267</v>
      </c>
      <c r="L10" s="1">
        <f t="shared" si="0"/>
        <v>779.29728031109732</v>
      </c>
      <c r="M10" s="1">
        <f t="shared" si="1"/>
        <v>272.17348556962401</v>
      </c>
      <c r="N10" s="11">
        <f t="shared" si="35"/>
        <v>5.1935523359457392E-2</v>
      </c>
      <c r="O10" s="11">
        <f t="shared" si="15"/>
        <v>7.2869919706941344E-2</v>
      </c>
      <c r="P10" s="11">
        <f t="shared" si="16"/>
        <v>3.5313486037005015E-2</v>
      </c>
      <c r="Q10" s="1">
        <v>2194.1947959999998</v>
      </c>
      <c r="R10" s="1"/>
      <c r="S10" s="1"/>
      <c r="T10" s="1">
        <f t="shared" si="17"/>
        <v>233.36277932201324</v>
      </c>
      <c r="U10" s="1"/>
      <c r="V10" s="1"/>
      <c r="W10" s="11">
        <f t="shared" si="36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8"/>
        <v>2.7947889818749663</v>
      </c>
      <c r="AD10" s="12"/>
      <c r="AE10" s="12"/>
      <c r="AF10" s="11">
        <f t="shared" si="37"/>
        <v>4.359219243165624E-3</v>
      </c>
      <c r="AG10" s="11"/>
      <c r="AH10" s="11"/>
      <c r="AI10" s="1">
        <f t="shared" si="38"/>
        <v>15386.333687158345</v>
      </c>
      <c r="AJ10" s="1">
        <f t="shared" si="39"/>
        <v>1699.9668276187188</v>
      </c>
      <c r="AK10" s="1">
        <f t="shared" si="40"/>
        <v>537.18255238869142</v>
      </c>
      <c r="AL10" s="14">
        <f t="shared" si="19"/>
        <v>5.9665027835605819</v>
      </c>
      <c r="AM10" s="14">
        <f t="shared" si="20"/>
        <v>0.72286952314542974</v>
      </c>
      <c r="AN10" s="14">
        <f t="shared" si="21"/>
        <v>0.31072040181239485</v>
      </c>
      <c r="AO10" s="11">
        <f t="shared" si="41"/>
        <v>2.0621120954280148E-2</v>
      </c>
      <c r="AP10" s="11">
        <f t="shared" si="22"/>
        <v>2.5977173653231045E-2</v>
      </c>
      <c r="AQ10" s="11">
        <f t="shared" si="23"/>
        <v>2.3564574154817608E-2</v>
      </c>
      <c r="AR10" s="1">
        <f t="shared" si="42"/>
        <v>8553.7876507887431</v>
      </c>
      <c r="AS10" s="1">
        <f t="shared" si="43"/>
        <v>976.61702321789789</v>
      </c>
      <c r="AT10" s="1">
        <f t="shared" si="44"/>
        <v>312.01186130975947</v>
      </c>
      <c r="AU10" s="1">
        <f t="shared" si="45"/>
        <v>1710.7575301577488</v>
      </c>
      <c r="AV10" s="1">
        <f t="shared" si="46"/>
        <v>195.32340464357958</v>
      </c>
      <c r="AW10" s="1">
        <f t="shared" si="47"/>
        <v>62.402372261951896</v>
      </c>
      <c r="AX10" s="1">
        <f t="shared" si="24"/>
        <v>8639.4076572490994</v>
      </c>
      <c r="AY10" s="1">
        <f t="shared" si="4"/>
        <v>612.48283186490301</v>
      </c>
      <c r="AZ10" s="1">
        <f t="shared" si="5"/>
        <v>212.58856373957593</v>
      </c>
      <c r="BA10" s="1">
        <f t="shared" si="25"/>
        <v>7179.4084230486624</v>
      </c>
      <c r="BB10" s="1">
        <f t="shared" si="26"/>
        <v>8186.2998848025645</v>
      </c>
      <c r="BC10" s="1">
        <f t="shared" si="27"/>
        <v>6292.6563697956881</v>
      </c>
      <c r="BD10" s="1">
        <f t="shared" si="28"/>
        <v>0</v>
      </c>
      <c r="BE10" s="2">
        <v>0</v>
      </c>
      <c r="BF10" s="2">
        <v>0</v>
      </c>
      <c r="BG10" s="2">
        <v>0</v>
      </c>
      <c r="BH10" s="2">
        <f t="shared" si="6"/>
        <v>0</v>
      </c>
      <c r="BI10" s="2">
        <f t="shared" si="29"/>
        <v>0</v>
      </c>
      <c r="BJ10" s="2">
        <f t="shared" si="7"/>
        <v>0</v>
      </c>
      <c r="BK10" s="2">
        <f t="shared" si="8"/>
        <v>0</v>
      </c>
      <c r="BL10" s="2">
        <f t="shared" si="9"/>
        <v>0</v>
      </c>
      <c r="BM10" s="2">
        <f t="shared" si="10"/>
        <v>0</v>
      </c>
      <c r="BN10" s="2">
        <f t="shared" si="11"/>
        <v>0</v>
      </c>
      <c r="BO10" s="2">
        <f t="shared" si="30"/>
        <v>0</v>
      </c>
      <c r="BP10" s="2">
        <f t="shared" si="31"/>
        <v>0</v>
      </c>
      <c r="BQ10" s="2">
        <f t="shared" si="32"/>
        <v>0</v>
      </c>
      <c r="BR10" s="11">
        <f t="shared" si="33"/>
        <v>7.5046453543986508E-2</v>
      </c>
      <c r="BS10" s="17">
        <v>0</v>
      </c>
      <c r="BT10" s="17">
        <v>0</v>
      </c>
      <c r="BU10" s="12">
        <f>(BU$3*templow!$I120+BU$4*templow!$I120^2+BU$5*templow!$I120^6)*(K10/K$56)^$BW$1</f>
        <v>0.65326272946605113</v>
      </c>
      <c r="BV10" s="12">
        <f>(BV$3*templow!$I120+BV$4*templow!$I120^2+BV$5*templow!$I120^6)*(L10/L$56)^$BW$1</f>
        <v>0.43193321800463635</v>
      </c>
      <c r="BW10" s="12">
        <f>(BW$3*templow!$I120+BW$4*templow!$I120^2+BW$5*templow!$I120^6)*(M10/M$56)^$BW$1</f>
        <v>0.22487767851689147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>
        <v>1965</v>
      </c>
      <c r="B11" s="1">
        <v>800.66078402081905</v>
      </c>
      <c r="C11" s="1">
        <v>1305.235463</v>
      </c>
      <c r="D11" s="1">
        <v>1203.382967</v>
      </c>
      <c r="E11" s="11">
        <f t="shared" si="34"/>
        <v>1.0843849345893997E-2</v>
      </c>
      <c r="F11" s="11">
        <f t="shared" si="12"/>
        <v>2.3218792043280922E-2</v>
      </c>
      <c r="G11" s="11">
        <f t="shared" si="13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4"/>
        <v>12399.656778314171</v>
      </c>
      <c r="L11" s="1">
        <f t="shared" si="0"/>
        <v>830.23461070803955</v>
      </c>
      <c r="M11" s="1">
        <f t="shared" si="1"/>
        <v>291.52074910797808</v>
      </c>
      <c r="N11" s="11">
        <f t="shared" si="35"/>
        <v>4.4553182315254292E-2</v>
      </c>
      <c r="O11" s="11">
        <f t="shared" si="15"/>
        <v>6.5363156890022589E-2</v>
      </c>
      <c r="P11" s="11">
        <f t="shared" si="16"/>
        <v>7.1084306753329551E-2</v>
      </c>
      <c r="Q11" s="1">
        <v>2371.6535028912936</v>
      </c>
      <c r="R11" s="1"/>
      <c r="S11" s="1"/>
      <c r="T11" s="1">
        <f t="shared" si="17"/>
        <v>238.88727562627687</v>
      </c>
      <c r="U11" s="1"/>
      <c r="V11" s="1"/>
      <c r="W11" s="11">
        <f t="shared" si="36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8"/>
        <v>2.697524745164531</v>
      </c>
      <c r="AD11" s="12"/>
      <c r="AE11" s="12"/>
      <c r="AF11" s="11">
        <f t="shared" si="37"/>
        <v>-3.4801996623438303E-2</v>
      </c>
      <c r="AG11" s="11"/>
      <c r="AH11" s="11"/>
      <c r="AI11" s="1">
        <f t="shared" si="38"/>
        <v>15558.457848600259</v>
      </c>
      <c r="AJ11" s="1">
        <f t="shared" si="39"/>
        <v>1725.2935495004265</v>
      </c>
      <c r="AK11" s="1">
        <f t="shared" si="40"/>
        <v>545.86666941177418</v>
      </c>
      <c r="AL11" s="14">
        <f t="shared" si="19"/>
        <v>6.0895387591344337</v>
      </c>
      <c r="AM11" s="14">
        <f t="shared" si="20"/>
        <v>0.74164763027680691</v>
      </c>
      <c r="AN11" s="14">
        <f t="shared" si="21"/>
        <v>0.31804239576231774</v>
      </c>
      <c r="AO11" s="11">
        <f t="shared" si="41"/>
        <v>2.0621120954280148E-2</v>
      </c>
      <c r="AP11" s="11">
        <f t="shared" si="22"/>
        <v>2.5977173653231045E-2</v>
      </c>
      <c r="AQ11" s="11">
        <f t="shared" si="23"/>
        <v>2.3564574154817608E-2</v>
      </c>
      <c r="AR11" s="1">
        <f t="shared" si="42"/>
        <v>8825.4438169729783</v>
      </c>
      <c r="AS11" s="1">
        <f t="shared" si="43"/>
        <v>1023.5788535981193</v>
      </c>
      <c r="AT11" s="1">
        <f t="shared" si="44"/>
        <v>326.75739099029039</v>
      </c>
      <c r="AU11" s="1">
        <f t="shared" si="45"/>
        <v>1765.0887633945958</v>
      </c>
      <c r="AV11" s="1">
        <f t="shared" si="46"/>
        <v>204.71577071962386</v>
      </c>
      <c r="AW11" s="1">
        <f t="shared" si="47"/>
        <v>65.351478198058075</v>
      </c>
      <c r="AX11" s="1">
        <f t="shared" si="24"/>
        <v>8818.1601927874581</v>
      </c>
      <c r="AY11" s="1">
        <f t="shared" si="4"/>
        <v>627.3680926477366</v>
      </c>
      <c r="AZ11" s="1">
        <f t="shared" si="5"/>
        <v>217.2258707000897</v>
      </c>
      <c r="BA11" s="1">
        <f t="shared" si="25"/>
        <v>7273.6577635780595</v>
      </c>
      <c r="BB11" s="1">
        <f t="shared" si="26"/>
        <v>8407.7178793630119</v>
      </c>
      <c r="BC11" s="1">
        <f t="shared" si="27"/>
        <v>6475.328763842509</v>
      </c>
      <c r="BD11" s="1">
        <f t="shared" si="28"/>
        <v>0</v>
      </c>
      <c r="BE11" s="2">
        <v>0</v>
      </c>
      <c r="BF11" s="2">
        <v>0</v>
      </c>
      <c r="BG11" s="2">
        <v>0</v>
      </c>
      <c r="BH11" s="2">
        <f t="shared" si="6"/>
        <v>0</v>
      </c>
      <c r="BI11" s="2">
        <f t="shared" si="29"/>
        <v>0</v>
      </c>
      <c r="BJ11" s="2">
        <f t="shared" si="7"/>
        <v>0</v>
      </c>
      <c r="BK11" s="2">
        <f t="shared" si="8"/>
        <v>0</v>
      </c>
      <c r="BL11" s="2">
        <f t="shared" si="9"/>
        <v>0</v>
      </c>
      <c r="BM11" s="2">
        <f t="shared" si="10"/>
        <v>0</v>
      </c>
      <c r="BN11" s="2">
        <f t="shared" si="11"/>
        <v>0</v>
      </c>
      <c r="BO11" s="2">
        <f t="shared" si="30"/>
        <v>0</v>
      </c>
      <c r="BP11" s="2">
        <f t="shared" si="31"/>
        <v>0</v>
      </c>
      <c r="BQ11" s="2">
        <f t="shared" si="32"/>
        <v>0</v>
      </c>
      <c r="BR11" s="11">
        <f t="shared" si="33"/>
        <v>6.8693189053533804E-2</v>
      </c>
      <c r="BS11" s="17">
        <v>0</v>
      </c>
      <c r="BT11" s="17">
        <v>0</v>
      </c>
      <c r="BU11" s="12">
        <f>(BU$3*templow!$I121+BU$4*templow!$I121^2+BU$5*templow!$I121^6)*(K11/K$56)^$BW$1</f>
        <v>0.66381857569044156</v>
      </c>
      <c r="BV11" s="12">
        <f>(BV$3*templow!$I121+BV$4*templow!$I121^2+BV$5*templow!$I121^6)*(L11/L$56)^$BW$1</f>
        <v>0.43665302738106593</v>
      </c>
      <c r="BW11" s="12">
        <f>(BW$3*templow!$I121+BW$4*templow!$I121^2+BW$5*templow!$I121^6)*(M11/M$56)^$BW$1</f>
        <v>0.22692551540435396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34"/>
        <v>9.8726777694839729E-3</v>
      </c>
      <c r="F12" s="11">
        <f t="shared" si="12"/>
        <v>2.472733384280823E-2</v>
      </c>
      <c r="G12" s="11">
        <f t="shared" si="13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4"/>
        <v>12996.075816765251</v>
      </c>
      <c r="L12" s="1">
        <f t="shared" si="0"/>
        <v>854.85668859617681</v>
      </c>
      <c r="M12" s="1">
        <f t="shared" si="1"/>
        <v>291.12409350119117</v>
      </c>
      <c r="N12" s="11">
        <f t="shared" si="35"/>
        <v>4.8099640910558072E-2</v>
      </c>
      <c r="O12" s="11">
        <f t="shared" si="15"/>
        <v>2.9656771195239795E-2</v>
      </c>
      <c r="P12" s="11">
        <f t="shared" si="16"/>
        <v>-1.3606427947260302E-3</v>
      </c>
      <c r="Q12" s="1">
        <v>2485.4318011903943</v>
      </c>
      <c r="R12" s="1"/>
      <c r="S12" s="1"/>
      <c r="T12" s="1">
        <f t="shared" si="17"/>
        <v>236.5235749850483</v>
      </c>
      <c r="U12" s="1"/>
      <c r="V12" s="1"/>
      <c r="W12" s="11">
        <f t="shared" si="36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8"/>
        <v>2.6878367624889457</v>
      </c>
      <c r="AD12" s="12"/>
      <c r="AE12" s="12"/>
      <c r="AF12" s="11">
        <f t="shared" si="37"/>
        <v>-3.5914342187042259E-3</v>
      </c>
      <c r="AG12" s="11"/>
      <c r="AH12" s="11"/>
      <c r="AI12" s="1">
        <f t="shared" si="38"/>
        <v>15767.700827134828</v>
      </c>
      <c r="AJ12" s="1">
        <f t="shared" si="39"/>
        <v>1757.4799652700076</v>
      </c>
      <c r="AK12" s="1">
        <f t="shared" si="40"/>
        <v>556.63148066865483</v>
      </c>
      <c r="AL12" s="14">
        <f t="shared" si="19"/>
        <v>6.2151118744423215</v>
      </c>
      <c r="AM12" s="14">
        <f t="shared" si="20"/>
        <v>0.76091353955801477</v>
      </c>
      <c r="AN12" s="14">
        <f t="shared" si="21"/>
        <v>0.32553692938163475</v>
      </c>
      <c r="AO12" s="11">
        <f t="shared" si="41"/>
        <v>2.0621120954280148E-2</v>
      </c>
      <c r="AP12" s="11">
        <f t="shared" si="22"/>
        <v>2.5977173653231045E-2</v>
      </c>
      <c r="AQ12" s="11">
        <f t="shared" si="23"/>
        <v>2.3564574154817608E-2</v>
      </c>
      <c r="AR12" s="1">
        <f t="shared" si="42"/>
        <v>9102.7951347293456</v>
      </c>
      <c r="AS12" s="1">
        <f t="shared" si="43"/>
        <v>1074.8581088250889</v>
      </c>
      <c r="AT12" s="1">
        <f t="shared" si="44"/>
        <v>342.49754863160757</v>
      </c>
      <c r="AU12" s="1">
        <f t="shared" si="45"/>
        <v>1820.5590269458692</v>
      </c>
      <c r="AV12" s="1">
        <f t="shared" si="46"/>
        <v>214.9716217650178</v>
      </c>
      <c r="AW12" s="1">
        <f t="shared" si="47"/>
        <v>68.49950972632152</v>
      </c>
      <c r="AX12" s="1">
        <f t="shared" si="24"/>
        <v>9006.3656668569765</v>
      </c>
      <c r="AY12" s="1">
        <f t="shared" si="4"/>
        <v>642.90075877824529</v>
      </c>
      <c r="AZ12" s="1">
        <f t="shared" si="5"/>
        <v>222.10988621313717</v>
      </c>
      <c r="BA12" s="1">
        <f t="shared" si="25"/>
        <v>7362.5438274669214</v>
      </c>
      <c r="BB12" s="1">
        <f t="shared" si="26"/>
        <v>8648.3297303691324</v>
      </c>
      <c r="BC12" s="1">
        <f t="shared" si="27"/>
        <v>6665.4331489365359</v>
      </c>
      <c r="BD12" s="1">
        <f t="shared" si="28"/>
        <v>0</v>
      </c>
      <c r="BE12" s="2">
        <v>0</v>
      </c>
      <c r="BF12" s="2">
        <v>0</v>
      </c>
      <c r="BG12" s="2">
        <v>0</v>
      </c>
      <c r="BH12" s="2">
        <f t="shared" si="6"/>
        <v>0</v>
      </c>
      <c r="BI12" s="2">
        <f t="shared" si="29"/>
        <v>0</v>
      </c>
      <c r="BJ12" s="2">
        <f t="shared" si="7"/>
        <v>0</v>
      </c>
      <c r="BK12" s="2">
        <f t="shared" si="8"/>
        <v>0</v>
      </c>
      <c r="BL12" s="2">
        <f t="shared" si="9"/>
        <v>0</v>
      </c>
      <c r="BM12" s="2">
        <f t="shared" si="10"/>
        <v>0</v>
      </c>
      <c r="BN12" s="2">
        <f t="shared" si="11"/>
        <v>0</v>
      </c>
      <c r="BO12" s="2">
        <f t="shared" si="30"/>
        <v>0</v>
      </c>
      <c r="BP12" s="2">
        <f t="shared" si="31"/>
        <v>0</v>
      </c>
      <c r="BQ12" s="2">
        <f t="shared" si="32"/>
        <v>0</v>
      </c>
      <c r="BR12" s="11">
        <f t="shared" si="33"/>
        <v>6.5035237962948605E-2</v>
      </c>
      <c r="BS12" s="17">
        <v>0</v>
      </c>
      <c r="BT12" s="17">
        <v>0</v>
      </c>
      <c r="BU12" s="12">
        <f>(BU$3*templow!$I122+BU$4*templow!$I122^2+BU$5*templow!$I122^6)*(K12/K$56)^$BW$1</f>
        <v>0.67412883857409334</v>
      </c>
      <c r="BV12" s="12">
        <f>(BV$3*templow!$I122+BV$4*templow!$I122^2+BV$5*templow!$I122^6)*(L12/L$56)^$BW$1</f>
        <v>0.44530087897054921</v>
      </c>
      <c r="BW12" s="12">
        <f>(BW$3*templow!$I122+BW$4*templow!$I122^2+BW$5*templow!$I122^6)*(M12/M$56)^$BW$1</f>
        <v>0.23308352939097918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34"/>
        <v>9.0378292223478596E-3</v>
      </c>
      <c r="F13" s="11">
        <f t="shared" si="12"/>
        <v>2.3427753268803642E-2</v>
      </c>
      <c r="G13" s="11">
        <f t="shared" si="13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4"/>
        <v>13450.202697696455</v>
      </c>
      <c r="L13" s="1">
        <f t="shared" si="0"/>
        <v>867.65435758493743</v>
      </c>
      <c r="M13" s="1">
        <f t="shared" si="1"/>
        <v>297.73298924832733</v>
      </c>
      <c r="N13" s="11">
        <f t="shared" si="35"/>
        <v>3.4943385013603168E-2</v>
      </c>
      <c r="O13" s="11">
        <f t="shared" si="15"/>
        <v>1.4970543202716957E-2</v>
      </c>
      <c r="P13" s="11">
        <f t="shared" si="16"/>
        <v>2.2701301248050587E-2</v>
      </c>
      <c r="Q13" s="1">
        <v>2609.7598050683955</v>
      </c>
      <c r="R13" s="1"/>
      <c r="S13" s="1"/>
      <c r="T13" s="1">
        <f t="shared" si="17"/>
        <v>237.82038632290613</v>
      </c>
      <c r="U13" s="1"/>
      <c r="V13" s="1"/>
      <c r="W13" s="11">
        <f t="shared" si="36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8"/>
        <v>2.6711978739811997</v>
      </c>
      <c r="AD13" s="12"/>
      <c r="AE13" s="12"/>
      <c r="AF13" s="11">
        <f t="shared" si="37"/>
        <v>-6.1904386233404551E-3</v>
      </c>
      <c r="AG13" s="11"/>
      <c r="AH13" s="11"/>
      <c r="AI13" s="1">
        <f t="shared" si="38"/>
        <v>16011.489771367214</v>
      </c>
      <c r="AJ13" s="1">
        <f t="shared" si="39"/>
        <v>1796.7035905080247</v>
      </c>
      <c r="AK13" s="1">
        <f t="shared" si="40"/>
        <v>569.46784232811092</v>
      </c>
      <c r="AL13" s="14">
        <f t="shared" si="19"/>
        <v>6.3432744481495797</v>
      </c>
      <c r="AM13" s="14">
        <f t="shared" si="20"/>
        <v>0.78067992271020803</v>
      </c>
      <c r="AN13" s="14">
        <f t="shared" si="21"/>
        <v>0.33320806849417989</v>
      </c>
      <c r="AO13" s="11">
        <f t="shared" si="41"/>
        <v>2.0621120954280148E-2</v>
      </c>
      <c r="AP13" s="11">
        <f t="shared" si="22"/>
        <v>2.5977173653231045E-2</v>
      </c>
      <c r="AQ13" s="11">
        <f t="shared" si="23"/>
        <v>2.3564574154817608E-2</v>
      </c>
      <c r="AR13" s="1">
        <f t="shared" si="42"/>
        <v>9386.3761279839782</v>
      </c>
      <c r="AS13" s="1">
        <f t="shared" si="43"/>
        <v>1128.3706942022791</v>
      </c>
      <c r="AT13" s="1">
        <f t="shared" si="44"/>
        <v>359.2685772943359</v>
      </c>
      <c r="AU13" s="1">
        <f t="shared" si="45"/>
        <v>1877.2752255967957</v>
      </c>
      <c r="AV13" s="1">
        <f t="shared" si="46"/>
        <v>225.67413884045584</v>
      </c>
      <c r="AW13" s="1">
        <f t="shared" si="47"/>
        <v>71.853715458867185</v>
      </c>
      <c r="AX13" s="1">
        <f t="shared" si="24"/>
        <v>9203.760559634231</v>
      </c>
      <c r="AY13" s="1">
        <f t="shared" si="4"/>
        <v>659.45840740084213</v>
      </c>
      <c r="AZ13" s="1">
        <f t="shared" si="5"/>
        <v>227.24632364823489</v>
      </c>
      <c r="BA13" s="1">
        <f t="shared" si="25"/>
        <v>7446.7738057733495</v>
      </c>
      <c r="BB13" s="1">
        <f t="shared" si="26"/>
        <v>8885.7483924056814</v>
      </c>
      <c r="BC13" s="1">
        <f t="shared" si="27"/>
        <v>6862.698357477846</v>
      </c>
      <c r="BD13" s="1">
        <f t="shared" si="28"/>
        <v>0</v>
      </c>
      <c r="BE13" s="2">
        <v>0</v>
      </c>
      <c r="BF13" s="2">
        <v>0</v>
      </c>
      <c r="BG13" s="2">
        <v>0</v>
      </c>
      <c r="BH13" s="2">
        <f t="shared" si="6"/>
        <v>0</v>
      </c>
      <c r="BI13" s="2">
        <f t="shared" si="29"/>
        <v>0</v>
      </c>
      <c r="BJ13" s="2">
        <f t="shared" si="7"/>
        <v>0</v>
      </c>
      <c r="BK13" s="2">
        <f t="shared" si="8"/>
        <v>0</v>
      </c>
      <c r="BL13" s="2">
        <f t="shared" si="9"/>
        <v>0</v>
      </c>
      <c r="BM13" s="2">
        <f t="shared" si="10"/>
        <v>0</v>
      </c>
      <c r="BN13" s="2">
        <f t="shared" si="11"/>
        <v>0</v>
      </c>
      <c r="BO13" s="2">
        <f t="shared" si="30"/>
        <v>0</v>
      </c>
      <c r="BP13" s="2">
        <f t="shared" si="31"/>
        <v>0</v>
      </c>
      <c r="BQ13" s="2">
        <f t="shared" si="32"/>
        <v>0</v>
      </c>
      <c r="BR13" s="11">
        <f t="shared" si="33"/>
        <v>5.2772381868527701E-2</v>
      </c>
      <c r="BS13" s="17">
        <v>0</v>
      </c>
      <c r="BT13" s="17">
        <v>0</v>
      </c>
      <c r="BU13" s="12">
        <f>(BU$3*templow!$I123+BU$4*templow!$I123^2+BU$5*templow!$I123^6)*(K13/K$56)^$BW$1</f>
        <v>0.68693477042250828</v>
      </c>
      <c r="BV13" s="12">
        <f>(BV$3*templow!$I123+BV$4*templow!$I123^2+BV$5*templow!$I123^6)*(L13/L$56)^$BW$1</f>
        <v>0.45586224815586807</v>
      </c>
      <c r="BW13" s="12">
        <f>(BW$3*templow!$I123+BW$4*templow!$I123^2+BW$5*templow!$I123^6)*(M13/M$56)^$BW$1</f>
        <v>0.23803953689618412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34"/>
        <v>8.2734628686111922E-3</v>
      </c>
      <c r="F14" s="11">
        <f t="shared" si="12"/>
        <v>2.3486244164987902E-2</v>
      </c>
      <c r="G14" s="11">
        <f t="shared" si="13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4"/>
        <v>14147.198057643967</v>
      </c>
      <c r="L14" s="1">
        <f t="shared" si="0"/>
        <v>928.89338556550786</v>
      </c>
      <c r="M14" s="1">
        <f t="shared" si="1"/>
        <v>306.35141038049125</v>
      </c>
      <c r="N14" s="11">
        <f t="shared" si="35"/>
        <v>5.1820435395139697E-2</v>
      </c>
      <c r="O14" s="11">
        <f t="shared" si="15"/>
        <v>7.0579980893573202E-2</v>
      </c>
      <c r="P14" s="11">
        <f t="shared" si="16"/>
        <v>2.8946812894071527E-2</v>
      </c>
      <c r="Q14" s="1">
        <v>2771.6413588603582</v>
      </c>
      <c r="R14" s="1"/>
      <c r="S14" s="1"/>
      <c r="T14" s="1">
        <f t="shared" si="17"/>
        <v>238.15825215926691</v>
      </c>
      <c r="U14" s="1"/>
      <c r="V14" s="1"/>
      <c r="W14" s="11">
        <f t="shared" si="36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8"/>
        <v>2.6506134106401222</v>
      </c>
      <c r="AD14" s="12"/>
      <c r="AE14" s="12"/>
      <c r="AF14" s="11">
        <f t="shared" si="37"/>
        <v>-7.7060795613759225E-3</v>
      </c>
      <c r="AG14" s="11"/>
      <c r="AH14" s="11"/>
      <c r="AI14" s="1">
        <f t="shared" si="38"/>
        <v>16287.616019827288</v>
      </c>
      <c r="AJ14" s="1">
        <f t="shared" si="39"/>
        <v>1842.7073702976782</v>
      </c>
      <c r="AK14" s="1">
        <f t="shared" si="40"/>
        <v>584.37477355416706</v>
      </c>
      <c r="AL14" s="14">
        <f t="shared" si="19"/>
        <v>6.4740798777910671</v>
      </c>
      <c r="AM14" s="14">
        <f t="shared" si="20"/>
        <v>0.80095978063004214</v>
      </c>
      <c r="AN14" s="14">
        <f t="shared" si="21"/>
        <v>0.34105997473319455</v>
      </c>
      <c r="AO14" s="11">
        <f t="shared" si="41"/>
        <v>2.0621120954280148E-2</v>
      </c>
      <c r="AP14" s="11">
        <f t="shared" si="22"/>
        <v>2.5977173653231045E-2</v>
      </c>
      <c r="AQ14" s="11">
        <f t="shared" si="23"/>
        <v>2.3564574154817608E-2</v>
      </c>
      <c r="AR14" s="1">
        <f t="shared" si="42"/>
        <v>9676.3224057587577</v>
      </c>
      <c r="AS14" s="1">
        <f t="shared" si="43"/>
        <v>1185.3622500003498</v>
      </c>
      <c r="AT14" s="1">
        <f t="shared" si="44"/>
        <v>377.08070893414532</v>
      </c>
      <c r="AU14" s="1">
        <f t="shared" si="45"/>
        <v>1935.2644811517516</v>
      </c>
      <c r="AV14" s="1">
        <f t="shared" si="46"/>
        <v>237.07245000006998</v>
      </c>
      <c r="AW14" s="1">
        <f t="shared" si="47"/>
        <v>75.416141786829073</v>
      </c>
      <c r="AX14" s="1">
        <f t="shared" si="24"/>
        <v>9410.2107911620969</v>
      </c>
      <c r="AY14" s="1">
        <f t="shared" si="4"/>
        <v>676.869107751211</v>
      </c>
      <c r="AZ14" s="1">
        <f t="shared" si="5"/>
        <v>232.64446139990392</v>
      </c>
      <c r="BA14" s="1">
        <f t="shared" si="25"/>
        <v>7526.6328254188866</v>
      </c>
      <c r="BB14" s="1">
        <f t="shared" si="26"/>
        <v>9130.9497737573547</v>
      </c>
      <c r="BC14" s="1">
        <f t="shared" si="27"/>
        <v>7066.2524228381508</v>
      </c>
      <c r="BD14" s="1">
        <f t="shared" si="28"/>
        <v>0</v>
      </c>
      <c r="BE14" s="2">
        <v>0</v>
      </c>
      <c r="BF14" s="2">
        <v>0</v>
      </c>
      <c r="BG14" s="2">
        <v>0</v>
      </c>
      <c r="BH14" s="2">
        <f t="shared" si="6"/>
        <v>0</v>
      </c>
      <c r="BI14" s="2">
        <f t="shared" si="29"/>
        <v>0</v>
      </c>
      <c r="BJ14" s="2">
        <f t="shared" si="7"/>
        <v>0</v>
      </c>
      <c r="BK14" s="2">
        <f t="shared" si="8"/>
        <v>0</v>
      </c>
      <c r="BL14" s="2">
        <f t="shared" si="9"/>
        <v>0</v>
      </c>
      <c r="BM14" s="2">
        <f t="shared" si="10"/>
        <v>0</v>
      </c>
      <c r="BN14" s="2">
        <f t="shared" si="11"/>
        <v>0</v>
      </c>
      <c r="BO14" s="2">
        <f t="shared" si="30"/>
        <v>0</v>
      </c>
      <c r="BP14" s="2">
        <f t="shared" si="31"/>
        <v>0</v>
      </c>
      <c r="BQ14" s="2">
        <f t="shared" si="32"/>
        <v>0</v>
      </c>
      <c r="BR14" s="11">
        <f t="shared" si="33"/>
        <v>7.2294549261994828E-2</v>
      </c>
      <c r="BS14" s="17">
        <v>0</v>
      </c>
      <c r="BT14" s="17">
        <v>0</v>
      </c>
      <c r="BU14" s="12">
        <f>(BU$3*templow!$I124+BU$4*templow!$I124^2+BU$5*templow!$I124^6)*(K14/K$56)^$BW$1</f>
        <v>0.69730700639419785</v>
      </c>
      <c r="BV14" s="12">
        <f>(BV$3*templow!$I124+BV$4*templow!$I124^2+BV$5*templow!$I124^6)*(L14/L$56)^$BW$1</f>
        <v>0.46058526672736738</v>
      </c>
      <c r="BW14" s="12">
        <f>(BW$3*templow!$I124+BW$4*templow!$I124^2+BW$5*templow!$I124^6)*(M14/M$56)^$BW$1</f>
        <v>0.24277513990771943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34"/>
        <v>1.0355828525681954E-2</v>
      </c>
      <c r="F15" s="11">
        <f t="shared" si="12"/>
        <v>2.4178628693027893E-2</v>
      </c>
      <c r="G15" s="11">
        <f t="shared" si="13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4"/>
        <v>14860.457675322026</v>
      </c>
      <c r="L15" s="1">
        <f t="shared" si="0"/>
        <v>960.92249773698404</v>
      </c>
      <c r="M15" s="1">
        <f t="shared" si="1"/>
        <v>318.45456157543998</v>
      </c>
      <c r="N15" s="11">
        <f t="shared" si="35"/>
        <v>5.041702355277855E-2</v>
      </c>
      <c r="O15" s="11">
        <f t="shared" si="15"/>
        <v>3.4480934700570565E-2</v>
      </c>
      <c r="P15" s="11">
        <f t="shared" si="16"/>
        <v>3.9507411374135604E-2</v>
      </c>
      <c r="Q15" s="1">
        <v>2952.370692419564</v>
      </c>
      <c r="R15" s="1"/>
      <c r="S15" s="1"/>
      <c r="T15" s="1">
        <f t="shared" si="17"/>
        <v>239.03603915056789</v>
      </c>
      <c r="U15" s="1"/>
      <c r="V15" s="1"/>
      <c r="W15" s="11">
        <f t="shared" si="36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8"/>
        <v>2.6411173167387387</v>
      </c>
      <c r="AD15" s="12"/>
      <c r="AE15" s="12"/>
      <c r="AF15" s="11">
        <f t="shared" si="37"/>
        <v>-3.5826023754592651E-3</v>
      </c>
      <c r="AG15" s="11"/>
      <c r="AH15" s="11"/>
      <c r="AI15" s="1">
        <f t="shared" si="38"/>
        <v>16594.118898996312</v>
      </c>
      <c r="AJ15" s="1">
        <f t="shared" si="39"/>
        <v>1895.5090832679803</v>
      </c>
      <c r="AK15" s="1">
        <f t="shared" si="40"/>
        <v>601.35343798557938</v>
      </c>
      <c r="AL15" s="14">
        <f t="shared" si="19"/>
        <v>6.6075826620186682</v>
      </c>
      <c r="AM15" s="14">
        <f t="shared" si="20"/>
        <v>0.82176645194072262</v>
      </c>
      <c r="AN15" s="14">
        <f t="shared" si="21"/>
        <v>0.34909690779903513</v>
      </c>
      <c r="AO15" s="11">
        <f t="shared" si="41"/>
        <v>2.0621120954280148E-2</v>
      </c>
      <c r="AP15" s="11">
        <f t="shared" si="22"/>
        <v>2.5977173653231045E-2</v>
      </c>
      <c r="AQ15" s="11">
        <f t="shared" si="23"/>
        <v>2.3564574154817608E-2</v>
      </c>
      <c r="AR15" s="1">
        <f t="shared" si="42"/>
        <v>9994.7905533313224</v>
      </c>
      <c r="AS15" s="1">
        <f t="shared" si="43"/>
        <v>1246.6463148570547</v>
      </c>
      <c r="AT15" s="1">
        <f t="shared" si="44"/>
        <v>395.93208496619508</v>
      </c>
      <c r="AU15" s="1">
        <f t="shared" si="45"/>
        <v>1998.9581106662645</v>
      </c>
      <c r="AV15" s="1">
        <f t="shared" si="46"/>
        <v>249.32926297141094</v>
      </c>
      <c r="AW15" s="1">
        <f t="shared" si="47"/>
        <v>79.186416993239021</v>
      </c>
      <c r="AX15" s="1">
        <f t="shared" si="24"/>
        <v>9620.2945246347899</v>
      </c>
      <c r="AY15" s="1">
        <f t="shared" si="4"/>
        <v>695.05816500897242</v>
      </c>
      <c r="AZ15" s="1">
        <f t="shared" si="5"/>
        <v>238.31411447628528</v>
      </c>
      <c r="BA15" s="1">
        <f t="shared" si="25"/>
        <v>7622.9285694037726</v>
      </c>
      <c r="BB15" s="1">
        <f t="shared" si="26"/>
        <v>9389.7729151404055</v>
      </c>
      <c r="BC15" s="1">
        <f t="shared" si="27"/>
        <v>7275.0025811118694</v>
      </c>
      <c r="BD15" s="1">
        <f t="shared" si="28"/>
        <v>0</v>
      </c>
      <c r="BE15" s="2">
        <v>0</v>
      </c>
      <c r="BF15" s="2">
        <v>0</v>
      </c>
      <c r="BG15" s="2">
        <v>0</v>
      </c>
      <c r="BH15" s="2">
        <f t="shared" si="6"/>
        <v>0</v>
      </c>
      <c r="BI15" s="2">
        <f t="shared" si="29"/>
        <v>0</v>
      </c>
      <c r="BJ15" s="2">
        <f t="shared" si="7"/>
        <v>0</v>
      </c>
      <c r="BK15" s="2">
        <f t="shared" si="8"/>
        <v>0</v>
      </c>
      <c r="BL15" s="2">
        <f t="shared" si="9"/>
        <v>0</v>
      </c>
      <c r="BM15" s="2">
        <f t="shared" si="10"/>
        <v>0</v>
      </c>
      <c r="BN15" s="2">
        <f t="shared" si="11"/>
        <v>0</v>
      </c>
      <c r="BO15" s="2">
        <f t="shared" si="30"/>
        <v>0</v>
      </c>
      <c r="BP15" s="2">
        <f t="shared" si="31"/>
        <v>0</v>
      </c>
      <c r="BQ15" s="2">
        <f t="shared" si="32"/>
        <v>0</v>
      </c>
      <c r="BR15" s="11">
        <f t="shared" si="33"/>
        <v>6.9156537978306759E-2</v>
      </c>
      <c r="BS15" s="17">
        <v>0</v>
      </c>
      <c r="BT15" s="17">
        <v>0</v>
      </c>
      <c r="BU15" s="12">
        <f>(BU$3*templow!$I125+BU$4*templow!$I125^2+BU$5*templow!$I125^6)*(K15/K$56)^$BW$1</f>
        <v>0.70823662733579906</v>
      </c>
      <c r="BV15" s="12">
        <f>(BV$3*templow!$I125+BV$4*templow!$I125^2+BV$5*templow!$I125^6)*(L15/L$56)^$BW$1</f>
        <v>0.4694687993893597</v>
      </c>
      <c r="BW15" s="12">
        <f>(BW$3*templow!$I125+BW$4*templow!$I125^2+BW$5*templow!$I125^6)*(M15/M$56)^$BW$1</f>
        <v>0.24702278774717229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34"/>
        <v>9.0723766240810022E-3</v>
      </c>
      <c r="F16" s="11">
        <f t="shared" si="12"/>
        <v>2.4041911671104588E-2</v>
      </c>
      <c r="G16" s="11">
        <f t="shared" si="13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4"/>
        <v>15268.913327934199</v>
      </c>
      <c r="L16" s="1">
        <f t="shared" si="0"/>
        <v>1020.2942153499797</v>
      </c>
      <c r="M16" s="1">
        <f t="shared" si="1"/>
        <v>332.42707462745153</v>
      </c>
      <c r="N16" s="11">
        <f t="shared" si="35"/>
        <v>2.7486074893270152E-2</v>
      </c>
      <c r="O16" s="11">
        <f t="shared" si="15"/>
        <v>6.1786166681307542E-2</v>
      </c>
      <c r="P16" s="11">
        <f t="shared" si="16"/>
        <v>4.3876002224265687E-2</v>
      </c>
      <c r="Q16" s="1">
        <v>3224.0732506673107</v>
      </c>
      <c r="R16" s="1"/>
      <c r="S16" s="1"/>
      <c r="T16" s="1">
        <f t="shared" si="17"/>
        <v>251.76719217015059</v>
      </c>
      <c r="U16" s="1"/>
      <c r="V16" s="1"/>
      <c r="W16" s="11">
        <f t="shared" si="36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8"/>
        <v>2.6237360585832352</v>
      </c>
      <c r="AD16" s="12"/>
      <c r="AE16" s="12"/>
      <c r="AF16" s="11">
        <f t="shared" si="37"/>
        <v>-6.5810246464045319E-3</v>
      </c>
      <c r="AG16" s="11"/>
      <c r="AH16" s="11"/>
      <c r="AI16" s="1">
        <f t="shared" si="38"/>
        <v>16933.665119762947</v>
      </c>
      <c r="AJ16" s="1">
        <f t="shared" si="39"/>
        <v>1955.2874379125933</v>
      </c>
      <c r="AK16" s="1">
        <f t="shared" si="40"/>
        <v>620.40451118026056</v>
      </c>
      <c r="AL16" s="14">
        <f t="shared" si="19"/>
        <v>6.7438384233075599</v>
      </c>
      <c r="AM16" s="14">
        <f t="shared" si="20"/>
        <v>0.84311362176518634</v>
      </c>
      <c r="AN16" s="14">
        <f t="shared" si="21"/>
        <v>0.35732322777008302</v>
      </c>
      <c r="AO16" s="11">
        <f t="shared" si="41"/>
        <v>2.0621120954280148E-2</v>
      </c>
      <c r="AP16" s="11">
        <f t="shared" si="22"/>
        <v>2.5977173653231045E-2</v>
      </c>
      <c r="AQ16" s="11">
        <f t="shared" si="23"/>
        <v>2.3564574154817608E-2</v>
      </c>
      <c r="AR16" s="1">
        <f t="shared" si="42"/>
        <v>10316.573033869898</v>
      </c>
      <c r="AS16" s="1">
        <f t="shared" si="43"/>
        <v>1311.6926635051279</v>
      </c>
      <c r="AT16" s="1">
        <f t="shared" si="44"/>
        <v>415.83491446550767</v>
      </c>
      <c r="AU16" s="1">
        <f t="shared" si="45"/>
        <v>2063.3146067739794</v>
      </c>
      <c r="AV16" s="1">
        <f t="shared" si="46"/>
        <v>262.3385327010256</v>
      </c>
      <c r="AW16" s="1">
        <f t="shared" si="47"/>
        <v>83.166982893101533</v>
      </c>
      <c r="AX16" s="1">
        <f t="shared" si="24"/>
        <v>9840.7411877697832</v>
      </c>
      <c r="AY16" s="1">
        <f t="shared" si="4"/>
        <v>714.15461937161808</v>
      </c>
      <c r="AZ16" s="1">
        <f t="shared" si="5"/>
        <v>244.26151506043368</v>
      </c>
      <c r="BA16" s="1">
        <f t="shared" si="25"/>
        <v>7711.0879689737385</v>
      </c>
      <c r="BB16" s="1">
        <f t="shared" si="26"/>
        <v>9655.3466287042884</v>
      </c>
      <c r="BC16" s="1">
        <f t="shared" si="27"/>
        <v>7488.2362842626053</v>
      </c>
      <c r="BD16" s="1">
        <f t="shared" si="28"/>
        <v>0</v>
      </c>
      <c r="BE16" s="2">
        <v>0</v>
      </c>
      <c r="BF16" s="2">
        <v>0</v>
      </c>
      <c r="BG16" s="2">
        <v>0</v>
      </c>
      <c r="BH16" s="2">
        <f t="shared" si="6"/>
        <v>0</v>
      </c>
      <c r="BI16" s="2">
        <f t="shared" si="29"/>
        <v>0</v>
      </c>
      <c r="BJ16" s="2">
        <f t="shared" si="7"/>
        <v>0</v>
      </c>
      <c r="BK16" s="2">
        <f t="shared" si="8"/>
        <v>0</v>
      </c>
      <c r="BL16" s="2">
        <f t="shared" si="9"/>
        <v>0</v>
      </c>
      <c r="BM16" s="2">
        <f t="shared" si="10"/>
        <v>0</v>
      </c>
      <c r="BN16" s="2">
        <f t="shared" si="11"/>
        <v>0</v>
      </c>
      <c r="BO16" s="2">
        <f t="shared" si="30"/>
        <v>0</v>
      </c>
      <c r="BP16" s="2">
        <f t="shared" si="31"/>
        <v>0</v>
      </c>
      <c r="BQ16" s="2">
        <f t="shared" si="32"/>
        <v>0</v>
      </c>
      <c r="BR16" s="11">
        <f t="shared" si="33"/>
        <v>5.1440999330630149E-2</v>
      </c>
      <c r="BS16" s="17">
        <v>0</v>
      </c>
      <c r="BT16" s="17">
        <v>0</v>
      </c>
      <c r="BU16" s="12">
        <f>(BU$3*templow!$I126+BU$4*templow!$I126^2+BU$5*templow!$I126^6)*(K16/K$56)^$BW$1</f>
        <v>0.72351528865012371</v>
      </c>
      <c r="BV16" s="12">
        <f>(BV$3*templow!$I126+BV$4*templow!$I126^2+BV$5*templow!$I126^6)*(L16/L$56)^$BW$1</f>
        <v>0.47554119456761007</v>
      </c>
      <c r="BW16" s="12">
        <f>(BW$3*templow!$I126+BW$4*templow!$I126^2+BW$5*templow!$I126^6)*(M16/M$56)^$BW$1</f>
        <v>0.25114075785109169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34"/>
        <v>1.0031704437992728E-2</v>
      </c>
      <c r="F17" s="11">
        <f t="shared" si="12"/>
        <v>2.4254629006525308E-2</v>
      </c>
      <c r="G17" s="11">
        <f t="shared" si="13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4"/>
        <v>15683.819679483244</v>
      </c>
      <c r="L17" s="1">
        <f t="shared" si="0"/>
        <v>1056.3156192060862</v>
      </c>
      <c r="M17" s="1">
        <f t="shared" si="1"/>
        <v>335.79402433817955</v>
      </c>
      <c r="N17" s="11">
        <f t="shared" si="35"/>
        <v>2.7173273083552107E-2</v>
      </c>
      <c r="O17" s="11">
        <f t="shared" si="15"/>
        <v>3.5304918242382133E-2</v>
      </c>
      <c r="P17" s="11">
        <f t="shared" si="16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7"/>
        <v>254.42178021340607</v>
      </c>
      <c r="U17" s="1">
        <f t="shared" ref="U17:U55" si="48">R17/I17*1000</f>
        <v>966.56782143777843</v>
      </c>
      <c r="V17" s="1">
        <f t="shared" ref="V17:V55" si="49">S17/J17*1000</f>
        <v>962.73501234469597</v>
      </c>
      <c r="W17" s="11">
        <f t="shared" si="36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8"/>
        <v>2.5476228902565792</v>
      </c>
      <c r="AD17" s="12">
        <f t="shared" ref="AD17:AD54" si="50">AA17/R17</f>
        <v>2.8423613876819047</v>
      </c>
      <c r="AE17" s="12">
        <f t="shared" ref="AE17:AE54" si="51">AB17/S17</f>
        <v>1.605279812372872</v>
      </c>
      <c r="AF17" s="11">
        <f t="shared" si="37"/>
        <v>-2.9009460794526598E-2</v>
      </c>
      <c r="AG17" s="11"/>
      <c r="AH17" s="11"/>
      <c r="AI17" s="1">
        <f t="shared" si="38"/>
        <v>17303.613214560632</v>
      </c>
      <c r="AJ17" s="1">
        <f t="shared" si="39"/>
        <v>2022.0972268223595</v>
      </c>
      <c r="AK17" s="1">
        <f t="shared" si="40"/>
        <v>641.53104295533603</v>
      </c>
      <c r="AL17" s="14">
        <f t="shared" si="19"/>
        <v>6.8829039311307074</v>
      </c>
      <c r="AM17" s="14">
        <f t="shared" si="20"/>
        <v>0.86501533072718517</v>
      </c>
      <c r="AN17" s="14">
        <f t="shared" si="21"/>
        <v>0.36574339746810991</v>
      </c>
      <c r="AO17" s="11">
        <f t="shared" si="41"/>
        <v>2.0621120954280148E-2</v>
      </c>
      <c r="AP17" s="11">
        <f t="shared" si="22"/>
        <v>2.5977173653231045E-2</v>
      </c>
      <c r="AQ17" s="11">
        <f t="shared" si="23"/>
        <v>2.3564574154817608E-2</v>
      </c>
      <c r="AR17" s="1">
        <f t="shared" si="42"/>
        <v>10659.704849185897</v>
      </c>
      <c r="AS17" s="1">
        <f t="shared" si="43"/>
        <v>1381.0659597903455</v>
      </c>
      <c r="AT17" s="1">
        <f t="shared" si="44"/>
        <v>436.81561405106328</v>
      </c>
      <c r="AU17" s="1">
        <f t="shared" si="45"/>
        <v>2131.9409698371796</v>
      </c>
      <c r="AV17" s="1">
        <f t="shared" si="46"/>
        <v>276.2131919580691</v>
      </c>
      <c r="AW17" s="1">
        <f t="shared" si="47"/>
        <v>87.363122810212658</v>
      </c>
      <c r="AX17" s="1">
        <f t="shared" si="24"/>
        <v>10067.056975995762</v>
      </c>
      <c r="AY17" s="1">
        <f t="shared" si="4"/>
        <v>734.11930678781118</v>
      </c>
      <c r="AZ17" s="1">
        <f t="shared" si="5"/>
        <v>250.49005384518912</v>
      </c>
      <c r="BA17" s="1">
        <f t="shared" si="25"/>
        <v>7807.7040643897099</v>
      </c>
      <c r="BB17" s="1">
        <f t="shared" si="26"/>
        <v>9931.0295591611593</v>
      </c>
      <c r="BC17" s="1">
        <f t="shared" si="27"/>
        <v>7705.5858109130268</v>
      </c>
      <c r="BD17" s="1">
        <f t="shared" si="28"/>
        <v>0</v>
      </c>
      <c r="BE17" s="2">
        <v>0</v>
      </c>
      <c r="BF17" s="2">
        <v>0</v>
      </c>
      <c r="BG17" s="2">
        <v>0</v>
      </c>
      <c r="BH17" s="2">
        <f t="shared" si="6"/>
        <v>0</v>
      </c>
      <c r="BI17" s="2">
        <f t="shared" si="29"/>
        <v>0</v>
      </c>
      <c r="BJ17" s="2">
        <f t="shared" si="7"/>
        <v>0</v>
      </c>
      <c r="BK17" s="2">
        <f t="shared" si="8"/>
        <v>0</v>
      </c>
      <c r="BL17" s="2">
        <f t="shared" si="9"/>
        <v>0</v>
      </c>
      <c r="BM17" s="2">
        <f t="shared" si="10"/>
        <v>0</v>
      </c>
      <c r="BN17" s="2">
        <f t="shared" si="11"/>
        <v>0</v>
      </c>
      <c r="BO17" s="2">
        <f t="shared" si="30"/>
        <v>0</v>
      </c>
      <c r="BP17" s="2">
        <f t="shared" si="31"/>
        <v>0</v>
      </c>
      <c r="BQ17" s="2">
        <f t="shared" si="32"/>
        <v>0</v>
      </c>
      <c r="BR17" s="11">
        <f t="shared" si="33"/>
        <v>4.8303920805933015E-2</v>
      </c>
      <c r="BS17" s="17">
        <v>0</v>
      </c>
      <c r="BT17" s="17">
        <v>0</v>
      </c>
      <c r="BU17" s="12">
        <f>(BU$3*templow!$I127+BU$4*templow!$I127^2+BU$5*templow!$I127^6)*(K17/K$56)^$BW$1</f>
        <v>0.73943230270660354</v>
      </c>
      <c r="BV17" s="12">
        <f>(BV$3*templow!$I127+BV$4*templow!$I127^2+BV$5*templow!$I127^6)*(L17/L$56)^$BW$1</f>
        <v>0.48490237472114245</v>
      </c>
      <c r="BW17" s="12">
        <f>(BW$3*templow!$I127+BW$4*templow!$I127^2+BW$5*templow!$I127^6)*(M17/M$56)^$BW$1</f>
        <v>0.25751121247233594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34"/>
        <v>9.3029654959206898E-3</v>
      </c>
      <c r="F18" s="11">
        <f t="shared" si="12"/>
        <v>2.268243707841977E-2</v>
      </c>
      <c r="G18" s="11">
        <f t="shared" si="13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4"/>
        <v>16384.195990758039</v>
      </c>
      <c r="L18" s="1">
        <f t="shared" si="0"/>
        <v>1095.1045930105074</v>
      </c>
      <c r="M18" s="1">
        <f t="shared" si="1"/>
        <v>338.40809822518537</v>
      </c>
      <c r="N18" s="11">
        <f t="shared" si="35"/>
        <v>4.4655978300425891E-2</v>
      </c>
      <c r="O18" s="11">
        <f t="shared" si="15"/>
        <v>3.6721007527631189E-2</v>
      </c>
      <c r="P18" s="11">
        <f t="shared" si="16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7"/>
        <v>253.30737992558272</v>
      </c>
      <c r="U18" s="1">
        <f t="shared" si="48"/>
        <v>960.46139471253696</v>
      </c>
      <c r="V18" s="1">
        <f t="shared" si="49"/>
        <v>962.13777894225257</v>
      </c>
      <c r="W18" s="11">
        <f t="shared" si="36"/>
        <v>-4.3801292754440668E-3</v>
      </c>
      <c r="X18" s="11">
        <f t="shared" ref="X18:X55" si="52">U18/U17-1</f>
        <v>-6.3176391659285347E-3</v>
      </c>
      <c r="Y18" s="11">
        <f t="shared" ref="Y18:Y55" si="53">V18/V17-1</f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8"/>
        <v>2.5416490259019571</v>
      </c>
      <c r="AD18" s="12">
        <f t="shared" si="50"/>
        <v>2.83461239009165</v>
      </c>
      <c r="AE18" s="12">
        <f t="shared" si="51"/>
        <v>1.6520463245264814</v>
      </c>
      <c r="AF18" s="11">
        <f t="shared" si="37"/>
        <v>-2.3448777986213587E-3</v>
      </c>
      <c r="AG18" s="11">
        <f t="shared" ref="AG18:AG54" si="54">AD18/AD17-1</f>
        <v>-2.7262534679217687E-3</v>
      </c>
      <c r="AH18" s="11">
        <f t="shared" ref="AH18:AH54" si="55">AE18/AE17-1</f>
        <v>2.9132934827406087E-2</v>
      </c>
      <c r="AI18" s="1">
        <f t="shared" si="38"/>
        <v>17705.192862941749</v>
      </c>
      <c r="AJ18" s="1">
        <f t="shared" si="39"/>
        <v>2096.1006960981927</v>
      </c>
      <c r="AK18" s="1">
        <f t="shared" si="40"/>
        <v>664.7410614700151</v>
      </c>
      <c r="AL18" s="14">
        <f t="shared" si="19"/>
        <v>7.0248371256112438</v>
      </c>
      <c r="AM18" s="14">
        <f t="shared" si="20"/>
        <v>0.8874859841861924</v>
      </c>
      <c r="AN18" s="14">
        <f t="shared" si="21"/>
        <v>0.3743619848793821</v>
      </c>
      <c r="AO18" s="11">
        <f t="shared" si="41"/>
        <v>2.0621120954280148E-2</v>
      </c>
      <c r="AP18" s="11">
        <f t="shared" si="22"/>
        <v>2.5977173653231045E-2</v>
      </c>
      <c r="AQ18" s="11">
        <f t="shared" si="23"/>
        <v>2.3564574154817608E-2</v>
      </c>
      <c r="AR18" s="1">
        <f t="shared" si="42"/>
        <v>11010.822038053806</v>
      </c>
      <c r="AS18" s="1">
        <f t="shared" si="43"/>
        <v>1453.0038981016521</v>
      </c>
      <c r="AT18" s="1">
        <f t="shared" si="44"/>
        <v>458.92765558057278</v>
      </c>
      <c r="AU18" s="1">
        <f t="shared" si="45"/>
        <v>2202.1644076107614</v>
      </c>
      <c r="AV18" s="1">
        <f t="shared" si="46"/>
        <v>290.60077962033046</v>
      </c>
      <c r="AW18" s="1">
        <f t="shared" si="47"/>
        <v>91.785531116114555</v>
      </c>
      <c r="AX18" s="1">
        <f t="shared" si="24"/>
        <v>10302.806441029463</v>
      </c>
      <c r="AY18" s="1">
        <f t="shared" si="4"/>
        <v>755.22821483405141</v>
      </c>
      <c r="AZ18" s="1">
        <f t="shared" si="5"/>
        <v>256.99917708172438</v>
      </c>
      <c r="BA18" s="1">
        <f t="shared" si="25"/>
        <v>7900.1297946753139</v>
      </c>
      <c r="BB18" s="1">
        <f t="shared" si="26"/>
        <v>10199.921737204215</v>
      </c>
      <c r="BC18" s="1">
        <f t="shared" si="27"/>
        <v>7927.2565389515876</v>
      </c>
      <c r="BD18" s="1">
        <f t="shared" si="28"/>
        <v>0</v>
      </c>
      <c r="BE18" s="2">
        <v>0</v>
      </c>
      <c r="BF18" s="2">
        <v>0</v>
      </c>
      <c r="BG18" s="2">
        <v>0</v>
      </c>
      <c r="BH18" s="2">
        <f t="shared" si="6"/>
        <v>0</v>
      </c>
      <c r="BI18" s="2">
        <f t="shared" si="29"/>
        <v>0</v>
      </c>
      <c r="BJ18" s="2">
        <f t="shared" si="7"/>
        <v>0</v>
      </c>
      <c r="BK18" s="2">
        <f t="shared" si="8"/>
        <v>0</v>
      </c>
      <c r="BL18" s="2">
        <f t="shared" si="9"/>
        <v>0</v>
      </c>
      <c r="BM18" s="2">
        <f t="shared" si="10"/>
        <v>0</v>
      </c>
      <c r="BN18" s="2">
        <f t="shared" si="11"/>
        <v>0</v>
      </c>
      <c r="BO18" s="2">
        <f t="shared" si="30"/>
        <v>0</v>
      </c>
      <c r="BP18" s="2">
        <f t="shared" si="31"/>
        <v>0</v>
      </c>
      <c r="BQ18" s="2">
        <f t="shared" si="32"/>
        <v>0</v>
      </c>
      <c r="BR18" s="11">
        <f t="shared" si="33"/>
        <v>6.347093856464367E-2</v>
      </c>
      <c r="BS18" s="17">
        <v>0</v>
      </c>
      <c r="BT18" s="17">
        <v>0</v>
      </c>
      <c r="BU18" s="12">
        <f>(BU$3*templow!$I128+BU$4*templow!$I128^2+BU$5*templow!$I128^6)*(K18/K$56)^$BW$1</f>
        <v>0.75274605372851688</v>
      </c>
      <c r="BV18" s="12">
        <f>(BV$3*templow!$I128+BV$4*templow!$I128^2+BV$5*templow!$I128^6)*(L18/L$56)^$BW$1</f>
        <v>0.4944221531617109</v>
      </c>
      <c r="BW18" s="12">
        <f>(BW$3*templow!$I128+BW$4*templow!$I128^2+BW$5*templow!$I128^6)*(M18/M$56)^$BW$1</f>
        <v>0.26426577079905983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34"/>
        <v>8.234003750892116E-3</v>
      </c>
      <c r="F19" s="11">
        <f t="shared" si="12"/>
        <v>2.1618595678227326E-2</v>
      </c>
      <c r="G19" s="11">
        <f t="shared" si="13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4"/>
        <v>17285.569341438746</v>
      </c>
      <c r="L19" s="1">
        <f t="shared" si="0"/>
        <v>1159.7824956716206</v>
      </c>
      <c r="M19" s="1">
        <f t="shared" si="1"/>
        <v>347.52943617096099</v>
      </c>
      <c r="N19" s="11">
        <f t="shared" si="35"/>
        <v>5.5014805193318805E-2</v>
      </c>
      <c r="O19" s="11">
        <f t="shared" si="15"/>
        <v>5.906093634701115E-2</v>
      </c>
      <c r="P19" s="11">
        <f t="shared" si="16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7"/>
        <v>251.13148147524893</v>
      </c>
      <c r="U19" s="1">
        <f t="shared" si="48"/>
        <v>934.74464407668324</v>
      </c>
      <c r="V19" s="1">
        <f t="shared" si="49"/>
        <v>953.358521329567</v>
      </c>
      <c r="W19" s="11">
        <f t="shared" si="36"/>
        <v>-8.5899528508527334E-3</v>
      </c>
      <c r="X19" s="11">
        <f t="shared" si="52"/>
        <v>-2.6775413126886471E-2</v>
      </c>
      <c r="Y19" s="11">
        <f t="shared" si="53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8"/>
        <v>2.5535858110607683</v>
      </c>
      <c r="AD19" s="12">
        <f t="shared" si="50"/>
        <v>2.8535309635613215</v>
      </c>
      <c r="AE19" s="12">
        <f t="shared" si="51"/>
        <v>1.6872467626084724</v>
      </c>
      <c r="AF19" s="11">
        <f t="shared" si="37"/>
        <v>4.69647265895623E-3</v>
      </c>
      <c r="AG19" s="11">
        <f t="shared" si="54"/>
        <v>6.6741306627322583E-3</v>
      </c>
      <c r="AH19" s="11">
        <f t="shared" si="55"/>
        <v>2.1307173751365927E-2</v>
      </c>
      <c r="AI19" s="1">
        <f t="shared" si="38"/>
        <v>18136.837984258334</v>
      </c>
      <c r="AJ19" s="1">
        <f t="shared" si="39"/>
        <v>2177.0914061087037</v>
      </c>
      <c r="AK19" s="1">
        <f t="shared" si="40"/>
        <v>690.05248643912819</v>
      </c>
      <c r="AL19" s="14">
        <f t="shared" si="19"/>
        <v>7.1696971416625912</v>
      </c>
      <c r="AM19" s="14">
        <f t="shared" si="20"/>
        <v>0.91054036171220576</v>
      </c>
      <c r="AN19" s="14">
        <f t="shared" si="21"/>
        <v>0.38318366563281703</v>
      </c>
      <c r="AO19" s="11">
        <f t="shared" si="41"/>
        <v>2.0621120954280148E-2</v>
      </c>
      <c r="AP19" s="11">
        <f t="shared" si="22"/>
        <v>2.5977173653231045E-2</v>
      </c>
      <c r="AQ19" s="11">
        <f t="shared" si="23"/>
        <v>2.3564574154817608E-2</v>
      </c>
      <c r="AR19" s="1">
        <f t="shared" si="42"/>
        <v>11366.468416722841</v>
      </c>
      <c r="AS19" s="1">
        <f t="shared" si="43"/>
        <v>1528.0178012114277</v>
      </c>
      <c r="AT19" s="1">
        <f t="shared" si="44"/>
        <v>482.28840869984691</v>
      </c>
      <c r="AU19" s="1">
        <f t="shared" si="45"/>
        <v>2273.2936833445683</v>
      </c>
      <c r="AV19" s="1">
        <f t="shared" si="46"/>
        <v>305.60356024228554</v>
      </c>
      <c r="AW19" s="1">
        <f t="shared" si="47"/>
        <v>96.457681739969388</v>
      </c>
      <c r="AX19" s="1">
        <f t="shared" si="24"/>
        <v>10548.725871560928</v>
      </c>
      <c r="AY19" s="1">
        <f t="shared" si="4"/>
        <v>777.41166240042207</v>
      </c>
      <c r="AZ19" s="1">
        <f t="shared" si="5"/>
        <v>263.78041476882242</v>
      </c>
      <c r="BA19" s="1">
        <f t="shared" si="25"/>
        <v>7985.5133859449979</v>
      </c>
      <c r="BB19" s="1">
        <f t="shared" si="26"/>
        <v>10465.951224502836</v>
      </c>
      <c r="BC19" s="1">
        <f t="shared" si="27"/>
        <v>8154.7049081546484</v>
      </c>
      <c r="BD19" s="1">
        <f t="shared" si="28"/>
        <v>0</v>
      </c>
      <c r="BE19" s="2">
        <v>0</v>
      </c>
      <c r="BF19" s="2">
        <v>0</v>
      </c>
      <c r="BG19" s="2">
        <v>0</v>
      </c>
      <c r="BH19" s="2">
        <f t="shared" si="6"/>
        <v>0</v>
      </c>
      <c r="BI19" s="2">
        <f t="shared" si="29"/>
        <v>0</v>
      </c>
      <c r="BJ19" s="2">
        <f t="shared" si="7"/>
        <v>0</v>
      </c>
      <c r="BK19" s="2">
        <f t="shared" si="8"/>
        <v>0</v>
      </c>
      <c r="BL19" s="2">
        <f t="shared" si="9"/>
        <v>0</v>
      </c>
      <c r="BM19" s="2">
        <f t="shared" si="10"/>
        <v>0</v>
      </c>
      <c r="BN19" s="2">
        <f t="shared" si="11"/>
        <v>0</v>
      </c>
      <c r="BO19" s="2">
        <f t="shared" si="30"/>
        <v>0</v>
      </c>
      <c r="BP19" s="2">
        <f t="shared" si="31"/>
        <v>0</v>
      </c>
      <c r="BQ19" s="2">
        <f t="shared" si="32"/>
        <v>0</v>
      </c>
      <c r="BR19" s="11">
        <f t="shared" si="33"/>
        <v>7.4891970679945102E-2</v>
      </c>
      <c r="BS19" s="17">
        <v>0</v>
      </c>
      <c r="BT19" s="17">
        <v>0</v>
      </c>
      <c r="BU19" s="12">
        <f>(BU$3*templow!$I129+BU$4*templow!$I129^2+BU$5*templow!$I129^6)*(K19/K$56)^$BW$1</f>
        <v>0.76462149490048459</v>
      </c>
      <c r="BV19" s="12">
        <f>(BV$3*templow!$I129+BV$4*templow!$I129^2+BV$5*templow!$I129^6)*(L19/L$56)^$BW$1</f>
        <v>0.50157967472224974</v>
      </c>
      <c r="BW19" s="12">
        <f>(BW$3*templow!$I129+BW$4*templow!$I129^2+BW$5*templow!$I129^6)*(M19/M$56)^$BW$1</f>
        <v>0.26998549427851626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34"/>
        <v>9.4078969561326442E-3</v>
      </c>
      <c r="F20" s="11">
        <f t="shared" si="12"/>
        <v>2.0288190996412991E-2</v>
      </c>
      <c r="G20" s="11">
        <f t="shared" si="13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4"/>
        <v>17349.570095876647</v>
      </c>
      <c r="L20" s="1">
        <f t="shared" si="0"/>
        <v>1205.9742283933499</v>
      </c>
      <c r="M20" s="1">
        <f t="shared" si="1"/>
        <v>359.18800643393951</v>
      </c>
      <c r="N20" s="11">
        <f t="shared" si="35"/>
        <v>3.702554030689198E-3</v>
      </c>
      <c r="O20" s="11">
        <f t="shared" si="15"/>
        <v>3.9827927127819018E-2</v>
      </c>
      <c r="P20" s="11">
        <f t="shared" si="16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7"/>
        <v>244.90376906154114</v>
      </c>
      <c r="U20" s="1">
        <f t="shared" si="48"/>
        <v>922.20792846727261</v>
      </c>
      <c r="V20" s="1">
        <f t="shared" si="49"/>
        <v>933.54702847794022</v>
      </c>
      <c r="W20" s="11">
        <f t="shared" si="36"/>
        <v>-2.4798612970081124E-2</v>
      </c>
      <c r="X20" s="11">
        <f t="shared" si="52"/>
        <v>-1.3411914889112975E-2</v>
      </c>
      <c r="Y20" s="11">
        <f t="shared" si="53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8"/>
        <v>2.5209714956491069</v>
      </c>
      <c r="AD20" s="12">
        <f t="shared" si="50"/>
        <v>2.8281856834735843</v>
      </c>
      <c r="AE20" s="12">
        <f t="shared" si="51"/>
        <v>1.6578699567928139</v>
      </c>
      <c r="AF20" s="11">
        <f t="shared" si="37"/>
        <v>-1.2771967666171058E-2</v>
      </c>
      <c r="AG20" s="11">
        <f t="shared" si="54"/>
        <v>-8.8820764208933367E-3</v>
      </c>
      <c r="AH20" s="11">
        <f t="shared" si="55"/>
        <v>-1.7411090343561919E-2</v>
      </c>
      <c r="AI20" s="1">
        <f t="shared" si="38"/>
        <v>18596.447869177071</v>
      </c>
      <c r="AJ20" s="1">
        <f t="shared" si="39"/>
        <v>2264.9858257401193</v>
      </c>
      <c r="AK20" s="1">
        <f t="shared" si="40"/>
        <v>717.50491953518485</v>
      </c>
      <c r="AL20" s="14">
        <f t="shared" si="19"/>
        <v>7.3175443336263726</v>
      </c>
      <c r="AM20" s="14">
        <f t="shared" si="20"/>
        <v>0.9341936268066795</v>
      </c>
      <c r="AN20" s="14">
        <f t="shared" si="21"/>
        <v>0.39221322553653637</v>
      </c>
      <c r="AO20" s="11">
        <f t="shared" si="41"/>
        <v>2.0621120954280148E-2</v>
      </c>
      <c r="AP20" s="11">
        <f t="shared" si="22"/>
        <v>2.5977173653231045E-2</v>
      </c>
      <c r="AQ20" s="11">
        <f t="shared" si="23"/>
        <v>2.3564574154817608E-2</v>
      </c>
      <c r="AR20" s="1">
        <f t="shared" si="42"/>
        <v>11746.734262470169</v>
      </c>
      <c r="AS20" s="1">
        <f t="shared" si="43"/>
        <v>1605.7656572216438</v>
      </c>
      <c r="AT20" s="1">
        <f t="shared" si="44"/>
        <v>507.05898804871407</v>
      </c>
      <c r="AU20" s="1">
        <f t="shared" si="45"/>
        <v>2349.346852494034</v>
      </c>
      <c r="AV20" s="1">
        <f t="shared" si="46"/>
        <v>321.15313144432878</v>
      </c>
      <c r="AW20" s="1">
        <f t="shared" si="47"/>
        <v>101.41179760974282</v>
      </c>
      <c r="AX20" s="1">
        <f t="shared" si="24"/>
        <v>10800.028538452954</v>
      </c>
      <c r="AY20" s="1">
        <f t="shared" si="4"/>
        <v>800.7223355119728</v>
      </c>
      <c r="AZ20" s="1">
        <f t="shared" si="5"/>
        <v>270.82227317787715</v>
      </c>
      <c r="BA20" s="1">
        <f t="shared" si="25"/>
        <v>8081.1262575445453</v>
      </c>
      <c r="BB20" s="1">
        <f t="shared" si="26"/>
        <v>10725.684738209791</v>
      </c>
      <c r="BC20" s="1">
        <f t="shared" si="27"/>
        <v>8390.0693075037125</v>
      </c>
      <c r="BD20" s="1">
        <f t="shared" si="28"/>
        <v>0</v>
      </c>
      <c r="BE20" s="2">
        <v>0</v>
      </c>
      <c r="BF20" s="2">
        <v>0</v>
      </c>
      <c r="BG20" s="2">
        <v>0</v>
      </c>
      <c r="BH20" s="2">
        <f t="shared" si="6"/>
        <v>0</v>
      </c>
      <c r="BI20" s="2">
        <f t="shared" si="29"/>
        <v>0</v>
      </c>
      <c r="BJ20" s="2">
        <f t="shared" si="7"/>
        <v>0</v>
      </c>
      <c r="BK20" s="2">
        <f t="shared" si="8"/>
        <v>0</v>
      </c>
      <c r="BL20" s="2">
        <f t="shared" si="9"/>
        <v>0</v>
      </c>
      <c r="BM20" s="2">
        <f t="shared" si="10"/>
        <v>0</v>
      </c>
      <c r="BN20" s="2">
        <f t="shared" si="11"/>
        <v>0</v>
      </c>
      <c r="BO20" s="2">
        <f t="shared" si="30"/>
        <v>0</v>
      </c>
      <c r="BP20" s="2">
        <f t="shared" si="31"/>
        <v>0</v>
      </c>
      <c r="BQ20" s="2">
        <f t="shared" si="32"/>
        <v>0</v>
      </c>
      <c r="BR20" s="11">
        <f t="shared" si="33"/>
        <v>3.0247627033290508E-2</v>
      </c>
      <c r="BS20" s="17">
        <v>0</v>
      </c>
      <c r="BT20" s="17">
        <v>0</v>
      </c>
      <c r="BU20" s="12">
        <f>(BU$3*templow!$I130+BU$4*templow!$I130^2+BU$5*templow!$I130^6)*(K20/K$56)^$BW$1</f>
        <v>0.78665485736927732</v>
      </c>
      <c r="BV20" s="12">
        <f>(BV$3*templow!$I130+BV$4*templow!$I130^2+BV$5*templow!$I130^6)*(L20/L$56)^$BW$1</f>
        <v>0.51131861705473924</v>
      </c>
      <c r="BW20" s="12">
        <f>(BW$3*templow!$I130+BW$4*templow!$I130^2+BW$5*templow!$I130^6)*(M20/M$56)^$BW$1</f>
        <v>0.27545543727584726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34"/>
        <v>8.8105353141860743E-3</v>
      </c>
      <c r="F21" s="11">
        <f t="shared" si="12"/>
        <v>1.8518710548682371E-2</v>
      </c>
      <c r="G21" s="11">
        <f t="shared" si="13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4"/>
        <v>17228.237350138545</v>
      </c>
      <c r="L21" s="1">
        <f t="shared" si="0"/>
        <v>1244.8236972192326</v>
      </c>
      <c r="M21" s="1">
        <f t="shared" si="1"/>
        <v>366.79990767294532</v>
      </c>
      <c r="N21" s="11">
        <f t="shared" si="35"/>
        <v>-6.9934151144723788E-3</v>
      </c>
      <c r="O21" s="11">
        <f t="shared" si="15"/>
        <v>3.2214178305982166E-2</v>
      </c>
      <c r="P21" s="11">
        <f t="shared" si="16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7"/>
        <v>239.41517390052832</v>
      </c>
      <c r="U21" s="1">
        <f t="shared" si="48"/>
        <v>931.35755780438399</v>
      </c>
      <c r="V21" s="1">
        <f t="shared" si="49"/>
        <v>928.01965757292055</v>
      </c>
      <c r="W21" s="11">
        <f t="shared" si="36"/>
        <v>-2.2411231897511597E-2</v>
      </c>
      <c r="X21" s="11">
        <f t="shared" si="52"/>
        <v>9.9214385982544506E-3</v>
      </c>
      <c r="Y21" s="11">
        <f t="shared" si="53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8"/>
        <v>2.4988921333566081</v>
      </c>
      <c r="AD21" s="12">
        <f t="shared" si="50"/>
        <v>2.8289948800713747</v>
      </c>
      <c r="AE21" s="12">
        <f t="shared" si="51"/>
        <v>1.6524296755249401</v>
      </c>
      <c r="AF21" s="11">
        <f t="shared" si="37"/>
        <v>-8.7582752643594608E-3</v>
      </c>
      <c r="AG21" s="11">
        <f t="shared" si="54"/>
        <v>2.8611862457217363E-4</v>
      </c>
      <c r="AH21" s="11">
        <f t="shared" si="55"/>
        <v>-3.2814885423209095E-3</v>
      </c>
      <c r="AI21" s="1">
        <f t="shared" si="38"/>
        <v>19086.149934753397</v>
      </c>
      <c r="AJ21" s="1">
        <f t="shared" si="39"/>
        <v>2359.6403746104361</v>
      </c>
      <c r="AK21" s="1">
        <f t="shared" si="40"/>
        <v>747.16622519140924</v>
      </c>
      <c r="AL21" s="14">
        <f t="shared" si="19"/>
        <v>7.468440300418389</v>
      </c>
      <c r="AM21" s="14">
        <f t="shared" si="20"/>
        <v>0.95846133687597834</v>
      </c>
      <c r="AN21" s="14">
        <f t="shared" si="21"/>
        <v>0.40145556317419229</v>
      </c>
      <c r="AO21" s="11">
        <f t="shared" si="41"/>
        <v>2.0621120954280148E-2</v>
      </c>
      <c r="AP21" s="11">
        <f t="shared" si="22"/>
        <v>2.5977173653231045E-2</v>
      </c>
      <c r="AQ21" s="11">
        <f t="shared" si="23"/>
        <v>2.3564574154817608E-2</v>
      </c>
      <c r="AR21" s="1">
        <f t="shared" si="42"/>
        <v>12136.320857069124</v>
      </c>
      <c r="AS21" s="1">
        <f t="shared" si="43"/>
        <v>1685.5868679662808</v>
      </c>
      <c r="AT21" s="1">
        <f t="shared" si="44"/>
        <v>533.38429875367615</v>
      </c>
      <c r="AU21" s="1">
        <f t="shared" si="45"/>
        <v>2427.2641714138249</v>
      </c>
      <c r="AV21" s="1">
        <f t="shared" si="46"/>
        <v>337.11737359325616</v>
      </c>
      <c r="AW21" s="1">
        <f t="shared" si="47"/>
        <v>106.67685975073523</v>
      </c>
      <c r="AX21" s="1">
        <f t="shared" si="24"/>
        <v>11060.765873512411</v>
      </c>
      <c r="AY21" s="1">
        <f t="shared" si="4"/>
        <v>825.24310643571471</v>
      </c>
      <c r="AZ21" s="1">
        <f t="shared" si="5"/>
        <v>278.11927514525422</v>
      </c>
      <c r="BA21" s="1">
        <f t="shared" si="25"/>
        <v>8173.265452053075</v>
      </c>
      <c r="BB21" s="1">
        <f t="shared" si="26"/>
        <v>10973.599015689641</v>
      </c>
      <c r="BC21" s="1">
        <f t="shared" si="27"/>
        <v>8634.895334933286</v>
      </c>
      <c r="BD21" s="1">
        <f t="shared" si="28"/>
        <v>0</v>
      </c>
      <c r="BE21" s="2">
        <v>0</v>
      </c>
      <c r="BF21" s="2">
        <v>0</v>
      </c>
      <c r="BG21" s="2">
        <v>0</v>
      </c>
      <c r="BH21" s="2">
        <f t="shared" si="6"/>
        <v>0</v>
      </c>
      <c r="BI21" s="2">
        <f t="shared" si="29"/>
        <v>0</v>
      </c>
      <c r="BJ21" s="2">
        <f t="shared" si="7"/>
        <v>0</v>
      </c>
      <c r="BK21" s="2">
        <f t="shared" si="8"/>
        <v>0</v>
      </c>
      <c r="BL21" s="2">
        <f t="shared" si="9"/>
        <v>0</v>
      </c>
      <c r="BM21" s="2">
        <f t="shared" si="10"/>
        <v>0</v>
      </c>
      <c r="BN21" s="2">
        <f t="shared" si="11"/>
        <v>0</v>
      </c>
      <c r="BO21" s="2">
        <f t="shared" si="30"/>
        <v>0</v>
      </c>
      <c r="BP21" s="2">
        <f t="shared" si="31"/>
        <v>0</v>
      </c>
      <c r="BQ21" s="2">
        <f t="shared" si="32"/>
        <v>0</v>
      </c>
      <c r="BR21" s="11">
        <f t="shared" si="33"/>
        <v>2.0173876499010562E-2</v>
      </c>
      <c r="BS21" s="17">
        <v>0</v>
      </c>
      <c r="BT21" s="17">
        <v>0</v>
      </c>
      <c r="BU21" s="12">
        <f>(BU$3*templow!$I131+BU$4*templow!$I131^2+BU$5*templow!$I131^6)*(K21/K$56)^$BW$1</f>
        <v>0.81161337147093071</v>
      </c>
      <c r="BV21" s="12">
        <f>(BV$3*templow!$I131+BV$4*templow!$I131^2+BV$5*templow!$I131^6)*(L21/L$56)^$BW$1</f>
        <v>0.5222747882697153</v>
      </c>
      <c r="BW21" s="12">
        <f>(BW$3*templow!$I131+BW$4*templow!$I131^2+BW$5*templow!$I131^6)*(M21/M$56)^$BW$1</f>
        <v>0.28191165091295134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34"/>
        <v>6.9846288060895212E-3</v>
      </c>
      <c r="F22" s="11">
        <f t="shared" si="12"/>
        <v>1.7251625849825869E-2</v>
      </c>
      <c r="G22" s="11">
        <f t="shared" si="13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4"/>
        <v>17932.758017666725</v>
      </c>
      <c r="L22" s="1">
        <f t="shared" si="0"/>
        <v>1298.187201914672</v>
      </c>
      <c r="M22" s="1">
        <f t="shared" si="1"/>
        <v>378.36243498398869</v>
      </c>
      <c r="N22" s="11">
        <f t="shared" si="35"/>
        <v>4.0893369020279735E-2</v>
      </c>
      <c r="O22" s="11">
        <f t="shared" si="15"/>
        <v>4.2868323293207E-2</v>
      </c>
      <c r="P22" s="11">
        <f t="shared" si="16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7"/>
        <v>243.05387961291987</v>
      </c>
      <c r="U22" s="1">
        <f t="shared" si="48"/>
        <v>918.92731212169167</v>
      </c>
      <c r="V22" s="1">
        <f t="shared" si="49"/>
        <v>912.48467178528426</v>
      </c>
      <c r="W22" s="11">
        <f t="shared" si="36"/>
        <v>1.519830866653149E-2</v>
      </c>
      <c r="X22" s="11">
        <f t="shared" si="52"/>
        <v>-1.3346373343440576E-2</v>
      </c>
      <c r="Y22" s="11">
        <f t="shared" si="53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8"/>
        <v>2.4636134916384531</v>
      </c>
      <c r="AD22" s="12">
        <f t="shared" si="50"/>
        <v>2.8412829323529851</v>
      </c>
      <c r="AE22" s="12">
        <f t="shared" si="51"/>
        <v>1.7017794034614855</v>
      </c>
      <c r="AF22" s="11">
        <f t="shared" si="37"/>
        <v>-1.411771290454511E-2</v>
      </c>
      <c r="AG22" s="11">
        <f t="shared" si="54"/>
        <v>4.3436106470791103E-3</v>
      </c>
      <c r="AH22" s="11">
        <f t="shared" si="55"/>
        <v>2.9864948970290017E-2</v>
      </c>
      <c r="AI22" s="1">
        <f t="shared" si="38"/>
        <v>19604.799112691886</v>
      </c>
      <c r="AJ22" s="1">
        <f t="shared" si="39"/>
        <v>2460.7937107426487</v>
      </c>
      <c r="AK22" s="1">
        <f t="shared" si="40"/>
        <v>779.12646242300366</v>
      </c>
      <c r="AL22" s="14">
        <f t="shared" si="19"/>
        <v>7.6224479111931371</v>
      </c>
      <c r="AM22" s="14">
        <f t="shared" si="20"/>
        <v>0.98335945346391362</v>
      </c>
      <c r="AN22" s="14">
        <f t="shared" si="21"/>
        <v>0.41091569256247462</v>
      </c>
      <c r="AO22" s="11">
        <f t="shared" si="41"/>
        <v>2.0621120954280148E-2</v>
      </c>
      <c r="AP22" s="11">
        <f t="shared" si="22"/>
        <v>2.5977173653231045E-2</v>
      </c>
      <c r="AQ22" s="11">
        <f t="shared" si="23"/>
        <v>2.3564574154817608E-2</v>
      </c>
      <c r="AR22" s="1">
        <f t="shared" si="42"/>
        <v>12522.720493719629</v>
      </c>
      <c r="AS22" s="1">
        <f t="shared" si="43"/>
        <v>1767.9803332996653</v>
      </c>
      <c r="AT22" s="1">
        <f t="shared" si="44"/>
        <v>561.37624208675288</v>
      </c>
      <c r="AU22" s="1">
        <f t="shared" si="45"/>
        <v>2504.544098743926</v>
      </c>
      <c r="AV22" s="1">
        <f t="shared" si="46"/>
        <v>353.59606665993306</v>
      </c>
      <c r="AW22" s="1">
        <f t="shared" si="47"/>
        <v>112.27524841735058</v>
      </c>
      <c r="AX22" s="1">
        <f t="shared" si="24"/>
        <v>11333.759580913693</v>
      </c>
      <c r="AY22" s="1">
        <f t="shared" si="4"/>
        <v>850.90250680214922</v>
      </c>
      <c r="AZ22" s="1">
        <f t="shared" si="5"/>
        <v>285.67311948812511</v>
      </c>
      <c r="BA22" s="1">
        <f t="shared" si="25"/>
        <v>8251.9041504393062</v>
      </c>
      <c r="BB22" s="1">
        <f t="shared" si="26"/>
        <v>11213.807750142341</v>
      </c>
      <c r="BC22" s="1">
        <f t="shared" si="27"/>
        <v>8889.8737075618519</v>
      </c>
      <c r="BD22" s="1">
        <f t="shared" si="28"/>
        <v>0</v>
      </c>
      <c r="BE22" s="2">
        <v>0</v>
      </c>
      <c r="BF22" s="2">
        <v>0</v>
      </c>
      <c r="BG22" s="2">
        <v>0</v>
      </c>
      <c r="BH22" s="2">
        <f t="shared" si="6"/>
        <v>0</v>
      </c>
      <c r="BI22" s="2">
        <f t="shared" si="29"/>
        <v>0</v>
      </c>
      <c r="BJ22" s="2">
        <f t="shared" si="7"/>
        <v>0</v>
      </c>
      <c r="BK22" s="2">
        <f t="shared" si="8"/>
        <v>0</v>
      </c>
      <c r="BL22" s="2">
        <f t="shared" si="9"/>
        <v>0</v>
      </c>
      <c r="BM22" s="2">
        <f t="shared" si="10"/>
        <v>0</v>
      </c>
      <c r="BN22" s="2">
        <f t="shared" si="11"/>
        <v>0</v>
      </c>
      <c r="BO22" s="2">
        <f t="shared" si="30"/>
        <v>0</v>
      </c>
      <c r="BP22" s="2">
        <f t="shared" si="31"/>
        <v>0</v>
      </c>
      <c r="BQ22" s="2">
        <f t="shared" si="32"/>
        <v>0</v>
      </c>
      <c r="BR22" s="11">
        <f t="shared" si="33"/>
        <v>6.1508636266423861E-2</v>
      </c>
      <c r="BS22" s="17">
        <v>0</v>
      </c>
      <c r="BT22" s="17">
        <v>0</v>
      </c>
      <c r="BU22" s="12">
        <f>(BU$3*templow!$I132+BU$4*templow!$I132^2+BU$5*templow!$I132^6)*(K22/K$56)^$BW$1</f>
        <v>0.82756761888763142</v>
      </c>
      <c r="BV22" s="12">
        <f>(BV$3*templow!$I132+BV$4*templow!$I132^2+BV$5*templow!$I132^6)*(L22/L$56)^$BW$1</f>
        <v>0.53209449699460121</v>
      </c>
      <c r="BW22" s="12">
        <f>(BW$3*templow!$I132+BW$4*templow!$I132^2+BW$5*templow!$I132^6)*(M22/M$56)^$BW$1</f>
        <v>0.28778428566548814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34"/>
        <v>7.3482904106083602E-3</v>
      </c>
      <c r="F23" s="11">
        <f t="shared" si="12"/>
        <v>1.6168595294302479E-2</v>
      </c>
      <c r="G23" s="11">
        <f t="shared" si="13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4"/>
        <v>18501.185325325401</v>
      </c>
      <c r="L23" s="1">
        <f t="shared" si="0"/>
        <v>1336.9446331800771</v>
      </c>
      <c r="M23" s="1">
        <f t="shared" si="1"/>
        <v>389.70954969738369</v>
      </c>
      <c r="N23" s="11">
        <f t="shared" si="35"/>
        <v>3.1697706905913892E-2</v>
      </c>
      <c r="O23" s="11">
        <f t="shared" si="15"/>
        <v>2.9855040327190441E-2</v>
      </c>
      <c r="P23" s="11">
        <f t="shared" si="16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7"/>
        <v>239.50476052364905</v>
      </c>
      <c r="U23" s="1">
        <f t="shared" si="48"/>
        <v>930.19975001883006</v>
      </c>
      <c r="V23" s="1">
        <f t="shared" si="49"/>
        <v>900.51487180944673</v>
      </c>
      <c r="W23" s="11">
        <f t="shared" si="36"/>
        <v>-1.4602190653870806E-2</v>
      </c>
      <c r="X23" s="11">
        <f t="shared" si="52"/>
        <v>1.2266952726774027E-2</v>
      </c>
      <c r="Y23" s="11">
        <f t="shared" si="53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8"/>
        <v>2.4545082380311687</v>
      </c>
      <c r="AD23" s="12">
        <f t="shared" si="50"/>
        <v>2.8172710428917731</v>
      </c>
      <c r="AE23" s="12">
        <f t="shared" si="51"/>
        <v>1.7962150035071196</v>
      </c>
      <c r="AF23" s="11">
        <f t="shared" si="37"/>
        <v>-3.6958937098646727E-3</v>
      </c>
      <c r="AG23" s="11">
        <f t="shared" si="54"/>
        <v>-8.4510729951581265E-3</v>
      </c>
      <c r="AH23" s="11">
        <f t="shared" si="55"/>
        <v>5.5492268770880981E-2</v>
      </c>
      <c r="AI23" s="1">
        <f t="shared" si="38"/>
        <v>20148.863300166624</v>
      </c>
      <c r="AJ23" s="1">
        <f t="shared" si="39"/>
        <v>2568.3104063283172</v>
      </c>
      <c r="AK23" s="1">
        <f t="shared" si="40"/>
        <v>813.48906459805391</v>
      </c>
      <c r="AL23" s="14">
        <f t="shared" si="19"/>
        <v>7.7796313315375505</v>
      </c>
      <c r="AM23" s="14">
        <f t="shared" si="20"/>
        <v>1.008904352750092</v>
      </c>
      <c r="AN23" s="14">
        <f t="shared" si="21"/>
        <v>0.4205987458712413</v>
      </c>
      <c r="AO23" s="11">
        <f t="shared" si="41"/>
        <v>2.0621120954280148E-2</v>
      </c>
      <c r="AP23" s="11">
        <f t="shared" si="22"/>
        <v>2.5977173653231045E-2</v>
      </c>
      <c r="AQ23" s="11">
        <f t="shared" si="23"/>
        <v>2.3564574154817608E-2</v>
      </c>
      <c r="AR23" s="1">
        <f t="shared" si="42"/>
        <v>12926.608401519468</v>
      </c>
      <c r="AS23" s="1">
        <f t="shared" si="43"/>
        <v>1853.1142854562922</v>
      </c>
      <c r="AT23" s="1">
        <f t="shared" si="44"/>
        <v>591.08301482606362</v>
      </c>
      <c r="AU23" s="1">
        <f t="shared" si="45"/>
        <v>2585.321680303894</v>
      </c>
      <c r="AV23" s="1">
        <f t="shared" si="46"/>
        <v>370.62285709125848</v>
      </c>
      <c r="AW23" s="1">
        <f t="shared" si="47"/>
        <v>118.21660296521273</v>
      </c>
      <c r="AX23" s="1">
        <f t="shared" si="24"/>
        <v>11613.957899168139</v>
      </c>
      <c r="AY23" s="1">
        <f t="shared" si="4"/>
        <v>877.6852675140758</v>
      </c>
      <c r="AZ23" s="1">
        <f t="shared" si="5"/>
        <v>293.49503826299298</v>
      </c>
      <c r="BA23" s="1">
        <f t="shared" si="25"/>
        <v>8334.2871659708962</v>
      </c>
      <c r="BB23" s="1">
        <f t="shared" si="26"/>
        <v>11447.465093134968</v>
      </c>
      <c r="BC23" s="1">
        <f t="shared" si="27"/>
        <v>9154.366335279552</v>
      </c>
      <c r="BD23" s="1">
        <f t="shared" si="28"/>
        <v>0</v>
      </c>
      <c r="BE23" s="2">
        <v>0</v>
      </c>
      <c r="BF23" s="2">
        <v>0</v>
      </c>
      <c r="BG23" s="2">
        <v>0</v>
      </c>
      <c r="BH23" s="2">
        <f t="shared" si="6"/>
        <v>0</v>
      </c>
      <c r="BI23" s="2">
        <f t="shared" si="29"/>
        <v>0</v>
      </c>
      <c r="BJ23" s="2">
        <f t="shared" si="7"/>
        <v>0</v>
      </c>
      <c r="BK23" s="2">
        <f t="shared" si="8"/>
        <v>0</v>
      </c>
      <c r="BL23" s="2">
        <f t="shared" si="9"/>
        <v>0</v>
      </c>
      <c r="BM23" s="2">
        <f t="shared" si="10"/>
        <v>0</v>
      </c>
      <c r="BN23" s="2">
        <f t="shared" si="11"/>
        <v>0</v>
      </c>
      <c r="BO23" s="2">
        <f t="shared" si="30"/>
        <v>0</v>
      </c>
      <c r="BP23" s="2">
        <f t="shared" si="31"/>
        <v>0</v>
      </c>
      <c r="BQ23" s="2">
        <f t="shared" si="32"/>
        <v>0</v>
      </c>
      <c r="BR23" s="11">
        <f t="shared" si="33"/>
        <v>5.2648442643014909E-2</v>
      </c>
      <c r="BS23" s="17">
        <v>0</v>
      </c>
      <c r="BT23" s="17">
        <v>0</v>
      </c>
      <c r="BU23" s="12">
        <f>(BU$3*templow!$I133+BU$4*templow!$I133^2+BU$5*templow!$I133^6)*(K23/K$56)^$BW$1</f>
        <v>0.84576440485853366</v>
      </c>
      <c r="BV23" s="12">
        <f>(BV$3*templow!$I133+BV$4*templow!$I133^2+BV$5*templow!$I133^6)*(L23/L$56)^$BW$1</f>
        <v>0.54383068776843957</v>
      </c>
      <c r="BW23" s="12">
        <f>(BW$3*templow!$I133+BW$4*templow!$I133^2+BW$5*templow!$I133^6)*(M23/M$56)^$BW$1</f>
        <v>0.29389438494035885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34"/>
        <v>7.2592798295529892E-3</v>
      </c>
      <c r="F24" s="11">
        <f t="shared" si="12"/>
        <v>1.6032358762138932E-2</v>
      </c>
      <c r="G24" s="11">
        <f t="shared" si="13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4"/>
        <v>19135.326643346936</v>
      </c>
      <c r="L24" s="1">
        <f t="shared" si="0"/>
        <v>1358.3805478897186</v>
      </c>
      <c r="M24" s="1">
        <f t="shared" si="1"/>
        <v>399.88145910666537</v>
      </c>
      <c r="N24" s="11">
        <f t="shared" si="35"/>
        <v>3.4275712981129303E-2</v>
      </c>
      <c r="O24" s="11">
        <f t="shared" si="15"/>
        <v>1.6033509673959889E-2</v>
      </c>
      <c r="P24" s="11">
        <f t="shared" si="16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7"/>
        <v>236.96599895979352</v>
      </c>
      <c r="U24" s="1">
        <f t="shared" si="48"/>
        <v>953.04866684438355</v>
      </c>
      <c r="V24" s="1">
        <f t="shared" si="49"/>
        <v>887.72358916796884</v>
      </c>
      <c r="W24" s="11">
        <f t="shared" si="36"/>
        <v>-1.0600046355257464E-2</v>
      </c>
      <c r="X24" s="11">
        <f t="shared" si="52"/>
        <v>2.4563451909217271E-2</v>
      </c>
      <c r="Y24" s="11">
        <f t="shared" si="53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8"/>
        <v>2.4498286870526638</v>
      </c>
      <c r="AD24" s="12">
        <f t="shared" si="50"/>
        <v>2.81064944312521</v>
      </c>
      <c r="AE24" s="12">
        <f t="shared" si="51"/>
        <v>1.831713986286849</v>
      </c>
      <c r="AF24" s="11">
        <f t="shared" si="37"/>
        <v>-1.9065126390688247E-3</v>
      </c>
      <c r="AG24" s="11">
        <f t="shared" si="54"/>
        <v>-2.3503595024234603E-3</v>
      </c>
      <c r="AH24" s="11">
        <f t="shared" si="55"/>
        <v>1.9763214710052823E-2</v>
      </c>
      <c r="AI24" s="1">
        <f t="shared" si="38"/>
        <v>20719.298650453857</v>
      </c>
      <c r="AJ24" s="1">
        <f t="shared" si="39"/>
        <v>2682.1022227867443</v>
      </c>
      <c r="AK24" s="1">
        <f t="shared" si="40"/>
        <v>850.35676110346128</v>
      </c>
      <c r="AL24" s="14">
        <f t="shared" si="19"/>
        <v>7.9400560502048938</v>
      </c>
      <c r="AM24" s="14">
        <f t="shared" si="20"/>
        <v>1.0351128363209818</v>
      </c>
      <c r="AN24" s="14">
        <f t="shared" si="21"/>
        <v>0.43050997620774745</v>
      </c>
      <c r="AO24" s="11">
        <f t="shared" si="41"/>
        <v>2.0621120954280148E-2</v>
      </c>
      <c r="AP24" s="11">
        <f t="shared" si="22"/>
        <v>2.5977173653231045E-2</v>
      </c>
      <c r="AQ24" s="11">
        <f t="shared" si="23"/>
        <v>2.3564574154817608E-2</v>
      </c>
      <c r="AR24" s="1">
        <f t="shared" si="42"/>
        <v>13344.031722777712</v>
      </c>
      <c r="AS24" s="1">
        <f t="shared" si="43"/>
        <v>1942.3679221830037</v>
      </c>
      <c r="AT24" s="1">
        <f t="shared" si="44"/>
        <v>622.57783732422467</v>
      </c>
      <c r="AU24" s="1">
        <f t="shared" si="45"/>
        <v>2668.8063445555426</v>
      </c>
      <c r="AV24" s="1">
        <f t="shared" si="46"/>
        <v>388.47358443660073</v>
      </c>
      <c r="AW24" s="1">
        <f t="shared" si="47"/>
        <v>124.51556746484493</v>
      </c>
      <c r="AX24" s="1">
        <f t="shared" si="24"/>
        <v>11902.589160915466</v>
      </c>
      <c r="AY24" s="1">
        <f t="shared" si="4"/>
        <v>905.44184602891505</v>
      </c>
      <c r="AZ24" s="1">
        <f t="shared" si="5"/>
        <v>301.59274486401569</v>
      </c>
      <c r="BA24" s="1">
        <f t="shared" si="25"/>
        <v>8416.8050422860342</v>
      </c>
      <c r="BB24" s="1">
        <f t="shared" si="26"/>
        <v>11684.427968746882</v>
      </c>
      <c r="BC24" s="1">
        <f t="shared" si="27"/>
        <v>9428.198081344417</v>
      </c>
      <c r="BD24" s="1">
        <f t="shared" si="28"/>
        <v>0</v>
      </c>
      <c r="BE24" s="2">
        <v>0</v>
      </c>
      <c r="BF24" s="2">
        <v>0</v>
      </c>
      <c r="BG24" s="2">
        <v>0</v>
      </c>
      <c r="BH24" s="2">
        <f t="shared" si="6"/>
        <v>0</v>
      </c>
      <c r="BI24" s="2">
        <f t="shared" si="29"/>
        <v>0</v>
      </c>
      <c r="BJ24" s="2">
        <f t="shared" si="7"/>
        <v>0</v>
      </c>
      <c r="BK24" s="2">
        <f t="shared" si="8"/>
        <v>0</v>
      </c>
      <c r="BL24" s="2">
        <f t="shared" si="9"/>
        <v>0</v>
      </c>
      <c r="BM24" s="2">
        <f t="shared" si="10"/>
        <v>0</v>
      </c>
      <c r="BN24" s="2">
        <f t="shared" si="11"/>
        <v>0</v>
      </c>
      <c r="BO24" s="2">
        <f t="shared" si="30"/>
        <v>0</v>
      </c>
      <c r="BP24" s="2">
        <f t="shared" si="31"/>
        <v>0</v>
      </c>
      <c r="BQ24" s="2">
        <f t="shared" si="32"/>
        <v>0</v>
      </c>
      <c r="BR24" s="11">
        <f t="shared" si="33"/>
        <v>5.298173514030588E-2</v>
      </c>
      <c r="BS24" s="17">
        <v>0</v>
      </c>
      <c r="BT24" s="17">
        <v>0</v>
      </c>
      <c r="BU24" s="12">
        <f>(BU$3*templow!$I134+BU$4*templow!$I134^2+BU$5*templow!$I134^6)*(K24/K$56)^$BW$1</f>
        <v>0.8638589352065561</v>
      </c>
      <c r="BV24" s="12">
        <f>(BV$3*templow!$I134+BV$4*templow!$I134^2+BV$5*templow!$I134^6)*(L24/L$56)^$BW$1</f>
        <v>0.55772189401552075</v>
      </c>
      <c r="BW24" s="12">
        <f>(BW$3*templow!$I134+BW$4*templow!$I134^2+BW$5*templow!$I134^6)*(M24/M$56)^$BW$1</f>
        <v>0.30041710548342265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34"/>
        <v>7.1710102906858975E-3</v>
      </c>
      <c r="F25" s="11">
        <f t="shared" si="12"/>
        <v>1.6106980972057983E-2</v>
      </c>
      <c r="G25" s="11">
        <f t="shared" si="13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4"/>
        <v>19732.332022041093</v>
      </c>
      <c r="L25" s="1">
        <f t="shared" si="0"/>
        <v>1405.6528949882536</v>
      </c>
      <c r="M25" s="1">
        <f t="shared" si="1"/>
        <v>401.96717409141297</v>
      </c>
      <c r="N25" s="11">
        <f t="shared" si="35"/>
        <v>3.1199121385352857E-2</v>
      </c>
      <c r="O25" s="11">
        <f t="shared" si="15"/>
        <v>3.4800518287731563E-2</v>
      </c>
      <c r="P25" s="11">
        <f t="shared" si="16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7"/>
        <v>233.53220678226603</v>
      </c>
      <c r="U25" s="1">
        <f t="shared" si="48"/>
        <v>937.57902753538292</v>
      </c>
      <c r="V25" s="1">
        <f t="shared" si="49"/>
        <v>902.67990564339846</v>
      </c>
      <c r="W25" s="11">
        <f t="shared" si="36"/>
        <v>-1.449065348024936E-2</v>
      </c>
      <c r="X25" s="11">
        <f t="shared" si="52"/>
        <v>-1.6231741197668126E-2</v>
      </c>
      <c r="Y25" s="11">
        <f t="shared" si="53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8"/>
        <v>2.4496385895153021</v>
      </c>
      <c r="AD25" s="12">
        <f t="shared" si="50"/>
        <v>2.7832867863149318</v>
      </c>
      <c r="AE25" s="12">
        <f t="shared" si="51"/>
        <v>1.8505048501277181</v>
      </c>
      <c r="AF25" s="11">
        <f t="shared" si="37"/>
        <v>-7.7596257389900281E-5</v>
      </c>
      <c r="AG25" s="11">
        <f t="shared" si="54"/>
        <v>-9.73535026831851E-3</v>
      </c>
      <c r="AH25" s="11">
        <f t="shared" si="55"/>
        <v>1.0258623333963213E-2</v>
      </c>
      <c r="AI25" s="1">
        <f t="shared" si="38"/>
        <v>21316.175129964013</v>
      </c>
      <c r="AJ25" s="1">
        <f t="shared" si="39"/>
        <v>2802.3655849446704</v>
      </c>
      <c r="AK25" s="1">
        <f t="shared" si="40"/>
        <v>889.8366524579601</v>
      </c>
      <c r="AL25" s="14">
        <f t="shared" si="19"/>
        <v>8.1037889063999327</v>
      </c>
      <c r="AM25" s="14">
        <f t="shared" si="20"/>
        <v>1.0620021422207806</v>
      </c>
      <c r="AN25" s="14">
        <f t="shared" si="21"/>
        <v>0.44065476046648366</v>
      </c>
      <c r="AO25" s="11">
        <f t="shared" si="41"/>
        <v>2.0621120954280148E-2</v>
      </c>
      <c r="AP25" s="11">
        <f t="shared" si="22"/>
        <v>2.5977173653231045E-2</v>
      </c>
      <c r="AQ25" s="11">
        <f t="shared" si="23"/>
        <v>2.3564574154817608E-2</v>
      </c>
      <c r="AR25" s="1">
        <f t="shared" si="42"/>
        <v>13775.299073981647</v>
      </c>
      <c r="AS25" s="1">
        <f t="shared" si="43"/>
        <v>2036.2478405779661</v>
      </c>
      <c r="AT25" s="1">
        <f t="shared" si="44"/>
        <v>655.92537283621471</v>
      </c>
      <c r="AU25" s="1">
        <f t="shared" si="45"/>
        <v>2755.0598147963296</v>
      </c>
      <c r="AV25" s="1">
        <f t="shared" si="46"/>
        <v>407.24956811559326</v>
      </c>
      <c r="AW25" s="1">
        <f t="shared" si="47"/>
        <v>131.18507456724294</v>
      </c>
      <c r="AX25" s="1">
        <f t="shared" si="24"/>
        <v>12199.785570344071</v>
      </c>
      <c r="AY25" s="1">
        <f t="shared" si="4"/>
        <v>934.15784753260596</v>
      </c>
      <c r="AZ25" s="1">
        <f t="shared" si="5"/>
        <v>309.97526124020698</v>
      </c>
      <c r="BA25" s="1">
        <f t="shared" si="25"/>
        <v>8499.4399536325072</v>
      </c>
      <c r="BB25" s="1">
        <f t="shared" si="26"/>
        <v>11927.074864243787</v>
      </c>
      <c r="BC25" s="1">
        <f t="shared" si="27"/>
        <v>9710.9968361482097</v>
      </c>
      <c r="BD25" s="1">
        <f t="shared" si="28"/>
        <v>0</v>
      </c>
      <c r="BE25" s="2">
        <v>0</v>
      </c>
      <c r="BF25" s="2">
        <v>0</v>
      </c>
      <c r="BG25" s="2">
        <v>0</v>
      </c>
      <c r="BH25" s="2">
        <f t="shared" si="6"/>
        <v>0</v>
      </c>
      <c r="BI25" s="2">
        <f t="shared" si="29"/>
        <v>0</v>
      </c>
      <c r="BJ25" s="2">
        <f t="shared" si="7"/>
        <v>0</v>
      </c>
      <c r="BK25" s="2">
        <f t="shared" si="8"/>
        <v>0</v>
      </c>
      <c r="BL25" s="2">
        <f t="shared" si="9"/>
        <v>0</v>
      </c>
      <c r="BM25" s="2">
        <f t="shared" si="10"/>
        <v>0</v>
      </c>
      <c r="BN25" s="2">
        <f t="shared" si="11"/>
        <v>0</v>
      </c>
      <c r="BO25" s="2">
        <f t="shared" si="30"/>
        <v>0</v>
      </c>
      <c r="BP25" s="2">
        <f t="shared" si="31"/>
        <v>0</v>
      </c>
      <c r="BQ25" s="2">
        <f t="shared" si="32"/>
        <v>0</v>
      </c>
      <c r="BR25" s="11">
        <f t="shared" si="33"/>
        <v>5.1730956327600025E-2</v>
      </c>
      <c r="BS25" s="17">
        <v>0</v>
      </c>
      <c r="BT25" s="17">
        <v>0</v>
      </c>
      <c r="BU25" s="12">
        <f>(BU$3*templow!$I135+BU$4*templow!$I135^2+BU$5*templow!$I135^6)*(K25/K$56)^$BW$1</f>
        <v>0.88296571154591952</v>
      </c>
      <c r="BV25" s="12">
        <f>(BV$3*templow!$I135+BV$4*templow!$I135^2+BV$5*templow!$I135^6)*(L25/L$56)^$BW$1</f>
        <v>0.56932778567217834</v>
      </c>
      <c r="BW25" s="12">
        <f>(BW$3*templow!$I135+BW$4*templow!$I135^2+BW$5*templow!$I135^6)*(M25/M$56)^$BW$1</f>
        <v>0.30864222730979302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34"/>
        <v>6.9399655695143725E-3</v>
      </c>
      <c r="F26" s="11">
        <f t="shared" si="12"/>
        <v>1.5668442836691332E-2</v>
      </c>
      <c r="G26" s="11">
        <f t="shared" si="13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4"/>
        <v>20124.351959751704</v>
      </c>
      <c r="L26" s="1">
        <f t="shared" si="0"/>
        <v>1449.8121240919959</v>
      </c>
      <c r="M26" s="1">
        <f t="shared" si="1"/>
        <v>417.06319180806776</v>
      </c>
      <c r="N26" s="11">
        <f t="shared" si="35"/>
        <v>1.9866883309723526E-2</v>
      </c>
      <c r="O26" s="11">
        <f t="shared" si="15"/>
        <v>3.1415457728710017E-2</v>
      </c>
      <c r="P26" s="11">
        <f t="shared" si="16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7"/>
        <v>221.55623080971907</v>
      </c>
      <c r="U26" s="1">
        <f t="shared" si="48"/>
        <v>902.87289581321522</v>
      </c>
      <c r="V26" s="1">
        <f t="shared" si="49"/>
        <v>880.94465297742408</v>
      </c>
      <c r="W26" s="11">
        <f t="shared" si="36"/>
        <v>-5.1281902986994754E-2</v>
      </c>
      <c r="X26" s="11">
        <f t="shared" si="52"/>
        <v>-3.7016753471331154E-2</v>
      </c>
      <c r="Y26" s="11">
        <f t="shared" si="53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8"/>
        <v>2.4457874406053151</v>
      </c>
      <c r="AD26" s="12">
        <f t="shared" si="50"/>
        <v>2.8182464047647726</v>
      </c>
      <c r="AE26" s="12">
        <f t="shared" si="51"/>
        <v>1.871783504022132</v>
      </c>
      <c r="AF26" s="11">
        <f t="shared" si="37"/>
        <v>-1.5721294261408225E-3</v>
      </c>
      <c r="AG26" s="11">
        <f t="shared" si="54"/>
        <v>1.2560552014162951E-2</v>
      </c>
      <c r="AH26" s="11">
        <f t="shared" si="55"/>
        <v>1.1498837137846607E-2</v>
      </c>
      <c r="AI26" s="1">
        <f t="shared" si="38"/>
        <v>21939.617431763942</v>
      </c>
      <c r="AJ26" s="1">
        <f t="shared" si="39"/>
        <v>2929.3785945657969</v>
      </c>
      <c r="AK26" s="1">
        <f t="shared" si="40"/>
        <v>932.03806177940703</v>
      </c>
      <c r="AL26" s="14">
        <f t="shared" si="19"/>
        <v>8.2708981176267589</v>
      </c>
      <c r="AM26" s="14">
        <f t="shared" si="20"/>
        <v>1.0895899562893532</v>
      </c>
      <c r="AN26" s="14">
        <f t="shared" si="21"/>
        <v>0.45103860224616948</v>
      </c>
      <c r="AO26" s="11">
        <f t="shared" si="41"/>
        <v>2.0621120954280148E-2</v>
      </c>
      <c r="AP26" s="11">
        <f t="shared" si="22"/>
        <v>2.5977173653231045E-2</v>
      </c>
      <c r="AQ26" s="11">
        <f t="shared" si="23"/>
        <v>2.3564574154817608E-2</v>
      </c>
      <c r="AR26" s="1">
        <f t="shared" si="42"/>
        <v>14219.109702597792</v>
      </c>
      <c r="AS26" s="1">
        <f t="shared" si="43"/>
        <v>2134.1259420488577</v>
      </c>
      <c r="AT26" s="1">
        <f t="shared" si="44"/>
        <v>691.18551481508996</v>
      </c>
      <c r="AU26" s="1">
        <f t="shared" si="45"/>
        <v>2843.8219405195587</v>
      </c>
      <c r="AV26" s="1">
        <f t="shared" si="46"/>
        <v>426.82518840977156</v>
      </c>
      <c r="AW26" s="1">
        <f t="shared" si="47"/>
        <v>138.237102963018</v>
      </c>
      <c r="AX26" s="1">
        <f t="shared" si="24"/>
        <v>12506.045006961838</v>
      </c>
      <c r="AY26" s="1">
        <f t="shared" si="4"/>
        <v>963.95712074945845</v>
      </c>
      <c r="AZ26" s="1">
        <f t="shared" si="5"/>
        <v>318.65217182326199</v>
      </c>
      <c r="BA26" s="1">
        <f t="shared" si="25"/>
        <v>8580.9777537492519</v>
      </c>
      <c r="BB26" s="1">
        <f t="shared" si="26"/>
        <v>12169.569734725135</v>
      </c>
      <c r="BC26" s="1">
        <f t="shared" si="27"/>
        <v>10002.28555956844</v>
      </c>
      <c r="BD26" s="1">
        <f t="shared" si="28"/>
        <v>0</v>
      </c>
      <c r="BE26" s="2">
        <v>0</v>
      </c>
      <c r="BF26" s="2">
        <v>0</v>
      </c>
      <c r="BG26" s="2">
        <v>0</v>
      </c>
      <c r="BH26" s="2">
        <f t="shared" si="6"/>
        <v>0</v>
      </c>
      <c r="BI26" s="2">
        <f t="shared" si="29"/>
        <v>0</v>
      </c>
      <c r="BJ26" s="2">
        <f t="shared" si="7"/>
        <v>0</v>
      </c>
      <c r="BK26" s="2">
        <f t="shared" si="8"/>
        <v>0</v>
      </c>
      <c r="BL26" s="2">
        <f t="shared" si="9"/>
        <v>0</v>
      </c>
      <c r="BM26" s="2">
        <f t="shared" si="10"/>
        <v>0</v>
      </c>
      <c r="BN26" s="2">
        <f t="shared" si="11"/>
        <v>0</v>
      </c>
      <c r="BO26" s="2">
        <f t="shared" si="30"/>
        <v>0</v>
      </c>
      <c r="BP26" s="2">
        <f t="shared" si="31"/>
        <v>0</v>
      </c>
      <c r="BQ26" s="2">
        <f t="shared" si="32"/>
        <v>0</v>
      </c>
      <c r="BR26" s="11">
        <f t="shared" si="33"/>
        <v>4.2806571653571907E-2</v>
      </c>
      <c r="BS26" s="17">
        <v>0</v>
      </c>
      <c r="BT26" s="17">
        <v>0</v>
      </c>
      <c r="BU26" s="12">
        <f>(BU$3*templow!$I136+BU$4*templow!$I136^2+BU$5*templow!$I136^6)*(K26/K$56)^$BW$1</f>
        <v>0.90500364782237452</v>
      </c>
      <c r="BV26" s="12">
        <f>(BV$3*templow!$I136+BV$4*templow!$I136^2+BV$5*templow!$I136^6)*(L26/L$56)^$BW$1</f>
        <v>0.58164991378853392</v>
      </c>
      <c r="BW26" s="12">
        <f>(BW$3*templow!$I136+BW$4*templow!$I136^2+BW$5*templow!$I136^6)*(M26/M$56)^$BW$1</f>
        <v>0.3145809198903145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34"/>
        <v>6.9168601659503892E-3</v>
      </c>
      <c r="F27" s="11">
        <f t="shared" si="12"/>
        <v>1.5817996879959884E-2</v>
      </c>
      <c r="G27" s="11">
        <f t="shared" si="13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4"/>
        <v>20292.933909060386</v>
      </c>
      <c r="L27" s="1">
        <f t="shared" si="0"/>
        <v>1454.6029384071733</v>
      </c>
      <c r="M27" s="1">
        <f t="shared" si="1"/>
        <v>427.88781278464347</v>
      </c>
      <c r="N27" s="11">
        <f t="shared" si="35"/>
        <v>8.3770125689435204E-3</v>
      </c>
      <c r="O27" s="11">
        <f t="shared" si="15"/>
        <v>3.3044380272222451E-3</v>
      </c>
      <c r="P27" s="11">
        <f t="shared" si="16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7"/>
        <v>212.36445626954927</v>
      </c>
      <c r="U27" s="1">
        <f t="shared" si="48"/>
        <v>899.9089338975441</v>
      </c>
      <c r="V27" s="1">
        <f t="shared" si="49"/>
        <v>881.70150629598425</v>
      </c>
      <c r="W27" s="11">
        <f t="shared" si="36"/>
        <v>-4.1487321329563676E-2</v>
      </c>
      <c r="X27" s="11">
        <f t="shared" si="52"/>
        <v>-3.2828119322393379E-3</v>
      </c>
      <c r="Y27" s="11">
        <f t="shared" si="53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8"/>
        <v>2.4149199480729333</v>
      </c>
      <c r="AD27" s="12">
        <f t="shared" si="50"/>
        <v>2.735183012324311</v>
      </c>
      <c r="AE27" s="12">
        <f t="shared" si="51"/>
        <v>1.8350201755581217</v>
      </c>
      <c r="AF27" s="11">
        <f t="shared" si="37"/>
        <v>-1.2620676686745269E-2</v>
      </c>
      <c r="AG27" s="11">
        <f t="shared" si="54"/>
        <v>-2.9473431528211025E-2</v>
      </c>
      <c r="AH27" s="11">
        <f t="shared" si="55"/>
        <v>-1.9640801612479497E-2</v>
      </c>
      <c r="AI27" s="1">
        <f t="shared" si="38"/>
        <v>22589.477629107107</v>
      </c>
      <c r="AJ27" s="1">
        <f t="shared" si="39"/>
        <v>3063.265923518989</v>
      </c>
      <c r="AK27" s="1">
        <f t="shared" si="40"/>
        <v>977.0713585644844</v>
      </c>
      <c r="AL27" s="14">
        <f t="shared" si="19"/>
        <v>8.4414533081108676</v>
      </c>
      <c r="AM27" s="14">
        <f t="shared" si="20"/>
        <v>1.1178944237946982</v>
      </c>
      <c r="AN27" s="14">
        <f t="shared" si="21"/>
        <v>0.4616671348354846</v>
      </c>
      <c r="AO27" s="11">
        <f t="shared" si="41"/>
        <v>2.0621120954280148E-2</v>
      </c>
      <c r="AP27" s="11">
        <f t="shared" si="22"/>
        <v>2.5977173653231045E-2</v>
      </c>
      <c r="AQ27" s="11">
        <f t="shared" si="23"/>
        <v>2.3564574154817608E-2</v>
      </c>
      <c r="AR27" s="1">
        <f t="shared" si="42"/>
        <v>14678.013210257626</v>
      </c>
      <c r="AS27" s="1">
        <f t="shared" si="43"/>
        <v>2237.1355800170063</v>
      </c>
      <c r="AT27" s="1">
        <f t="shared" si="44"/>
        <v>728.41369484042536</v>
      </c>
      <c r="AU27" s="1">
        <f t="shared" si="45"/>
        <v>2935.6026420515254</v>
      </c>
      <c r="AV27" s="1">
        <f t="shared" si="46"/>
        <v>447.4271160034013</v>
      </c>
      <c r="AW27" s="1">
        <f t="shared" si="47"/>
        <v>145.68273896808509</v>
      </c>
      <c r="AX27" s="1">
        <f t="shared" si="24"/>
        <v>12820.980621077606</v>
      </c>
      <c r="AY27" s="1">
        <f t="shared" si="4"/>
        <v>994.75028667606784</v>
      </c>
      <c r="AZ27" s="1">
        <f t="shared" si="5"/>
        <v>327.63344695755029</v>
      </c>
      <c r="BA27" s="1">
        <f t="shared" si="25"/>
        <v>8663.1097221816781</v>
      </c>
      <c r="BB27" s="1">
        <f t="shared" si="26"/>
        <v>12418.642196786283</v>
      </c>
      <c r="BC27" s="1">
        <f t="shared" si="27"/>
        <v>10301.502485677411</v>
      </c>
      <c r="BD27" s="1">
        <f t="shared" si="28"/>
        <v>0</v>
      </c>
      <c r="BE27" s="2">
        <v>0</v>
      </c>
      <c r="BF27" s="2">
        <v>0</v>
      </c>
      <c r="BG27" s="2">
        <v>0</v>
      </c>
      <c r="BH27" s="2">
        <f t="shared" si="6"/>
        <v>0</v>
      </c>
      <c r="BI27" s="2">
        <f t="shared" si="29"/>
        <v>0</v>
      </c>
      <c r="BJ27" s="2">
        <f t="shared" si="7"/>
        <v>0</v>
      </c>
      <c r="BK27" s="2">
        <f t="shared" si="8"/>
        <v>0</v>
      </c>
      <c r="BL27" s="2">
        <f t="shared" si="9"/>
        <v>0</v>
      </c>
      <c r="BM27" s="2">
        <f t="shared" si="10"/>
        <v>0</v>
      </c>
      <c r="BN27" s="2">
        <f t="shared" si="11"/>
        <v>0</v>
      </c>
      <c r="BO27" s="2">
        <f t="shared" si="30"/>
        <v>0</v>
      </c>
      <c r="BP27" s="2">
        <f t="shared" si="31"/>
        <v>0</v>
      </c>
      <c r="BQ27" s="2">
        <f t="shared" si="32"/>
        <v>0</v>
      </c>
      <c r="BR27" s="11">
        <f t="shared" si="33"/>
        <v>2.9448153818693784E-2</v>
      </c>
      <c r="BS27" s="17">
        <v>0</v>
      </c>
      <c r="BT27" s="17">
        <v>0</v>
      </c>
      <c r="BU27" s="12">
        <f>(BU$3*templow!$I137+BU$4*templow!$I137^2+BU$5*templow!$I137^6)*(K27/K$56)^$BW$1</f>
        <v>0.9301070771388954</v>
      </c>
      <c r="BV27" s="12">
        <f>(BV$3*templow!$I137+BV$4*templow!$I137^2+BV$5*templow!$I137^6)*(L27/L$56)^$BW$1</f>
        <v>0.59827504352954575</v>
      </c>
      <c r="BW27" s="12">
        <f>(BW$3*templow!$I137+BW$4*templow!$I137^2+BW$5*templow!$I137^6)*(M27/M$56)^$BW$1</f>
        <v>0.32148191513332908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34"/>
        <v>6.1984829573309419E-3</v>
      </c>
      <c r="F28" s="11">
        <f t="shared" si="12"/>
        <v>1.6820629902325246E-2</v>
      </c>
      <c r="G28" s="11">
        <f t="shared" si="13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4"/>
        <v>20237.139804597737</v>
      </c>
      <c r="L28" s="1">
        <f t="shared" si="0"/>
        <v>1436.3355887459484</v>
      </c>
      <c r="M28" s="1">
        <f t="shared" si="1"/>
        <v>433.3540066629966</v>
      </c>
      <c r="N28" s="11">
        <f t="shared" si="35"/>
        <v>-2.7494350847778737E-3</v>
      </c>
      <c r="O28" s="11">
        <f t="shared" si="15"/>
        <v>-1.2558306585870205E-2</v>
      </c>
      <c r="P28" s="11">
        <f t="shared" si="16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7"/>
        <v>206.37847509359841</v>
      </c>
      <c r="U28" s="1">
        <f t="shared" si="48"/>
        <v>927.07388067722479</v>
      </c>
      <c r="V28" s="1">
        <f t="shared" si="49"/>
        <v>889.61113157263264</v>
      </c>
      <c r="W28" s="11">
        <f t="shared" si="36"/>
        <v>-2.8187302532176051E-2</v>
      </c>
      <c r="X28" s="11">
        <f t="shared" si="52"/>
        <v>3.0186328589969724E-2</v>
      </c>
      <c r="Y28" s="11">
        <f t="shared" si="53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8"/>
        <v>2.3856263347113855</v>
      </c>
      <c r="AD28" s="12">
        <f t="shared" si="50"/>
        <v>2.7388918519516774</v>
      </c>
      <c r="AE28" s="12">
        <f t="shared" si="51"/>
        <v>1.8382081108631489</v>
      </c>
      <c r="AF28" s="11">
        <f t="shared" si="37"/>
        <v>-1.2130262696667726E-2</v>
      </c>
      <c r="AG28" s="11">
        <f t="shared" si="54"/>
        <v>1.3559749423182055E-3</v>
      </c>
      <c r="AH28" s="11">
        <f t="shared" si="55"/>
        <v>1.7372753430668908E-3</v>
      </c>
      <c r="AI28" s="1">
        <f t="shared" si="38"/>
        <v>23266.132508247923</v>
      </c>
      <c r="AJ28" s="1">
        <f t="shared" si="39"/>
        <v>3204.3664471704915</v>
      </c>
      <c r="AK28" s="1">
        <f t="shared" si="40"/>
        <v>1025.0469616761211</v>
      </c>
      <c r="AL28" s="14">
        <f t="shared" si="19"/>
        <v>8.6155255378073292</v>
      </c>
      <c r="AM28" s="14">
        <f t="shared" si="20"/>
        <v>1.1469341613675916</v>
      </c>
      <c r="AN28" s="14">
        <f t="shared" si="21"/>
        <v>0.47254612426915754</v>
      </c>
      <c r="AO28" s="11">
        <f t="shared" si="41"/>
        <v>2.0621120954280148E-2</v>
      </c>
      <c r="AP28" s="11">
        <f t="shared" si="22"/>
        <v>2.5977173653231045E-2</v>
      </c>
      <c r="AQ28" s="11">
        <f t="shared" si="23"/>
        <v>2.3564574154817608E-2</v>
      </c>
      <c r="AR28" s="1">
        <f t="shared" si="42"/>
        <v>15144.061131962364</v>
      </c>
      <c r="AS28" s="1">
        <f t="shared" si="43"/>
        <v>2347.129099409734</v>
      </c>
      <c r="AT28" s="1">
        <f t="shared" si="44"/>
        <v>767.66952063484507</v>
      </c>
      <c r="AU28" s="1">
        <f t="shared" si="45"/>
        <v>3028.8122263924729</v>
      </c>
      <c r="AV28" s="1">
        <f t="shared" si="46"/>
        <v>469.42581988194684</v>
      </c>
      <c r="AW28" s="1">
        <f t="shared" si="47"/>
        <v>153.53390412696902</v>
      </c>
      <c r="AX28" s="1">
        <f t="shared" si="24"/>
        <v>13146.576271941067</v>
      </c>
      <c r="AY28" s="1">
        <f t="shared" si="4"/>
        <v>1026.3946907756449</v>
      </c>
      <c r="AZ28" s="1">
        <f t="shared" si="5"/>
        <v>336.92839263457734</v>
      </c>
      <c r="BA28" s="1">
        <f t="shared" si="25"/>
        <v>8739.918923901685</v>
      </c>
      <c r="BB28" s="1">
        <f t="shared" si="26"/>
        <v>12684.821407807538</v>
      </c>
      <c r="BC28" s="1">
        <f t="shared" si="27"/>
        <v>10608.158256665278</v>
      </c>
      <c r="BD28" s="1">
        <f t="shared" si="28"/>
        <v>0</v>
      </c>
      <c r="BE28" s="2">
        <v>0</v>
      </c>
      <c r="BF28" s="2">
        <v>0</v>
      </c>
      <c r="BG28" s="2">
        <v>0</v>
      </c>
      <c r="BH28" s="2">
        <f t="shared" si="6"/>
        <v>0</v>
      </c>
      <c r="BI28" s="2">
        <f t="shared" si="29"/>
        <v>0</v>
      </c>
      <c r="BJ28" s="2">
        <f t="shared" si="7"/>
        <v>0</v>
      </c>
      <c r="BK28" s="2">
        <f t="shared" si="8"/>
        <v>0</v>
      </c>
      <c r="BL28" s="2">
        <f t="shared" si="9"/>
        <v>0</v>
      </c>
      <c r="BM28" s="2">
        <f t="shared" si="10"/>
        <v>0</v>
      </c>
      <c r="BN28" s="2">
        <f t="shared" si="11"/>
        <v>0</v>
      </c>
      <c r="BO28" s="2">
        <f t="shared" si="30"/>
        <v>0</v>
      </c>
      <c r="BP28" s="2">
        <f t="shared" si="31"/>
        <v>0</v>
      </c>
      <c r="BQ28" s="2">
        <f t="shared" si="32"/>
        <v>0</v>
      </c>
      <c r="BR28" s="11">
        <f t="shared" si="33"/>
        <v>1.7109021078205416E-2</v>
      </c>
      <c r="BS28" s="17">
        <v>0</v>
      </c>
      <c r="BT28" s="17">
        <v>0</v>
      </c>
      <c r="BU28" s="12">
        <f>(BU$3*templow!$I138+BU$4*templow!$I138^2+BU$5*templow!$I138^6)*(K28/K$56)^$BW$1</f>
        <v>0.9582845563787874</v>
      </c>
      <c r="BV28" s="12">
        <f>(BV$3*templow!$I138+BV$4*templow!$I138^2+BV$5*templow!$I138^6)*(L28/L$56)^$BW$1</f>
        <v>0.61764551676490764</v>
      </c>
      <c r="BW28" s="12">
        <f>(BW$3*templow!$I138+BW$4*templow!$I138^2+BW$5*templow!$I138^6)*(M28/M$56)^$BW$1</f>
        <v>0.32948965408511965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34"/>
        <v>5.666316603642807E-3</v>
      </c>
      <c r="F29" s="11">
        <f t="shared" si="12"/>
        <v>1.6624795407551574E-2</v>
      </c>
      <c r="G29" s="11">
        <f t="shared" si="13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4"/>
        <v>20622.14124085362</v>
      </c>
      <c r="L29" s="1">
        <f t="shared" si="0"/>
        <v>1421.1857477326455</v>
      </c>
      <c r="M29" s="1">
        <f t="shared" si="1"/>
        <v>440.35839097389959</v>
      </c>
      <c r="N29" s="11">
        <f t="shared" si="35"/>
        <v>1.9024498519717437E-2</v>
      </c>
      <c r="O29" s="11">
        <f t="shared" si="15"/>
        <v>-1.0547563627891443E-2</v>
      </c>
      <c r="P29" s="11">
        <f t="shared" si="16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7"/>
        <v>202.10092770770731</v>
      </c>
      <c r="U29" s="1">
        <f t="shared" si="48"/>
        <v>939.74627918148394</v>
      </c>
      <c r="V29" s="1">
        <f t="shared" si="49"/>
        <v>883.6069313906263</v>
      </c>
      <c r="W29" s="11">
        <f t="shared" si="36"/>
        <v>-2.0726712821921511E-2</v>
      </c>
      <c r="X29" s="11">
        <f t="shared" si="52"/>
        <v>1.3669243377886886E-2</v>
      </c>
      <c r="Y29" s="11">
        <f t="shared" si="53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8"/>
        <v>2.3750849615876435</v>
      </c>
      <c r="AD29" s="12">
        <f t="shared" si="50"/>
        <v>2.7443910675908154</v>
      </c>
      <c r="AE29" s="12">
        <f t="shared" si="51"/>
        <v>1.8865369423268037</v>
      </c>
      <c r="AF29" s="11">
        <f t="shared" si="37"/>
        <v>-4.4187025312232286E-3</v>
      </c>
      <c r="AG29" s="11">
        <f t="shared" si="54"/>
        <v>2.0078250388817498E-3</v>
      </c>
      <c r="AH29" s="11">
        <f t="shared" si="55"/>
        <v>2.6291273103436374E-2</v>
      </c>
      <c r="AI29" s="1">
        <f t="shared" si="38"/>
        <v>23968.331483815607</v>
      </c>
      <c r="AJ29" s="1">
        <f t="shared" si="39"/>
        <v>3353.3556223353889</v>
      </c>
      <c r="AK29" s="1">
        <f t="shared" si="40"/>
        <v>1076.076169635478</v>
      </c>
      <c r="AL29" s="14">
        <f t="shared" si="19"/>
        <v>8.7931873320071432</v>
      </c>
      <c r="AM29" s="14">
        <f t="shared" si="20"/>
        <v>1.1767282692462604</v>
      </c>
      <c r="AN29" s="14">
        <f t="shared" si="21"/>
        <v>0.48368147245606974</v>
      </c>
      <c r="AO29" s="11">
        <f t="shared" si="41"/>
        <v>2.0621120954280148E-2</v>
      </c>
      <c r="AP29" s="11">
        <f t="shared" si="22"/>
        <v>2.5977173653231045E-2</v>
      </c>
      <c r="AQ29" s="11">
        <f t="shared" si="23"/>
        <v>2.3564574154817608E-2</v>
      </c>
      <c r="AR29" s="1">
        <f t="shared" si="42"/>
        <v>15618.982920650913</v>
      </c>
      <c r="AS29" s="1">
        <f t="shared" si="43"/>
        <v>2462.3553193478451</v>
      </c>
      <c r="AT29" s="1">
        <f t="shared" si="44"/>
        <v>808.99433513658573</v>
      </c>
      <c r="AU29" s="1">
        <f t="shared" si="45"/>
        <v>3123.796584130183</v>
      </c>
      <c r="AV29" s="1">
        <f t="shared" si="46"/>
        <v>492.47106386956904</v>
      </c>
      <c r="AW29" s="1">
        <f t="shared" si="47"/>
        <v>161.79886702731716</v>
      </c>
      <c r="AX29" s="1">
        <f t="shared" si="24"/>
        <v>13482.460513789827</v>
      </c>
      <c r="AY29" s="1">
        <f t="shared" si="4"/>
        <v>1059.1743215529059</v>
      </c>
      <c r="AZ29" s="1">
        <f t="shared" si="5"/>
        <v>346.54823016795763</v>
      </c>
      <c r="BA29" s="1">
        <f t="shared" si="25"/>
        <v>8812.8229477314489</v>
      </c>
      <c r="BB29" s="1">
        <f t="shared" si="26"/>
        <v>12954.172006335704</v>
      </c>
      <c r="BC29" s="1">
        <f t="shared" si="27"/>
        <v>10921.462028073447</v>
      </c>
      <c r="BD29" s="1">
        <f t="shared" si="28"/>
        <v>0</v>
      </c>
      <c r="BE29" s="2">
        <v>0</v>
      </c>
      <c r="BF29" s="2">
        <v>0</v>
      </c>
      <c r="BG29" s="2">
        <v>0</v>
      </c>
      <c r="BH29" s="2">
        <f t="shared" si="6"/>
        <v>0</v>
      </c>
      <c r="BI29" s="2">
        <f t="shared" si="29"/>
        <v>0</v>
      </c>
      <c r="BJ29" s="2">
        <f t="shared" si="7"/>
        <v>0</v>
      </c>
      <c r="BK29" s="2">
        <f t="shared" si="8"/>
        <v>0</v>
      </c>
      <c r="BL29" s="2">
        <f t="shared" si="9"/>
        <v>0</v>
      </c>
      <c r="BM29" s="2">
        <f t="shared" si="10"/>
        <v>0</v>
      </c>
      <c r="BN29" s="2">
        <f t="shared" si="11"/>
        <v>0</v>
      </c>
      <c r="BO29" s="2">
        <f t="shared" si="30"/>
        <v>0</v>
      </c>
      <c r="BP29" s="2">
        <f t="shared" si="31"/>
        <v>0</v>
      </c>
      <c r="BQ29" s="2">
        <f t="shared" si="32"/>
        <v>0</v>
      </c>
      <c r="BR29" s="11">
        <f t="shared" si="33"/>
        <v>3.5451074401415789E-2</v>
      </c>
      <c r="BS29" s="17">
        <v>0</v>
      </c>
      <c r="BT29" s="17">
        <v>0</v>
      </c>
      <c r="BU29" s="12">
        <f>(BU$3*templow!$I139+BU$4*templow!$I139^2+BU$5*templow!$I139^6)*(K29/K$56)^$BW$1</f>
        <v>0.98164335822452153</v>
      </c>
      <c r="BV29" s="12">
        <f>(BV$3*templow!$I139+BV$4*templow!$I139^2+BV$5*templow!$I139^6)*(L29/L$56)^$BW$1</f>
        <v>0.63708096232437161</v>
      </c>
      <c r="BW29" s="12">
        <f>(BW$3*templow!$I139+BW$4*templow!$I139^2+BW$5*templow!$I139^6)*(M29/M$56)^$BW$1</f>
        <v>0.33728058940914024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34"/>
        <v>5.2636035724735741E-3</v>
      </c>
      <c r="F30" s="11">
        <f t="shared" si="12"/>
        <v>1.5904845060938921E-2</v>
      </c>
      <c r="G30" s="11">
        <f t="shared" si="13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4"/>
        <v>21351.694434927398</v>
      </c>
      <c r="L30" s="1">
        <f t="shared" si="0"/>
        <v>1457.3086030603524</v>
      </c>
      <c r="M30" s="1">
        <f t="shared" si="1"/>
        <v>452.38859579981255</v>
      </c>
      <c r="N30" s="11">
        <f t="shared" si="35"/>
        <v>3.5377179583490292E-2</v>
      </c>
      <c r="O30" s="11">
        <f t="shared" si="15"/>
        <v>2.5417406123961817E-2</v>
      </c>
      <c r="P30" s="11">
        <f t="shared" si="16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7"/>
        <v>201.70557911853126</v>
      </c>
      <c r="U30" s="1">
        <f t="shared" si="48"/>
        <v>941.66348339372075</v>
      </c>
      <c r="V30" s="1">
        <f t="shared" si="49"/>
        <v>872.71451539045961</v>
      </c>
      <c r="W30" s="11">
        <f t="shared" si="36"/>
        <v>-1.9561938367143039E-3</v>
      </c>
      <c r="X30" s="11">
        <f t="shared" si="52"/>
        <v>2.040129612331798E-3</v>
      </c>
      <c r="Y30" s="11">
        <f t="shared" si="53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8"/>
        <v>2.3409095494429892</v>
      </c>
      <c r="AD30" s="12">
        <f t="shared" si="50"/>
        <v>2.7203543668669528</v>
      </c>
      <c r="AE30" s="12">
        <f t="shared" si="51"/>
        <v>1.9115173214066605</v>
      </c>
      <c r="AF30" s="11">
        <f t="shared" si="37"/>
        <v>-1.4389132472048205E-2</v>
      </c>
      <c r="AG30" s="11">
        <f t="shared" si="54"/>
        <v>-8.7584823488597863E-3</v>
      </c>
      <c r="AH30" s="11">
        <f t="shared" si="55"/>
        <v>1.3241394069414048E-2</v>
      </c>
      <c r="AI30" s="1">
        <f t="shared" si="38"/>
        <v>24695.294919564229</v>
      </c>
      <c r="AJ30" s="1">
        <f t="shared" si="39"/>
        <v>3510.4911239714193</v>
      </c>
      <c r="AK30" s="1">
        <f t="shared" si="40"/>
        <v>1130.2674196992473</v>
      </c>
      <c r="AL30" s="14">
        <f t="shared" si="19"/>
        <v>8.974512711554107</v>
      </c>
      <c r="AM30" s="14">
        <f t="shared" si="20"/>
        <v>1.2072963438391364</v>
      </c>
      <c r="AN30" s="14">
        <f t="shared" si="21"/>
        <v>0.49507922038107216</v>
      </c>
      <c r="AO30" s="11">
        <f t="shared" si="41"/>
        <v>2.0621120954280148E-2</v>
      </c>
      <c r="AP30" s="11">
        <f t="shared" si="22"/>
        <v>2.5977173653231045E-2</v>
      </c>
      <c r="AQ30" s="11">
        <f t="shared" si="23"/>
        <v>2.3564574154817608E-2</v>
      </c>
      <c r="AR30" s="1">
        <f t="shared" si="42"/>
        <v>16104.103440851959</v>
      </c>
      <c r="AS30" s="1">
        <f t="shared" si="43"/>
        <v>2581.9539914058173</v>
      </c>
      <c r="AT30" s="1">
        <f t="shared" si="44"/>
        <v>852.46594137172281</v>
      </c>
      <c r="AU30" s="1">
        <f t="shared" si="45"/>
        <v>3220.8206881703918</v>
      </c>
      <c r="AV30" s="1">
        <f t="shared" si="46"/>
        <v>516.39079828116348</v>
      </c>
      <c r="AW30" s="1">
        <f t="shared" si="47"/>
        <v>170.49318827434456</v>
      </c>
      <c r="AX30" s="1">
        <f t="shared" si="24"/>
        <v>13828.433949861441</v>
      </c>
      <c r="AY30" s="1">
        <f t="shared" si="4"/>
        <v>1093.231630855614</v>
      </c>
      <c r="AZ30" s="1">
        <f t="shared" si="5"/>
        <v>356.49989237713265</v>
      </c>
      <c r="BA30" s="1">
        <f t="shared" si="25"/>
        <v>8882.8156755241689</v>
      </c>
      <c r="BB30" s="1">
        <f t="shared" si="26"/>
        <v>13220.00300777645</v>
      </c>
      <c r="BC30" s="1">
        <f t="shared" si="27"/>
        <v>11241.236587963382</v>
      </c>
      <c r="BD30" s="1">
        <f t="shared" si="28"/>
        <v>0</v>
      </c>
      <c r="BE30" s="2">
        <v>0</v>
      </c>
      <c r="BF30" s="2">
        <v>0</v>
      </c>
      <c r="BG30" s="2">
        <v>0</v>
      </c>
      <c r="BH30" s="2">
        <f t="shared" si="6"/>
        <v>0</v>
      </c>
      <c r="BI30" s="2">
        <f t="shared" si="29"/>
        <v>0</v>
      </c>
      <c r="BJ30" s="2">
        <f t="shared" si="7"/>
        <v>0</v>
      </c>
      <c r="BK30" s="2">
        <f t="shared" si="8"/>
        <v>0</v>
      </c>
      <c r="BL30" s="2">
        <f t="shared" si="9"/>
        <v>0</v>
      </c>
      <c r="BM30" s="2">
        <f t="shared" si="10"/>
        <v>0</v>
      </c>
      <c r="BN30" s="2">
        <f t="shared" si="11"/>
        <v>0</v>
      </c>
      <c r="BO30" s="2">
        <f t="shared" si="30"/>
        <v>0</v>
      </c>
      <c r="BP30" s="2">
        <f t="shared" si="31"/>
        <v>0</v>
      </c>
      <c r="BQ30" s="2">
        <f t="shared" si="32"/>
        <v>0</v>
      </c>
      <c r="BR30" s="11">
        <f t="shared" si="33"/>
        <v>5.377947418379822E-2</v>
      </c>
      <c r="BS30" s="17">
        <v>0</v>
      </c>
      <c r="BT30" s="17">
        <v>0</v>
      </c>
      <c r="BU30" s="12">
        <f>(BU$3*templow!$I140+BU$4*templow!$I140^2+BU$5*templow!$I140^6)*(K30/K$56)^$BW$1</f>
        <v>1.0011655557549126</v>
      </c>
      <c r="BV30" s="12">
        <f>(BV$3*templow!$I140+BV$4*templow!$I140^2+BV$5*templow!$I140^6)*(L30/L$56)^$BW$1</f>
        <v>0.65101387267994582</v>
      </c>
      <c r="BW30" s="12">
        <f>(BW$3*templow!$I140+BW$4*templow!$I140^2+BW$5*templow!$I140^6)*(M30/M$56)^$BW$1</f>
        <v>0.34416120329810052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34"/>
        <v>5.4244692212248591E-3</v>
      </c>
      <c r="F31" s="11">
        <f t="shared" si="12"/>
        <v>1.6064507173073395E-2</v>
      </c>
      <c r="G31" s="11">
        <f t="shared" si="13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4"/>
        <v>21972.725966800524</v>
      </c>
      <c r="L31" s="1">
        <f t="shared" si="0"/>
        <v>1475.8527077734223</v>
      </c>
      <c r="M31" s="1">
        <f t="shared" si="1"/>
        <v>458.08177067860311</v>
      </c>
      <c r="N31" s="11">
        <f t="shared" si="35"/>
        <v>2.9085819571173399E-2</v>
      </c>
      <c r="O31" s="11">
        <f t="shared" si="15"/>
        <v>1.272489895011053E-2</v>
      </c>
      <c r="P31" s="11">
        <f t="shared" si="16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7"/>
        <v>199.08113068127511</v>
      </c>
      <c r="U31" s="1">
        <f t="shared" si="48"/>
        <v>947.36627196858285</v>
      </c>
      <c r="V31" s="1">
        <f t="shared" si="49"/>
        <v>874.98272398389327</v>
      </c>
      <c r="W31" s="11">
        <f t="shared" si="36"/>
        <v>-1.3011283320596201E-2</v>
      </c>
      <c r="X31" s="11">
        <f t="shared" si="52"/>
        <v>6.0560791359451915E-3</v>
      </c>
      <c r="Y31" s="11">
        <f t="shared" si="53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8"/>
        <v>2.3139111537652339</v>
      </c>
      <c r="AD31" s="12">
        <f t="shared" si="50"/>
        <v>2.8188005878676665</v>
      </c>
      <c r="AE31" s="12">
        <f t="shared" si="51"/>
        <v>1.9431513150416031</v>
      </c>
      <c r="AF31" s="11">
        <f t="shared" si="37"/>
        <v>-1.1533292981858012E-2</v>
      </c>
      <c r="AG31" s="11">
        <f t="shared" si="54"/>
        <v>3.6188748862926667E-2</v>
      </c>
      <c r="AH31" s="11">
        <f t="shared" si="55"/>
        <v>1.6549153534043626E-2</v>
      </c>
      <c r="AI31" s="1">
        <f t="shared" si="38"/>
        <v>25446.586115778198</v>
      </c>
      <c r="AJ31" s="1">
        <f t="shared" si="39"/>
        <v>3675.8328098554407</v>
      </c>
      <c r="AK31" s="1">
        <f t="shared" si="40"/>
        <v>1187.7338660036671</v>
      </c>
      <c r="AL31" s="14">
        <f t="shared" si="19"/>
        <v>9.1595772236847885</v>
      </c>
      <c r="AM31" s="14">
        <f t="shared" si="20"/>
        <v>1.2386584906139566</v>
      </c>
      <c r="AN31" s="14">
        <f t="shared" si="21"/>
        <v>0.50674555138225119</v>
      </c>
      <c r="AO31" s="11">
        <f t="shared" si="41"/>
        <v>2.0621120954280148E-2</v>
      </c>
      <c r="AP31" s="11">
        <f t="shared" si="22"/>
        <v>2.5977173653231045E-2</v>
      </c>
      <c r="AQ31" s="11">
        <f t="shared" si="23"/>
        <v>2.3564574154817608E-2</v>
      </c>
      <c r="AR31" s="1">
        <f t="shared" si="42"/>
        <v>16606.714721536202</v>
      </c>
      <c r="AS31" s="1">
        <f t="shared" si="43"/>
        <v>2707.8262661865601</v>
      </c>
      <c r="AT31" s="1">
        <f t="shared" si="44"/>
        <v>898.1602512070865</v>
      </c>
      <c r="AU31" s="1">
        <f t="shared" si="45"/>
        <v>3321.3429443072405</v>
      </c>
      <c r="AV31" s="1">
        <f t="shared" si="46"/>
        <v>541.56525323731205</v>
      </c>
      <c r="AW31" s="1">
        <f t="shared" si="47"/>
        <v>179.63205024141732</v>
      </c>
      <c r="AX31" s="1">
        <f t="shared" si="24"/>
        <v>14183.085562019443</v>
      </c>
      <c r="AY31" s="1">
        <f t="shared" si="4"/>
        <v>1128.4003319523842</v>
      </c>
      <c r="AZ31" s="1">
        <f t="shared" si="5"/>
        <v>366.79106280276091</v>
      </c>
      <c r="BA31" s="1">
        <f t="shared" si="25"/>
        <v>8954.7206059395467</v>
      </c>
      <c r="BB31" s="1">
        <f t="shared" si="26"/>
        <v>13493.161071516239</v>
      </c>
      <c r="BC31" s="1">
        <f t="shared" si="27"/>
        <v>11567.238878995622</v>
      </c>
      <c r="BD31" s="1">
        <f t="shared" si="28"/>
        <v>0</v>
      </c>
      <c r="BE31" s="2">
        <v>0</v>
      </c>
      <c r="BF31" s="2">
        <v>0</v>
      </c>
      <c r="BG31" s="2">
        <v>0</v>
      </c>
      <c r="BH31" s="2">
        <f t="shared" si="6"/>
        <v>0</v>
      </c>
      <c r="BI31" s="2">
        <f t="shared" si="29"/>
        <v>0</v>
      </c>
      <c r="BJ31" s="2">
        <f t="shared" si="7"/>
        <v>0</v>
      </c>
      <c r="BK31" s="2">
        <f t="shared" si="8"/>
        <v>0</v>
      </c>
      <c r="BL31" s="2">
        <f t="shared" si="9"/>
        <v>0</v>
      </c>
      <c r="BM31" s="2">
        <f t="shared" si="10"/>
        <v>0</v>
      </c>
      <c r="BN31" s="2">
        <f t="shared" si="11"/>
        <v>0</v>
      </c>
      <c r="BO31" s="2">
        <f t="shared" si="30"/>
        <v>0</v>
      </c>
      <c r="BP31" s="2">
        <f t="shared" si="31"/>
        <v>0</v>
      </c>
      <c r="BQ31" s="2">
        <f t="shared" si="32"/>
        <v>0</v>
      </c>
      <c r="BR31" s="11">
        <f t="shared" si="33"/>
        <v>4.6607326093668328E-2</v>
      </c>
      <c r="BS31" s="17">
        <v>0</v>
      </c>
      <c r="BT31" s="17">
        <v>0</v>
      </c>
      <c r="BU31" s="12">
        <f>(BU$3*templow!$I141+BU$4*templow!$I141^2+BU$5*templow!$I141^6)*(K31/K$56)^$BW$1</f>
        <v>1.0222640468265358</v>
      </c>
      <c r="BV31" s="12">
        <f>(BV$3*templow!$I141+BV$4*templow!$I141^2+BV$5*templow!$I141^6)*(L31/L$56)^$BW$1</f>
        <v>0.66707756105920035</v>
      </c>
      <c r="BW31" s="12">
        <f>(BW$3*templow!$I141+BW$4*templow!$I141^2+BW$5*templow!$I141^6)*(M31/M$56)^$BW$1</f>
        <v>0.35231247822855138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34"/>
        <v>5.6829898394004097E-3</v>
      </c>
      <c r="F32" s="11">
        <f t="shared" si="12"/>
        <v>1.659902638740296E-2</v>
      </c>
      <c r="G32" s="11">
        <f t="shared" si="13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4"/>
        <v>22509.556794976885</v>
      </c>
      <c r="L32" s="1">
        <f t="shared" si="0"/>
        <v>1512.5139657455427</v>
      </c>
      <c r="M32" s="1">
        <f t="shared" si="1"/>
        <v>463.59221716490123</v>
      </c>
      <c r="N32" s="11">
        <f t="shared" si="35"/>
        <v>2.4431689949962587E-2</v>
      </c>
      <c r="O32" s="11">
        <f t="shared" si="15"/>
        <v>2.4840729551819818E-2</v>
      </c>
      <c r="P32" s="11">
        <f t="shared" si="16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7"/>
        <v>195.25370142171693</v>
      </c>
      <c r="U32" s="1">
        <f t="shared" si="48"/>
        <v>932.00882127495822</v>
      </c>
      <c r="V32" s="1">
        <f t="shared" si="49"/>
        <v>880.29203924593799</v>
      </c>
      <c r="W32" s="11">
        <f t="shared" si="36"/>
        <v>-1.9225474792414321E-2</v>
      </c>
      <c r="X32" s="11">
        <f t="shared" si="52"/>
        <v>-1.621067917238872E-2</v>
      </c>
      <c r="Y32" s="11">
        <f t="shared" si="53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8"/>
        <v>2.2895410329228123</v>
      </c>
      <c r="AD32" s="12">
        <f t="shared" si="50"/>
        <v>2.8253717061001042</v>
      </c>
      <c r="AE32" s="12">
        <f t="shared" si="51"/>
        <v>1.9502411781325806</v>
      </c>
      <c r="AF32" s="11">
        <f t="shared" si="37"/>
        <v>-1.0532003704103454E-2</v>
      </c>
      <c r="AG32" s="11">
        <f t="shared" si="54"/>
        <v>2.3311752738808256E-3</v>
      </c>
      <c r="AH32" s="11">
        <f t="shared" si="55"/>
        <v>3.6486417892915846E-3</v>
      </c>
      <c r="AI32" s="1">
        <f t="shared" si="38"/>
        <v>26223.270448507621</v>
      </c>
      <c r="AJ32" s="1">
        <f t="shared" si="39"/>
        <v>3849.8147821072084</v>
      </c>
      <c r="AK32" s="1">
        <f t="shared" si="40"/>
        <v>1248.5925296447178</v>
      </c>
      <c r="AL32" s="14">
        <f t="shared" si="19"/>
        <v>9.3484579735044626</v>
      </c>
      <c r="AM32" s="14">
        <f t="shared" si="20"/>
        <v>1.2708353373216845</v>
      </c>
      <c r="AN32" s="14">
        <f t="shared" si="21"/>
        <v>0.51868679450542221</v>
      </c>
      <c r="AO32" s="11">
        <f t="shared" si="41"/>
        <v>2.0621120954280148E-2</v>
      </c>
      <c r="AP32" s="11">
        <f t="shared" si="22"/>
        <v>2.5977173653231045E-2</v>
      </c>
      <c r="AQ32" s="11">
        <f t="shared" si="23"/>
        <v>2.3564574154817608E-2</v>
      </c>
      <c r="AR32" s="1">
        <f t="shared" si="42"/>
        <v>17128.86655162213</v>
      </c>
      <c r="AS32" s="1">
        <f t="shared" si="43"/>
        <v>2841.1558926250655</v>
      </c>
      <c r="AT32" s="1">
        <f t="shared" si="44"/>
        <v>946.69792193630326</v>
      </c>
      <c r="AU32" s="1">
        <f t="shared" si="45"/>
        <v>3425.7733103244263</v>
      </c>
      <c r="AV32" s="1">
        <f t="shared" si="46"/>
        <v>568.23117852501309</v>
      </c>
      <c r="AW32" s="1">
        <f t="shared" si="47"/>
        <v>189.33958438726066</v>
      </c>
      <c r="AX32" s="1">
        <f t="shared" si="24"/>
        <v>14546.366280651047</v>
      </c>
      <c r="AY32" s="1">
        <f t="shared" si="4"/>
        <v>1164.6294905810041</v>
      </c>
      <c r="AZ32" s="1">
        <f t="shared" si="5"/>
        <v>377.37558834951579</v>
      </c>
      <c r="BA32" s="1">
        <f t="shared" si="25"/>
        <v>9029.4351557850496</v>
      </c>
      <c r="BB32" s="1">
        <f t="shared" si="26"/>
        <v>13778.809804701408</v>
      </c>
      <c r="BC32" s="1">
        <f t="shared" si="27"/>
        <v>11907.472657715849</v>
      </c>
      <c r="BD32" s="1">
        <f t="shared" si="28"/>
        <v>0</v>
      </c>
      <c r="BE32" s="2">
        <v>0</v>
      </c>
      <c r="BF32" s="2">
        <v>0</v>
      </c>
      <c r="BG32" s="2">
        <v>0</v>
      </c>
      <c r="BH32" s="2">
        <f t="shared" si="6"/>
        <v>0</v>
      </c>
      <c r="BI32" s="2">
        <f t="shared" si="29"/>
        <v>0</v>
      </c>
      <c r="BJ32" s="2">
        <f t="shared" si="7"/>
        <v>0</v>
      </c>
      <c r="BK32" s="2">
        <f t="shared" si="8"/>
        <v>0</v>
      </c>
      <c r="BL32" s="2">
        <f t="shared" si="9"/>
        <v>0</v>
      </c>
      <c r="BM32" s="2">
        <f t="shared" si="10"/>
        <v>0</v>
      </c>
      <c r="BN32" s="2">
        <f t="shared" si="11"/>
        <v>0</v>
      </c>
      <c r="BO32" s="2">
        <f t="shared" si="30"/>
        <v>0</v>
      </c>
      <c r="BP32" s="2">
        <f t="shared" si="31"/>
        <v>0</v>
      </c>
      <c r="BQ32" s="2">
        <f t="shared" si="32"/>
        <v>0</v>
      </c>
      <c r="BR32" s="11">
        <f t="shared" si="33"/>
        <v>4.3919983115699973E-2</v>
      </c>
      <c r="BS32" s="17">
        <v>0</v>
      </c>
      <c r="BT32" s="17">
        <v>0</v>
      </c>
      <c r="BU32" s="12">
        <f>(BU$3*templow!$I142+BU$4*templow!$I142^2+BU$5*templow!$I142^6)*(K32/K$56)^$BW$1</f>
        <v>1.0446401979350373</v>
      </c>
      <c r="BV32" s="12">
        <f>(BV$3*templow!$I142+BV$4*templow!$I142^2+BV$5*templow!$I142^6)*(L32/L$56)^$BW$1</f>
        <v>0.68127139373316647</v>
      </c>
      <c r="BW32" s="12">
        <f>(BW$3*templow!$I142+BW$4*templow!$I142^2+BW$5*templow!$I142^6)*(M32/M$56)^$BW$1</f>
        <v>0.36057112119054613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34"/>
        <v>5.6025935173917851E-3</v>
      </c>
      <c r="F33" s="11">
        <f t="shared" si="12"/>
        <v>1.7099851299727353E-2</v>
      </c>
      <c r="G33" s="11">
        <f t="shared" si="13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4"/>
        <v>23071.639145062869</v>
      </c>
      <c r="L33" s="1">
        <f t="shared" si="0"/>
        <v>1548.4183338076225</v>
      </c>
      <c r="M33" s="1">
        <f t="shared" si="1"/>
        <v>470.12163331276088</v>
      </c>
      <c r="N33" s="11">
        <f t="shared" si="35"/>
        <v>2.4970831509726343E-2</v>
      </c>
      <c r="O33" s="11">
        <f t="shared" si="15"/>
        <v>2.3738205977081428E-2</v>
      </c>
      <c r="P33" s="11">
        <f t="shared" si="16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7"/>
        <v>195.30292964894775</v>
      </c>
      <c r="U33" s="1">
        <f t="shared" si="48"/>
        <v>932.08276797894018</v>
      </c>
      <c r="V33" s="1">
        <f t="shared" si="49"/>
        <v>880.90253472291624</v>
      </c>
      <c r="W33" s="11">
        <f t="shared" si="36"/>
        <v>2.521244251574295E-4</v>
      </c>
      <c r="X33" s="11">
        <f t="shared" si="52"/>
        <v>7.9341206106642304E-5</v>
      </c>
      <c r="Y33" s="11">
        <f t="shared" si="53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8"/>
        <v>2.2887742285086174</v>
      </c>
      <c r="AD33" s="12">
        <f t="shared" si="50"/>
        <v>2.8495451502593916</v>
      </c>
      <c r="AE33" s="12">
        <f t="shared" si="51"/>
        <v>1.9390383149350143</v>
      </c>
      <c r="AF33" s="11">
        <f t="shared" si="37"/>
        <v>-3.3491621384740267E-4</v>
      </c>
      <c r="AG33" s="11">
        <f t="shared" si="54"/>
        <v>8.5558456280623307E-3</v>
      </c>
      <c r="AH33" s="11">
        <f t="shared" si="55"/>
        <v>-5.7443475828427015E-3</v>
      </c>
      <c r="AI33" s="1">
        <f t="shared" si="38"/>
        <v>27026.716713981288</v>
      </c>
      <c r="AJ33" s="1">
        <f t="shared" si="39"/>
        <v>4033.0644824215005</v>
      </c>
      <c r="AK33" s="1">
        <f t="shared" si="40"/>
        <v>1313.0728610675067</v>
      </c>
      <c r="AL33" s="14">
        <f t="shared" si="19"/>
        <v>9.5412336561121034</v>
      </c>
      <c r="AM33" s="14">
        <f t="shared" si="20"/>
        <v>1.3038480475639525</v>
      </c>
      <c r="AN33" s="14">
        <f t="shared" si="21"/>
        <v>0.53090942793766982</v>
      </c>
      <c r="AO33" s="11">
        <f t="shared" si="41"/>
        <v>2.0621120954280148E-2</v>
      </c>
      <c r="AP33" s="11">
        <f t="shared" si="22"/>
        <v>2.5977173653231045E-2</v>
      </c>
      <c r="AQ33" s="11">
        <f t="shared" si="23"/>
        <v>2.3564574154817608E-2</v>
      </c>
      <c r="AR33" s="1">
        <f t="shared" si="42"/>
        <v>17666.70561109337</v>
      </c>
      <c r="AS33" s="1">
        <f t="shared" si="43"/>
        <v>2982.3780962531046</v>
      </c>
      <c r="AT33" s="1">
        <f t="shared" si="44"/>
        <v>997.71591982171071</v>
      </c>
      <c r="AU33" s="1">
        <f t="shared" si="45"/>
        <v>3533.3411222186742</v>
      </c>
      <c r="AV33" s="1">
        <f t="shared" si="46"/>
        <v>596.47561925062098</v>
      </c>
      <c r="AW33" s="1">
        <f t="shared" si="47"/>
        <v>199.54318396434215</v>
      </c>
      <c r="AX33" s="1">
        <f t="shared" si="24"/>
        <v>14919.527889566187</v>
      </c>
      <c r="AY33" s="1">
        <f t="shared" si="4"/>
        <v>1201.9650215488925</v>
      </c>
      <c r="AZ33" s="1">
        <f t="shared" si="5"/>
        <v>388.31665226311657</v>
      </c>
      <c r="BA33" s="1">
        <f t="shared" si="25"/>
        <v>9104.0184256511711</v>
      </c>
      <c r="BB33" s="1">
        <f t="shared" si="26"/>
        <v>14077.061598343145</v>
      </c>
      <c r="BC33" s="1">
        <f t="shared" si="27"/>
        <v>12254.336884598775</v>
      </c>
      <c r="BD33" s="1">
        <f t="shared" si="28"/>
        <v>0</v>
      </c>
      <c r="BE33" s="2">
        <v>0</v>
      </c>
      <c r="BF33" s="2">
        <v>0</v>
      </c>
      <c r="BG33" s="2">
        <v>0</v>
      </c>
      <c r="BH33" s="2">
        <f t="shared" si="6"/>
        <v>0</v>
      </c>
      <c r="BI33" s="2">
        <f t="shared" si="29"/>
        <v>0</v>
      </c>
      <c r="BJ33" s="2">
        <f t="shared" si="7"/>
        <v>0</v>
      </c>
      <c r="BK33" s="2">
        <f t="shared" si="8"/>
        <v>0</v>
      </c>
      <c r="BL33" s="2">
        <f t="shared" si="9"/>
        <v>0</v>
      </c>
      <c r="BM33" s="2">
        <f t="shared" si="10"/>
        <v>0</v>
      </c>
      <c r="BN33" s="2">
        <f t="shared" si="11"/>
        <v>0</v>
      </c>
      <c r="BO33" s="2">
        <f t="shared" si="30"/>
        <v>0</v>
      </c>
      <c r="BP33" s="2">
        <f t="shared" si="31"/>
        <v>0</v>
      </c>
      <c r="BQ33" s="2">
        <f t="shared" si="32"/>
        <v>0</v>
      </c>
      <c r="BR33" s="11">
        <f t="shared" si="33"/>
        <v>4.4197072041392865E-2</v>
      </c>
      <c r="BS33" s="17">
        <v>0</v>
      </c>
      <c r="BT33" s="17">
        <v>0</v>
      </c>
      <c r="BU33" s="12">
        <f>(BU$3*templow!$I143+BU$4*templow!$I143^2+BU$5*templow!$I143^6)*(K33/K$56)^$BW$1</f>
        <v>1.0670325814311845</v>
      </c>
      <c r="BV33" s="12">
        <f>(BV$3*templow!$I143+BV$4*templow!$I143^2+BV$5*templow!$I143^6)*(L33/L$56)^$BW$1</f>
        <v>0.69572825105671599</v>
      </c>
      <c r="BW33" s="12">
        <f>(BW$3*templow!$I143+BW$4*templow!$I143^2+BW$5*templow!$I143^6)*(M33/M$56)^$BW$1</f>
        <v>0.36870589900833994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34"/>
        <v>5.8100825047127103E-3</v>
      </c>
      <c r="F34" s="11">
        <f t="shared" si="12"/>
        <v>1.6909754969087532E-2</v>
      </c>
      <c r="G34" s="11">
        <f t="shared" si="13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4"/>
        <v>24000.715913458287</v>
      </c>
      <c r="L34" s="1">
        <f t="shared" si="0"/>
        <v>1573.2339947487048</v>
      </c>
      <c r="M34" s="1">
        <f t="shared" si="1"/>
        <v>493.67244906660113</v>
      </c>
      <c r="N34" s="11">
        <f t="shared" si="35"/>
        <v>4.0269213754335009E-2</v>
      </c>
      <c r="O34" s="11">
        <f t="shared" si="15"/>
        <v>1.6026457708014696E-2</v>
      </c>
      <c r="P34" s="11">
        <f t="shared" si="16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7"/>
        <v>192.35179252239072</v>
      </c>
      <c r="U34" s="1">
        <f t="shared" si="48"/>
        <v>930.71902837306368</v>
      </c>
      <c r="V34" s="1">
        <f t="shared" si="49"/>
        <v>854.64270394924336</v>
      </c>
      <c r="W34" s="11">
        <f t="shared" si="36"/>
        <v>-1.51105625085175E-2</v>
      </c>
      <c r="X34" s="11">
        <f t="shared" si="52"/>
        <v>-1.4631099862875141E-3</v>
      </c>
      <c r="Y34" s="11">
        <f t="shared" si="53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8"/>
        <v>2.293792180198313</v>
      </c>
      <c r="AD34" s="12">
        <f t="shared" si="50"/>
        <v>2.8876122898394789</v>
      </c>
      <c r="AE34" s="12">
        <f t="shared" si="51"/>
        <v>1.9885137845060206</v>
      </c>
      <c r="AF34" s="11">
        <f t="shared" si="37"/>
        <v>2.1924188184192506E-3</v>
      </c>
      <c r="AG34" s="11">
        <f t="shared" si="54"/>
        <v>1.3359023132734738E-2</v>
      </c>
      <c r="AH34" s="11">
        <f t="shared" si="55"/>
        <v>2.5515467739823494E-2</v>
      </c>
      <c r="AI34" s="1">
        <f t="shared" si="38"/>
        <v>27857.386164801832</v>
      </c>
      <c r="AJ34" s="1">
        <f t="shared" si="39"/>
        <v>4226.2336534299711</v>
      </c>
      <c r="AK34" s="1">
        <f t="shared" si="40"/>
        <v>1381.3087589250983</v>
      </c>
      <c r="AL34" s="14">
        <f t="shared" si="19"/>
        <v>9.737984589387839</v>
      </c>
      <c r="AM34" s="14">
        <f t="shared" si="20"/>
        <v>1.3377183347129475</v>
      </c>
      <c r="AN34" s="14">
        <f t="shared" si="21"/>
        <v>0.54342008252179885</v>
      </c>
      <c r="AO34" s="11">
        <f t="shared" si="41"/>
        <v>2.0621120954280148E-2</v>
      </c>
      <c r="AP34" s="11">
        <f t="shared" si="22"/>
        <v>2.5977173653231045E-2</v>
      </c>
      <c r="AQ34" s="11">
        <f t="shared" si="23"/>
        <v>2.3564574154817608E-2</v>
      </c>
      <c r="AR34" s="1">
        <f t="shared" si="42"/>
        <v>18224.781346912463</v>
      </c>
      <c r="AS34" s="1">
        <f t="shared" si="43"/>
        <v>3130.3290962038368</v>
      </c>
      <c r="AT34" s="1">
        <f t="shared" si="44"/>
        <v>1051.2386818989658</v>
      </c>
      <c r="AU34" s="1">
        <f t="shared" si="45"/>
        <v>3644.9562693824928</v>
      </c>
      <c r="AV34" s="1">
        <f t="shared" si="46"/>
        <v>626.06581924076738</v>
      </c>
      <c r="AW34" s="1">
        <f t="shared" si="47"/>
        <v>210.24773637979317</v>
      </c>
      <c r="AX34" s="1">
        <f t="shared" si="24"/>
        <v>15301.917288624121</v>
      </c>
      <c r="AY34" s="1">
        <f t="shared" si="4"/>
        <v>1240.614100417941</v>
      </c>
      <c r="AZ34" s="1">
        <f t="shared" si="5"/>
        <v>399.62895765129014</v>
      </c>
      <c r="BA34" s="1">
        <f t="shared" si="25"/>
        <v>9181.026468661581</v>
      </c>
      <c r="BB34" s="1">
        <f t="shared" si="26"/>
        <v>14378.986426043739</v>
      </c>
      <c r="BC34" s="1">
        <f t="shared" si="27"/>
        <v>12606.661424003931</v>
      </c>
      <c r="BD34" s="1">
        <f t="shared" si="28"/>
        <v>0</v>
      </c>
      <c r="BE34" s="2">
        <v>0</v>
      </c>
      <c r="BF34" s="2">
        <v>0</v>
      </c>
      <c r="BG34" s="2">
        <v>0</v>
      </c>
      <c r="BH34" s="2">
        <f t="shared" si="6"/>
        <v>0</v>
      </c>
      <c r="BI34" s="2">
        <f t="shared" si="29"/>
        <v>0</v>
      </c>
      <c r="BJ34" s="2">
        <f t="shared" si="7"/>
        <v>0</v>
      </c>
      <c r="BK34" s="2">
        <f t="shared" si="8"/>
        <v>0</v>
      </c>
      <c r="BL34" s="2">
        <f t="shared" si="9"/>
        <v>0</v>
      </c>
      <c r="BM34" s="2">
        <f t="shared" si="10"/>
        <v>0</v>
      </c>
      <c r="BN34" s="2">
        <f t="shared" si="11"/>
        <v>0</v>
      </c>
      <c r="BO34" s="2">
        <f t="shared" si="30"/>
        <v>0</v>
      </c>
      <c r="BP34" s="2">
        <f t="shared" si="31"/>
        <v>0</v>
      </c>
      <c r="BQ34" s="2">
        <f t="shared" si="32"/>
        <v>0</v>
      </c>
      <c r="BR34" s="11">
        <f t="shared" si="33"/>
        <v>5.7694154448594243E-2</v>
      </c>
      <c r="BS34" s="17">
        <v>0</v>
      </c>
      <c r="BT34" s="17">
        <v>0</v>
      </c>
      <c r="BU34" s="12">
        <f>(BU$3*templow!$I144+BU$4*templow!$I144^2+BU$5*templow!$I144^6)*(K34/K$56)^$BW$1</f>
        <v>1.0855465428021436</v>
      </c>
      <c r="BV34" s="12">
        <f>(BV$3*templow!$I144+BV$4*templow!$I144^2+BV$5*templow!$I144^6)*(L34/L$56)^$BW$1</f>
        <v>0.71161103436057371</v>
      </c>
      <c r="BW34" s="12">
        <f>(BW$3*templow!$I144+BW$4*templow!$I144^2+BW$5*templow!$I144^6)*(M34/M$56)^$BW$1</f>
        <v>0.37362026372912516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34"/>
        <v>6.1326994822132885E-3</v>
      </c>
      <c r="F35" s="11">
        <f t="shared" si="12"/>
        <v>1.6217519828473526E-2</v>
      </c>
      <c r="G35" s="11">
        <f t="shared" si="13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4"/>
        <v>24787.920685637644</v>
      </c>
      <c r="L35" s="1">
        <f t="shared" si="0"/>
        <v>1573.1307333909833</v>
      </c>
      <c r="M35" s="1">
        <f t="shared" si="1"/>
        <v>510.22591761261259</v>
      </c>
      <c r="N35" s="11">
        <f t="shared" si="35"/>
        <v>3.2799220449000632E-2</v>
      </c>
      <c r="O35" s="11">
        <f t="shared" si="15"/>
        <v>-6.5636363100640693E-5</v>
      </c>
      <c r="P35" s="11">
        <f t="shared" si="16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7"/>
        <v>187.91117978496482</v>
      </c>
      <c r="U35" s="1">
        <f t="shared" si="48"/>
        <v>927.55947584821479</v>
      </c>
      <c r="V35" s="1">
        <f t="shared" si="49"/>
        <v>838.68873584744733</v>
      </c>
      <c r="W35" s="11">
        <f t="shared" si="36"/>
        <v>-2.3085892152052589E-2</v>
      </c>
      <c r="X35" s="11">
        <f t="shared" si="52"/>
        <v>-3.394743664338673E-3</v>
      </c>
      <c r="Y35" s="11">
        <f t="shared" si="53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8"/>
        <v>2.3093853587707547</v>
      </c>
      <c r="AD35" s="12">
        <f t="shared" si="50"/>
        <v>2.8609420451927874</v>
      </c>
      <c r="AE35" s="12">
        <f t="shared" si="51"/>
        <v>1.9721805144674187</v>
      </c>
      <c r="AF35" s="11">
        <f t="shared" si="37"/>
        <v>6.7979909893551849E-3</v>
      </c>
      <c r="AG35" s="11">
        <f t="shared" si="54"/>
        <v>-9.2360891870889583E-3</v>
      </c>
      <c r="AH35" s="11">
        <f t="shared" si="55"/>
        <v>-8.2138078025238981E-3</v>
      </c>
      <c r="AI35" s="1">
        <f t="shared" si="38"/>
        <v>28716.603817704141</v>
      </c>
      <c r="AJ35" s="1">
        <f t="shared" si="39"/>
        <v>4429.6761073277412</v>
      </c>
      <c r="AK35" s="1">
        <f t="shared" si="40"/>
        <v>1453.4256194123818</v>
      </c>
      <c r="AL35" s="14">
        <f t="shared" si="19"/>
        <v>9.938792747456521</v>
      </c>
      <c r="AM35" s="14">
        <f t="shared" si="20"/>
        <v>1.3724684761928969</v>
      </c>
      <c r="AN35" s="14">
        <f t="shared" si="21"/>
        <v>0.55622554535360091</v>
      </c>
      <c r="AO35" s="11">
        <f t="shared" si="41"/>
        <v>2.0621120954280148E-2</v>
      </c>
      <c r="AP35" s="11">
        <f t="shared" si="22"/>
        <v>2.5977173653231045E-2</v>
      </c>
      <c r="AQ35" s="11">
        <f t="shared" si="23"/>
        <v>2.3564574154817608E-2</v>
      </c>
      <c r="AR35" s="1">
        <f t="shared" si="42"/>
        <v>18805.705535227633</v>
      </c>
      <c r="AS35" s="1">
        <f t="shared" si="43"/>
        <v>3283.9817317822931</v>
      </c>
      <c r="AT35" s="1">
        <f t="shared" si="44"/>
        <v>1107.2037703407129</v>
      </c>
      <c r="AU35" s="1">
        <f t="shared" si="45"/>
        <v>3761.141107045527</v>
      </c>
      <c r="AV35" s="1">
        <f t="shared" si="46"/>
        <v>656.79634635645868</v>
      </c>
      <c r="AW35" s="1">
        <f t="shared" si="47"/>
        <v>221.44075406814261</v>
      </c>
      <c r="AX35" s="1">
        <f t="shared" si="24"/>
        <v>15693.43060257555</v>
      </c>
      <c r="AY35" s="1">
        <f t="shared" si="4"/>
        <v>1280.7393981202749</v>
      </c>
      <c r="AZ35" s="1">
        <f t="shared" si="5"/>
        <v>411.33433628859729</v>
      </c>
      <c r="BA35" s="1">
        <f t="shared" si="25"/>
        <v>9261.5504264746851</v>
      </c>
      <c r="BB35" s="1">
        <f t="shared" si="26"/>
        <v>14677.473106284231</v>
      </c>
      <c r="BC35" s="1">
        <f t="shared" si="27"/>
        <v>12962.126080898199</v>
      </c>
      <c r="BD35" s="1">
        <f t="shared" si="28"/>
        <v>0</v>
      </c>
      <c r="BE35" s="2">
        <v>0</v>
      </c>
      <c r="BF35" s="2">
        <v>0</v>
      </c>
      <c r="BG35" s="2">
        <v>0</v>
      </c>
      <c r="BH35" s="2">
        <f t="shared" si="6"/>
        <v>0</v>
      </c>
      <c r="BI35" s="2">
        <f t="shared" si="29"/>
        <v>0</v>
      </c>
      <c r="BJ35" s="2">
        <f t="shared" si="7"/>
        <v>0</v>
      </c>
      <c r="BK35" s="2">
        <f t="shared" si="8"/>
        <v>0</v>
      </c>
      <c r="BL35" s="2">
        <f t="shared" si="9"/>
        <v>0</v>
      </c>
      <c r="BM35" s="2">
        <f t="shared" si="10"/>
        <v>0</v>
      </c>
      <c r="BN35" s="2">
        <f t="shared" si="11"/>
        <v>0</v>
      </c>
      <c r="BO35" s="2">
        <f t="shared" si="30"/>
        <v>0</v>
      </c>
      <c r="BP35" s="2">
        <f t="shared" si="31"/>
        <v>0</v>
      </c>
      <c r="BQ35" s="2">
        <f t="shared" si="32"/>
        <v>0</v>
      </c>
      <c r="BR35" s="11">
        <f t="shared" si="33"/>
        <v>4.9561917962211294E-2</v>
      </c>
      <c r="BS35" s="17">
        <v>0</v>
      </c>
      <c r="BT35" s="17">
        <v>0</v>
      </c>
      <c r="BU35" s="12">
        <f>(BU$3*templow!$I145+BU$4*templow!$I145^2+BU$5*templow!$I145^6)*(K35/K$56)^$BW$1</f>
        <v>1.1060734188914993</v>
      </c>
      <c r="BV35" s="12">
        <f>(BV$3*templow!$I145+BV$4*templow!$I145^2+BV$5*templow!$I145^6)*(L35/L$56)^$BW$1</f>
        <v>0.73055878970484389</v>
      </c>
      <c r="BW35" s="12">
        <f>(BW$3*templow!$I145+BW$4*templow!$I145^2+BW$5*templow!$I145^6)*(M35/M$56)^$BW$1</f>
        <v>0.37998764587093392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34"/>
        <v>6.7135178745578727E-3</v>
      </c>
      <c r="F36" s="11">
        <f t="shared" si="12"/>
        <v>1.6330021206645062E-2</v>
      </c>
      <c r="G36" s="11">
        <f t="shared" si="13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4"/>
        <v>25494.583209308556</v>
      </c>
      <c r="L36" s="1">
        <f t="shared" si="0"/>
        <v>1578.844569513195</v>
      </c>
      <c r="M36" s="1">
        <f t="shared" si="1"/>
        <v>524.4093877674519</v>
      </c>
      <c r="N36" s="11">
        <f t="shared" si="35"/>
        <v>2.8508342132963049E-2</v>
      </c>
      <c r="O36" s="11">
        <f t="shared" si="15"/>
        <v>3.6321432166639411E-3</v>
      </c>
      <c r="P36" s="11">
        <f t="shared" si="16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7"/>
        <v>180.71486919793657</v>
      </c>
      <c r="U36" s="1">
        <f t="shared" si="48"/>
        <v>931.01927467261214</v>
      </c>
      <c r="V36" s="1">
        <f t="shared" si="49"/>
        <v>844.47815420020129</v>
      </c>
      <c r="W36" s="11">
        <f t="shared" si="36"/>
        <v>-3.8296340831148634E-2</v>
      </c>
      <c r="X36" s="11">
        <f t="shared" si="52"/>
        <v>3.7300021340771483E-3</v>
      </c>
      <c r="Y36" s="11">
        <f t="shared" si="53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8"/>
        <v>2.2835509596639398</v>
      </c>
      <c r="AD36" s="12">
        <f t="shared" si="50"/>
        <v>2.7475569888912075</v>
      </c>
      <c r="AE36" s="12">
        <f t="shared" si="51"/>
        <v>1.9497480298762651</v>
      </c>
      <c r="AF36" s="11">
        <f t="shared" si="37"/>
        <v>-1.1186699096666142E-2</v>
      </c>
      <c r="AG36" s="11">
        <f t="shared" si="54"/>
        <v>-3.9632070314776113E-2</v>
      </c>
      <c r="AH36" s="11">
        <f t="shared" si="55"/>
        <v>-1.137445808159776E-2</v>
      </c>
      <c r="AI36" s="1">
        <f t="shared" si="38"/>
        <v>29606.084542979253</v>
      </c>
      <c r="AJ36" s="1">
        <f t="shared" si="39"/>
        <v>4643.5048429514254</v>
      </c>
      <c r="AK36" s="1">
        <f t="shared" si="40"/>
        <v>1529.5238115392863</v>
      </c>
      <c r="AL36" s="14">
        <f t="shared" si="19"/>
        <v>10.143741794841343</v>
      </c>
      <c r="AM36" s="14">
        <f t="shared" si="20"/>
        <v>1.4081213281325451</v>
      </c>
      <c r="AN36" s="14">
        <f t="shared" si="21"/>
        <v>0.56933276346388972</v>
      </c>
      <c r="AO36" s="11">
        <f t="shared" si="41"/>
        <v>2.0621120954280148E-2</v>
      </c>
      <c r="AP36" s="11">
        <f t="shared" si="22"/>
        <v>2.5977173653231045E-2</v>
      </c>
      <c r="AQ36" s="11">
        <f t="shared" si="23"/>
        <v>2.3564574154817608E-2</v>
      </c>
      <c r="AR36" s="1">
        <f t="shared" si="42"/>
        <v>19414.601595393222</v>
      </c>
      <c r="AS36" s="1">
        <f t="shared" si="43"/>
        <v>3445.5695493833528</v>
      </c>
      <c r="AT36" s="1">
        <f t="shared" si="44"/>
        <v>1165.5922721539505</v>
      </c>
      <c r="AU36" s="1">
        <f t="shared" si="45"/>
        <v>3882.9203190786448</v>
      </c>
      <c r="AV36" s="1">
        <f t="shared" si="46"/>
        <v>689.11390987667062</v>
      </c>
      <c r="AW36" s="1">
        <f t="shared" si="47"/>
        <v>233.11845443079011</v>
      </c>
      <c r="AX36" s="1">
        <f t="shared" si="24"/>
        <v>16093.512525674098</v>
      </c>
      <c r="AY36" s="1">
        <f t="shared" si="4"/>
        <v>1322.1669691918191</v>
      </c>
      <c r="AZ36" s="1">
        <f t="shared" si="5"/>
        <v>423.44801748664457</v>
      </c>
      <c r="BA36" s="1">
        <f t="shared" si="25"/>
        <v>9348.0232244314229</v>
      </c>
      <c r="BB36" s="1">
        <f t="shared" si="26"/>
        <v>14983.52509894968</v>
      </c>
      <c r="BC36" s="1">
        <f t="shared" si="27"/>
        <v>13319.234216581222</v>
      </c>
      <c r="BD36" s="1">
        <f t="shared" si="28"/>
        <v>0</v>
      </c>
      <c r="BE36" s="2">
        <v>0</v>
      </c>
      <c r="BF36" s="2">
        <v>0</v>
      </c>
      <c r="BG36" s="2">
        <v>0</v>
      </c>
      <c r="BH36" s="2">
        <f t="shared" si="6"/>
        <v>0</v>
      </c>
      <c r="BI36" s="2">
        <f t="shared" si="29"/>
        <v>0</v>
      </c>
      <c r="BJ36" s="2">
        <f t="shared" si="7"/>
        <v>0</v>
      </c>
      <c r="BK36" s="2">
        <f t="shared" si="8"/>
        <v>0</v>
      </c>
      <c r="BL36" s="2">
        <f t="shared" si="9"/>
        <v>0</v>
      </c>
      <c r="BM36" s="2">
        <f t="shared" si="10"/>
        <v>0</v>
      </c>
      <c r="BN36" s="2">
        <f t="shared" si="11"/>
        <v>0</v>
      </c>
      <c r="BO36" s="2">
        <f t="shared" si="30"/>
        <v>0</v>
      </c>
      <c r="BP36" s="2">
        <f t="shared" si="31"/>
        <v>0</v>
      </c>
      <c r="BQ36" s="2">
        <f t="shared" si="32"/>
        <v>0</v>
      </c>
      <c r="BR36" s="11">
        <f t="shared" si="33"/>
        <v>4.6800538557361299E-2</v>
      </c>
      <c r="BS36" s="17">
        <v>0</v>
      </c>
      <c r="BT36" s="17">
        <v>0</v>
      </c>
      <c r="BU36" s="12">
        <f>(BU$3*templow!$I146+BU$4*templow!$I146^2+BU$5*templow!$I146^6)*(K36/K$56)^$BW$1</f>
        <v>1.1278456518027264</v>
      </c>
      <c r="BV36" s="12">
        <f>(BV$3*templow!$I146+BV$4*templow!$I146^2+BV$5*templow!$I146^6)*(L36/L$56)^$BW$1</f>
        <v>0.74909834198046532</v>
      </c>
      <c r="BW36" s="12">
        <f>(BW$3*templow!$I146+BW$4*templow!$I146^2+BW$5*templow!$I146^6)*(M36/M$56)^$BW$1</f>
        <v>0.38687493254488597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34"/>
        <v>6.4419132733040119E-3</v>
      </c>
      <c r="F37" s="11">
        <f t="shared" si="12"/>
        <v>1.4658561960459116E-2</v>
      </c>
      <c r="G37" s="11">
        <f t="shared" si="13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4"/>
        <v>25684.596648354625</v>
      </c>
      <c r="L37" s="1">
        <f t="shared" si="0"/>
        <v>1611.2686812955199</v>
      </c>
      <c r="M37" s="1">
        <f t="shared" si="1"/>
        <v>529.3692355980869</v>
      </c>
      <c r="N37" s="11">
        <f t="shared" si="35"/>
        <v>7.4530906226657478E-3</v>
      </c>
      <c r="O37" s="11">
        <f t="shared" si="15"/>
        <v>2.0536607851349364E-2</v>
      </c>
      <c r="P37" s="11">
        <f t="shared" si="16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7"/>
        <v>179.22403290080703</v>
      </c>
      <c r="U37" s="1">
        <f t="shared" si="48"/>
        <v>898.86196704348333</v>
      </c>
      <c r="V37" s="1">
        <f t="shared" si="49"/>
        <v>853.87683090177541</v>
      </c>
      <c r="W37" s="11">
        <f t="shared" si="36"/>
        <v>-8.2496603834885107E-3</v>
      </c>
      <c r="X37" s="11">
        <f t="shared" si="52"/>
        <v>-3.4539894612210631E-2</v>
      </c>
      <c r="Y37" s="11">
        <f t="shared" si="53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8"/>
        <v>2.4940307832691997</v>
      </c>
      <c r="AD37" s="12">
        <f t="shared" si="50"/>
        <v>2.770157627257464</v>
      </c>
      <c r="AE37" s="12">
        <f t="shared" si="51"/>
        <v>1.9972197592887198</v>
      </c>
      <c r="AF37" s="11">
        <f t="shared" si="37"/>
        <v>9.2172159642207152E-2</v>
      </c>
      <c r="AG37" s="11">
        <f t="shared" si="54"/>
        <v>8.2257214163834469E-3</v>
      </c>
      <c r="AH37" s="11">
        <f t="shared" si="55"/>
        <v>2.4347622710749528E-2</v>
      </c>
      <c r="AI37" s="1">
        <f t="shared" si="38"/>
        <v>30528.396407759974</v>
      </c>
      <c r="AJ37" s="1">
        <f t="shared" si="39"/>
        <v>4868.2682685329537</v>
      </c>
      <c r="AK37" s="1">
        <f t="shared" si="40"/>
        <v>1609.6898848161477</v>
      </c>
      <c r="AL37" s="14">
        <f t="shared" si="19"/>
        <v>10.352917121321754</v>
      </c>
      <c r="AM37" s="14">
        <f t="shared" si="20"/>
        <v>1.4447003403982626</v>
      </c>
      <c r="AN37" s="14">
        <f t="shared" si="21"/>
        <v>0.58274884758730183</v>
      </c>
      <c r="AO37" s="11">
        <f t="shared" si="41"/>
        <v>2.0621120954280148E-2</v>
      </c>
      <c r="AP37" s="11">
        <f t="shared" si="22"/>
        <v>2.5977173653231045E-2</v>
      </c>
      <c r="AQ37" s="11">
        <f t="shared" si="23"/>
        <v>2.3564574154817608E-2</v>
      </c>
      <c r="AR37" s="1">
        <f t="shared" si="42"/>
        <v>20039.579743064602</v>
      </c>
      <c r="AS37" s="1">
        <f t="shared" si="43"/>
        <v>3610.4420492919689</v>
      </c>
      <c r="AT37" s="1">
        <f t="shared" si="44"/>
        <v>1226.6138409998002</v>
      </c>
      <c r="AU37" s="1">
        <f t="shared" si="45"/>
        <v>4007.9159486129206</v>
      </c>
      <c r="AV37" s="1">
        <f t="shared" si="46"/>
        <v>722.08840985839379</v>
      </c>
      <c r="AW37" s="1">
        <f t="shared" si="47"/>
        <v>245.32276819996005</v>
      </c>
      <c r="AX37" s="1">
        <f t="shared" si="24"/>
        <v>16505.255606744406</v>
      </c>
      <c r="AY37" s="1">
        <f t="shared" si="4"/>
        <v>1365.4183553997777</v>
      </c>
      <c r="AZ37" s="1">
        <f t="shared" si="5"/>
        <v>435.96372504002647</v>
      </c>
      <c r="BA37" s="1">
        <f t="shared" si="25"/>
        <v>9432.7801190311056</v>
      </c>
      <c r="BB37" s="1">
        <f t="shared" si="26"/>
        <v>15271.25305797914</v>
      </c>
      <c r="BC37" s="1">
        <f t="shared" si="27"/>
        <v>13679.703352035778</v>
      </c>
      <c r="BD37" s="1">
        <f t="shared" si="28"/>
        <v>0</v>
      </c>
      <c r="BE37" s="2">
        <v>0</v>
      </c>
      <c r="BF37" s="2">
        <v>0</v>
      </c>
      <c r="BG37" s="2">
        <v>0</v>
      </c>
      <c r="BH37" s="2">
        <f t="shared" si="6"/>
        <v>0</v>
      </c>
      <c r="BI37" s="2">
        <f t="shared" si="29"/>
        <v>0</v>
      </c>
      <c r="BJ37" s="2">
        <f t="shared" si="7"/>
        <v>0</v>
      </c>
      <c r="BK37" s="2">
        <f t="shared" si="8"/>
        <v>0</v>
      </c>
      <c r="BL37" s="2">
        <f t="shared" si="9"/>
        <v>0</v>
      </c>
      <c r="BM37" s="2">
        <f t="shared" si="10"/>
        <v>0</v>
      </c>
      <c r="BN37" s="2">
        <f t="shared" si="11"/>
        <v>0</v>
      </c>
      <c r="BO37" s="2">
        <f t="shared" si="30"/>
        <v>0</v>
      </c>
      <c r="BP37" s="2">
        <f t="shared" si="31"/>
        <v>0</v>
      </c>
      <c r="BQ37" s="2">
        <f t="shared" si="32"/>
        <v>0</v>
      </c>
      <c r="BR37" s="11">
        <f t="shared" si="33"/>
        <v>3.0796148802888695E-2</v>
      </c>
      <c r="BS37" s="17">
        <v>0</v>
      </c>
      <c r="BT37" s="17">
        <v>0</v>
      </c>
      <c r="BU37" s="12">
        <f>(BU$3*templow!$I147+BU$4*templow!$I147^2+BU$5*templow!$I147^6)*(K37/K$56)^$BW$1</f>
        <v>1.1556524727870834</v>
      </c>
      <c r="BV37" s="12">
        <f>(BV$3*templow!$I147+BV$4*templow!$I147^2+BV$5*templow!$I147^6)*(L37/L$56)^$BW$1</f>
        <v>0.7646611048002846</v>
      </c>
      <c r="BW37" s="12">
        <f>(BW$3*templow!$I147+BW$4*templow!$I147^2+BW$5*templow!$I147^6)*(M37/M$56)^$BW$1</f>
        <v>0.39552418496266906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34"/>
        <v>6.1882645985391616E-3</v>
      </c>
      <c r="F38" s="11">
        <f t="shared" si="12"/>
        <v>1.246241293638195E-2</v>
      </c>
      <c r="G38" s="11">
        <f t="shared" si="13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4"/>
        <v>25968.718551230631</v>
      </c>
      <c r="L38" s="1">
        <f t="shared" si="0"/>
        <v>1643.0307990508757</v>
      </c>
      <c r="M38" s="1">
        <f t="shared" si="1"/>
        <v>539.24478308317077</v>
      </c>
      <c r="N38" s="11">
        <f t="shared" si="35"/>
        <v>1.1061956968446474E-2</v>
      </c>
      <c r="O38" s="11">
        <f t="shared" si="15"/>
        <v>1.9712489992555371E-2</v>
      </c>
      <c r="P38" s="11">
        <f t="shared" si="16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7"/>
        <v>177.55425611266796</v>
      </c>
      <c r="U38" s="1">
        <f t="shared" si="48"/>
        <v>848.05370684498394</v>
      </c>
      <c r="V38" s="1">
        <f t="shared" si="49"/>
        <v>848.93393409751468</v>
      </c>
      <c r="W38" s="11">
        <f t="shared" si="36"/>
        <v>-9.3167013436374901E-3</v>
      </c>
      <c r="X38" s="11">
        <f t="shared" si="52"/>
        <v>-5.6525097357958964E-2</v>
      </c>
      <c r="Y38" s="11">
        <f t="shared" si="53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8"/>
        <v>2.5066122179045962</v>
      </c>
      <c r="AD38" s="12">
        <f t="shared" si="50"/>
        <v>2.8705154383111862</v>
      </c>
      <c r="AE38" s="12">
        <f t="shared" si="51"/>
        <v>2.0325970830505562</v>
      </c>
      <c r="AF38" s="11">
        <f t="shared" si="37"/>
        <v>5.0446188233910227E-3</v>
      </c>
      <c r="AG38" s="11">
        <f t="shared" si="54"/>
        <v>3.6228195127321783E-2</v>
      </c>
      <c r="AH38" s="11">
        <f t="shared" si="55"/>
        <v>1.7713285479628693E-2</v>
      </c>
      <c r="AI38" s="1">
        <f t="shared" si="38"/>
        <v>31483.472715596898</v>
      </c>
      <c r="AJ38" s="1">
        <f t="shared" si="39"/>
        <v>5103.5298515380518</v>
      </c>
      <c r="AK38" s="1">
        <f t="shared" si="40"/>
        <v>1694.043664534493</v>
      </c>
      <c r="AL38" s="14">
        <f t="shared" si="19"/>
        <v>10.566405877510167</v>
      </c>
      <c r="AM38" s="14">
        <f t="shared" si="20"/>
        <v>1.4822295720176701</v>
      </c>
      <c r="AN38" s="14">
        <f t="shared" si="21"/>
        <v>0.5964810760199073</v>
      </c>
      <c r="AO38" s="11">
        <f t="shared" si="41"/>
        <v>2.0621120954280148E-2</v>
      </c>
      <c r="AP38" s="11">
        <f t="shared" si="22"/>
        <v>2.5977173653231045E-2</v>
      </c>
      <c r="AQ38" s="11">
        <f t="shared" si="23"/>
        <v>2.3564574154817608E-2</v>
      </c>
      <c r="AR38" s="1">
        <f t="shared" si="42"/>
        <v>20681.035819000379</v>
      </c>
      <c r="AS38" s="1">
        <f t="shared" si="43"/>
        <v>3776.5951924503188</v>
      </c>
      <c r="AT38" s="1">
        <f t="shared" si="44"/>
        <v>1289.9721805104373</v>
      </c>
      <c r="AU38" s="1">
        <f t="shared" si="45"/>
        <v>4136.2071638000762</v>
      </c>
      <c r="AV38" s="1">
        <f t="shared" si="46"/>
        <v>755.3190384900638</v>
      </c>
      <c r="AW38" s="1">
        <f t="shared" si="47"/>
        <v>257.99443610208749</v>
      </c>
      <c r="AX38" s="1">
        <f t="shared" si="24"/>
        <v>16928.819867794082</v>
      </c>
      <c r="AY38" s="1">
        <f t="shared" si="4"/>
        <v>1410.6747241148767</v>
      </c>
      <c r="AZ38" s="1">
        <f t="shared" si="5"/>
        <v>448.92303273888103</v>
      </c>
      <c r="BA38" s="1">
        <f t="shared" si="25"/>
        <v>9515.9165451747613</v>
      </c>
      <c r="BB38" s="1">
        <f t="shared" si="26"/>
        <v>15531.405451950059</v>
      </c>
      <c r="BC38" s="1">
        <f t="shared" si="27"/>
        <v>14038.34138390537</v>
      </c>
      <c r="BD38" s="1">
        <f t="shared" si="28"/>
        <v>0</v>
      </c>
      <c r="BE38" s="2">
        <v>0</v>
      </c>
      <c r="BF38" s="2">
        <v>0</v>
      </c>
      <c r="BG38" s="2">
        <v>0</v>
      </c>
      <c r="BH38" s="2">
        <f t="shared" si="6"/>
        <v>0</v>
      </c>
      <c r="BI38" s="2">
        <f t="shared" si="29"/>
        <v>0</v>
      </c>
      <c r="BJ38" s="2">
        <f t="shared" si="7"/>
        <v>0</v>
      </c>
      <c r="BK38" s="2">
        <f t="shared" si="8"/>
        <v>0</v>
      </c>
      <c r="BL38" s="2">
        <f t="shared" si="9"/>
        <v>0</v>
      </c>
      <c r="BM38" s="2">
        <f t="shared" si="10"/>
        <v>0</v>
      </c>
      <c r="BN38" s="2">
        <f t="shared" si="11"/>
        <v>0</v>
      </c>
      <c r="BO38" s="2">
        <f t="shared" si="30"/>
        <v>0</v>
      </c>
      <c r="BP38" s="2">
        <f t="shared" si="31"/>
        <v>0</v>
      </c>
      <c r="BQ38" s="2">
        <f t="shared" si="32"/>
        <v>0</v>
      </c>
      <c r="BR38" s="11">
        <f t="shared" si="33"/>
        <v>3.4870939747054103E-2</v>
      </c>
      <c r="BS38" s="17">
        <v>0</v>
      </c>
      <c r="BT38" s="17">
        <v>0</v>
      </c>
      <c r="BU38" s="12">
        <f>(BU$3*templow!$I148+BU$4*templow!$I148^2+BU$5*templow!$I148^6)*(K38/K$56)^$BW$1</f>
        <v>1.1827060351170733</v>
      </c>
      <c r="BV38" s="12">
        <f>(BV$3*templow!$I148+BV$4*templow!$I148^2+BV$5*templow!$I148^6)*(L38/L$56)^$BW$1</f>
        <v>0.78044265618463504</v>
      </c>
      <c r="BW38" s="12">
        <f>(BW$3*templow!$I148+BW$4*templow!$I148^2+BW$5*templow!$I148^6)*(M38/M$56)^$BW$1</f>
        <v>0.40330282847585008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34"/>
        <v>6.4313278720127265E-3</v>
      </c>
      <c r="F39" s="11">
        <f t="shared" si="12"/>
        <v>1.2593283935289801E-2</v>
      </c>
      <c r="G39" s="11">
        <f t="shared" si="13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4"/>
        <v>26019.166524598586</v>
      </c>
      <c r="L39" s="1">
        <f t="shared" si="0"/>
        <v>1681.8679753353642</v>
      </c>
      <c r="M39" s="1">
        <f t="shared" si="1"/>
        <v>551.1172951451764</v>
      </c>
      <c r="N39" s="11">
        <f t="shared" si="35"/>
        <v>1.942643926323484E-3</v>
      </c>
      <c r="O39" s="11">
        <f t="shared" si="15"/>
        <v>2.3637521771912917E-2</v>
      </c>
      <c r="P39" s="11">
        <f t="shared" si="16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7"/>
        <v>178.52672604902381</v>
      </c>
      <c r="U39" s="1">
        <f t="shared" si="48"/>
        <v>809.7344341843268</v>
      </c>
      <c r="V39" s="1">
        <f t="shared" si="49"/>
        <v>848.75548948655353</v>
      </c>
      <c r="W39" s="11">
        <f t="shared" si="36"/>
        <v>5.477029712758652E-3</v>
      </c>
      <c r="X39" s="11">
        <f t="shared" si="52"/>
        <v>-4.518495981017101E-2</v>
      </c>
      <c r="Y39" s="11">
        <f t="shared" si="53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8"/>
        <v>2.5234576073225217</v>
      </c>
      <c r="AD39" s="12">
        <f t="shared" si="50"/>
        <v>2.8708353689561941</v>
      </c>
      <c r="AE39" s="12">
        <f t="shared" si="51"/>
        <v>2.0633186248030597</v>
      </c>
      <c r="AF39" s="11">
        <f t="shared" si="37"/>
        <v>6.7203811174301187E-3</v>
      </c>
      <c r="AG39" s="11">
        <f t="shared" si="54"/>
        <v>1.1145407571677701E-4</v>
      </c>
      <c r="AH39" s="11">
        <f t="shared" si="55"/>
        <v>1.5114427747970671E-2</v>
      </c>
      <c r="AI39" s="1">
        <f t="shared" si="38"/>
        <v>32471.332607837285</v>
      </c>
      <c r="AJ39" s="1">
        <f t="shared" si="39"/>
        <v>5348.4959048743103</v>
      </c>
      <c r="AK39" s="1">
        <f t="shared" si="40"/>
        <v>1782.6337341831313</v>
      </c>
      <c r="AL39" s="14">
        <f t="shared" ref="AL39:AL56" si="56">(1+AL$5)*AL38</f>
        <v>10.784297011162321</v>
      </c>
      <c r="AM39" s="14">
        <f t="shared" ref="AM39:AM56" si="57">(1+AM$5)*AM38</f>
        <v>1.5207337070039275</v>
      </c>
      <c r="AN39" s="14">
        <f t="shared" ref="AN39:AN56" si="58">(1+AN$5)*AN38</f>
        <v>0.61053689856772375</v>
      </c>
      <c r="AO39" s="11">
        <f t="shared" si="41"/>
        <v>2.0621120954280148E-2</v>
      </c>
      <c r="AP39" s="11">
        <f t="shared" si="22"/>
        <v>2.5977173653231045E-2</v>
      </c>
      <c r="AQ39" s="11">
        <f t="shared" si="23"/>
        <v>2.3564574154817608E-2</v>
      </c>
      <c r="AR39" s="1">
        <f t="shared" si="42"/>
        <v>21347.530965259215</v>
      </c>
      <c r="AS39" s="1">
        <f t="shared" si="43"/>
        <v>3950.5573444347792</v>
      </c>
      <c r="AT39" s="1">
        <f t="shared" si="44"/>
        <v>1356.2136574006256</v>
      </c>
      <c r="AU39" s="1">
        <f t="shared" si="45"/>
        <v>4269.5061930518432</v>
      </c>
      <c r="AV39" s="1">
        <f t="shared" si="46"/>
        <v>790.11146888695589</v>
      </c>
      <c r="AW39" s="1">
        <f t="shared" si="47"/>
        <v>271.24273148012514</v>
      </c>
      <c r="AX39" s="1">
        <f t="shared" si="24"/>
        <v>17362.725625847233</v>
      </c>
      <c r="AY39" s="1">
        <f t="shared" si="4"/>
        <v>1457.30272357183</v>
      </c>
      <c r="AZ39" s="1">
        <f t="shared" si="5"/>
        <v>462.28881306462438</v>
      </c>
      <c r="BA39" s="1">
        <f t="shared" si="25"/>
        <v>9602.00975533987</v>
      </c>
      <c r="BB39" s="1">
        <f t="shared" si="26"/>
        <v>15797.521006615118</v>
      </c>
      <c r="BC39" s="1">
        <f t="shared" si="27"/>
        <v>14401.359876753042</v>
      </c>
      <c r="BD39" s="1">
        <f t="shared" si="28"/>
        <v>0</v>
      </c>
      <c r="BE39" s="2">
        <v>0</v>
      </c>
      <c r="BF39" s="2">
        <v>0</v>
      </c>
      <c r="BG39" s="2">
        <v>0</v>
      </c>
      <c r="BH39" s="2">
        <f t="shared" si="6"/>
        <v>0</v>
      </c>
      <c r="BI39" s="2">
        <f t="shared" si="29"/>
        <v>0</v>
      </c>
      <c r="BJ39" s="2">
        <f t="shared" si="7"/>
        <v>0</v>
      </c>
      <c r="BK39" s="2">
        <f t="shared" si="8"/>
        <v>0</v>
      </c>
      <c r="BL39" s="2">
        <f t="shared" si="9"/>
        <v>0</v>
      </c>
      <c r="BM39" s="2">
        <f t="shared" si="10"/>
        <v>0</v>
      </c>
      <c r="BN39" s="2">
        <f t="shared" si="11"/>
        <v>0</v>
      </c>
      <c r="BO39" s="2">
        <f t="shared" si="30"/>
        <v>0</v>
      </c>
      <c r="BP39" s="2">
        <f t="shared" si="31"/>
        <v>0</v>
      </c>
      <c r="BQ39" s="2">
        <f t="shared" si="32"/>
        <v>0</v>
      </c>
      <c r="BR39" s="11">
        <f t="shared" si="33"/>
        <v>2.8112857947955566E-2</v>
      </c>
      <c r="BS39" s="17">
        <v>0</v>
      </c>
      <c r="BT39" s="17">
        <v>0</v>
      </c>
      <c r="BU39" s="12">
        <f>(BU$3*templow!$I149+BU$4*templow!$I149^2+BU$5*templow!$I149^6)*(K39/K$56)^$BW$1</f>
        <v>1.2126750875387511</v>
      </c>
      <c r="BV39" s="12">
        <f>(BV$3*templow!$I149+BV$4*templow!$I149^2+BV$5*templow!$I149^6)*(L39/L$56)^$BW$1</f>
        <v>0.79547158639475757</v>
      </c>
      <c r="BW39" s="12">
        <f>(BW$3*templow!$I149+BW$4*templow!$I149^2+BW$5*templow!$I149^6)*(M39/M$56)^$BW$1</f>
        <v>0.41072202628231946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34"/>
        <v>5.8607091553546375E-3</v>
      </c>
      <c r="F40" s="11">
        <f t="shared" si="12"/>
        <v>1.2074447177279346E-2</v>
      </c>
      <c r="G40" s="11">
        <f t="shared" si="13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4"/>
        <v>26632.781515108294</v>
      </c>
      <c r="L40" s="1">
        <f t="shared" si="0"/>
        <v>1719.423356585115</v>
      </c>
      <c r="M40" s="1">
        <f t="shared" si="1"/>
        <v>570.10603124801855</v>
      </c>
      <c r="N40" s="11">
        <f t="shared" si="35"/>
        <v>2.3583191641807444E-2</v>
      </c>
      <c r="O40" s="11">
        <f t="shared" si="15"/>
        <v>2.2329565578571797E-2</v>
      </c>
      <c r="P40" s="11">
        <f t="shared" si="16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7"/>
        <v>176.03566284065784</v>
      </c>
      <c r="U40" s="1">
        <f t="shared" si="48"/>
        <v>769.31632227109981</v>
      </c>
      <c r="V40" s="1">
        <f t="shared" si="49"/>
        <v>828.1612532754807</v>
      </c>
      <c r="W40" s="11">
        <f t="shared" si="36"/>
        <v>-1.3953446990799145E-2</v>
      </c>
      <c r="X40" s="11">
        <f t="shared" si="52"/>
        <v>-4.9915268768261689E-2</v>
      </c>
      <c r="Y40" s="11">
        <f t="shared" si="53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8"/>
        <v>2.5032209020804457</v>
      </c>
      <c r="AD40" s="12">
        <f t="shared" si="50"/>
        <v>2.882563824344889</v>
      </c>
      <c r="AE40" s="12">
        <f t="shared" si="51"/>
        <v>2.0908889139613622</v>
      </c>
      <c r="AF40" s="11">
        <f t="shared" si="37"/>
        <v>-8.0194353902968141E-3</v>
      </c>
      <c r="AG40" s="11">
        <f t="shared" si="54"/>
        <v>4.0853806928535796E-3</v>
      </c>
      <c r="AH40" s="11">
        <f t="shared" si="55"/>
        <v>1.3362109383825205E-2</v>
      </c>
      <c r="AI40" s="1">
        <f t="shared" si="38"/>
        <v>33493.705540105402</v>
      </c>
      <c r="AJ40" s="1">
        <f t="shared" si="39"/>
        <v>5603.7577832738352</v>
      </c>
      <c r="AK40" s="1">
        <f t="shared" si="40"/>
        <v>1875.6130922449433</v>
      </c>
      <c r="AL40" s="14">
        <f t="shared" si="56"/>
        <v>11.006681304236382</v>
      </c>
      <c r="AM40" s="14">
        <f t="shared" si="57"/>
        <v>1.5602380705910903</v>
      </c>
      <c r="AN40" s="14">
        <f t="shared" si="58"/>
        <v>0.62492394058827527</v>
      </c>
      <c r="AO40" s="11">
        <f t="shared" si="41"/>
        <v>2.0621120954280148E-2</v>
      </c>
      <c r="AP40" s="11">
        <f t="shared" si="22"/>
        <v>2.5977173653231045E-2</v>
      </c>
      <c r="AQ40" s="11">
        <f t="shared" si="23"/>
        <v>2.3564574154817608E-2</v>
      </c>
      <c r="AR40" s="1">
        <f t="shared" si="42"/>
        <v>22025.972673419677</v>
      </c>
      <c r="AS40" s="1">
        <f t="shared" si="43"/>
        <v>4130.6231448912513</v>
      </c>
      <c r="AT40" s="1">
        <f t="shared" si="44"/>
        <v>1425.405562220285</v>
      </c>
      <c r="AU40" s="1">
        <f t="shared" si="45"/>
        <v>4405.1945346839357</v>
      </c>
      <c r="AV40" s="1">
        <f t="shared" si="46"/>
        <v>826.12462897825026</v>
      </c>
      <c r="AW40" s="1">
        <f t="shared" si="47"/>
        <v>285.081112444057</v>
      </c>
      <c r="AX40" s="1">
        <f t="shared" si="24"/>
        <v>17810.146923413799</v>
      </c>
      <c r="AY40" s="1">
        <f t="shared" si="4"/>
        <v>1505.5477029504962</v>
      </c>
      <c r="AZ40" s="1">
        <f t="shared" si="5"/>
        <v>476.07474327105837</v>
      </c>
      <c r="BA40" s="1">
        <f t="shared" si="25"/>
        <v>9683.4564632402762</v>
      </c>
      <c r="BB40" s="1">
        <f t="shared" si="26"/>
        <v>16059.753475369531</v>
      </c>
      <c r="BC40" s="1">
        <f t="shared" si="27"/>
        <v>14768.176353659766</v>
      </c>
      <c r="BD40" s="1">
        <f t="shared" si="28"/>
        <v>0</v>
      </c>
      <c r="BE40" s="2">
        <v>0</v>
      </c>
      <c r="BF40" s="2">
        <v>0</v>
      </c>
      <c r="BG40" s="2">
        <v>0</v>
      </c>
      <c r="BH40" s="2">
        <f t="shared" si="6"/>
        <v>0</v>
      </c>
      <c r="BI40" s="2">
        <f t="shared" si="29"/>
        <v>0</v>
      </c>
      <c r="BJ40" s="2">
        <f t="shared" si="7"/>
        <v>0</v>
      </c>
      <c r="BK40" s="2">
        <f t="shared" si="8"/>
        <v>0</v>
      </c>
      <c r="BL40" s="2">
        <f t="shared" si="9"/>
        <v>0</v>
      </c>
      <c r="BM40" s="2">
        <f t="shared" si="10"/>
        <v>0</v>
      </c>
      <c r="BN40" s="2">
        <f t="shared" si="11"/>
        <v>0</v>
      </c>
      <c r="BO40" s="2">
        <f t="shared" si="30"/>
        <v>0</v>
      </c>
      <c r="BP40" s="2">
        <f t="shared" si="31"/>
        <v>0</v>
      </c>
      <c r="BQ40" s="2">
        <f t="shared" si="32"/>
        <v>0</v>
      </c>
      <c r="BR40" s="11">
        <f t="shared" si="33"/>
        <v>4.6463920071268622E-2</v>
      </c>
      <c r="BS40" s="17">
        <v>0</v>
      </c>
      <c r="BT40" s="17">
        <v>0</v>
      </c>
      <c r="BU40" s="12">
        <f>(BU$3*templow!$I150+BU$4*templow!$I150^2+BU$5*templow!$I150^6)*(K40/K$56)^$BW$1</f>
        <v>1.2362710787277613</v>
      </c>
      <c r="BV40" s="12">
        <f>(BV$3*templow!$I150+BV$4*templow!$I150^2+BV$5*templow!$I150^6)*(L40/L$56)^$BW$1</f>
        <v>0.81070634040423339</v>
      </c>
      <c r="BW40" s="12">
        <f>(BW$3*templow!$I150+BW$4*templow!$I150^2+BW$5*templow!$I150^6)*(M40/M$56)^$BW$1</f>
        <v>0.41682687344039526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34"/>
        <v>5.7810995316500691E-3</v>
      </c>
      <c r="F41" s="11">
        <f t="shared" si="12"/>
        <v>1.2319281691468786E-2</v>
      </c>
      <c r="G41" s="11">
        <f t="shared" si="13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4"/>
        <v>27161.201175946793</v>
      </c>
      <c r="L41" s="1">
        <f t="shared" si="0"/>
        <v>1749.8982440645752</v>
      </c>
      <c r="M41" s="1">
        <f t="shared" si="1"/>
        <v>592.66214754713269</v>
      </c>
      <c r="N41" s="11">
        <f t="shared" si="35"/>
        <v>1.9840949040141886E-2</v>
      </c>
      <c r="O41" s="11">
        <f t="shared" si="15"/>
        <v>1.7723899912576169E-2</v>
      </c>
      <c r="P41" s="11">
        <f t="shared" si="16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7"/>
        <v>175.44939229898932</v>
      </c>
      <c r="U41" s="1">
        <f t="shared" si="48"/>
        <v>758.7894364238</v>
      </c>
      <c r="V41" s="1">
        <f t="shared" si="49"/>
        <v>828.5351055881282</v>
      </c>
      <c r="W41" s="11">
        <f t="shared" si="36"/>
        <v>-3.3304077833318235E-3</v>
      </c>
      <c r="X41" s="11">
        <f t="shared" si="52"/>
        <v>-1.3683429744767883E-2</v>
      </c>
      <c r="Y41" s="11">
        <f t="shared" si="53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8"/>
        <v>2.481453543375975</v>
      </c>
      <c r="AD41" s="12">
        <f t="shared" si="50"/>
        <v>2.8768331091109078</v>
      </c>
      <c r="AE41" s="12">
        <f t="shared" si="51"/>
        <v>2.0728401776911358</v>
      </c>
      <c r="AF41" s="11">
        <f t="shared" si="37"/>
        <v>-8.6957402306683251E-3</v>
      </c>
      <c r="AG41" s="11">
        <f t="shared" si="54"/>
        <v>-1.9880618724144039E-3</v>
      </c>
      <c r="AH41" s="11">
        <f t="shared" si="55"/>
        <v>-8.632087601455396E-3</v>
      </c>
      <c r="AI41" s="1">
        <f t="shared" si="38"/>
        <v>34549.5295207788</v>
      </c>
      <c r="AJ41" s="1">
        <f t="shared" si="39"/>
        <v>5869.5066339247023</v>
      </c>
      <c r="AK41" s="1">
        <f t="shared" si="40"/>
        <v>1973.132895464506</v>
      </c>
      <c r="AL41" s="14">
        <f t="shared" si="56"/>
        <v>11.233651410716254</v>
      </c>
      <c r="AM41" s="14">
        <f t="shared" si="57"/>
        <v>1.6007686458912171</v>
      </c>
      <c r="AN41" s="14">
        <f t="shared" si="58"/>
        <v>0.63965000712738851</v>
      </c>
      <c r="AO41" s="11">
        <f t="shared" si="41"/>
        <v>2.0621120954280148E-2</v>
      </c>
      <c r="AP41" s="11">
        <f t="shared" si="22"/>
        <v>2.5977173653231045E-2</v>
      </c>
      <c r="AQ41" s="11">
        <f t="shared" si="23"/>
        <v>2.3564574154817608E-2</v>
      </c>
      <c r="AR41" s="1">
        <f t="shared" si="42"/>
        <v>22724.702776484522</v>
      </c>
      <c r="AS41" s="1">
        <f t="shared" si="43"/>
        <v>4319.48259514238</v>
      </c>
      <c r="AT41" s="1">
        <f t="shared" si="44"/>
        <v>1497.856068219344</v>
      </c>
      <c r="AU41" s="1">
        <f t="shared" si="45"/>
        <v>4544.9405552969047</v>
      </c>
      <c r="AV41" s="1">
        <f t="shared" si="46"/>
        <v>863.89651902847606</v>
      </c>
      <c r="AW41" s="1">
        <f t="shared" si="47"/>
        <v>299.57121364386882</v>
      </c>
      <c r="AX41" s="1">
        <f t="shared" si="24"/>
        <v>18269.52043725703</v>
      </c>
      <c r="AY41" s="1">
        <f t="shared" si="4"/>
        <v>1555.2247744686656</v>
      </c>
      <c r="AZ41" s="1">
        <f t="shared" si="5"/>
        <v>490.27478937768387</v>
      </c>
      <c r="BA41" s="1">
        <f t="shared" si="25"/>
        <v>9764.7781500703095</v>
      </c>
      <c r="BB41" s="1">
        <f t="shared" si="26"/>
        <v>16329.729047359398</v>
      </c>
      <c r="BC41" s="1">
        <f t="shared" si="27"/>
        <v>15141.170069265349</v>
      </c>
      <c r="BD41" s="1">
        <f t="shared" si="28"/>
        <v>0</v>
      </c>
      <c r="BE41" s="2">
        <v>0</v>
      </c>
      <c r="BF41" s="2">
        <v>0</v>
      </c>
      <c r="BG41" s="2">
        <v>0</v>
      </c>
      <c r="BH41" s="2">
        <f t="shared" si="6"/>
        <v>0</v>
      </c>
      <c r="BI41" s="2">
        <f t="shared" si="29"/>
        <v>0</v>
      </c>
      <c r="BJ41" s="2">
        <f t="shared" si="7"/>
        <v>0</v>
      </c>
      <c r="BK41" s="2">
        <f t="shared" si="8"/>
        <v>0</v>
      </c>
      <c r="BL41" s="2">
        <f t="shared" si="9"/>
        <v>0</v>
      </c>
      <c r="BM41" s="2">
        <f t="shared" si="10"/>
        <v>0</v>
      </c>
      <c r="BN41" s="2">
        <f t="shared" si="11"/>
        <v>0</v>
      </c>
      <c r="BO41" s="2">
        <f t="shared" si="30"/>
        <v>0</v>
      </c>
      <c r="BP41" s="2">
        <f t="shared" si="31"/>
        <v>0</v>
      </c>
      <c r="BQ41" s="2">
        <f t="shared" si="32"/>
        <v>0</v>
      </c>
      <c r="BR41" s="11">
        <f t="shared" si="33"/>
        <v>4.2982472566384516E-2</v>
      </c>
      <c r="BS41" s="17">
        <v>0</v>
      </c>
      <c r="BT41" s="17">
        <v>0</v>
      </c>
      <c r="BU41" s="12">
        <f>(BU$3*templow!$I151+BU$4*templow!$I151^2+BU$5*templow!$I151^6)*(K41/K$56)^$BW$1</f>
        <v>1.260979598956316</v>
      </c>
      <c r="BV41" s="12">
        <f>(BV$3*templow!$I151+BV$4*templow!$I151^2+BV$5*templow!$I151^6)*(L41/L$56)^$BW$1</f>
        <v>0.82682713703859589</v>
      </c>
      <c r="BW41" s="12">
        <f>(BW$3*templow!$I151+BW$4*templow!$I151^2+BW$5*templow!$I151^6)*(M41/M$56)^$BW$1</f>
        <v>0.42231653257146606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34"/>
        <v>5.3138957956262445E-3</v>
      </c>
      <c r="F42" s="11">
        <f t="shared" si="12"/>
        <v>1.1294017092817743E-2</v>
      </c>
      <c r="G42" s="11">
        <f t="shared" si="13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4"/>
        <v>27726.073604828831</v>
      </c>
      <c r="L42" s="1">
        <f t="shared" si="0"/>
        <v>1811.0717126973307</v>
      </c>
      <c r="M42" s="1">
        <f t="shared" si="1"/>
        <v>619.28731176897304</v>
      </c>
      <c r="N42" s="11">
        <f t="shared" si="35"/>
        <v>2.079703416733536E-2</v>
      </c>
      <c r="O42" s="11">
        <f t="shared" si="15"/>
        <v>3.4958300484184024E-2</v>
      </c>
      <c r="P42" s="11">
        <f t="shared" si="16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7"/>
        <v>176.00179241408657</v>
      </c>
      <c r="U42" s="1">
        <f t="shared" si="48"/>
        <v>737.34655045426848</v>
      </c>
      <c r="V42" s="1">
        <f t="shared" si="49"/>
        <v>805.08355118898066</v>
      </c>
      <c r="W42" s="11">
        <f t="shared" si="36"/>
        <v>3.1484869104354551E-3</v>
      </c>
      <c r="X42" s="11">
        <f t="shared" si="52"/>
        <v>-2.8259336438040794E-2</v>
      </c>
      <c r="Y42" s="11">
        <f t="shared" si="53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8"/>
        <v>2.4730972206074497</v>
      </c>
      <c r="AD42" s="12">
        <f t="shared" si="50"/>
        <v>2.8631502910465834</v>
      </c>
      <c r="AE42" s="12">
        <f t="shared" si="51"/>
        <v>2.1511802606194173</v>
      </c>
      <c r="AF42" s="11">
        <f t="shared" si="37"/>
        <v>-3.3675112680757735E-3</v>
      </c>
      <c r="AG42" s="11">
        <f t="shared" si="54"/>
        <v>-4.7562084922448955E-3</v>
      </c>
      <c r="AH42" s="11">
        <f t="shared" si="55"/>
        <v>3.7793595363218913E-2</v>
      </c>
      <c r="AI42" s="1">
        <f t="shared" si="38"/>
        <v>35639.51712399783</v>
      </c>
      <c r="AJ42" s="1">
        <f t="shared" si="39"/>
        <v>6146.4524895607083</v>
      </c>
      <c r="AK42" s="1">
        <f t="shared" si="40"/>
        <v>2075.3908195619242</v>
      </c>
      <c r="AL42" s="14">
        <f t="shared" si="56"/>
        <v>11.465301895214854</v>
      </c>
      <c r="AM42" s="14">
        <f t="shared" si="57"/>
        <v>1.6423520909841809</v>
      </c>
      <c r="AN42" s="14">
        <f t="shared" si="58"/>
        <v>0.65472308715347149</v>
      </c>
      <c r="AO42" s="11">
        <f t="shared" si="41"/>
        <v>2.0621120954280148E-2</v>
      </c>
      <c r="AP42" s="11">
        <f t="shared" si="22"/>
        <v>2.5977173653231045E-2</v>
      </c>
      <c r="AQ42" s="11">
        <f t="shared" si="23"/>
        <v>2.3564574154817608E-2</v>
      </c>
      <c r="AR42" s="1">
        <f t="shared" si="42"/>
        <v>23437.001416640374</v>
      </c>
      <c r="AS42" s="1">
        <f t="shared" si="43"/>
        <v>4513.1104635571901</v>
      </c>
      <c r="AT42" s="1">
        <f t="shared" si="44"/>
        <v>1573.6982981308186</v>
      </c>
      <c r="AU42" s="1">
        <f t="shared" si="45"/>
        <v>4687.4002833280747</v>
      </c>
      <c r="AV42" s="1">
        <f t="shared" si="46"/>
        <v>902.62209271143809</v>
      </c>
      <c r="AW42" s="1">
        <f t="shared" si="47"/>
        <v>314.73965962616376</v>
      </c>
      <c r="AX42" s="1">
        <f t="shared" si="24"/>
        <v>18742.576692863302</v>
      </c>
      <c r="AY42" s="1">
        <f t="shared" si="4"/>
        <v>1606.7931183771577</v>
      </c>
      <c r="AZ42" s="1">
        <f t="shared" si="5"/>
        <v>504.90149937121942</v>
      </c>
      <c r="BA42" s="1">
        <f t="shared" si="25"/>
        <v>9842.2403874113825</v>
      </c>
      <c r="BB42" s="1">
        <f t="shared" si="26"/>
        <v>16587.45549355392</v>
      </c>
      <c r="BC42" s="1">
        <f t="shared" si="27"/>
        <v>15520.286690361929</v>
      </c>
      <c r="BD42" s="1">
        <f t="shared" si="28"/>
        <v>0</v>
      </c>
      <c r="BE42" s="2">
        <v>0</v>
      </c>
      <c r="BF42" s="2">
        <v>0</v>
      </c>
      <c r="BG42" s="2">
        <v>0</v>
      </c>
      <c r="BH42" s="2">
        <f t="shared" si="6"/>
        <v>0</v>
      </c>
      <c r="BI42" s="2">
        <f t="shared" si="29"/>
        <v>0</v>
      </c>
      <c r="BJ42" s="2">
        <f t="shared" si="7"/>
        <v>0</v>
      </c>
      <c r="BK42" s="2">
        <f t="shared" si="8"/>
        <v>0</v>
      </c>
      <c r="BL42" s="2">
        <f t="shared" si="9"/>
        <v>0</v>
      </c>
      <c r="BM42" s="2">
        <f t="shared" si="10"/>
        <v>0</v>
      </c>
      <c r="BN42" s="2">
        <f t="shared" si="11"/>
        <v>0</v>
      </c>
      <c r="BO42" s="2">
        <f t="shared" si="30"/>
        <v>0</v>
      </c>
      <c r="BP42" s="2">
        <f t="shared" si="31"/>
        <v>0</v>
      </c>
      <c r="BQ42" s="2">
        <f t="shared" si="32"/>
        <v>0</v>
      </c>
      <c r="BR42" s="11">
        <f t="shared" si="33"/>
        <v>4.61427456650296E-2</v>
      </c>
      <c r="BS42" s="17">
        <v>0</v>
      </c>
      <c r="BT42" s="17">
        <v>0</v>
      </c>
      <c r="BU42" s="12">
        <f>(BU$3*templow!$I152+BU$4*templow!$I152^2+BU$5*templow!$I152^6)*(K42/K$56)^$BW$1</f>
        <v>1.2853934258082238</v>
      </c>
      <c r="BV42" s="12">
        <f>(BV$3*templow!$I152+BV$4*templow!$I152^2+BV$5*templow!$I152^6)*(L42/L$56)^$BW$1</f>
        <v>0.83940673899099982</v>
      </c>
      <c r="BW42" s="12">
        <f>(BW$3*templow!$I152+BW$4*templow!$I152^2+BW$5*templow!$I152^6)*(M42/M$56)^$BW$1</f>
        <v>0.42714864278306253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34"/>
        <v>5.6420769798790626E-3</v>
      </c>
      <c r="F43" s="11">
        <f t="shared" si="12"/>
        <v>1.0971471739061212E-2</v>
      </c>
      <c r="G43" s="11">
        <f t="shared" si="13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4"/>
        <v>28472.728954129358</v>
      </c>
      <c r="L43" s="1">
        <f t="shared" si="0"/>
        <v>1903.0117292407404</v>
      </c>
      <c r="M43" s="1">
        <f t="shared" si="1"/>
        <v>630.57651085520763</v>
      </c>
      <c r="N43" s="11">
        <f t="shared" si="35"/>
        <v>2.6929718211903264E-2</v>
      </c>
      <c r="O43" s="11">
        <f t="shared" si="15"/>
        <v>5.0765530651725621E-2</v>
      </c>
      <c r="P43" s="11">
        <f t="shared" si="16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7"/>
        <v>171.623391932289</v>
      </c>
      <c r="U43" s="1">
        <f t="shared" si="48"/>
        <v>689.80970911035058</v>
      </c>
      <c r="V43" s="1">
        <f t="shared" si="49"/>
        <v>804.35740114786302</v>
      </c>
      <c r="W43" s="11">
        <f t="shared" si="36"/>
        <v>-2.4877022112913094E-2</v>
      </c>
      <c r="X43" s="11">
        <f t="shared" si="52"/>
        <v>-6.447014814761276E-2</v>
      </c>
      <c r="Y43" s="11">
        <f t="shared" si="53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8"/>
        <v>2.4755464706454462</v>
      </c>
      <c r="AD43" s="12">
        <f t="shared" si="50"/>
        <v>2.8303909353791314</v>
      </c>
      <c r="AE43" s="12">
        <f t="shared" si="51"/>
        <v>2.1734776131873805</v>
      </c>
      <c r="AF43" s="11">
        <f t="shared" si="37"/>
        <v>9.9035736144448272E-4</v>
      </c>
      <c r="AG43" s="11">
        <f t="shared" si="54"/>
        <v>-1.1441717107863458E-2</v>
      </c>
      <c r="AH43" s="11">
        <f t="shared" si="55"/>
        <v>1.0365171611207868E-2</v>
      </c>
      <c r="AI43" s="1">
        <f t="shared" si="38"/>
        <v>36762.965694926119</v>
      </c>
      <c r="AJ43" s="1">
        <f t="shared" si="39"/>
        <v>6434.4293333160758</v>
      </c>
      <c r="AK43" s="1">
        <f t="shared" si="40"/>
        <v>2182.5913972318958</v>
      </c>
      <c r="AL43" s="14">
        <f t="shared" si="56"/>
        <v>11.701729272373417</v>
      </c>
      <c r="AM43" s="14">
        <f t="shared" si="57"/>
        <v>1.6850157564514241</v>
      </c>
      <c r="AN43" s="14">
        <f t="shared" si="58"/>
        <v>0.67015135789157054</v>
      </c>
      <c r="AO43" s="11">
        <f t="shared" si="41"/>
        <v>2.0621120954280148E-2</v>
      </c>
      <c r="AP43" s="11">
        <f t="shared" si="22"/>
        <v>2.5977173653231045E-2</v>
      </c>
      <c r="AQ43" s="11">
        <f t="shared" si="23"/>
        <v>2.3564574154817608E-2</v>
      </c>
      <c r="AR43" s="1">
        <f t="shared" si="42"/>
        <v>24177.81734819313</v>
      </c>
      <c r="AS43" s="1">
        <f t="shared" si="43"/>
        <v>4713.9164827962522</v>
      </c>
      <c r="AT43" s="1">
        <f t="shared" si="44"/>
        <v>1653.0702030024202</v>
      </c>
      <c r="AU43" s="1">
        <f t="shared" si="45"/>
        <v>4835.563469638626</v>
      </c>
      <c r="AV43" s="1">
        <f t="shared" si="46"/>
        <v>942.78329655925052</v>
      </c>
      <c r="AW43" s="1">
        <f t="shared" si="47"/>
        <v>330.61404060048403</v>
      </c>
      <c r="AX43" s="1">
        <f t="shared" si="24"/>
        <v>19226.529842413176</v>
      </c>
      <c r="AY43" s="1">
        <f t="shared" si="4"/>
        <v>1660.0722227896215</v>
      </c>
      <c r="AZ43" s="1">
        <f t="shared" si="5"/>
        <v>519.96773987514507</v>
      </c>
      <c r="BA43" s="1">
        <f t="shared" si="25"/>
        <v>9923.417832648076</v>
      </c>
      <c r="BB43" s="1">
        <f t="shared" si="26"/>
        <v>16843.547853253342</v>
      </c>
      <c r="BC43" s="1">
        <f t="shared" si="27"/>
        <v>15905.472148045763</v>
      </c>
      <c r="BD43" s="1">
        <f t="shared" si="28"/>
        <v>0</v>
      </c>
      <c r="BE43" s="2">
        <v>0</v>
      </c>
      <c r="BF43" s="2">
        <v>0</v>
      </c>
      <c r="BG43" s="2">
        <v>0</v>
      </c>
      <c r="BH43" s="2">
        <f t="shared" si="6"/>
        <v>0</v>
      </c>
      <c r="BI43" s="2">
        <f t="shared" si="29"/>
        <v>0</v>
      </c>
      <c r="BJ43" s="2">
        <f t="shared" si="7"/>
        <v>0</v>
      </c>
      <c r="BK43" s="2">
        <f t="shared" si="8"/>
        <v>0</v>
      </c>
      <c r="BL43" s="2">
        <f t="shared" si="9"/>
        <v>0</v>
      </c>
      <c r="BM43" s="2">
        <f t="shared" si="10"/>
        <v>0</v>
      </c>
      <c r="BN43" s="2">
        <f t="shared" si="11"/>
        <v>0</v>
      </c>
      <c r="BO43" s="2">
        <f t="shared" si="30"/>
        <v>0</v>
      </c>
      <c r="BP43" s="2">
        <f t="shared" si="31"/>
        <v>0</v>
      </c>
      <c r="BQ43" s="2">
        <f t="shared" si="32"/>
        <v>0</v>
      </c>
      <c r="BR43" s="11">
        <f t="shared" si="33"/>
        <v>5.2327866650176941E-2</v>
      </c>
      <c r="BS43" s="17">
        <v>0</v>
      </c>
      <c r="BT43" s="17">
        <v>0</v>
      </c>
      <c r="BU43" s="12">
        <f>(BU$3*templow!$I153+BU$4*templow!$I153^2+BU$5*templow!$I153^6)*(K43/K$56)^$BW$1</f>
        <v>1.3078394938642688</v>
      </c>
      <c r="BV43" s="12">
        <f>(BV$3*templow!$I153+BV$4*templow!$I153^2+BV$5*templow!$I153^6)*(L43/L$56)^$BW$1</f>
        <v>0.84863194323483815</v>
      </c>
      <c r="BW43" s="12">
        <f>(BW$3*templow!$I153+BW$4*templow!$I153^2+BW$5*templow!$I153^6)*(M43/M$56)^$BW$1</f>
        <v>0.4346618351184518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34"/>
        <v>4.949025180586597E-3</v>
      </c>
      <c r="F44" s="11">
        <f t="shared" si="12"/>
        <v>1.0535666758227036E-2</v>
      </c>
      <c r="G44" s="11">
        <f t="shared" si="13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4"/>
        <v>29030.021227256766</v>
      </c>
      <c r="L44" s="1">
        <f t="shared" si="0"/>
        <v>1941.212518447536</v>
      </c>
      <c r="M44" s="1">
        <f t="shared" si="1"/>
        <v>618.9462777574264</v>
      </c>
      <c r="N44" s="11">
        <f t="shared" si="35"/>
        <v>1.9572843685802921E-2</v>
      </c>
      <c r="O44" s="11">
        <f t="shared" si="15"/>
        <v>2.0073859041340292E-2</v>
      </c>
      <c r="P44" s="11">
        <f t="shared" si="16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7"/>
        <v>167.75711169562331</v>
      </c>
      <c r="U44" s="1">
        <f t="shared" si="48"/>
        <v>675.62399492262864</v>
      </c>
      <c r="V44" s="1">
        <f t="shared" si="49"/>
        <v>807.31845876176374</v>
      </c>
      <c r="W44" s="11">
        <f t="shared" si="36"/>
        <v>-2.252769971002011E-2</v>
      </c>
      <c r="X44" s="11">
        <f t="shared" si="52"/>
        <v>-2.0564677476078597E-2</v>
      </c>
      <c r="Y44" s="11">
        <f t="shared" si="53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8"/>
        <v>2.4456886797812856</v>
      </c>
      <c r="AD44" s="12">
        <f t="shared" si="50"/>
        <v>2.7175457818006472</v>
      </c>
      <c r="AE44" s="12">
        <f t="shared" si="51"/>
        <v>2.122670576096306</v>
      </c>
      <c r="AF44" s="11">
        <f t="shared" si="37"/>
        <v>-1.2061090841237965E-2</v>
      </c>
      <c r="AG44" s="11">
        <f t="shared" si="54"/>
        <v>-3.9869105065293287E-2</v>
      </c>
      <c r="AH44" s="11">
        <f t="shared" si="55"/>
        <v>-2.337591921021287E-2</v>
      </c>
      <c r="AI44" s="1">
        <f t="shared" si="38"/>
        <v>37922.232595072135</v>
      </c>
      <c r="AJ44" s="1">
        <f t="shared" si="39"/>
        <v>6733.769696543719</v>
      </c>
      <c r="AK44" s="1">
        <f t="shared" si="40"/>
        <v>2294.9462981091901</v>
      </c>
      <c r="AL44" s="14">
        <f t="shared" si="56"/>
        <v>11.94303204707327</v>
      </c>
      <c r="AM44" s="14">
        <f t="shared" si="57"/>
        <v>1.7287877033651933</v>
      </c>
      <c r="AN44" s="14">
        <f t="shared" si="58"/>
        <v>0.68594318925955822</v>
      </c>
      <c r="AO44" s="11">
        <f t="shared" si="41"/>
        <v>2.0621120954280148E-2</v>
      </c>
      <c r="AP44" s="11">
        <f t="shared" si="22"/>
        <v>2.5977173653231045E-2</v>
      </c>
      <c r="AQ44" s="11">
        <f t="shared" si="23"/>
        <v>2.3564574154817608E-2</v>
      </c>
      <c r="AR44" s="1">
        <f t="shared" si="42"/>
        <v>24928.350490542522</v>
      </c>
      <c r="AS44" s="1">
        <f t="shared" si="43"/>
        <v>4921.6479408485302</v>
      </c>
      <c r="AT44" s="1">
        <f t="shared" si="44"/>
        <v>1736.109108197119</v>
      </c>
      <c r="AU44" s="1">
        <f t="shared" si="45"/>
        <v>4985.670098108505</v>
      </c>
      <c r="AV44" s="1">
        <f t="shared" si="46"/>
        <v>984.32958816970608</v>
      </c>
      <c r="AW44" s="1">
        <f t="shared" si="47"/>
        <v>347.22182163942381</v>
      </c>
      <c r="AX44" s="1">
        <f t="shared" si="24"/>
        <v>19725.740837113026</v>
      </c>
      <c r="AY44" s="1">
        <f t="shared" si="4"/>
        <v>1715.1574602761027</v>
      </c>
      <c r="AZ44" s="1">
        <f t="shared" si="5"/>
        <v>535.48714605985401</v>
      </c>
      <c r="BA44" s="1">
        <f t="shared" si="25"/>
        <v>9998.4443238348631</v>
      </c>
      <c r="BB44" s="1">
        <f t="shared" si="26"/>
        <v>17095.942978722283</v>
      </c>
      <c r="BC44" s="1">
        <f t="shared" si="27"/>
        <v>16296.608724106947</v>
      </c>
      <c r="BD44" s="1">
        <f t="shared" si="28"/>
        <v>0</v>
      </c>
      <c r="BE44" s="2">
        <v>0</v>
      </c>
      <c r="BF44" s="2">
        <v>0</v>
      </c>
      <c r="BG44" s="2">
        <v>0</v>
      </c>
      <c r="BH44" s="2">
        <f t="shared" si="6"/>
        <v>0</v>
      </c>
      <c r="BI44" s="2">
        <f t="shared" si="29"/>
        <v>0</v>
      </c>
      <c r="BJ44" s="2">
        <f t="shared" si="7"/>
        <v>0</v>
      </c>
      <c r="BK44" s="2">
        <f t="shared" si="8"/>
        <v>0</v>
      </c>
      <c r="BL44" s="2">
        <f t="shared" si="9"/>
        <v>0</v>
      </c>
      <c r="BM44" s="2">
        <f t="shared" si="10"/>
        <v>0</v>
      </c>
      <c r="BN44" s="2">
        <f t="shared" si="11"/>
        <v>0</v>
      </c>
      <c r="BO44" s="2">
        <f t="shared" si="30"/>
        <v>0</v>
      </c>
      <c r="BP44" s="2">
        <f t="shared" si="31"/>
        <v>0</v>
      </c>
      <c r="BQ44" s="2">
        <f t="shared" si="32"/>
        <v>0</v>
      </c>
      <c r="BR44" s="11">
        <f t="shared" si="33"/>
        <v>4.0538539895418974E-2</v>
      </c>
      <c r="BS44" s="17">
        <v>0</v>
      </c>
      <c r="BT44" s="17">
        <v>0</v>
      </c>
      <c r="BU44" s="12">
        <f>(BU$3*templow!$I154+BU$4*templow!$I154^2+BU$5*templow!$I154^6)*(K44/K$56)^$BW$1</f>
        <v>1.3325907879269638</v>
      </c>
      <c r="BV44" s="12">
        <f>(BV$3*templow!$I154+BV$4*templow!$I154^2+BV$5*templow!$I154^6)*(L44/L$56)^$BW$1</f>
        <v>0.86401717037971282</v>
      </c>
      <c r="BW44" s="12">
        <f>(BW$3*templow!$I154+BW$4*templow!$I154^2+BW$5*templow!$I154^6)*(M44/M$56)^$BW$1</f>
        <v>0.44620106843058532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34"/>
        <v>5.0461581002705369E-3</v>
      </c>
      <c r="F45" s="11">
        <f t="shared" si="12"/>
        <v>9.9070939245591294E-3</v>
      </c>
      <c r="G45" s="11">
        <f t="shared" si="13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4"/>
        <v>29824.268453109347</v>
      </c>
      <c r="L45" s="1">
        <f t="shared" si="0"/>
        <v>1970.1136544811745</v>
      </c>
      <c r="M45" s="1">
        <f t="shared" si="1"/>
        <v>647.13356897613517</v>
      </c>
      <c r="N45" s="11">
        <f t="shared" si="35"/>
        <v>2.7359512403899E-2</v>
      </c>
      <c r="O45" s="11">
        <f t="shared" si="15"/>
        <v>1.4888187542058562E-2</v>
      </c>
      <c r="P45" s="11">
        <f t="shared" si="16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7"/>
        <v>165.10632261113358</v>
      </c>
      <c r="U45" s="1">
        <f t="shared" si="48"/>
        <v>671.17417898722408</v>
      </c>
      <c r="V45" s="1">
        <f t="shared" si="49"/>
        <v>796.29855538743095</v>
      </c>
      <c r="W45" s="11">
        <f t="shared" si="36"/>
        <v>-1.580135147593198E-2</v>
      </c>
      <c r="X45" s="11">
        <f t="shared" si="52"/>
        <v>-6.5862313488646018E-3</v>
      </c>
      <c r="Y45" s="11">
        <f t="shared" si="53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8"/>
        <v>2.3919360266608938</v>
      </c>
      <c r="AD45" s="12">
        <f t="shared" si="50"/>
        <v>2.6903682010478107</v>
      </c>
      <c r="AE45" s="12">
        <f t="shared" si="51"/>
        <v>2.0888168511936764</v>
      </c>
      <c r="AF45" s="11">
        <f t="shared" si="37"/>
        <v>-2.1978534539072614E-2</v>
      </c>
      <c r="AG45" s="11">
        <f t="shared" si="54"/>
        <v>-1.0000781195608321E-2</v>
      </c>
      <c r="AH45" s="11">
        <f t="shared" si="55"/>
        <v>-1.5948647559287488E-2</v>
      </c>
      <c r="AI45" s="1">
        <f t="shared" si="38"/>
        <v>39115.679433673431</v>
      </c>
      <c r="AJ45" s="1">
        <f t="shared" si="39"/>
        <v>7044.7223150590535</v>
      </c>
      <c r="AK45" s="1">
        <f t="shared" si="40"/>
        <v>2412.6734899376952</v>
      </c>
      <c r="AL45" s="14">
        <f t="shared" si="56"/>
        <v>12.189310755476813</v>
      </c>
      <c r="AM45" s="14">
        <f t="shared" si="57"/>
        <v>1.7736967217450814</v>
      </c>
      <c r="AN45" s="14">
        <f t="shared" si="58"/>
        <v>0.70210714840885713</v>
      </c>
      <c r="AO45" s="11">
        <f t="shared" si="41"/>
        <v>2.0621120954280148E-2</v>
      </c>
      <c r="AP45" s="11">
        <f t="shared" si="22"/>
        <v>2.5977173653231045E-2</v>
      </c>
      <c r="AQ45" s="11">
        <f t="shared" si="23"/>
        <v>2.3564574154817608E-2</v>
      </c>
      <c r="AR45" s="1">
        <f t="shared" si="42"/>
        <v>25703.85697583104</v>
      </c>
      <c r="AS45" s="1">
        <f t="shared" si="43"/>
        <v>5135.6391984713746</v>
      </c>
      <c r="AT45" s="1">
        <f t="shared" si="44"/>
        <v>1822.8596256349915</v>
      </c>
      <c r="AU45" s="1">
        <f t="shared" si="45"/>
        <v>5140.7713951662081</v>
      </c>
      <c r="AV45" s="1">
        <f t="shared" si="46"/>
        <v>1027.1278396942751</v>
      </c>
      <c r="AW45" s="1">
        <f t="shared" si="47"/>
        <v>364.57192512699834</v>
      </c>
      <c r="AX45" s="1">
        <f t="shared" si="24"/>
        <v>20237.276664383706</v>
      </c>
      <c r="AY45" s="1">
        <f t="shared" si="4"/>
        <v>1772.1747101560284</v>
      </c>
      <c r="AZ45" s="1">
        <f t="shared" si="5"/>
        <v>551.48100968256097</v>
      </c>
      <c r="BA45" s="1">
        <f t="shared" si="25"/>
        <v>10074.912089263667</v>
      </c>
      <c r="BB45" s="1">
        <f t="shared" si="26"/>
        <v>17341.129871206693</v>
      </c>
      <c r="BC45" s="1">
        <f t="shared" si="27"/>
        <v>16692.501779750004</v>
      </c>
      <c r="BD45" s="1">
        <f t="shared" si="28"/>
        <v>0</v>
      </c>
      <c r="BE45" s="2">
        <v>0</v>
      </c>
      <c r="BF45" s="2">
        <v>0</v>
      </c>
      <c r="BG45" s="2">
        <v>0</v>
      </c>
      <c r="BH45" s="2">
        <f t="shared" si="6"/>
        <v>0</v>
      </c>
      <c r="BI45" s="2">
        <f t="shared" si="29"/>
        <v>0</v>
      </c>
      <c r="BJ45" s="2">
        <f t="shared" si="7"/>
        <v>0</v>
      </c>
      <c r="BK45" s="2">
        <f t="shared" si="8"/>
        <v>0</v>
      </c>
      <c r="BL45" s="2">
        <f t="shared" si="9"/>
        <v>0</v>
      </c>
      <c r="BM45" s="2">
        <f t="shared" si="10"/>
        <v>0</v>
      </c>
      <c r="BN45" s="2">
        <f t="shared" si="11"/>
        <v>0</v>
      </c>
      <c r="BO45" s="2">
        <f t="shared" si="30"/>
        <v>0</v>
      </c>
      <c r="BP45" s="2">
        <f t="shared" si="31"/>
        <v>0</v>
      </c>
      <c r="BQ45" s="2">
        <f t="shared" si="32"/>
        <v>0</v>
      </c>
      <c r="BR45" s="11">
        <f t="shared" si="33"/>
        <v>4.9542836593907874E-2</v>
      </c>
      <c r="BS45" s="17">
        <v>0</v>
      </c>
      <c r="BT45" s="17">
        <v>0</v>
      </c>
      <c r="BU45" s="12">
        <f>(BU$3*templow!$I155+BU$4*templow!$I155^2+BU$5*templow!$I155^6)*(K45/K$56)^$BW$1</f>
        <v>1.3546998960280427</v>
      </c>
      <c r="BV45" s="12">
        <f>(BV$3*templow!$I155+BV$4*templow!$I155^2+BV$5*templow!$I155^6)*(L45/L$56)^$BW$1</f>
        <v>0.8804470433343119</v>
      </c>
      <c r="BW45" s="12">
        <f>(BW$3*templow!$I155+BW$4*templow!$I155^2+BW$5*templow!$I155^6)*(M45/M$56)^$BW$1</f>
        <v>0.4506765568241034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34"/>
        <v>5.2037039583325839E-3</v>
      </c>
      <c r="F46" s="11">
        <f t="shared" si="12"/>
        <v>9.6601701710541388E-3</v>
      </c>
      <c r="G46" s="11">
        <f t="shared" si="13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4"/>
        <v>30829.995910385893</v>
      </c>
      <c r="L46" s="1">
        <f t="shared" si="0"/>
        <v>2075.40176445928</v>
      </c>
      <c r="M46" s="1">
        <f t="shared" si="1"/>
        <v>664.69913683213008</v>
      </c>
      <c r="N46" s="11">
        <f t="shared" si="35"/>
        <v>3.3721781268760465E-2</v>
      </c>
      <c r="O46" s="11">
        <f t="shared" si="15"/>
        <v>5.3442657858149278E-2</v>
      </c>
      <c r="P46" s="11">
        <f t="shared" si="16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7"/>
        <v>162.32174399813118</v>
      </c>
      <c r="U46" s="1">
        <f t="shared" si="48"/>
        <v>638.42352768132957</v>
      </c>
      <c r="V46" s="1">
        <f t="shared" si="49"/>
        <v>779.94831820855222</v>
      </c>
      <c r="W46" s="11">
        <f t="shared" si="36"/>
        <v>-1.6865366322528885E-2</v>
      </c>
      <c r="X46" s="11">
        <f t="shared" si="52"/>
        <v>-4.8796053738708989E-2</v>
      </c>
      <c r="Y46" s="11">
        <f t="shared" si="53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8"/>
        <v>2.3673145145870551</v>
      </c>
      <c r="AD46" s="12">
        <f t="shared" si="50"/>
        <v>2.7418723028144973</v>
      </c>
      <c r="AE46" s="12">
        <f t="shared" si="51"/>
        <v>2.1498916534983441</v>
      </c>
      <c r="AF46" s="11">
        <f t="shared" si="37"/>
        <v>-1.0293549576327887E-2</v>
      </c>
      <c r="AG46" s="11">
        <f t="shared" si="54"/>
        <v>1.9143885861655496E-2</v>
      </c>
      <c r="AH46" s="11">
        <f t="shared" si="55"/>
        <v>2.9238945611610667E-2</v>
      </c>
      <c r="AI46" s="1">
        <f t="shared" si="38"/>
        <v>40344.882885472296</v>
      </c>
      <c r="AJ46" s="1">
        <f t="shared" si="39"/>
        <v>7367.3779232474235</v>
      </c>
      <c r="AK46" s="1">
        <f t="shared" si="40"/>
        <v>2535.9780660709243</v>
      </c>
      <c r="AL46" s="14">
        <f t="shared" si="56"/>
        <v>12.440668006914807</v>
      </c>
      <c r="AM46" s="14">
        <f t="shared" si="57"/>
        <v>1.8197723494940201</v>
      </c>
      <c r="AN46" s="14">
        <f t="shared" si="58"/>
        <v>0.71865200437216514</v>
      </c>
      <c r="AO46" s="11">
        <f t="shared" si="41"/>
        <v>2.0621120954280148E-2</v>
      </c>
      <c r="AP46" s="11">
        <f t="shared" si="22"/>
        <v>2.5977173653231045E-2</v>
      </c>
      <c r="AQ46" s="11">
        <f t="shared" si="23"/>
        <v>2.3564574154817608E-2</v>
      </c>
      <c r="AR46" s="1">
        <f t="shared" si="42"/>
        <v>26506.57579579583</v>
      </c>
      <c r="AS46" s="1">
        <f t="shared" si="43"/>
        <v>5357.5002106462607</v>
      </c>
      <c r="AT46" s="1">
        <f t="shared" si="44"/>
        <v>1913.4415533132769</v>
      </c>
      <c r="AU46" s="1">
        <f t="shared" si="45"/>
        <v>5301.3151591591668</v>
      </c>
      <c r="AV46" s="1">
        <f t="shared" si="46"/>
        <v>1071.5000421292523</v>
      </c>
      <c r="AW46" s="1">
        <f t="shared" si="47"/>
        <v>382.6883106626554</v>
      </c>
      <c r="AX46" s="1">
        <f t="shared" si="24"/>
        <v>20761.241513391327</v>
      </c>
      <c r="AY46" s="1">
        <f t="shared" si="4"/>
        <v>1831.0449346646594</v>
      </c>
      <c r="AZ46" s="1">
        <f t="shared" si="5"/>
        <v>567.96406842349381</v>
      </c>
      <c r="BA46" s="1">
        <f t="shared" si="25"/>
        <v>10153.447209158827</v>
      </c>
      <c r="BB46" s="1">
        <f t="shared" si="26"/>
        <v>17585.142032592743</v>
      </c>
      <c r="BC46" s="1">
        <f t="shared" si="27"/>
        <v>17092.852573762491</v>
      </c>
      <c r="BD46" s="1">
        <f t="shared" si="28"/>
        <v>0</v>
      </c>
      <c r="BE46" s="2">
        <v>0</v>
      </c>
      <c r="BF46" s="2">
        <v>0</v>
      </c>
      <c r="BG46" s="2">
        <v>0</v>
      </c>
      <c r="BH46" s="2">
        <f t="shared" si="6"/>
        <v>0</v>
      </c>
      <c r="BI46" s="2">
        <f t="shared" si="29"/>
        <v>0</v>
      </c>
      <c r="BJ46" s="2">
        <f t="shared" si="7"/>
        <v>0</v>
      </c>
      <c r="BK46" s="2">
        <f t="shared" si="8"/>
        <v>0</v>
      </c>
      <c r="BL46" s="2">
        <f t="shared" si="9"/>
        <v>0</v>
      </c>
      <c r="BM46" s="2">
        <f t="shared" si="10"/>
        <v>0</v>
      </c>
      <c r="BN46" s="2">
        <f t="shared" si="11"/>
        <v>0</v>
      </c>
      <c r="BO46" s="2">
        <f t="shared" si="30"/>
        <v>0</v>
      </c>
      <c r="BP46" s="2">
        <f t="shared" si="31"/>
        <v>0</v>
      </c>
      <c r="BQ46" s="2">
        <f t="shared" si="32"/>
        <v>0</v>
      </c>
      <c r="BR46" s="11">
        <f t="shared" si="33"/>
        <v>5.901072102361879E-2</v>
      </c>
      <c r="BS46" s="17">
        <v>0</v>
      </c>
      <c r="BT46" s="17">
        <v>0</v>
      </c>
      <c r="BU46" s="12">
        <f>(BU$3*templow!$I156+BU$4*templow!$I156^2+BU$5*templow!$I156^6)*(K46/K$56)^$BW$1</f>
        <v>1.3744714155513476</v>
      </c>
      <c r="BV46" s="12">
        <f>(BV$3*templow!$I156+BV$4*templow!$I156^2+BV$5*templow!$I156^6)*(L46/L$56)^$BW$1</f>
        <v>0.88847974980854272</v>
      </c>
      <c r="BW46" s="12">
        <f>(BW$3*templow!$I156+BW$4*templow!$I156^2+BW$5*templow!$I156^6)*(M46/M$56)^$BW$1</f>
        <v>0.45701077648600136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34"/>
        <v>5.1361628961192896E-3</v>
      </c>
      <c r="F47" s="11">
        <f t="shared" si="12"/>
        <v>9.0965036346561945E-3</v>
      </c>
      <c r="G47" s="11">
        <f t="shared" si="13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4"/>
        <v>31134.49166987764</v>
      </c>
      <c r="L47" s="1">
        <f t="shared" si="0"/>
        <v>2108.3373738599257</v>
      </c>
      <c r="M47" s="1">
        <f t="shared" si="1"/>
        <v>674.68322657086435</v>
      </c>
      <c r="N47" s="11">
        <f t="shared" si="35"/>
        <v>9.8766071969917935E-3</v>
      </c>
      <c r="O47" s="11">
        <f t="shared" si="15"/>
        <v>1.586951016649385E-2</v>
      </c>
      <c r="P47" s="11">
        <f t="shared" si="16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7"/>
        <v>159.57492227734659</v>
      </c>
      <c r="U47" s="1">
        <f t="shared" si="48"/>
        <v>627.8075767908158</v>
      </c>
      <c r="V47" s="1">
        <f t="shared" si="49"/>
        <v>772.83249999518864</v>
      </c>
      <c r="W47" s="11">
        <f t="shared" si="36"/>
        <v>-1.6922081128060151E-2</v>
      </c>
      <c r="X47" s="11">
        <f t="shared" si="52"/>
        <v>-1.6628382931107688E-2</v>
      </c>
      <c r="Y47" s="11">
        <f t="shared" si="53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8"/>
        <v>2.3617291537136604</v>
      </c>
      <c r="AD47" s="12">
        <f t="shared" si="50"/>
        <v>2.7584318673499464</v>
      </c>
      <c r="AE47" s="12">
        <f t="shared" si="51"/>
        <v>2.146501845743741</v>
      </c>
      <c r="AF47" s="11">
        <f t="shared" si="37"/>
        <v>-2.3593657872574836E-3</v>
      </c>
      <c r="AG47" s="11">
        <f t="shared" si="54"/>
        <v>6.039509760702888E-3</v>
      </c>
      <c r="AH47" s="11">
        <f t="shared" si="55"/>
        <v>-1.5767342270887053E-3</v>
      </c>
      <c r="AI47" s="1">
        <f t="shared" si="38"/>
        <v>41611.709756084238</v>
      </c>
      <c r="AJ47" s="1">
        <f t="shared" si="39"/>
        <v>7702.1401730519337</v>
      </c>
      <c r="AK47" s="1">
        <f t="shared" si="40"/>
        <v>2665.0685701264874</v>
      </c>
      <c r="AL47" s="14">
        <f t="shared" si="56"/>
        <v>12.697208526637441</v>
      </c>
      <c r="AM47" s="14">
        <f t="shared" si="57"/>
        <v>1.8670448918261746</v>
      </c>
      <c r="AN47" s="14">
        <f t="shared" si="58"/>
        <v>0.73558673282070131</v>
      </c>
      <c r="AO47" s="11">
        <f t="shared" si="41"/>
        <v>2.0621120954280148E-2</v>
      </c>
      <c r="AP47" s="11">
        <f t="shared" si="22"/>
        <v>2.5977173653231045E-2</v>
      </c>
      <c r="AQ47" s="11">
        <f t="shared" si="23"/>
        <v>2.3564574154817608E-2</v>
      </c>
      <c r="AR47" s="1">
        <f t="shared" si="42"/>
        <v>27332.761906267424</v>
      </c>
      <c r="AS47" s="1">
        <f t="shared" si="43"/>
        <v>5586.0619840749941</v>
      </c>
      <c r="AT47" s="1">
        <f t="shared" si="44"/>
        <v>2007.6764529415955</v>
      </c>
      <c r="AU47" s="1">
        <f t="shared" si="45"/>
        <v>5466.5523812534848</v>
      </c>
      <c r="AV47" s="1">
        <f t="shared" si="46"/>
        <v>1117.2123968149988</v>
      </c>
      <c r="AW47" s="1">
        <f t="shared" si="47"/>
        <v>401.53529058831913</v>
      </c>
      <c r="AX47" s="1">
        <f t="shared" si="24"/>
        <v>21298.95581873152</v>
      </c>
      <c r="AY47" s="1">
        <f t="shared" si="4"/>
        <v>1891.9508696911521</v>
      </c>
      <c r="AZ47" s="1">
        <f t="shared" si="5"/>
        <v>584.97325699966598</v>
      </c>
      <c r="BA47" s="1">
        <f t="shared" si="25"/>
        <v>10231.84816643072</v>
      </c>
      <c r="BB47" s="1">
        <f t="shared" si="26"/>
        <v>17822.395053995115</v>
      </c>
      <c r="BC47" s="1">
        <f t="shared" si="27"/>
        <v>17494.192273332028</v>
      </c>
      <c r="BD47" s="1">
        <f t="shared" si="28"/>
        <v>0</v>
      </c>
      <c r="BE47" s="2">
        <v>0</v>
      </c>
      <c r="BF47" s="2">
        <v>0</v>
      </c>
      <c r="BG47" s="2">
        <v>0</v>
      </c>
      <c r="BH47" s="2">
        <f t="shared" si="6"/>
        <v>0</v>
      </c>
      <c r="BI47" s="2">
        <f t="shared" si="29"/>
        <v>0</v>
      </c>
      <c r="BJ47" s="2">
        <f t="shared" si="7"/>
        <v>0</v>
      </c>
      <c r="BK47" s="2">
        <f t="shared" si="8"/>
        <v>0</v>
      </c>
      <c r="BL47" s="2">
        <f t="shared" si="9"/>
        <v>0</v>
      </c>
      <c r="BM47" s="2">
        <f t="shared" si="10"/>
        <v>0</v>
      </c>
      <c r="BN47" s="2">
        <f t="shared" si="11"/>
        <v>0</v>
      </c>
      <c r="BO47" s="2">
        <f t="shared" si="30"/>
        <v>0</v>
      </c>
      <c r="BP47" s="2">
        <f t="shared" si="31"/>
        <v>0</v>
      </c>
      <c r="BQ47" s="2">
        <f t="shared" si="32"/>
        <v>0</v>
      </c>
      <c r="BR47" s="11">
        <f t="shared" si="33"/>
        <v>3.4458438866883351E-2</v>
      </c>
      <c r="BS47" s="17">
        <v>0</v>
      </c>
      <c r="BT47" s="17">
        <v>0</v>
      </c>
      <c r="BU47" s="12">
        <f>(BU$3*templow!$I157+BU$4*templow!$I157^2+BU$5*templow!$I157^6)*(K47/K$56)^$BW$1</f>
        <v>1.4021429347078993</v>
      </c>
      <c r="BV47" s="12">
        <f>(BV$3*templow!$I157+BV$4*templow!$I157^2+BV$5*templow!$I157^6)*(L47/L$56)^$BW$1</f>
        <v>0.90439849031197517</v>
      </c>
      <c r="BW47" s="12">
        <f>(BW$3*templow!$I157+BW$4*templow!$I157^2+BW$5*templow!$I157^6)*(M47/M$56)^$BW$1</f>
        <v>0.46461051495133276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34"/>
        <v>5.4964173080269685E-3</v>
      </c>
      <c r="F48" s="11">
        <f t="shared" si="12"/>
        <v>8.5885929137337058E-3</v>
      </c>
      <c r="G48" s="11">
        <f t="shared" si="13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4"/>
        <v>31403.400550057802</v>
      </c>
      <c r="L48" s="1">
        <f t="shared" si="0"/>
        <v>2133.1215524323447</v>
      </c>
      <c r="M48" s="1">
        <f t="shared" si="1"/>
        <v>688.1446179681185</v>
      </c>
      <c r="N48" s="11">
        <f t="shared" si="35"/>
        <v>8.6370088528000544E-3</v>
      </c>
      <c r="O48" s="11">
        <f t="shared" si="15"/>
        <v>1.1755319086833138E-2</v>
      </c>
      <c r="P48" s="11">
        <f t="shared" si="16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7"/>
        <v>158.32408224141182</v>
      </c>
      <c r="U48" s="1">
        <f t="shared" si="48"/>
        <v>640.77071315297712</v>
      </c>
      <c r="V48" s="1">
        <f t="shared" si="49"/>
        <v>767.02933827513027</v>
      </c>
      <c r="W48" s="11">
        <f t="shared" si="36"/>
        <v>-7.838575247812285E-3</v>
      </c>
      <c r="X48" s="11">
        <f t="shared" si="52"/>
        <v>2.0648263642222053E-2</v>
      </c>
      <c r="Y48" s="11">
        <f t="shared" si="53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8"/>
        <v>2.3607141356840198</v>
      </c>
      <c r="AD48" s="12">
        <f t="shared" si="50"/>
        <v>2.725952338571509</v>
      </c>
      <c r="AE48" s="12">
        <f t="shared" si="51"/>
        <v>2.1343413981287398</v>
      </c>
      <c r="AF48" s="11">
        <f t="shared" si="37"/>
        <v>-4.2977749080352901E-4</v>
      </c>
      <c r="AG48" s="11">
        <f t="shared" si="54"/>
        <v>-1.1774635133417588E-2</v>
      </c>
      <c r="AH48" s="11">
        <f t="shared" si="55"/>
        <v>-5.6652397663267129E-3</v>
      </c>
      <c r="AI48" s="1">
        <f t="shared" si="38"/>
        <v>42917.091161729302</v>
      </c>
      <c r="AJ48" s="1">
        <f t="shared" si="39"/>
        <v>8049.1385525617397</v>
      </c>
      <c r="AK48" s="1">
        <f t="shared" si="40"/>
        <v>2800.097003702158</v>
      </c>
      <c r="AL48" s="14">
        <f t="shared" si="56"/>
        <v>12.959039199446948</v>
      </c>
      <c r="AM48" s="14">
        <f t="shared" si="57"/>
        <v>1.9155454411995212</v>
      </c>
      <c r="AN48" s="14">
        <f t="shared" si="58"/>
        <v>0.75292052093355477</v>
      </c>
      <c r="AO48" s="11">
        <f t="shared" si="41"/>
        <v>2.0621120954280148E-2</v>
      </c>
      <c r="AP48" s="11">
        <f t="shared" si="22"/>
        <v>2.5977173653231045E-2</v>
      </c>
      <c r="AQ48" s="11">
        <f t="shared" si="23"/>
        <v>2.3564574154817608E-2</v>
      </c>
      <c r="AR48" s="1">
        <f t="shared" si="42"/>
        <v>28192.619850113704</v>
      </c>
      <c r="AS48" s="1">
        <f t="shared" si="43"/>
        <v>5821.5990028613178</v>
      </c>
      <c r="AT48" s="1">
        <f t="shared" si="44"/>
        <v>2105.5340680257759</v>
      </c>
      <c r="AU48" s="1">
        <f t="shared" si="45"/>
        <v>5638.5239700227412</v>
      </c>
      <c r="AV48" s="1">
        <f t="shared" si="46"/>
        <v>1164.3198005722636</v>
      </c>
      <c r="AW48" s="1">
        <f t="shared" si="47"/>
        <v>421.1068136051552</v>
      </c>
      <c r="AX48" s="1">
        <f t="shared" si="24"/>
        <v>21848.906303525779</v>
      </c>
      <c r="AY48" s="1">
        <f t="shared" si="4"/>
        <v>1954.9350787886551</v>
      </c>
      <c r="AZ48" s="1">
        <f t="shared" si="5"/>
        <v>602.53059689899419</v>
      </c>
      <c r="BA48" s="1">
        <f t="shared" si="25"/>
        <v>10314.40228986824</v>
      </c>
      <c r="BB48" s="1">
        <f t="shared" si="26"/>
        <v>18053.481684933788</v>
      </c>
      <c r="BC48" s="1">
        <f t="shared" si="27"/>
        <v>17894.945278233794</v>
      </c>
      <c r="BD48" s="1">
        <f t="shared" si="28"/>
        <v>0</v>
      </c>
      <c r="BE48" s="2">
        <v>0</v>
      </c>
      <c r="BF48" s="2">
        <v>0</v>
      </c>
      <c r="BG48" s="2">
        <v>0</v>
      </c>
      <c r="BH48" s="2">
        <f t="shared" si="6"/>
        <v>0</v>
      </c>
      <c r="BI48" s="2">
        <f t="shared" si="29"/>
        <v>0</v>
      </c>
      <c r="BJ48" s="2">
        <f t="shared" si="7"/>
        <v>0</v>
      </c>
      <c r="BK48" s="2">
        <f t="shared" si="8"/>
        <v>0</v>
      </c>
      <c r="BL48" s="2">
        <f t="shared" si="9"/>
        <v>0</v>
      </c>
      <c r="BM48" s="2">
        <f t="shared" si="10"/>
        <v>0</v>
      </c>
      <c r="BN48" s="2">
        <f t="shared" si="11"/>
        <v>0</v>
      </c>
      <c r="BO48" s="2">
        <f t="shared" si="30"/>
        <v>0</v>
      </c>
      <c r="BP48" s="2">
        <f t="shared" si="31"/>
        <v>0</v>
      </c>
      <c r="BQ48" s="2">
        <f t="shared" si="32"/>
        <v>0</v>
      </c>
      <c r="BR48" s="11">
        <f t="shared" si="33"/>
        <v>3.3734789113614133E-2</v>
      </c>
      <c r="BS48" s="17">
        <v>0</v>
      </c>
      <c r="BT48" s="17">
        <v>0</v>
      </c>
      <c r="BU48" s="12">
        <f>(BU$3*templow!$I158+BU$4*templow!$I158^2+BU$5*templow!$I158^6)*(K48/K$56)^$BW$1</f>
        <v>1.4302876342629121</v>
      </c>
      <c r="BV48" s="12">
        <f>(BV$3*templow!$I158+BV$4*templow!$I158^2+BV$5*templow!$I158^6)*(L48/L$56)^$BW$1</f>
        <v>0.9211879007872209</v>
      </c>
      <c r="BW48" s="12">
        <f>(BW$3*templow!$I158+BW$4*templow!$I158^2+BW$5*templow!$I158^6)*(M48/M$56)^$BW$1</f>
        <v>0.47157133976453913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34"/>
        <v>5.692077919426719E-3</v>
      </c>
      <c r="F49" s="11">
        <f t="shared" si="12"/>
        <v>8.3063244179379936E-3</v>
      </c>
      <c r="G49" s="11">
        <f t="shared" si="13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4"/>
        <v>31745.15830108766</v>
      </c>
      <c r="L49" s="1">
        <f t="shared" si="0"/>
        <v>2230.0065819790279</v>
      </c>
      <c r="M49" s="1">
        <f t="shared" si="1"/>
        <v>717.07691824149015</v>
      </c>
      <c r="N49" s="11">
        <f t="shared" si="35"/>
        <v>1.088282622402903E-2</v>
      </c>
      <c r="O49" s="11">
        <f t="shared" si="15"/>
        <v>4.5419366484862334E-2</v>
      </c>
      <c r="P49" s="11">
        <f t="shared" si="16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7"/>
        <v>157.63166935970503</v>
      </c>
      <c r="U49" s="1">
        <f t="shared" si="48"/>
        <v>650.85913114958009</v>
      </c>
      <c r="V49" s="1">
        <f t="shared" si="49"/>
        <v>745.46786082046196</v>
      </c>
      <c r="W49" s="11">
        <f t="shared" si="36"/>
        <v>-4.3733895179066673E-3</v>
      </c>
      <c r="X49" s="11">
        <f t="shared" si="52"/>
        <v>1.5744193343297352E-2</v>
      </c>
      <c r="Y49" s="11">
        <f t="shared" si="53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8"/>
        <v>2.3691541875089199</v>
      </c>
      <c r="AD49" s="12">
        <f t="shared" si="50"/>
        <v>2.8505990233612173</v>
      </c>
      <c r="AE49" s="12">
        <f t="shared" si="51"/>
        <v>2.1840804821604887</v>
      </c>
      <c r="AF49" s="11">
        <f t="shared" si="37"/>
        <v>3.57521128768723E-3</v>
      </c>
      <c r="AG49" s="11">
        <f t="shared" si="54"/>
        <v>4.5725922286310894E-2</v>
      </c>
      <c r="AH49" s="11">
        <f t="shared" si="55"/>
        <v>2.3304183705267212E-2</v>
      </c>
      <c r="AI49" s="1">
        <f t="shared" si="38"/>
        <v>44263.906015579116</v>
      </c>
      <c r="AJ49" s="1">
        <f t="shared" si="39"/>
        <v>8408.5444978778305</v>
      </c>
      <c r="AK49" s="1">
        <f t="shared" si="40"/>
        <v>2941.1941169370975</v>
      </c>
      <c r="AL49" s="14">
        <f t="shared" si="56"/>
        <v>13.226269114230002</v>
      </c>
      <c r="AM49" s="14">
        <f t="shared" si="57"/>
        <v>1.9653058977662163</v>
      </c>
      <c r="AN49" s="14">
        <f t="shared" si="58"/>
        <v>0.77066277238177738</v>
      </c>
      <c r="AO49" s="11">
        <f t="shared" si="41"/>
        <v>2.0621120954280148E-2</v>
      </c>
      <c r="AP49" s="11">
        <f t="shared" si="22"/>
        <v>2.5977173653231045E-2</v>
      </c>
      <c r="AQ49" s="11">
        <f t="shared" si="23"/>
        <v>2.3564574154817608E-2</v>
      </c>
      <c r="AR49" s="1">
        <f t="shared" si="42"/>
        <v>29084.118227152823</v>
      </c>
      <c r="AS49" s="1">
        <f t="shared" si="43"/>
        <v>6065.2438169985398</v>
      </c>
      <c r="AT49" s="1">
        <f t="shared" si="44"/>
        <v>2207.2496945686739</v>
      </c>
      <c r="AU49" s="1">
        <f t="shared" si="45"/>
        <v>5816.8236454305652</v>
      </c>
      <c r="AV49" s="1">
        <f t="shared" si="46"/>
        <v>1213.0487633997079</v>
      </c>
      <c r="AW49" s="1">
        <f t="shared" si="47"/>
        <v>441.4499389137348</v>
      </c>
      <c r="AX49" s="1">
        <f t="shared" si="24"/>
        <v>22412.233537037002</v>
      </c>
      <c r="AY49" s="1">
        <f t="shared" si="4"/>
        <v>2019.9742096459299</v>
      </c>
      <c r="AZ49" s="1">
        <f t="shared" si="5"/>
        <v>620.63822242001197</v>
      </c>
      <c r="BA49" s="1">
        <f t="shared" si="25"/>
        <v>10399.539944305612</v>
      </c>
      <c r="BB49" s="1">
        <f t="shared" si="26"/>
        <v>18282.055353019696</v>
      </c>
      <c r="BC49" s="1">
        <f t="shared" si="27"/>
        <v>18296.349526187096</v>
      </c>
      <c r="BD49" s="1">
        <f t="shared" si="28"/>
        <v>0</v>
      </c>
      <c r="BE49" s="2">
        <v>0</v>
      </c>
      <c r="BF49" s="2">
        <v>0</v>
      </c>
      <c r="BG49" s="2">
        <v>0</v>
      </c>
      <c r="BH49" s="2">
        <f t="shared" si="6"/>
        <v>0</v>
      </c>
      <c r="BI49" s="2">
        <f t="shared" si="29"/>
        <v>0</v>
      </c>
      <c r="BJ49" s="2">
        <f t="shared" si="7"/>
        <v>0</v>
      </c>
      <c r="BK49" s="2">
        <f t="shared" si="8"/>
        <v>0</v>
      </c>
      <c r="BL49" s="2">
        <f t="shared" si="9"/>
        <v>0</v>
      </c>
      <c r="BM49" s="2">
        <f t="shared" si="10"/>
        <v>0</v>
      </c>
      <c r="BN49" s="2">
        <f t="shared" si="11"/>
        <v>0</v>
      </c>
      <c r="BO49" s="2">
        <f t="shared" si="30"/>
        <v>0</v>
      </c>
      <c r="BP49" s="2">
        <f t="shared" si="31"/>
        <v>0</v>
      </c>
      <c r="BQ49" s="2">
        <f t="shared" si="32"/>
        <v>0</v>
      </c>
      <c r="BR49" s="11">
        <f t="shared" si="33"/>
        <v>4.135893874752436E-2</v>
      </c>
      <c r="BS49" s="17">
        <v>0</v>
      </c>
      <c r="BT49" s="17">
        <v>0</v>
      </c>
      <c r="BU49" s="12">
        <f>(BU$3*templow!$I159+BU$4*templow!$I159^2+BU$5*templow!$I159^6)*(K49/K$56)^$BW$1</f>
        <v>1.4576498860939158</v>
      </c>
      <c r="BV49" s="12">
        <f>(BV$3*templow!$I159+BV$4*templow!$I159^2+BV$5*templow!$I159^6)*(L49/L$56)^$BW$1</f>
        <v>0.93028810551163077</v>
      </c>
      <c r="BW49" s="12">
        <f>(BW$3*templow!$I159+BW$4*templow!$I159^2+BW$5*templow!$I159^6)*(M49/M$56)^$BW$1</f>
        <v>0.47588322164737978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34"/>
        <v>5.7154259211955605E-3</v>
      </c>
      <c r="F50" s="11">
        <f t="shared" si="12"/>
        <v>8.1920930794385782E-3</v>
      </c>
      <c r="G50" s="11">
        <f t="shared" si="13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4"/>
        <v>32486.275199044536</v>
      </c>
      <c r="L50" s="1">
        <f t="shared" si="0"/>
        <v>2385.6465102966781</v>
      </c>
      <c r="M50" s="1">
        <f t="shared" si="1"/>
        <v>751.99602908906718</v>
      </c>
      <c r="N50" s="11">
        <f t="shared" si="35"/>
        <v>2.3345824611354482E-2</v>
      </c>
      <c r="O50" s="11">
        <f t="shared" si="15"/>
        <v>6.9793483828880509E-2</v>
      </c>
      <c r="P50" s="11">
        <f t="shared" si="16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7"/>
        <v>155.92887982857243</v>
      </c>
      <c r="U50" s="1">
        <f t="shared" si="48"/>
        <v>659.2426856397459</v>
      </c>
      <c r="V50" s="1">
        <f t="shared" si="49"/>
        <v>740.04755533355137</v>
      </c>
      <c r="W50" s="11">
        <f t="shared" si="36"/>
        <v>-1.0802331397296472E-2</v>
      </c>
      <c r="X50" s="11">
        <f t="shared" si="52"/>
        <v>1.2880751131751689E-2</v>
      </c>
      <c r="Y50" s="11">
        <f t="shared" si="53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8"/>
        <v>2.3563375646650235</v>
      </c>
      <c r="AD50" s="12">
        <f t="shared" si="50"/>
        <v>2.8460274542755997</v>
      </c>
      <c r="AE50" s="12">
        <f t="shared" si="51"/>
        <v>2.2028024729330009</v>
      </c>
      <c r="AF50" s="11">
        <f t="shared" si="37"/>
        <v>-5.4097884010548825E-3</v>
      </c>
      <c r="AG50" s="11">
        <f t="shared" si="54"/>
        <v>-1.6037222521135819E-3</v>
      </c>
      <c r="AH50" s="11">
        <f t="shared" si="55"/>
        <v>8.5720242113020984E-3</v>
      </c>
      <c r="AI50" s="1">
        <f t="shared" si="38"/>
        <v>45654.33905945177</v>
      </c>
      <c r="AJ50" s="1">
        <f t="shared" si="39"/>
        <v>8780.7388114897549</v>
      </c>
      <c r="AK50" s="1">
        <f t="shared" si="40"/>
        <v>3088.524644157123</v>
      </c>
      <c r="AL50" s="14">
        <f t="shared" si="56"/>
        <v>13.499009609408398</v>
      </c>
      <c r="AM50" s="14">
        <f t="shared" si="57"/>
        <v>2.0163589903542083</v>
      </c>
      <c r="AN50" s="14">
        <f t="shared" si="58"/>
        <v>0.78882311242992509</v>
      </c>
      <c r="AO50" s="11">
        <f t="shared" si="41"/>
        <v>2.0621120954280148E-2</v>
      </c>
      <c r="AP50" s="11">
        <f t="shared" si="22"/>
        <v>2.5977173653231045E-2</v>
      </c>
      <c r="AQ50" s="11">
        <f t="shared" si="23"/>
        <v>2.3564574154817608E-2</v>
      </c>
      <c r="AR50" s="1">
        <f t="shared" si="42"/>
        <v>30004.542351393924</v>
      </c>
      <c r="AS50" s="1">
        <f t="shared" si="43"/>
        <v>6318.0438883377183</v>
      </c>
      <c r="AT50" s="1">
        <f t="shared" si="44"/>
        <v>2313.1287472214703</v>
      </c>
      <c r="AU50" s="1">
        <f t="shared" si="45"/>
        <v>6000.908470278785</v>
      </c>
      <c r="AV50" s="1">
        <f t="shared" si="46"/>
        <v>1263.6087776675438</v>
      </c>
      <c r="AW50" s="1">
        <f t="shared" si="47"/>
        <v>462.62574944429412</v>
      </c>
      <c r="AX50" s="1">
        <f t="shared" si="24"/>
        <v>22990.114451858557</v>
      </c>
      <c r="AY50" s="1">
        <f t="shared" si="4"/>
        <v>2087.0695032119406</v>
      </c>
      <c r="AZ50" s="1">
        <f t="shared" si="5"/>
        <v>639.29651486828402</v>
      </c>
      <c r="BA50" s="1">
        <f t="shared" si="25"/>
        <v>10485.557400034393</v>
      </c>
      <c r="BB50" s="1">
        <f t="shared" si="26"/>
        <v>18510.958374204063</v>
      </c>
      <c r="BC50" s="1">
        <f t="shared" si="27"/>
        <v>18700.134865444226</v>
      </c>
      <c r="BD50" s="1">
        <f t="shared" si="28"/>
        <v>0</v>
      </c>
      <c r="BE50" s="2">
        <v>0</v>
      </c>
      <c r="BF50" s="2">
        <v>0</v>
      </c>
      <c r="BG50" s="2">
        <v>0</v>
      </c>
      <c r="BH50" s="2">
        <f t="shared" si="6"/>
        <v>0</v>
      </c>
      <c r="BI50" s="2">
        <f t="shared" si="29"/>
        <v>0</v>
      </c>
      <c r="BJ50" s="2">
        <f t="shared" si="7"/>
        <v>0</v>
      </c>
      <c r="BK50" s="2">
        <f t="shared" si="8"/>
        <v>0</v>
      </c>
      <c r="BL50" s="2">
        <f t="shared" si="9"/>
        <v>0</v>
      </c>
      <c r="BM50" s="2">
        <f t="shared" si="10"/>
        <v>0</v>
      </c>
      <c r="BN50" s="2">
        <f t="shared" si="11"/>
        <v>0</v>
      </c>
      <c r="BO50" s="2">
        <f t="shared" si="30"/>
        <v>0</v>
      </c>
      <c r="BP50" s="2">
        <f t="shared" si="31"/>
        <v>0</v>
      </c>
      <c r="BQ50" s="2">
        <f t="shared" si="32"/>
        <v>0</v>
      </c>
      <c r="BR50" s="11">
        <f t="shared" si="33"/>
        <v>5.5408121957962936E-2</v>
      </c>
      <c r="BS50" s="17">
        <v>0</v>
      </c>
      <c r="BT50" s="17">
        <v>0</v>
      </c>
      <c r="BU50" s="12">
        <f>(BU$3*templow!$I160+BU$4*templow!$I160^2+BU$5*templow!$I160^6)*(K50/K$56)^$BW$1</f>
        <v>1.4805621535065143</v>
      </c>
      <c r="BV50" s="12">
        <f>(BV$3*templow!$I160+BV$4*templow!$I160^2+BV$5*templow!$I160^6)*(L50/L$56)^$BW$1</f>
        <v>0.93379507825058139</v>
      </c>
      <c r="BW50" s="12">
        <f>(BW$3*templow!$I160+BW$4*templow!$I160^2+BW$5*templow!$I160^6)*(M50/M$56)^$BW$1</f>
        <v>0.4793069124405151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34"/>
        <v>5.5451977384386453E-3</v>
      </c>
      <c r="F51" s="11">
        <f t="shared" si="12"/>
        <v>8.2128220658019835E-3</v>
      </c>
      <c r="G51" s="11">
        <f t="shared" si="13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4"/>
        <v>33060.811064840891</v>
      </c>
      <c r="L51" s="1">
        <f t="shared" si="0"/>
        <v>2539.313096057966</v>
      </c>
      <c r="M51" s="1">
        <f t="shared" si="1"/>
        <v>788.93336375356046</v>
      </c>
      <c r="N51" s="11">
        <f t="shared" si="35"/>
        <v>1.7685495252261374E-2</v>
      </c>
      <c r="O51" s="11">
        <f t="shared" si="15"/>
        <v>6.4412973631277071E-2</v>
      </c>
      <c r="P51" s="11">
        <f t="shared" si="16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7"/>
        <v>153.02376199191656</v>
      </c>
      <c r="U51" s="1">
        <f t="shared" si="48"/>
        <v>646.21647871792322</v>
      </c>
      <c r="V51" s="1">
        <f t="shared" si="49"/>
        <v>715.40687160768516</v>
      </c>
      <c r="W51" s="11">
        <f t="shared" si="36"/>
        <v>-1.8631044100680727E-2</v>
      </c>
      <c r="X51" s="11">
        <f t="shared" si="52"/>
        <v>-1.9759349941337212E-2</v>
      </c>
      <c r="Y51" s="11">
        <f t="shared" si="53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8"/>
        <v>2.3432536955324719</v>
      </c>
      <c r="AD51" s="12">
        <f t="shared" si="50"/>
        <v>2.8628978785670416</v>
      </c>
      <c r="AE51" s="12">
        <f t="shared" si="51"/>
        <v>2.2281980989767489</v>
      </c>
      <c r="AF51" s="11">
        <f t="shared" si="37"/>
        <v>-5.552629355298544E-3</v>
      </c>
      <c r="AG51" s="11">
        <f t="shared" si="54"/>
        <v>5.92770961014355E-3</v>
      </c>
      <c r="AH51" s="11">
        <f t="shared" si="55"/>
        <v>1.1528780431199648E-2</v>
      </c>
      <c r="AI51" s="1">
        <f t="shared" si="38"/>
        <v>47089.813623785383</v>
      </c>
      <c r="AJ51" s="1">
        <f t="shared" si="39"/>
        <v>9166.2737080083225</v>
      </c>
      <c r="AK51" s="1">
        <f t="shared" si="40"/>
        <v>3242.2979291857046</v>
      </c>
      <c r="AL51" s="14">
        <f t="shared" si="56"/>
        <v>13.777374319326999</v>
      </c>
      <c r="AM51" s="14">
        <f t="shared" si="57"/>
        <v>2.0687382979938933</v>
      </c>
      <c r="AN51" s="14">
        <f t="shared" si="58"/>
        <v>0.80741139315781407</v>
      </c>
      <c r="AO51" s="11">
        <f t="shared" si="41"/>
        <v>2.0621120954280148E-2</v>
      </c>
      <c r="AP51" s="11">
        <f t="shared" si="22"/>
        <v>2.5977173653231045E-2</v>
      </c>
      <c r="AQ51" s="11">
        <f t="shared" si="23"/>
        <v>2.3564574154817608E-2</v>
      </c>
      <c r="AR51" s="1">
        <f t="shared" si="42"/>
        <v>30950.082986290967</v>
      </c>
      <c r="AS51" s="1">
        <f t="shared" si="43"/>
        <v>6581.038969262434</v>
      </c>
      <c r="AT51" s="1">
        <f t="shared" si="44"/>
        <v>2423.2196271173834</v>
      </c>
      <c r="AU51" s="1">
        <f t="shared" si="45"/>
        <v>6190.0165972581935</v>
      </c>
      <c r="AV51" s="1">
        <f t="shared" si="46"/>
        <v>1316.2077938524869</v>
      </c>
      <c r="AW51" s="1">
        <f t="shared" si="47"/>
        <v>484.64392542347673</v>
      </c>
      <c r="AX51" s="1">
        <f t="shared" si="24"/>
        <v>23583.830664473913</v>
      </c>
      <c r="AY51" s="1">
        <f t="shared" si="4"/>
        <v>2156.2371279409545</v>
      </c>
      <c r="AZ51" s="1">
        <f t="shared" si="5"/>
        <v>658.52704229906124</v>
      </c>
      <c r="BA51" s="1">
        <f t="shared" si="25"/>
        <v>10570.470563346355</v>
      </c>
      <c r="BB51" s="1">
        <f t="shared" si="26"/>
        <v>18742.593238247198</v>
      </c>
      <c r="BC51" s="1">
        <f t="shared" si="27"/>
        <v>19105.315843382268</v>
      </c>
      <c r="BD51" s="1">
        <f t="shared" si="28"/>
        <v>0</v>
      </c>
      <c r="BE51" s="2">
        <v>0</v>
      </c>
      <c r="BF51" s="2">
        <v>0</v>
      </c>
      <c r="BG51" s="2">
        <v>0</v>
      </c>
      <c r="BH51" s="2">
        <f t="shared" si="6"/>
        <v>0</v>
      </c>
      <c r="BI51" s="2">
        <f t="shared" si="29"/>
        <v>0</v>
      </c>
      <c r="BJ51" s="2">
        <f t="shared" si="7"/>
        <v>0</v>
      </c>
      <c r="BK51" s="2">
        <f t="shared" si="8"/>
        <v>0</v>
      </c>
      <c r="BL51" s="2">
        <f t="shared" si="9"/>
        <v>0</v>
      </c>
      <c r="BM51" s="2">
        <f t="shared" si="10"/>
        <v>0</v>
      </c>
      <c r="BN51" s="2">
        <f t="shared" si="11"/>
        <v>0</v>
      </c>
      <c r="BO51" s="2">
        <f t="shared" si="30"/>
        <v>0</v>
      </c>
      <c r="BP51" s="2">
        <f t="shared" si="31"/>
        <v>0</v>
      </c>
      <c r="BQ51" s="2">
        <f t="shared" si="32"/>
        <v>0</v>
      </c>
      <c r="BR51" s="11">
        <f t="shared" si="33"/>
        <v>5.0456056851588355E-2</v>
      </c>
      <c r="BS51" s="17">
        <v>0</v>
      </c>
      <c r="BT51" s="17">
        <v>0</v>
      </c>
      <c r="BU51" s="12">
        <f>(BU$3*templow!$I161+BU$4*templow!$I161^2+BU$5*templow!$I161^6)*(K51/K$56)^$BW$1</f>
        <v>1.5055678345232284</v>
      </c>
      <c r="BV51" s="12">
        <f>(BV$3*templow!$I161+BV$4*templow!$I161^2+BV$5*templow!$I161^6)*(L51/L$56)^$BW$1</f>
        <v>0.93826060353779328</v>
      </c>
      <c r="BW51" s="12">
        <f>(BW$3*templow!$I161+BW$4*templow!$I161^2+BW$5*templow!$I161^6)*(M51/M$56)^$BW$1</f>
        <v>0.48256461736309847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34"/>
        <v>5.6189487943716365E-3</v>
      </c>
      <c r="F52" s="11">
        <f t="shared" si="12"/>
        <v>8.1453534478015399E-3</v>
      </c>
      <c r="G52" s="11">
        <f t="shared" si="13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4"/>
        <v>33836.496629929155</v>
      </c>
      <c r="L52" s="1">
        <f t="shared" si="0"/>
        <v>2727.2146600917918</v>
      </c>
      <c r="M52" s="1">
        <f t="shared" si="1"/>
        <v>830.00500664143772</v>
      </c>
      <c r="N52" s="11">
        <f t="shared" si="35"/>
        <v>2.3462387645812433E-2</v>
      </c>
      <c r="O52" s="11">
        <f t="shared" si="15"/>
        <v>7.3997005066261501E-2</v>
      </c>
      <c r="P52" s="11">
        <f t="shared" si="16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7"/>
        <v>148.21095550926216</v>
      </c>
      <c r="U52" s="1">
        <f t="shared" si="48"/>
        <v>634.29732229691115</v>
      </c>
      <c r="V52" s="1">
        <f t="shared" si="49"/>
        <v>691.71563413523154</v>
      </c>
      <c r="W52" s="11">
        <f t="shared" si="36"/>
        <v>-3.1451366898878286E-2</v>
      </c>
      <c r="X52" s="11">
        <f t="shared" si="52"/>
        <v>-1.8444525655952559E-2</v>
      </c>
      <c r="Y52" s="11">
        <f t="shared" si="53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8"/>
        <v>2.3387955022900764</v>
      </c>
      <c r="AD52" s="12">
        <f t="shared" si="50"/>
        <v>2.8897620504912451</v>
      </c>
      <c r="AE52" s="12">
        <f t="shared" si="51"/>
        <v>2.2061797953892048</v>
      </c>
      <c r="AF52" s="11">
        <f t="shared" si="37"/>
        <v>-1.9025653308027968E-3</v>
      </c>
      <c r="AG52" s="11">
        <f t="shared" si="54"/>
        <v>9.3835592688515934E-3</v>
      </c>
      <c r="AH52" s="11">
        <f t="shared" si="55"/>
        <v>-9.8816633932393705E-3</v>
      </c>
      <c r="AI52" s="1">
        <f t="shared" si="38"/>
        <v>48570.848858665042</v>
      </c>
      <c r="AJ52" s="1">
        <f t="shared" si="39"/>
        <v>9565.8541310599776</v>
      </c>
      <c r="AK52" s="1">
        <f t="shared" si="40"/>
        <v>3402.7120616906113</v>
      </c>
      <c r="AL52" s="14">
        <f t="shared" si="56"/>
        <v>14.061479221598233</v>
      </c>
      <c r="AM52" s="14">
        <f t="shared" si="57"/>
        <v>2.1224782720039701</v>
      </c>
      <c r="AN52" s="14">
        <f t="shared" si="58"/>
        <v>0.82643769880532603</v>
      </c>
      <c r="AO52" s="11">
        <f t="shared" si="41"/>
        <v>2.0621120954280148E-2</v>
      </c>
      <c r="AP52" s="11">
        <f t="shared" si="22"/>
        <v>2.5977173653231045E-2</v>
      </c>
      <c r="AQ52" s="11">
        <f t="shared" si="23"/>
        <v>2.3564574154817608E-2</v>
      </c>
      <c r="AR52" s="1">
        <f t="shared" si="42"/>
        <v>31927.349928287691</v>
      </c>
      <c r="AS52" s="1">
        <f t="shared" si="43"/>
        <v>6854.2015330672539</v>
      </c>
      <c r="AT52" s="1">
        <f t="shared" si="44"/>
        <v>2538.1812614470864</v>
      </c>
      <c r="AU52" s="1">
        <f t="shared" si="45"/>
        <v>6385.4699856575389</v>
      </c>
      <c r="AV52" s="1">
        <f t="shared" si="46"/>
        <v>1370.8403066134508</v>
      </c>
      <c r="AW52" s="1">
        <f t="shared" si="47"/>
        <v>507.63625228941731</v>
      </c>
      <c r="AX52" s="1">
        <f t="shared" si="24"/>
        <v>24192.567092568625</v>
      </c>
      <c r="AY52" s="1">
        <f t="shared" si="4"/>
        <v>2227.5926402274868</v>
      </c>
      <c r="AZ52" s="1">
        <f t="shared" si="5"/>
        <v>678.31009172590132</v>
      </c>
      <c r="BA52" s="1">
        <f t="shared" si="25"/>
        <v>10656.770948257836</v>
      </c>
      <c r="BB52" s="1">
        <f t="shared" si="26"/>
        <v>18975.399012756217</v>
      </c>
      <c r="BC52" s="1">
        <f t="shared" si="27"/>
        <v>19516.664477881535</v>
      </c>
      <c r="BD52" s="1">
        <f t="shared" si="28"/>
        <v>0</v>
      </c>
      <c r="BE52" s="2">
        <v>0</v>
      </c>
      <c r="BF52" s="2">
        <v>0</v>
      </c>
      <c r="BG52" s="2">
        <v>0</v>
      </c>
      <c r="BH52" s="2">
        <f t="shared" si="6"/>
        <v>0</v>
      </c>
      <c r="BI52" s="2">
        <f t="shared" si="29"/>
        <v>0</v>
      </c>
      <c r="BJ52" s="2">
        <f t="shared" si="7"/>
        <v>0</v>
      </c>
      <c r="BK52" s="2">
        <f t="shared" si="8"/>
        <v>0</v>
      </c>
      <c r="BL52" s="2">
        <f t="shared" si="9"/>
        <v>0</v>
      </c>
      <c r="BM52" s="2">
        <f t="shared" si="10"/>
        <v>0</v>
      </c>
      <c r="BN52" s="2">
        <f t="shared" si="11"/>
        <v>0</v>
      </c>
      <c r="BO52" s="2">
        <f t="shared" si="30"/>
        <v>0</v>
      </c>
      <c r="BP52" s="2">
        <f t="shared" si="31"/>
        <v>0</v>
      </c>
      <c r="BQ52" s="2">
        <f t="shared" si="32"/>
        <v>0</v>
      </c>
      <c r="BR52" s="11">
        <f t="shared" si="33"/>
        <v>5.7020783818685555E-2</v>
      </c>
      <c r="BS52" s="17">
        <v>0</v>
      </c>
      <c r="BT52" s="17">
        <v>0</v>
      </c>
      <c r="BU52" s="12">
        <f>(BU$3*templow!$I162+BU$4*templow!$I162^2+BU$5*templow!$I162^6)*(K52/K$56)^$BW$1</f>
        <v>1.5285139269575547</v>
      </c>
      <c r="BV52" s="12">
        <f>(BV$3*templow!$I162+BV$4*templow!$I162^2+BV$5*templow!$I162^6)*(L52/L$56)^$BW$1</f>
        <v>0.94042418258681404</v>
      </c>
      <c r="BW52" s="12">
        <f>(BW$3*templow!$I162+BW$4*templow!$I162^2+BW$5*templow!$I162^6)*(M52/M$56)^$BW$1</f>
        <v>0.48537279004152134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34"/>
        <v>5.9575399981963706E-3</v>
      </c>
      <c r="F53" s="11">
        <f t="shared" si="12"/>
        <v>8.1044756914163685E-3</v>
      </c>
      <c r="G53" s="11">
        <f t="shared" si="13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4"/>
        <v>34529.143084337426</v>
      </c>
      <c r="L53" s="1">
        <f t="shared" si="0"/>
        <v>2941.0349739504127</v>
      </c>
      <c r="M53" s="1">
        <f t="shared" si="1"/>
        <v>876.15305501203102</v>
      </c>
      <c r="N53" s="11">
        <f t="shared" si="35"/>
        <v>2.0470395087995197E-2</v>
      </c>
      <c r="O53" s="11">
        <f t="shared" si="15"/>
        <v>7.8402451038241505E-2</v>
      </c>
      <c r="P53" s="11">
        <f t="shared" si="16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7"/>
        <v>145.11508502616257</v>
      </c>
      <c r="U53" s="1">
        <f t="shared" si="48"/>
        <v>604.17834263666111</v>
      </c>
      <c r="V53" s="1">
        <f t="shared" si="49"/>
        <v>672.98973661232958</v>
      </c>
      <c r="W53" s="11">
        <f t="shared" si="36"/>
        <v>-2.088827018530437E-2</v>
      </c>
      <c r="X53" s="11">
        <f t="shared" si="52"/>
        <v>-4.7484008841758074E-2</v>
      </c>
      <c r="Y53" s="11">
        <f t="shared" si="53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8"/>
        <v>2.3365257523444609</v>
      </c>
      <c r="AD53" s="12">
        <f t="shared" si="50"/>
        <v>2.9121314785809065</v>
      </c>
      <c r="AE53" s="12">
        <f t="shared" si="51"/>
        <v>2.2542764742919856</v>
      </c>
      <c r="AF53" s="11">
        <f t="shared" si="37"/>
        <v>-9.7047815569728524E-4</v>
      </c>
      <c r="AG53" s="11">
        <f t="shared" si="54"/>
        <v>7.7409238888228593E-3</v>
      </c>
      <c r="AH53" s="11">
        <f t="shared" si="55"/>
        <v>2.1800888124938966E-2</v>
      </c>
      <c r="AI53" s="1">
        <f t="shared" si="38"/>
        <v>50099.233958456076</v>
      </c>
      <c r="AJ53" s="1">
        <f t="shared" si="39"/>
        <v>9980.1090245674313</v>
      </c>
      <c r="AK53" s="1">
        <f t="shared" si="40"/>
        <v>3570.0771078109678</v>
      </c>
      <c r="AL53" s="14">
        <f t="shared" si="56"/>
        <v>14.351442685422908</v>
      </c>
      <c r="AM53" s="14">
        <f t="shared" si="57"/>
        <v>2.177614258651027</v>
      </c>
      <c r="AN53" s="14">
        <f t="shared" si="58"/>
        <v>0.845912351243161</v>
      </c>
      <c r="AO53" s="11">
        <f t="shared" si="41"/>
        <v>2.0621120954280148E-2</v>
      </c>
      <c r="AP53" s="11">
        <f t="shared" si="22"/>
        <v>2.5977173653231045E-2</v>
      </c>
      <c r="AQ53" s="11">
        <f t="shared" si="23"/>
        <v>2.3564574154817608E-2</v>
      </c>
      <c r="AR53" s="1">
        <f t="shared" si="42"/>
        <v>32944.447016896374</v>
      </c>
      <c r="AS53" s="1">
        <f t="shared" si="43"/>
        <v>7138.0783223378066</v>
      </c>
      <c r="AT53" s="1">
        <f t="shared" si="44"/>
        <v>2657.8534183072488</v>
      </c>
      <c r="AU53" s="1">
        <f t="shared" si="45"/>
        <v>6588.8894033792749</v>
      </c>
      <c r="AV53" s="1">
        <f t="shared" si="46"/>
        <v>1427.6156644675614</v>
      </c>
      <c r="AW53" s="1">
        <f t="shared" si="47"/>
        <v>531.57068366144983</v>
      </c>
      <c r="AX53" s="1">
        <f t="shared" si="24"/>
        <v>24815.421366818799</v>
      </c>
      <c r="AY53" s="1">
        <f t="shared" si="4"/>
        <v>2301.2016174722335</v>
      </c>
      <c r="AZ53" s="1">
        <f t="shared" si="5"/>
        <v>698.68808535269613</v>
      </c>
      <c r="BA53" s="1">
        <f t="shared" si="25"/>
        <v>10747.256584802913</v>
      </c>
      <c r="BB53" s="1">
        <f t="shared" si="26"/>
        <v>19209.858574433252</v>
      </c>
      <c r="BC53" s="1">
        <f t="shared" si="27"/>
        <v>19930.868381151759</v>
      </c>
      <c r="BD53" s="1">
        <f t="shared" si="28"/>
        <v>0</v>
      </c>
      <c r="BE53" s="2">
        <v>0</v>
      </c>
      <c r="BF53" s="2">
        <v>0</v>
      </c>
      <c r="BG53" s="2">
        <v>0</v>
      </c>
      <c r="BH53" s="2">
        <f t="shared" si="6"/>
        <v>0</v>
      </c>
      <c r="BI53" s="2">
        <f t="shared" si="29"/>
        <v>0</v>
      </c>
      <c r="BJ53" s="2">
        <f t="shared" si="7"/>
        <v>0</v>
      </c>
      <c r="BK53" s="2">
        <f t="shared" si="8"/>
        <v>0</v>
      </c>
      <c r="BL53" s="2">
        <f t="shared" si="9"/>
        <v>0</v>
      </c>
      <c r="BM53" s="2">
        <f t="shared" si="10"/>
        <v>0</v>
      </c>
      <c r="BN53" s="2">
        <f t="shared" si="11"/>
        <v>0</v>
      </c>
      <c r="BO53" s="2">
        <f t="shared" si="30"/>
        <v>0</v>
      </c>
      <c r="BP53" s="2">
        <f t="shared" si="31"/>
        <v>0</v>
      </c>
      <c r="BQ53" s="2">
        <f t="shared" si="32"/>
        <v>0</v>
      </c>
      <c r="BR53" s="11">
        <f t="shared" si="33"/>
        <v>5.6209829446846243E-2</v>
      </c>
      <c r="BS53" s="17">
        <v>0</v>
      </c>
      <c r="BT53" s="17">
        <v>0</v>
      </c>
      <c r="BU53" s="12">
        <f>(BU$3*templow!$I163+BU$4*templow!$I163^2+BU$5*templow!$I163^6)*(K53/K$56)^$BW$1</f>
        <v>1.5526455010259888</v>
      </c>
      <c r="BV53" s="12">
        <f>(BV$3*templow!$I163+BV$4*templow!$I163^2+BV$5*templow!$I163^6)*(L53/L$56)^$BW$1</f>
        <v>0.94142739021118271</v>
      </c>
      <c r="BW53" s="12">
        <f>(BW$3*templow!$I163+BW$4*templow!$I163^2+BW$5*templow!$I163^6)*(M53/M$56)^$BW$1</f>
        <v>0.48766002974919492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34"/>
        <v>5.7120049793621952E-3</v>
      </c>
      <c r="F54" s="11">
        <f t="shared" si="12"/>
        <v>8.1531947903412672E-3</v>
      </c>
      <c r="G54" s="11">
        <f t="shared" si="13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4"/>
        <v>34368.629769177329</v>
      </c>
      <c r="L54" s="1">
        <f t="shared" si="0"/>
        <v>3066.8804643136655</v>
      </c>
      <c r="M54" s="1">
        <f t="shared" si="1"/>
        <v>901.79292408153231</v>
      </c>
      <c r="N54" s="11">
        <f t="shared" si="35"/>
        <v>-4.648633033494165E-3</v>
      </c>
      <c r="O54" s="11">
        <f t="shared" si="15"/>
        <v>4.2789525278652762E-2</v>
      </c>
      <c r="P54" s="11">
        <f t="shared" si="16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7"/>
        <v>142.84695667407644</v>
      </c>
      <c r="U54" s="1">
        <f t="shared" si="48"/>
        <v>604.67001308648867</v>
      </c>
      <c r="V54" s="1">
        <f t="shared" si="49"/>
        <v>665.92165165765812</v>
      </c>
      <c r="W54" s="11">
        <f t="shared" si="36"/>
        <v>-1.5629859236737653E-2</v>
      </c>
      <c r="X54" s="11">
        <f t="shared" si="52"/>
        <v>8.1378363825801436E-4</v>
      </c>
      <c r="Y54" s="11">
        <f t="shared" si="53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8"/>
        <v>2.3337186594678334</v>
      </c>
      <c r="AD54" s="12">
        <f t="shared" si="50"/>
        <v>2.8737358406172713</v>
      </c>
      <c r="AE54" s="12">
        <f t="shared" si="51"/>
        <v>2.3022859575808767</v>
      </c>
      <c r="AF54" s="11">
        <f t="shared" si="37"/>
        <v>-1.2013960786911859E-3</v>
      </c>
      <c r="AG54" s="11">
        <f t="shared" si="54"/>
        <v>-1.3184719936596201E-2</v>
      </c>
      <c r="AH54" s="11">
        <f t="shared" si="55"/>
        <v>2.1297069741176955E-2</v>
      </c>
      <c r="AI54" s="1">
        <f t="shared" si="38"/>
        <v>51678.199965989741</v>
      </c>
      <c r="AJ54" s="1">
        <f t="shared" si="39"/>
        <v>10409.71378657825</v>
      </c>
      <c r="AK54" s="1">
        <f t="shared" si="40"/>
        <v>3744.6400806913211</v>
      </c>
      <c r="AL54" s="14">
        <f t="shared" si="56"/>
        <v>14.647385520907433</v>
      </c>
      <c r="AM54" s="14">
        <f t="shared" si="57"/>
        <v>2.2341825223977567</v>
      </c>
      <c r="AN54" s="14">
        <f t="shared" si="58"/>
        <v>0.86584591557250656</v>
      </c>
      <c r="AO54" s="11">
        <f t="shared" si="41"/>
        <v>2.0621120954280148E-2</v>
      </c>
      <c r="AP54" s="11">
        <f t="shared" si="22"/>
        <v>2.5977173653231045E-2</v>
      </c>
      <c r="AQ54" s="11">
        <f t="shared" si="23"/>
        <v>2.3564574154817608E-2</v>
      </c>
      <c r="AR54" s="1">
        <f t="shared" si="42"/>
        <v>33987.634527119866</v>
      </c>
      <c r="AS54" s="1">
        <f t="shared" si="43"/>
        <v>7433.6298606039227</v>
      </c>
      <c r="AT54" s="1">
        <f t="shared" si="44"/>
        <v>2782.8872036418302</v>
      </c>
      <c r="AU54" s="1">
        <f t="shared" si="45"/>
        <v>6797.5269054239734</v>
      </c>
      <c r="AV54" s="1">
        <f t="shared" si="46"/>
        <v>1486.7259721207847</v>
      </c>
      <c r="AW54" s="1">
        <f t="shared" si="47"/>
        <v>556.57744072836601</v>
      </c>
      <c r="AX54" s="1">
        <f t="shared" si="24"/>
        <v>25455.799234180897</v>
      </c>
      <c r="AY54" s="1">
        <f t="shared" si="4"/>
        <v>2377.1017054902254</v>
      </c>
      <c r="AZ54" s="1">
        <f t="shared" si="5"/>
        <v>719.64675620771789</v>
      </c>
      <c r="BA54" s="1">
        <f t="shared" si="25"/>
        <v>10835.859104560468</v>
      </c>
      <c r="BB54" s="1">
        <f t="shared" si="26"/>
        <v>19447.663305855185</v>
      </c>
      <c r="BC54" s="1">
        <f t="shared" si="27"/>
        <v>20352.1499229398</v>
      </c>
      <c r="BD54" s="1">
        <f t="shared" si="28"/>
        <v>0</v>
      </c>
      <c r="BE54" s="2">
        <v>0</v>
      </c>
      <c r="BF54" s="2">
        <v>0</v>
      </c>
      <c r="BG54" s="2">
        <v>0</v>
      </c>
      <c r="BH54" s="2">
        <f t="shared" si="6"/>
        <v>0</v>
      </c>
      <c r="BI54" s="2">
        <f t="shared" si="29"/>
        <v>0</v>
      </c>
      <c r="BJ54" s="2">
        <f t="shared" si="7"/>
        <v>0</v>
      </c>
      <c r="BK54" s="2">
        <f t="shared" si="8"/>
        <v>0</v>
      </c>
      <c r="BL54" s="2">
        <f t="shared" si="9"/>
        <v>0</v>
      </c>
      <c r="BM54" s="2">
        <f t="shared" si="10"/>
        <v>0</v>
      </c>
      <c r="BN54" s="2">
        <f t="shared" si="11"/>
        <v>0</v>
      </c>
      <c r="BO54" s="2">
        <f t="shared" si="30"/>
        <v>0</v>
      </c>
      <c r="BP54" s="2">
        <f t="shared" si="31"/>
        <v>0</v>
      </c>
      <c r="BQ54" s="2">
        <f t="shared" si="32"/>
        <v>0</v>
      </c>
      <c r="BR54" s="11">
        <f t="shared" si="33"/>
        <v>2.9851806401616859E-2</v>
      </c>
      <c r="BS54" s="17">
        <v>0</v>
      </c>
      <c r="BT54" s="17">
        <v>0</v>
      </c>
      <c r="BU54" s="12">
        <f>(BU$3*templow!$I164+BU$4*templow!$I164^2+BU$5*templow!$I164^6)*(K54/K$56)^$BW$1</f>
        <v>1.5867038232959276</v>
      </c>
      <c r="BV54" s="12">
        <f>(BV$3*templow!$I164+BV$4*templow!$I164^2+BV$5*templow!$I164^6)*(L54/L$56)^$BW$1</f>
        <v>0.95017060167348</v>
      </c>
      <c r="BW54" s="12">
        <f>(BW$3*templow!$I164+BW$4*templow!$I164^2+BW$5*templow!$I164^6)*(M54/M$56)^$BW$1</f>
        <v>0.4929313100040405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34"/>
        <v>5.0995244411160545E-3</v>
      </c>
      <c r="F55" s="11">
        <f t="shared" si="12"/>
        <v>8.1161002345619959E-3</v>
      </c>
      <c r="G55" s="11">
        <f t="shared" si="13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4"/>
        <v>32807.791445855299</v>
      </c>
      <c r="L55" s="1">
        <f t="shared" si="0"/>
        <v>3073.5748919458715</v>
      </c>
      <c r="M55" s="1">
        <f t="shared" si="1"/>
        <v>923.75956161901945</v>
      </c>
      <c r="N55" s="11">
        <f t="shared" si="35"/>
        <v>-4.541462181660294E-2</v>
      </c>
      <c r="O55" s="11">
        <f t="shared" si="15"/>
        <v>2.1828133538632777E-3</v>
      </c>
      <c r="P55" s="11">
        <f t="shared" si="16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7"/>
        <v>141.93819766837814</v>
      </c>
      <c r="U55" s="1">
        <f t="shared" si="48"/>
        <v>606.72180992229414</v>
      </c>
      <c r="V55" s="1">
        <f t="shared" si="49"/>
        <v>663.64450671499844</v>
      </c>
      <c r="W55" s="11">
        <f t="shared" si="36"/>
        <v>-6.3617666547265417E-3</v>
      </c>
      <c r="X55" s="11">
        <f t="shared" si="52"/>
        <v>3.3932505191256457E-3</v>
      </c>
      <c r="Y55" s="11">
        <f t="shared" si="53"/>
        <v>-3.4195388256129666E-3</v>
      </c>
      <c r="Z55" s="5">
        <f t="shared" ref="Z55:AB57" si="59">Q54*AC55</f>
        <v>12188.303444360248</v>
      </c>
      <c r="AA55" s="5">
        <f t="shared" si="59"/>
        <v>13336.262456993791</v>
      </c>
      <c r="AB55" s="5">
        <f t="shared" si="59"/>
        <v>4319.0487389807877</v>
      </c>
      <c r="AC55" s="16">
        <f t="shared" ref="AC55:AC57" si="60">AC54*(1+AF55)</f>
        <v>2.324266156668239</v>
      </c>
      <c r="AD55" s="16">
        <f t="shared" ref="AD55:AD57" si="61">AD54*(1+AG55)</f>
        <v>2.8745885881272062</v>
      </c>
      <c r="AE55" s="16">
        <f t="shared" ref="AE55:AE57" si="62">AE54*(1+AH55)</f>
        <v>2.324833886965608</v>
      </c>
      <c r="AF55" s="15">
        <f t="shared" ref="AF55:AH57" si="63">AC$5-1</f>
        <v>-4.0504037456468023E-3</v>
      </c>
      <c r="AG55" s="15">
        <f t="shared" si="63"/>
        <v>2.9673830763510267E-4</v>
      </c>
      <c r="AH55" s="15">
        <f t="shared" si="63"/>
        <v>9.7937136394747881E-3</v>
      </c>
      <c r="AI55" s="1">
        <f t="shared" si="38"/>
        <v>53307.906874814747</v>
      </c>
      <c r="AJ55" s="1">
        <f t="shared" si="39"/>
        <v>10855.468380041209</v>
      </c>
      <c r="AK55" s="1">
        <f t="shared" si="40"/>
        <v>3926.7535133505553</v>
      </c>
      <c r="AL55" s="14">
        <f t="shared" si="56"/>
        <v>14.949431029398037</v>
      </c>
      <c r="AM55" s="14">
        <f t="shared" si="57"/>
        <v>2.2922202697550969</v>
      </c>
      <c r="AN55" s="14">
        <f t="shared" si="58"/>
        <v>0.88624920585666089</v>
      </c>
      <c r="AO55" s="11">
        <f t="shared" si="41"/>
        <v>2.0621120954280148E-2</v>
      </c>
      <c r="AP55" s="11">
        <f t="shared" si="22"/>
        <v>2.5977173653231045E-2</v>
      </c>
      <c r="AQ55" s="11">
        <f t="shared" si="23"/>
        <v>2.3564574154817608E-2</v>
      </c>
      <c r="AR55" s="1">
        <f t="shared" si="42"/>
        <v>35046.898880452107</v>
      </c>
      <c r="AS55" s="1">
        <f t="shared" si="43"/>
        <v>7740.8566921998518</v>
      </c>
      <c r="AT55" s="1">
        <f t="shared" si="44"/>
        <v>2913.5578118777248</v>
      </c>
      <c r="AU55" s="1">
        <f t="shared" si="45"/>
        <v>7009.3797760904217</v>
      </c>
      <c r="AV55" s="1">
        <f t="shared" si="46"/>
        <v>1548.1713384399704</v>
      </c>
      <c r="AW55" s="1">
        <f t="shared" si="47"/>
        <v>582.71156237554499</v>
      </c>
      <c r="AX55" s="1">
        <f t="shared" si="24"/>
        <v>26115.97989120537</v>
      </c>
      <c r="AY55" s="1">
        <f t="shared" si="4"/>
        <v>2455.4172783919898</v>
      </c>
      <c r="AZ55" s="1">
        <f t="shared" si="5"/>
        <v>741.20324336644978</v>
      </c>
      <c r="BA55" s="1">
        <f t="shared" si="25"/>
        <v>10918.604485835911</v>
      </c>
      <c r="BB55" s="1">
        <f t="shared" si="26"/>
        <v>19687.254095481232</v>
      </c>
      <c r="BC55" s="1">
        <f t="shared" si="27"/>
        <v>20780.902990932656</v>
      </c>
      <c r="BD55" s="1">
        <f t="shared" si="28"/>
        <v>0</v>
      </c>
      <c r="BE55" s="2">
        <v>0</v>
      </c>
      <c r="BF55" s="2">
        <v>0</v>
      </c>
      <c r="BG55" s="2">
        <v>0</v>
      </c>
      <c r="BH55" s="2">
        <f t="shared" si="6"/>
        <v>0</v>
      </c>
      <c r="BI55" s="2">
        <f t="shared" si="29"/>
        <v>0</v>
      </c>
      <c r="BJ55" s="2">
        <f t="shared" si="7"/>
        <v>0</v>
      </c>
      <c r="BK55" s="2">
        <f t="shared" si="8"/>
        <v>0</v>
      </c>
      <c r="BL55" s="2">
        <f t="shared" si="9"/>
        <v>0</v>
      </c>
      <c r="BM55" s="2">
        <f t="shared" si="10"/>
        <v>0</v>
      </c>
      <c r="BN55" s="2">
        <f t="shared" si="11"/>
        <v>0</v>
      </c>
      <c r="BO55" s="2">
        <f t="shared" si="30"/>
        <v>0</v>
      </c>
      <c r="BP55" s="2">
        <f t="shared" si="31"/>
        <v>0</v>
      </c>
      <c r="BQ55" s="2">
        <f t="shared" si="32"/>
        <v>0</v>
      </c>
      <c r="BR55" s="11">
        <f t="shared" si="33"/>
        <v>-8.519125488337026E-3</v>
      </c>
      <c r="BS55" s="17">
        <v>0</v>
      </c>
      <c r="BT55" s="17">
        <v>0</v>
      </c>
      <c r="BU55" s="12">
        <f>(BU$3*templow!$I165+BU$4*templow!$I165^2+BU$5*templow!$I165^6)*(K55/K$56)^$BW$1</f>
        <v>1.6382280206649711</v>
      </c>
      <c r="BV55" s="12">
        <f>(BV$3*templow!$I165+BV$4*templow!$I165^2+BV$5*templow!$I165^6)*(L55/L$56)^$BW$1</f>
        <v>0.96835377657608501</v>
      </c>
      <c r="BW55" s="12">
        <f>(BW$3*templow!$I165+BW$4*templow!$I165^2+BW$5*templow!$I165^6)*(M55/M$56)^$BW$1</f>
        <v>0.49872097400381971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34"/>
        <v>4.1079767039275961E-3</v>
      </c>
      <c r="F56" s="11">
        <f t="shared" si="12"/>
        <v>8.0929895690897702E-3</v>
      </c>
      <c r="G56" s="11">
        <f t="shared" si="13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4"/>
        <v>33497.908311059691</v>
      </c>
      <c r="L56" s="1">
        <f t="shared" si="0"/>
        <v>3170.2815815066274</v>
      </c>
      <c r="M56" s="1">
        <f t="shared" si="1"/>
        <v>954.21065377864261</v>
      </c>
      <c r="N56" s="11">
        <f t="shared" si="35"/>
        <v>2.1035151553658649E-2</v>
      </c>
      <c r="O56" s="11">
        <f t="shared" si="15"/>
        <v>3.1463911881298268E-2</v>
      </c>
      <c r="P56" s="11">
        <f t="shared" si="16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7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36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59"/>
        <v>11572.648363264367</v>
      </c>
      <c r="AA56" s="5">
        <f t="shared" si="59"/>
        <v>13523.579650465739</v>
      </c>
      <c r="AB56" s="5">
        <f t="shared" si="59"/>
        <v>4525.7999835111077</v>
      </c>
      <c r="AC56" s="16">
        <f t="shared" si="60"/>
        <v>2.3148519403213901</v>
      </c>
      <c r="AD56" s="16">
        <f t="shared" si="61"/>
        <v>2.8754415886799944</v>
      </c>
      <c r="AE56" s="16">
        <f t="shared" si="62"/>
        <v>2.3476026443138962</v>
      </c>
      <c r="AF56" s="15">
        <f t="shared" si="63"/>
        <v>-4.0504037456468023E-3</v>
      </c>
      <c r="AG56" s="15">
        <f t="shared" si="63"/>
        <v>2.9673830763510267E-4</v>
      </c>
      <c r="AH56" s="15">
        <f t="shared" si="63"/>
        <v>9.7937136394747881E-3</v>
      </c>
      <c r="AI56" s="1">
        <f t="shared" si="38"/>
        <v>54986.495963423695</v>
      </c>
      <c r="AJ56" s="1">
        <f t="shared" si="39"/>
        <v>11318.092880477059</v>
      </c>
      <c r="AK56" s="1">
        <f t="shared" si="40"/>
        <v>4116.7897243910447</v>
      </c>
      <c r="AL56" s="14">
        <f t="shared" si="56"/>
        <v>15.257705054852922</v>
      </c>
      <c r="AM56" s="14">
        <f t="shared" si="57"/>
        <v>2.3517656737539809</v>
      </c>
      <c r="AN56" s="14">
        <f t="shared" si="58"/>
        <v>0.90713329098771844</v>
      </c>
      <c r="AO56" s="11">
        <f t="shared" si="41"/>
        <v>2.0621120954280148E-2</v>
      </c>
      <c r="AP56" s="11">
        <f t="shared" si="22"/>
        <v>2.5977173653231045E-2</v>
      </c>
      <c r="AQ56" s="11">
        <f t="shared" si="23"/>
        <v>2.3564574154817608E-2</v>
      </c>
      <c r="AR56" s="1">
        <f t="shared" si="42"/>
        <v>36110.322211354614</v>
      </c>
      <c r="AS56" s="1">
        <f t="shared" si="43"/>
        <v>8060.3173095367674</v>
      </c>
      <c r="AT56" s="1">
        <f t="shared" si="44"/>
        <v>3050.2621608647241</v>
      </c>
      <c r="AU56" s="1">
        <f t="shared" si="45"/>
        <v>7222.0644422709229</v>
      </c>
      <c r="AV56" s="1">
        <f t="shared" si="46"/>
        <v>1612.0634619073535</v>
      </c>
      <c r="AW56" s="1">
        <f t="shared" si="47"/>
        <v>610.0524321729448</v>
      </c>
      <c r="AX56" s="1">
        <f t="shared" si="24"/>
        <v>26798.326648891383</v>
      </c>
      <c r="AY56" s="1">
        <f t="shared" si="4"/>
        <v>2536.2252652795023</v>
      </c>
      <c r="AZ56" s="1">
        <f t="shared" si="5"/>
        <v>763.36852314251621</v>
      </c>
      <c r="BA56" s="1">
        <f t="shared" si="25"/>
        <v>10991.261377771345</v>
      </c>
      <c r="BB56" s="1">
        <f t="shared" si="26"/>
        <v>19928.908086024163</v>
      </c>
      <c r="BC56" s="1">
        <f t="shared" si="27"/>
        <v>21218.427858576128</v>
      </c>
      <c r="BD56" s="1">
        <f t="shared" si="28"/>
        <v>0</v>
      </c>
      <c r="BE56" s="2">
        <v>0</v>
      </c>
      <c r="BF56" s="2">
        <v>0</v>
      </c>
      <c r="BG56" s="2">
        <v>0</v>
      </c>
      <c r="BH56" s="2">
        <f t="shared" si="6"/>
        <v>0</v>
      </c>
      <c r="BI56" s="2">
        <f t="shared" si="29"/>
        <v>0</v>
      </c>
      <c r="BJ56" s="2">
        <f t="shared" si="7"/>
        <v>0</v>
      </c>
      <c r="BK56" s="2">
        <f t="shared" si="8"/>
        <v>0</v>
      </c>
      <c r="BL56" s="2">
        <f t="shared" si="9"/>
        <v>0</v>
      </c>
      <c r="BM56" s="2">
        <f t="shared" si="10"/>
        <v>0</v>
      </c>
      <c r="BN56" s="2">
        <f t="shared" si="11"/>
        <v>0</v>
      </c>
      <c r="BO56" s="2">
        <f t="shared" si="30"/>
        <v>0</v>
      </c>
      <c r="BP56" s="2">
        <f t="shared" si="31"/>
        <v>0</v>
      </c>
      <c r="BQ56" s="2">
        <f t="shared" si="32"/>
        <v>0</v>
      </c>
      <c r="BR56" s="11">
        <f t="shared" si="33"/>
        <v>4.7671804232349374E-2</v>
      </c>
      <c r="BS56" s="17">
        <v>0</v>
      </c>
      <c r="BT56" s="17">
        <v>0</v>
      </c>
      <c r="BU56" s="12">
        <f>(BU$3*templow!$I166+BU$4*templow!$I166^2+BU$5*templow!$I166^6)*(K56/K$56)^$BW$1</f>
        <v>1.6628159136998315</v>
      </c>
      <c r="BV56" s="12">
        <f>(BV$3*templow!$I166+BV$4*templow!$I166^2+BV$5*templow!$I166^6)*(L56/L$56)^$BW$1</f>
        <v>0.9795548874848039</v>
      </c>
      <c r="BW56" s="12">
        <f>(BW$3*templow!$I166+BW$4*templow!$I166^2+BW$5*templow!$I166^6)*(M56/M$56)^$BW$1</f>
        <v>0.50337129788689028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ref="K57" si="64">H57/B57*1000</f>
        <v>34366.614800887306</v>
      </c>
      <c r="L57" s="5">
        <f t="shared" ref="L57" si="65">I57/C57*1000</f>
        <v>3273.9338274738834</v>
      </c>
      <c r="M57" s="5">
        <f t="shared" ref="M57" si="66">J57/D57*1000</f>
        <v>982.64017688906665</v>
      </c>
      <c r="N57" s="15">
        <f t="shared" ref="N57" si="67">K57/K56-1</f>
        <v>2.5933156236528365E-2</v>
      </c>
      <c r="O57" s="15">
        <f t="shared" ref="O57" si="68">L57/L56-1</f>
        <v>3.2694965195487979E-2</v>
      </c>
      <c r="P57" s="15">
        <f t="shared" ref="P57" si="69">M57/M56-1</f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59"/>
        <v>11710.753949059279</v>
      </c>
      <c r="AA57" s="5">
        <f t="shared" si="59"/>
        <v>13894.821479715458</v>
      </c>
      <c r="AB57" s="5">
        <f t="shared" si="59"/>
        <v>4752.017687831225</v>
      </c>
      <c r="AC57" s="16">
        <f t="shared" si="60"/>
        <v>2.3054758553516947</v>
      </c>
      <c r="AD57" s="16">
        <f t="shared" si="61"/>
        <v>2.8762948423507231</v>
      </c>
      <c r="AE57" s="16">
        <f t="shared" si="62"/>
        <v>2.3705943923515802</v>
      </c>
      <c r="AF57" s="15">
        <f t="shared" si="63"/>
        <v>-4.0504037456468023E-3</v>
      </c>
      <c r="AG57" s="15">
        <f t="shared" si="63"/>
        <v>2.9673830763510267E-4</v>
      </c>
      <c r="AH57" s="15">
        <f t="shared" si="63"/>
        <v>9.7937136394747881E-3</v>
      </c>
      <c r="AI57" s="1">
        <f t="shared" ref="AI57:AI120" si="70">(1-$AI$5)*AI56+AU56</f>
        <v>56709.910809352252</v>
      </c>
      <c r="AJ57" s="1">
        <f t="shared" ref="AJ57:AJ120" si="71">(1-$AI$5)*AJ56+AV56</f>
        <v>11798.347054336708</v>
      </c>
      <c r="AK57" s="1">
        <f t="shared" ref="AK57:AK120" si="72">(1-$AI$5)*AK56+AW56</f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ref="AR57:AR60" si="73">AL57*AI57^$AR$5*B57^(1-$AR$5)</f>
        <v>37191.354770352256</v>
      </c>
      <c r="AS57" s="1">
        <f t="shared" ref="AS57:AS60" si="74">AM57*AJ57^$AR$5*C57^(1-$AR$5)</f>
        <v>8387.8456859616163</v>
      </c>
      <c r="AT57" s="1">
        <f t="shared" ref="AT57:AT60" si="75">AN57*AK57^$AR$5*D57^(1-$AR$5)</f>
        <v>3190.4426309979572</v>
      </c>
      <c r="AU57" s="1">
        <f t="shared" ref="AU57:AU120" si="76">$AU$5*AR57</f>
        <v>7438.2709540704518</v>
      </c>
      <c r="AV57" s="1">
        <f t="shared" ref="AV57:AV120" si="77">$AU$5*AS57</f>
        <v>1677.5691371923233</v>
      </c>
      <c r="AW57" s="1">
        <f t="shared" ref="AW57:AW120" si="78">$AU$5*AT57</f>
        <v>638.08852619959146</v>
      </c>
      <c r="AX57" s="1">
        <f t="shared" si="24"/>
        <v>27493.29184070984</v>
      </c>
      <c r="AY57" s="1">
        <f t="shared" si="4"/>
        <v>2619.1470619791071</v>
      </c>
      <c r="AZ57" s="1">
        <f t="shared" si="5"/>
        <v>786.11214151125341</v>
      </c>
      <c r="BA57" s="1">
        <f t="shared" si="25"/>
        <v>11061.862613376927</v>
      </c>
      <c r="BB57" s="1">
        <f t="shared" si="26"/>
        <v>20164.552872281358</v>
      </c>
      <c r="BC57" s="1">
        <f t="shared" si="27"/>
        <v>21646.782646977012</v>
      </c>
      <c r="BD57" s="1">
        <f t="shared" si="28"/>
        <v>0</v>
      </c>
      <c r="BE57" s="2">
        <v>0</v>
      </c>
      <c r="BF57" s="2">
        <v>0</v>
      </c>
      <c r="BG57" s="2">
        <v>0</v>
      </c>
      <c r="BH57" s="2">
        <f t="shared" si="6"/>
        <v>0</v>
      </c>
      <c r="BI57" s="2">
        <f t="shared" si="29"/>
        <v>0</v>
      </c>
      <c r="BJ57" s="2">
        <f t="shared" si="7"/>
        <v>0</v>
      </c>
      <c r="BK57" s="2">
        <f t="shared" si="8"/>
        <v>0</v>
      </c>
      <c r="BL57" s="2">
        <f t="shared" si="9"/>
        <v>0</v>
      </c>
      <c r="BM57" s="2">
        <f t="shared" si="10"/>
        <v>0</v>
      </c>
      <c r="BN57" s="2">
        <f t="shared" si="11"/>
        <v>0</v>
      </c>
      <c r="BO57" s="2">
        <f t="shared" si="30"/>
        <v>0</v>
      </c>
      <c r="BP57" s="2">
        <f t="shared" si="31"/>
        <v>0</v>
      </c>
      <c r="BQ57" s="2">
        <f t="shared" si="32"/>
        <v>0</v>
      </c>
      <c r="BR57" s="11">
        <f t="shared" si="33"/>
        <v>5.171791401868428E-2</v>
      </c>
      <c r="BS57" s="17">
        <v>0</v>
      </c>
      <c r="BT57" s="17">
        <v>0</v>
      </c>
      <c r="BU57" s="12">
        <f>(BU$3*templow!$I167+BU$4*templow!$I167^2+BU$5*templow!$I167^6)*(K57/K$56)^$BW$1</f>
        <v>1.6852874168282848</v>
      </c>
      <c r="BV57" s="12">
        <f>(BV$3*templow!$I167+BV$4*templow!$I167^2+BV$5*templow!$I167^6)*(L57/L$56)^$BW$1</f>
        <v>0.9902968690551246</v>
      </c>
      <c r="BW57" s="12">
        <f>(BW$3*templow!$I167+BW$4*templow!$I167^2+BW$5*templow!$I167^6)*(M57/M$56)^$BW$1</f>
        <v>0.50828169323086814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79">1+A57</f>
        <v>2012</v>
      </c>
      <c r="B58" s="5">
        <f t="shared" ref="B58:B121" si="80">B57*(1+E58)</f>
        <v>1086.2064837273883</v>
      </c>
      <c r="C58" s="5">
        <f t="shared" ref="C58:C121" si="81">C57*(1+F58)</f>
        <v>2580.7210258214618</v>
      </c>
      <c r="D58" s="5">
        <f t="shared" ref="D58:D121" si="82">D57*(1+G58)</f>
        <v>3295.2187763382026</v>
      </c>
      <c r="E58" s="15">
        <f t="shared" ref="E58:E121" si="83">E57*$E$5</f>
        <v>3.7074489752946553E-3</v>
      </c>
      <c r="F58" s="15">
        <f t="shared" ref="F58:F121" si="84">F57*$E$5</f>
        <v>7.303923086103517E-3</v>
      </c>
      <c r="G58" s="15">
        <f t="shared" ref="G58:G121" si="85">G57*$E$5</f>
        <v>1.4910699164118045E-2</v>
      </c>
      <c r="H58" s="5">
        <f t="shared" ref="H58:H121" si="86">AR58</f>
        <v>38289.802272710556</v>
      </c>
      <c r="I58" s="5">
        <f t="shared" ref="I58:I121" si="87">AS58</f>
        <v>8723.4200775481604</v>
      </c>
      <c r="J58" s="5">
        <f t="shared" ref="J58:J121" si="88">AT58</f>
        <v>3334.0416588395269</v>
      </c>
      <c r="K58" s="5">
        <f t="shared" ref="K58:K121" si="89">H58/B58*1000</f>
        <v>35250.942473954492</v>
      </c>
      <c r="L58" s="5">
        <f t="shared" ref="L58:L121" si="90">I58/C58*1000</f>
        <v>3380.2259098390664</v>
      </c>
      <c r="M58" s="5">
        <f t="shared" ref="M58:M121" si="91">J58/D58*1000</f>
        <v>1011.7815796571983</v>
      </c>
      <c r="N58" s="15">
        <f t="shared" ref="N58:N121" si="92">K58/K57-1</f>
        <v>2.5732172871572923E-2</v>
      </c>
      <c r="O58" s="15">
        <f t="shared" ref="O58:O121" si="93">L58/L57-1</f>
        <v>3.2466166992506373E-2</v>
      </c>
      <c r="P58" s="15">
        <f t="shared" ref="P58:P121" si="94">M58/M57-1</f>
        <v>2.9656229669328349E-2</v>
      </c>
      <c r="Q58" s="5">
        <f t="shared" ref="Q58:Q121" si="95">T58*H58/1000</f>
        <v>5271.10497633862</v>
      </c>
      <c r="R58" s="5">
        <f t="shared" ref="R58:R121" si="96">U58*I58/1000</f>
        <v>5101.6406255620414</v>
      </c>
      <c r="S58" s="5">
        <f t="shared" ref="S58:S121" si="97">V58*J58/1000</f>
        <v>2148.5768888938487</v>
      </c>
      <c r="T58" s="5">
        <f t="shared" ref="T58:T121" si="98">T57*(1+W58)</f>
        <v>137.66341593504072</v>
      </c>
      <c r="U58" s="5">
        <f t="shared" ref="U58:U121" si="99">U57*(1+X58)</f>
        <v>584.82115732249918</v>
      </c>
      <c r="V58" s="5">
        <f t="shared" ref="V58:V121" si="100">V57*(1+Y58)</f>
        <v>644.43612550471232</v>
      </c>
      <c r="W58" s="15">
        <f t="shared" ref="W58:W121" si="101">T$5-1</f>
        <v>-1.0734613539272964E-2</v>
      </c>
      <c r="X58" s="15">
        <f t="shared" ref="X58:X121" si="102">U$5-1</f>
        <v>-1.217998157191269E-2</v>
      </c>
      <c r="Y58" s="15">
        <f t="shared" ref="Y58:Y121" si="103">V$5-1</f>
        <v>-9.7425357312937999E-3</v>
      </c>
      <c r="Z58" s="5">
        <f t="shared" ref="Z58:Z60" si="104">Q57*AC58</f>
        <v>11883.535419541931</v>
      </c>
      <c r="AA58" s="5">
        <f t="shared" ref="AA58:AA60" si="105">R57*AD58</f>
        <v>14287.555818346813</v>
      </c>
      <c r="AB58" s="5">
        <f t="shared" ref="AB58:AB60" si="106">S57*AE58</f>
        <v>4970.1856194244674</v>
      </c>
      <c r="AC58" s="16">
        <f t="shared" ref="AC58:AC121" si="107">AC57*(1+AF58)</f>
        <v>2.29613774731168</v>
      </c>
      <c r="AD58" s="16">
        <f t="shared" ref="AD58:AD121" si="108">AD57*(1+AG58)</f>
        <v>2.8771483492145018</v>
      </c>
      <c r="AE58" s="16">
        <f t="shared" ref="AE58:AE121" si="109">AE57*(1+AH58)</f>
        <v>2.3938113149856162</v>
      </c>
      <c r="AF58" s="15">
        <f t="shared" ref="AF58:AF121" si="110">AC$5-1</f>
        <v>-4.0504037456468023E-3</v>
      </c>
      <c r="AG58" s="15">
        <f t="shared" ref="AG58:AG121" si="111">AD$5-1</f>
        <v>2.9673830763510267E-4</v>
      </c>
      <c r="AH58" s="15">
        <f t="shared" ref="AH58:AH121" si="112">AE$5-1</f>
        <v>9.7937136394747881E-3</v>
      </c>
      <c r="AI58" s="1">
        <f t="shared" si="70"/>
        <v>58477.190682487482</v>
      </c>
      <c r="AJ58" s="1">
        <f t="shared" si="71"/>
        <v>12296.081486095361</v>
      </c>
      <c r="AK58" s="1">
        <f t="shared" si="72"/>
        <v>4521.7353919119887</v>
      </c>
      <c r="AL58" s="14">
        <f t="shared" ref="AL58:AL121" si="113">AL57*(1+AO58)</f>
        <v>15.883854893493284</v>
      </c>
      <c r="AM58" s="14">
        <f t="shared" ref="AM58:AM121" si="114">AM57*(1+AP58)</f>
        <v>2.4736633345742631</v>
      </c>
      <c r="AN58" s="14">
        <f t="shared" ref="AN58:AN121" si="115">AN57*(1+AQ58)</f>
        <v>0.94973532197815758</v>
      </c>
      <c r="AO58" s="11">
        <f t="shared" ref="AO58:AO121" si="116">AO$5*AO57</f>
        <v>2.0210760647289973E-2</v>
      </c>
      <c r="AP58" s="11">
        <f t="shared" ref="AP58:AP121" si="117">AP$5*AP57</f>
        <v>2.5460227897531749E-2</v>
      </c>
      <c r="AQ58" s="11">
        <f t="shared" ref="AQ58:AQ121" si="118">AQ$5*AQ57</f>
        <v>2.3095639129136737E-2</v>
      </c>
      <c r="AR58" s="1">
        <f t="shared" si="73"/>
        <v>38289.802272710556</v>
      </c>
      <c r="AS58" s="1">
        <f t="shared" si="74"/>
        <v>8723.4200775481604</v>
      </c>
      <c r="AT58" s="1">
        <f t="shared" si="75"/>
        <v>3334.0416588395269</v>
      </c>
      <c r="AU58" s="1">
        <f t="shared" si="76"/>
        <v>7657.9604545421116</v>
      </c>
      <c r="AV58" s="1">
        <f t="shared" si="77"/>
        <v>1744.6840155096322</v>
      </c>
      <c r="AW58" s="1">
        <f t="shared" si="78"/>
        <v>666.80833176790543</v>
      </c>
      <c r="AX58" s="1">
        <f t="shared" si="24"/>
        <v>28200.753979163597</v>
      </c>
      <c r="AY58" s="1">
        <f t="shared" si="4"/>
        <v>2704.1807278712531</v>
      </c>
      <c r="AZ58" s="1">
        <f t="shared" si="5"/>
        <v>809.42526372575878</v>
      </c>
      <c r="BA58" s="1">
        <f t="shared" si="25"/>
        <v>11130.470797080048</v>
      </c>
      <c r="BB58" s="1">
        <f t="shared" si="26"/>
        <v>20394.287967858116</v>
      </c>
      <c r="BC58" s="1">
        <f t="shared" si="27"/>
        <v>22065.854043155858</v>
      </c>
      <c r="BD58" s="1">
        <f t="shared" si="28"/>
        <v>0</v>
      </c>
      <c r="BE58" s="2">
        <v>0</v>
      </c>
      <c r="BF58" s="2">
        <v>0</v>
      </c>
      <c r="BG58" s="2">
        <v>0</v>
      </c>
      <c r="BH58" s="2">
        <f t="shared" si="6"/>
        <v>0</v>
      </c>
      <c r="BI58" s="2">
        <f t="shared" si="29"/>
        <v>0</v>
      </c>
      <c r="BJ58" s="2">
        <f t="shared" si="7"/>
        <v>0</v>
      </c>
      <c r="BK58" s="2">
        <f t="shared" si="8"/>
        <v>0</v>
      </c>
      <c r="BL58" s="2">
        <f t="shared" si="9"/>
        <v>0</v>
      </c>
      <c r="BM58" s="2">
        <f t="shared" si="10"/>
        <v>0</v>
      </c>
      <c r="BN58" s="2">
        <f t="shared" si="11"/>
        <v>0</v>
      </c>
      <c r="BO58" s="2">
        <f t="shared" si="30"/>
        <v>0</v>
      </c>
      <c r="BP58" s="2">
        <f t="shared" si="31"/>
        <v>0</v>
      </c>
      <c r="BQ58" s="2">
        <f t="shared" si="32"/>
        <v>0</v>
      </c>
      <c r="BR58" s="11">
        <f t="shared" si="33"/>
        <v>5.1800204936879507E-2</v>
      </c>
      <c r="BS58" s="17">
        <v>0</v>
      </c>
      <c r="BT58" s="17">
        <v>0</v>
      </c>
      <c r="BU58" s="12">
        <f>(BU$3*templow!$I168+BU$4*templow!$I168^2+BU$5*templow!$I168^6)*(K58/K$56)^$BW$1</f>
        <v>1.7076966359046539</v>
      </c>
      <c r="BV58" s="12">
        <f>(BV$3*templow!$I168+BV$4*templow!$I168^2+BV$5*templow!$I168^6)*(L58/L$56)^$BW$1</f>
        <v>1.000928816274322</v>
      </c>
      <c r="BW58" s="12">
        <f>(BW$3*templow!$I168+BW$4*templow!$I168^2+BW$5*templow!$I168^6)*(M58/M$56)^$BW$1</f>
        <v>0.51308708220362775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79"/>
        <v>2013</v>
      </c>
      <c r="B59" s="5">
        <f t="shared" si="80"/>
        <v>1090.0321860866893</v>
      </c>
      <c r="C59" s="5">
        <f t="shared" si="81"/>
        <v>2598.6279443067874</v>
      </c>
      <c r="D59" s="5">
        <f t="shared" si="82"/>
        <v>3341.8960913994383</v>
      </c>
      <c r="E59" s="15">
        <f t="shared" si="83"/>
        <v>3.5220765265299224E-3</v>
      </c>
      <c r="F59" s="15">
        <f t="shared" si="84"/>
        <v>6.9387269317983408E-3</v>
      </c>
      <c r="G59" s="15">
        <f t="shared" si="85"/>
        <v>1.4165164205912142E-2</v>
      </c>
      <c r="H59" s="5">
        <f t="shared" si="86"/>
        <v>39405.476324541247</v>
      </c>
      <c r="I59" s="5">
        <f t="shared" si="87"/>
        <v>9067.0190675271242</v>
      </c>
      <c r="J59" s="5">
        <f t="shared" si="88"/>
        <v>3481.0018618386325</v>
      </c>
      <c r="K59" s="5">
        <f t="shared" si="89"/>
        <v>36150.745663768284</v>
      </c>
      <c r="L59" s="5">
        <f t="shared" si="90"/>
        <v>3489.156301652044</v>
      </c>
      <c r="M59" s="5">
        <f t="shared" si="91"/>
        <v>1041.6248041934011</v>
      </c>
      <c r="N59" s="15">
        <f t="shared" si="92"/>
        <v>2.5525649150476504E-2</v>
      </c>
      <c r="O59" s="15">
        <f t="shared" si="93"/>
        <v>3.2225772690489762E-2</v>
      </c>
      <c r="P59" s="15">
        <f t="shared" si="94"/>
        <v>2.949571838055598E-2</v>
      </c>
      <c r="Q59" s="5">
        <f t="shared" si="95"/>
        <v>5366.4605000696056</v>
      </c>
      <c r="R59" s="5">
        <f t="shared" si="96"/>
        <v>5237.9992020132186</v>
      </c>
      <c r="S59" s="5">
        <f t="shared" si="97"/>
        <v>2221.4280844987065</v>
      </c>
      <c r="T59" s="5">
        <f t="shared" si="98"/>
        <v>136.18565236648186</v>
      </c>
      <c r="U59" s="5">
        <f t="shared" si="99"/>
        <v>577.69804640344648</v>
      </c>
      <c r="V59" s="5">
        <f t="shared" si="100"/>
        <v>638.15768352544615</v>
      </c>
      <c r="W59" s="15">
        <f t="shared" si="101"/>
        <v>-1.0734613539272964E-2</v>
      </c>
      <c r="X59" s="15">
        <f t="shared" si="102"/>
        <v>-1.217998157191269E-2</v>
      </c>
      <c r="Y59" s="15">
        <f t="shared" si="103"/>
        <v>-9.7425357312937999E-3</v>
      </c>
      <c r="Z59" s="5">
        <f t="shared" si="104"/>
        <v>12054.16032802589</v>
      </c>
      <c r="AA59" s="5">
        <f t="shared" si="105"/>
        <v>14682.532481495164</v>
      </c>
      <c r="AB59" s="5">
        <f t="shared" si="106"/>
        <v>5193.6595543340809</v>
      </c>
      <c r="AC59" s="16">
        <f t="shared" si="107"/>
        <v>2.2868374623794478</v>
      </c>
      <c r="AD59" s="16">
        <f t="shared" si="108"/>
        <v>2.8780021093464629</v>
      </c>
      <c r="AE59" s="16">
        <f t="shared" si="109"/>
        <v>2.4172556175115201</v>
      </c>
      <c r="AF59" s="15">
        <f t="shared" si="110"/>
        <v>-4.0504037456468023E-3</v>
      </c>
      <c r="AG59" s="15">
        <f t="shared" si="111"/>
        <v>2.9673830763510267E-4</v>
      </c>
      <c r="AH59" s="15">
        <f t="shared" si="112"/>
        <v>9.7937136394747881E-3</v>
      </c>
      <c r="AI59" s="1">
        <f t="shared" si="70"/>
        <v>60287.432068780843</v>
      </c>
      <c r="AJ59" s="1">
        <f t="shared" si="71"/>
        <v>12811.157352995458</v>
      </c>
      <c r="AK59" s="1">
        <f t="shared" si="72"/>
        <v>4736.3701844886955</v>
      </c>
      <c r="AL59" s="14">
        <f t="shared" si="113"/>
        <v>16.201669435007876</v>
      </c>
      <c r="AM59" s="14">
        <f t="shared" si="114"/>
        <v>2.5360135664918921</v>
      </c>
      <c r="AN59" s="14">
        <f t="shared" si="115"/>
        <v>0.97145071880011358</v>
      </c>
      <c r="AO59" s="11">
        <f t="shared" si="116"/>
        <v>2.0008653040817073E-2</v>
      </c>
      <c r="AP59" s="11">
        <f t="shared" si="117"/>
        <v>2.5205625618556431E-2</v>
      </c>
      <c r="AQ59" s="11">
        <f t="shared" si="118"/>
        <v>2.2864682737845369E-2</v>
      </c>
      <c r="AR59" s="1">
        <f t="shared" si="73"/>
        <v>39405.476324541247</v>
      </c>
      <c r="AS59" s="1">
        <f t="shared" si="74"/>
        <v>9067.0190675271242</v>
      </c>
      <c r="AT59" s="1">
        <f t="shared" si="75"/>
        <v>3481.0018618386325</v>
      </c>
      <c r="AU59" s="1">
        <f t="shared" si="76"/>
        <v>7881.0952649082501</v>
      </c>
      <c r="AV59" s="1">
        <f t="shared" si="77"/>
        <v>1813.403813505425</v>
      </c>
      <c r="AW59" s="1">
        <f t="shared" si="78"/>
        <v>696.20037236772657</v>
      </c>
      <c r="AX59" s="1">
        <f t="shared" si="24"/>
        <v>28920.596531014628</v>
      </c>
      <c r="AY59" s="1">
        <f t="shared" si="4"/>
        <v>2791.3250413216351</v>
      </c>
      <c r="AZ59" s="1">
        <f t="shared" si="5"/>
        <v>833.29984335472079</v>
      </c>
      <c r="BA59" s="1">
        <f t="shared" si="25"/>
        <v>11197.147765704292</v>
      </c>
      <c r="BB59" s="1">
        <f t="shared" si="26"/>
        <v>20618.220124285421</v>
      </c>
      <c r="BC59" s="1">
        <f t="shared" si="27"/>
        <v>22475.566362413538</v>
      </c>
      <c r="BD59" s="1">
        <f t="shared" si="28"/>
        <v>0</v>
      </c>
      <c r="BE59" s="2">
        <v>0</v>
      </c>
      <c r="BF59" s="2">
        <v>0</v>
      </c>
      <c r="BG59" s="2">
        <v>0</v>
      </c>
      <c r="BH59" s="2">
        <f t="shared" si="6"/>
        <v>0</v>
      </c>
      <c r="BI59" s="2">
        <f t="shared" si="29"/>
        <v>0</v>
      </c>
      <c r="BJ59" s="2">
        <f t="shared" si="7"/>
        <v>0</v>
      </c>
      <c r="BK59" s="2">
        <f t="shared" si="8"/>
        <v>0</v>
      </c>
      <c r="BL59" s="2">
        <f t="shared" si="9"/>
        <v>0</v>
      </c>
      <c r="BM59" s="2">
        <f t="shared" si="10"/>
        <v>0</v>
      </c>
      <c r="BN59" s="2">
        <f t="shared" si="11"/>
        <v>0</v>
      </c>
      <c r="BO59" s="2">
        <f t="shared" si="30"/>
        <v>0</v>
      </c>
      <c r="BP59" s="2">
        <f t="shared" si="31"/>
        <v>0</v>
      </c>
      <c r="BQ59" s="2">
        <f t="shared" si="32"/>
        <v>0</v>
      </c>
      <c r="BR59" s="11">
        <f t="shared" si="33"/>
        <v>5.186228683269653E-2</v>
      </c>
      <c r="BS59" s="17">
        <v>0</v>
      </c>
      <c r="BT59" s="17">
        <v>0</v>
      </c>
      <c r="BU59" s="12">
        <f>(BU$3*templow!$I169+BU$4*templow!$I169^2+BU$5*templow!$I169^6)*(K59/K$56)^$BW$1</f>
        <v>1.7300577656069147</v>
      </c>
      <c r="BV59" s="12">
        <f>(BV$3*templow!$I169+BV$4*templow!$I169^2+BV$5*templow!$I169^6)*(L59/L$56)^$BW$1</f>
        <v>1.0114596190891798</v>
      </c>
      <c r="BW59" s="12">
        <f>(BW$3*templow!$I169+BW$4*templow!$I169^2+BW$5*templow!$I169^6)*(M59/M$56)^$BW$1</f>
        <v>0.51779137540294584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79"/>
        <v>2014</v>
      </c>
      <c r="B60" s="5">
        <f t="shared" si="80"/>
        <v>1093.6794040236784</v>
      </c>
      <c r="C60" s="5">
        <f t="shared" si="81"/>
        <v>2615.7575555245285</v>
      </c>
      <c r="D60" s="5">
        <f t="shared" si="82"/>
        <v>3386.8676729485187</v>
      </c>
      <c r="E60" s="15">
        <f t="shared" si="83"/>
        <v>3.3459727002034261E-3</v>
      </c>
      <c r="F60" s="15">
        <f t="shared" si="84"/>
        <v>6.5917905852084235E-3</v>
      </c>
      <c r="G60" s="15">
        <f t="shared" si="85"/>
        <v>1.3456905995616535E-2</v>
      </c>
      <c r="H60" s="5">
        <f t="shared" si="86"/>
        <v>40538.19408886286</v>
      </c>
      <c r="I60" s="5">
        <f t="shared" si="87"/>
        <v>9418.6216664414496</v>
      </c>
      <c r="J60" s="5">
        <f t="shared" si="88"/>
        <v>3631.2663652454685</v>
      </c>
      <c r="K60" s="5">
        <f t="shared" si="89"/>
        <v>37065.884151901977</v>
      </c>
      <c r="L60" s="5">
        <f t="shared" si="90"/>
        <v>3600.7242515840758</v>
      </c>
      <c r="M60" s="5">
        <f t="shared" si="91"/>
        <v>1072.1606852989869</v>
      </c>
      <c r="N60" s="15">
        <f t="shared" si="92"/>
        <v>2.5314512089051666E-2</v>
      </c>
      <c r="O60" s="15">
        <f t="shared" si="93"/>
        <v>3.1975623986580048E-2</v>
      </c>
      <c r="P60" s="15">
        <f t="shared" si="94"/>
        <v>2.9315623996907236E-2</v>
      </c>
      <c r="Q60" s="5">
        <f t="shared" si="95"/>
        <v>5461.4576077152651</v>
      </c>
      <c r="R60" s="5">
        <f t="shared" si="96"/>
        <v>5374.8466032670513</v>
      </c>
      <c r="S60" s="5">
        <f t="shared" si="97"/>
        <v>2294.7439538259314</v>
      </c>
      <c r="T60" s="5">
        <f t="shared" si="98"/>
        <v>134.7237520187339</v>
      </c>
      <c r="U60" s="5">
        <f t="shared" si="99"/>
        <v>570.66169484412251</v>
      </c>
      <c r="V60" s="5">
        <f t="shared" si="100"/>
        <v>631.94040949149985</v>
      </c>
      <c r="W60" s="15">
        <f t="shared" si="101"/>
        <v>-1.0734613539272964E-2</v>
      </c>
      <c r="X60" s="15">
        <f t="shared" si="102"/>
        <v>-1.217998157191269E-2</v>
      </c>
      <c r="Y60" s="15">
        <f t="shared" si="103"/>
        <v>-9.7425357312937999E-3</v>
      </c>
      <c r="Z60" s="5">
        <f t="shared" si="104"/>
        <v>12222.51545428879</v>
      </c>
      <c r="AA60" s="5">
        <f t="shared" si="105"/>
        <v>15079.446074051251</v>
      </c>
      <c r="AB60" s="5">
        <f t="shared" si="106"/>
        <v>5422.3494031663949</v>
      </c>
      <c r="AC60" s="16">
        <f t="shared" si="107"/>
        <v>2.2775748473561408</v>
      </c>
      <c r="AD60" s="16">
        <f t="shared" si="108"/>
        <v>2.8788561228217606</v>
      </c>
      <c r="AE60" s="16">
        <f t="shared" si="109"/>
        <v>2.4409295268228397</v>
      </c>
      <c r="AF60" s="15">
        <f t="shared" si="110"/>
        <v>-4.0504037456468023E-3</v>
      </c>
      <c r="AG60" s="15">
        <f t="shared" si="111"/>
        <v>2.9673830763510267E-4</v>
      </c>
      <c r="AH60" s="15">
        <f t="shared" si="112"/>
        <v>9.7937136394747881E-3</v>
      </c>
      <c r="AI60" s="1">
        <f t="shared" si="70"/>
        <v>62139.784126811006</v>
      </c>
      <c r="AJ60" s="1">
        <f t="shared" si="71"/>
        <v>13343.445431201339</v>
      </c>
      <c r="AK60" s="1">
        <f t="shared" si="72"/>
        <v>4958.9335384075521</v>
      </c>
      <c r="AL60" s="14">
        <f t="shared" si="113"/>
        <v>16.522601281590887</v>
      </c>
      <c r="AM60" s="14">
        <f t="shared" si="114"/>
        <v>2.5992961569272608</v>
      </c>
      <c r="AN60" s="14">
        <f t="shared" si="115"/>
        <v>0.99344051215612184</v>
      </c>
      <c r="AO60" s="11">
        <f t="shared" si="116"/>
        <v>1.9808566510408902E-2</v>
      </c>
      <c r="AP60" s="11">
        <f t="shared" si="117"/>
        <v>2.4953569362370868E-2</v>
      </c>
      <c r="AQ60" s="11">
        <f t="shared" si="118"/>
        <v>2.2636035910466916E-2</v>
      </c>
      <c r="AR60" s="1">
        <f t="shared" si="73"/>
        <v>40538.19408886286</v>
      </c>
      <c r="AS60" s="1">
        <f t="shared" si="74"/>
        <v>9418.6216664414496</v>
      </c>
      <c r="AT60" s="1">
        <f t="shared" si="75"/>
        <v>3631.2663652454685</v>
      </c>
      <c r="AU60" s="1">
        <f t="shared" si="76"/>
        <v>8107.6388177725721</v>
      </c>
      <c r="AV60" s="1">
        <f t="shared" si="77"/>
        <v>1883.7243332882899</v>
      </c>
      <c r="AW60" s="1">
        <f t="shared" si="78"/>
        <v>726.25327304909376</v>
      </c>
      <c r="AX60" s="1">
        <f t="shared" si="24"/>
        <v>29652.707321521582</v>
      </c>
      <c r="AY60" s="1">
        <f t="shared" si="4"/>
        <v>2880.5794012672609</v>
      </c>
      <c r="AZ60" s="1">
        <f t="shared" si="5"/>
        <v>857.72854823918942</v>
      </c>
      <c r="BA60" s="1">
        <f t="shared" si="25"/>
        <v>11261.954452545246</v>
      </c>
      <c r="BB60" s="1">
        <f t="shared" si="26"/>
        <v>20836.462204571228</v>
      </c>
      <c r="BC60" s="1">
        <f t="shared" si="27"/>
        <v>22875.878570384437</v>
      </c>
      <c r="BD60" s="1">
        <f t="shared" si="28"/>
        <v>0</v>
      </c>
      <c r="BE60" s="2">
        <v>0</v>
      </c>
      <c r="BF60" s="2">
        <v>0</v>
      </c>
      <c r="BG60" s="2">
        <v>0</v>
      </c>
      <c r="BH60" s="2">
        <f t="shared" si="6"/>
        <v>0</v>
      </c>
      <c r="BI60" s="2">
        <f t="shared" si="29"/>
        <v>0</v>
      </c>
      <c r="BJ60" s="2">
        <f t="shared" si="7"/>
        <v>0</v>
      </c>
      <c r="BK60" s="2">
        <f t="shared" si="8"/>
        <v>0</v>
      </c>
      <c r="BL60" s="2">
        <f t="shared" si="9"/>
        <v>0</v>
      </c>
      <c r="BM60" s="2">
        <f t="shared" si="10"/>
        <v>0</v>
      </c>
      <c r="BN60" s="2">
        <f t="shared" si="11"/>
        <v>0</v>
      </c>
      <c r="BO60" s="2">
        <f t="shared" si="30"/>
        <v>0</v>
      </c>
      <c r="BP60" s="2">
        <f t="shared" si="31"/>
        <v>0</v>
      </c>
      <c r="BQ60" s="2">
        <f t="shared" si="32"/>
        <v>0</v>
      </c>
      <c r="BR60" s="11">
        <f t="shared" si="33"/>
        <v>5.1905794116508169E-2</v>
      </c>
      <c r="BS60" s="17">
        <v>0</v>
      </c>
      <c r="BT60" s="17">
        <v>0</v>
      </c>
      <c r="BU60" s="12">
        <f>(BU$3*templow!$I170+BU$4*templow!$I170^2+BU$5*templow!$I170^6)*(K60/K$56)^$BW$1</f>
        <v>1.7523808816664173</v>
      </c>
      <c r="BV60" s="12">
        <f>(BV$3*templow!$I170+BV$4*templow!$I170^2+BV$5*templow!$I170^6)*(L60/L$56)^$BW$1</f>
        <v>1.021895530714215</v>
      </c>
      <c r="BW60" s="12">
        <f>(BW$3*templow!$I170+BW$4*templow!$I170^2+BW$5*templow!$I170^6)*(M60/M$56)^$BW$1</f>
        <v>0.52239698669716284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79"/>
        <v>2015</v>
      </c>
      <c r="B61" s="5">
        <f t="shared" si="80"/>
        <v>1097.1558543808846</v>
      </c>
      <c r="C61" s="5">
        <f t="shared" si="81"/>
        <v>2632.1379552508383</v>
      </c>
      <c r="D61" s="5">
        <f t="shared" si="82"/>
        <v>3430.1655948482567</v>
      </c>
      <c r="E61" s="15">
        <f t="shared" si="83"/>
        <v>3.1786740651932547E-3</v>
      </c>
      <c r="F61" s="15">
        <f t="shared" si="84"/>
        <v>6.2622010559480017E-3</v>
      </c>
      <c r="G61" s="15">
        <f t="shared" si="85"/>
        <v>1.2784060695835708E-2</v>
      </c>
      <c r="H61" s="5">
        <f t="shared" si="86"/>
        <v>42418.306562412727</v>
      </c>
      <c r="I61" s="5">
        <f t="shared" si="87"/>
        <v>9878.1304293888079</v>
      </c>
      <c r="J61" s="5">
        <f t="shared" si="88"/>
        <v>3804.5506352019806</v>
      </c>
      <c r="K61" s="5">
        <f t="shared" si="89"/>
        <v>38662.060994378051</v>
      </c>
      <c r="L61" s="5">
        <f t="shared" si="90"/>
        <v>3752.8923625309899</v>
      </c>
      <c r="M61" s="5">
        <f t="shared" si="91"/>
        <v>1109.1448881989868</v>
      </c>
      <c r="N61" s="15">
        <f t="shared" si="92"/>
        <v>4.3063233995300987E-2</v>
      </c>
      <c r="O61" s="15">
        <f t="shared" si="93"/>
        <v>4.22604177145669E-2</v>
      </c>
      <c r="P61" s="15">
        <f t="shared" si="94"/>
        <v>3.4495018710452241E-2</v>
      </c>
      <c r="Q61" s="5">
        <f t="shared" si="95"/>
        <v>5653.4077449936321</v>
      </c>
      <c r="R61" s="5">
        <f t="shared" si="96"/>
        <v>5568.4112360565405</v>
      </c>
      <c r="S61" s="5">
        <f t="shared" si="97"/>
        <v>2380.8258017615735</v>
      </c>
      <c r="T61" s="5">
        <f t="shared" si="98"/>
        <v>133.27754460625195</v>
      </c>
      <c r="U61" s="5">
        <f t="shared" si="99"/>
        <v>563.71104591712458</v>
      </c>
      <c r="V61" s="5">
        <f t="shared" si="100"/>
        <v>625.78370747198051</v>
      </c>
      <c r="W61" s="15">
        <f t="shared" si="101"/>
        <v>-1.0734613539272964E-2</v>
      </c>
      <c r="X61" s="15">
        <f t="shared" si="102"/>
        <v>-1.217998157191269E-2</v>
      </c>
      <c r="Y61" s="15">
        <f t="shared" si="103"/>
        <v>-9.7425357312937999E-3</v>
      </c>
      <c r="Z61" s="5">
        <f t="shared" ref="Z61" si="119">Q60*AC61</f>
        <v>12388.495997258295</v>
      </c>
      <c r="AA61" s="5">
        <f t="shared" ref="AA61" si="120">R60*AD61</f>
        <v>15478.001606555576</v>
      </c>
      <c r="AB61" s="5">
        <f t="shared" ref="AB61" si="121">S60*AE61</f>
        <v>5656.1658826279245</v>
      </c>
      <c r="AC61" s="16">
        <f t="shared" si="107"/>
        <v>2.2683497496634186</v>
      </c>
      <c r="AD61" s="16">
        <f t="shared" si="108"/>
        <v>2.8797103897155716</v>
      </c>
      <c r="AE61" s="16">
        <f t="shared" si="109"/>
        <v>2.4648352916226814</v>
      </c>
      <c r="AF61" s="15">
        <f t="shared" si="110"/>
        <v>-4.0504037456468023E-3</v>
      </c>
      <c r="AG61" s="15">
        <f t="shared" si="111"/>
        <v>2.9673830763510267E-4</v>
      </c>
      <c r="AH61" s="15">
        <f t="shared" si="112"/>
        <v>9.7937136394747881E-3</v>
      </c>
      <c r="AI61" s="1">
        <f t="shared" si="70"/>
        <v>64033.444531902482</v>
      </c>
      <c r="AJ61" s="1">
        <f t="shared" si="71"/>
        <v>13892.825221369494</v>
      </c>
      <c r="AK61" s="1">
        <f t="shared" si="72"/>
        <v>5189.2934576158905</v>
      </c>
      <c r="AL61" s="14">
        <f t="shared" si="113"/>
        <v>16.846617437538136</v>
      </c>
      <c r="AM61" s="14">
        <f t="shared" si="114"/>
        <v>2.663509256703037</v>
      </c>
      <c r="AN61" s="14">
        <f t="shared" si="115"/>
        <v>1.0157031917131196</v>
      </c>
      <c r="AO61" s="11">
        <f t="shared" si="116"/>
        <v>1.9610480845304812E-2</v>
      </c>
      <c r="AP61" s="11">
        <f t="shared" si="117"/>
        <v>2.4704033668747159E-2</v>
      </c>
      <c r="AQ61" s="11">
        <f t="shared" si="118"/>
        <v>2.2409675551362248E-2</v>
      </c>
      <c r="AR61" s="1">
        <f>MAX(0.3*B61,AL61*AI61^$AR$5*B61^(1-$AR$5)*(1-BI60+BU60/100))</f>
        <v>42418.306562412727</v>
      </c>
      <c r="AS61" s="1">
        <f t="shared" ref="AS61:AT124" si="122">MAX(0.3*C61,AM61*AJ61^$AR$5*C61^(1-$AR$5)*(1-BJ60+BV60/100))</f>
        <v>9878.1304293888079</v>
      </c>
      <c r="AT61" s="1">
        <f t="shared" si="122"/>
        <v>3804.5506352019806</v>
      </c>
      <c r="AU61" s="1">
        <f t="shared" si="76"/>
        <v>8483.6613124825453</v>
      </c>
      <c r="AV61" s="1">
        <f t="shared" si="77"/>
        <v>1975.6260858777616</v>
      </c>
      <c r="AW61" s="1">
        <f t="shared" si="78"/>
        <v>760.91012704039622</v>
      </c>
      <c r="AX61" s="1">
        <f t="shared" si="24"/>
        <v>30929.648795502442</v>
      </c>
      <c r="AY61" s="1">
        <f t="shared" si="4"/>
        <v>3002.3138900247923</v>
      </c>
      <c r="AZ61" s="1">
        <f t="shared" si="5"/>
        <v>887.31591055918943</v>
      </c>
      <c r="BA61" s="1">
        <f t="shared" si="25"/>
        <v>11344.010602119881</v>
      </c>
      <c r="BB61" s="1">
        <f t="shared" si="26"/>
        <v>21075.893335229197</v>
      </c>
      <c r="BC61" s="1">
        <f t="shared" si="27"/>
        <v>23284.653778761294</v>
      </c>
      <c r="BD61" s="1">
        <f t="shared" si="28"/>
        <v>55704.557716110372</v>
      </c>
      <c r="BE61" s="2">
        <f>econmid!BF1</f>
        <v>0.10267381546003281</v>
      </c>
      <c r="BF61" s="2">
        <f>econmid!BG1</f>
        <v>5.3843849789935803E-2</v>
      </c>
      <c r="BG61" s="2">
        <f>econmid!BH1</f>
        <v>1.5408460323634668E-2</v>
      </c>
      <c r="BH61" s="2">
        <f t="shared" si="6"/>
        <v>6.540417511498596E-2</v>
      </c>
      <c r="BI61" s="2">
        <f t="shared" si="29"/>
        <v>1.0541912381120872E-3</v>
      </c>
      <c r="BJ61" s="2">
        <f t="shared" si="7"/>
        <v>2.8991601602011702E-4</v>
      </c>
      <c r="BK61" s="2">
        <f t="shared" si="8"/>
        <v>2.3742064954502379E-5</v>
      </c>
      <c r="BL61" s="2">
        <f t="shared" si="9"/>
        <v>44.717007113647945</v>
      </c>
      <c r="BM61" s="2">
        <f t="shared" si="10"/>
        <v>2.863828219815491</v>
      </c>
      <c r="BN61" s="2">
        <f t="shared" si="11"/>
        <v>9.0327888303658704E-2</v>
      </c>
      <c r="BO61" s="2">
        <f t="shared" si="30"/>
        <v>70.31118839736682</v>
      </c>
      <c r="BP61" s="2">
        <f t="shared" si="31"/>
        <v>6.8726775531556124</v>
      </c>
      <c r="BQ61" s="2">
        <f t="shared" si="32"/>
        <v>2.0728623851651311</v>
      </c>
      <c r="BR61" s="11">
        <f t="shared" si="33"/>
        <v>6.7658176292790556E-2</v>
      </c>
      <c r="BS61" s="17">
        <v>1</v>
      </c>
      <c r="BT61" s="17">
        <v>1</v>
      </c>
      <c r="BU61" s="12">
        <f>(BU$3*templow!$I171+BU$4*templow!$I171^2+BU$5*templow!$I171^6)*(K61/K$56)^$BW$1</f>
        <v>1.7669820039110424</v>
      </c>
      <c r="BV61" s="12">
        <f>(BV$3*templow!$I171+BV$4*templow!$I171^2+BV$5*templow!$I171^6)*(L61/L$56)^$BW$1</f>
        <v>1.0296202598210644</v>
      </c>
      <c r="BW61" s="12">
        <f>(BW$3*templow!$I171+BW$4*templow!$I171^2+BW$5*templow!$I171^6)*(M61/M$56)^$BW$1</f>
        <v>0.52621919135629835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79"/>
        <v>2016</v>
      </c>
      <c r="B62" s="5">
        <f t="shared" si="80"/>
        <v>1100.4689801976904</v>
      </c>
      <c r="C62" s="5">
        <f t="shared" si="81"/>
        <v>2647.7967834794722</v>
      </c>
      <c r="D62" s="5">
        <f t="shared" si="82"/>
        <v>3471.8244677514986</v>
      </c>
      <c r="E62" s="15">
        <f t="shared" si="83"/>
        <v>3.019740361933592E-3</v>
      </c>
      <c r="F62" s="15">
        <f t="shared" si="84"/>
        <v>5.9490910031506014E-3</v>
      </c>
      <c r="G62" s="15">
        <f t="shared" si="85"/>
        <v>1.2144857661043923E-2</v>
      </c>
      <c r="H62" s="5">
        <f t="shared" si="86"/>
        <v>43585.383036251682</v>
      </c>
      <c r="I62" s="5">
        <f t="shared" si="87"/>
        <v>10250.108563854306</v>
      </c>
      <c r="J62" s="5">
        <f t="shared" si="88"/>
        <v>3962.7092851688976</v>
      </c>
      <c r="K62" s="5">
        <f t="shared" si="89"/>
        <v>39606.18956149216</v>
      </c>
      <c r="L62" s="5">
        <f t="shared" si="90"/>
        <v>3871.1840077034271</v>
      </c>
      <c r="M62" s="5">
        <f t="shared" si="91"/>
        <v>1141.3910242228685</v>
      </c>
      <c r="N62" s="15">
        <f t="shared" si="92"/>
        <v>2.4420026838491538E-2</v>
      </c>
      <c r="O62" s="15">
        <f t="shared" si="93"/>
        <v>3.1520127343236615E-2</v>
      </c>
      <c r="P62" s="15">
        <f t="shared" si="94"/>
        <v>2.9072969967199214E-2</v>
      </c>
      <c r="Q62" s="5">
        <f t="shared" si="95"/>
        <v>5746.5959680774304</v>
      </c>
      <c r="R62" s="5">
        <f t="shared" si="96"/>
        <v>5707.722274846702</v>
      </c>
      <c r="S62" s="5">
        <f t="shared" si="97"/>
        <v>2455.6393786379822</v>
      </c>
      <c r="T62" s="5">
        <f t="shared" si="98"/>
        <v>131.84686167144062</v>
      </c>
      <c r="U62" s="5">
        <f t="shared" si="99"/>
        <v>556.84505576597041</v>
      </c>
      <c r="V62" s="5">
        <f t="shared" si="100"/>
        <v>619.68698734187319</v>
      </c>
      <c r="W62" s="15">
        <f t="shared" si="101"/>
        <v>-1.0734613539272964E-2</v>
      </c>
      <c r="X62" s="15">
        <f t="shared" si="102"/>
        <v>-1.217998157191269E-2</v>
      </c>
      <c r="Y62" s="15">
        <f t="shared" si="103"/>
        <v>-9.7425357312937999E-3</v>
      </c>
      <c r="Z62" s="5">
        <f t="shared" ref="Z62:Z125" si="123">Q61*AC62*(1-BE61)</f>
        <v>11460.617766506402</v>
      </c>
      <c r="AA62" s="5">
        <f t="shared" ref="AA62:AA125" si="124">R61*AD62*(1-BF61)</f>
        <v>15176.505506898204</v>
      </c>
      <c r="AB62" s="5">
        <f t="shared" ref="AB62:AB125" si="125">S61*AE62*(1-BG61)</f>
        <v>5834.5086288877155</v>
      </c>
      <c r="AC62" s="16">
        <f t="shared" si="107"/>
        <v>2.259162017340945</v>
      </c>
      <c r="AD62" s="16">
        <f t="shared" si="108"/>
        <v>2.8805649101030948</v>
      </c>
      <c r="AE62" s="16">
        <f t="shared" si="109"/>
        <v>2.4889751826373052</v>
      </c>
      <c r="AF62" s="15">
        <f t="shared" si="110"/>
        <v>-4.0504037456468023E-3</v>
      </c>
      <c r="AG62" s="15">
        <f t="shared" si="111"/>
        <v>2.9673830763510267E-4</v>
      </c>
      <c r="AH62" s="15">
        <f t="shared" si="112"/>
        <v>9.7937136394747881E-3</v>
      </c>
      <c r="AI62" s="1">
        <f t="shared" si="70"/>
        <v>66113.76139119477</v>
      </c>
      <c r="AJ62" s="1">
        <f t="shared" si="71"/>
        <v>14479.168785110307</v>
      </c>
      <c r="AK62" s="1">
        <f t="shared" si="72"/>
        <v>5431.2742388946981</v>
      </c>
      <c r="AL62" s="14">
        <f t="shared" si="113"/>
        <v>17.173684003419485</v>
      </c>
      <c r="AM62" s="14">
        <f t="shared" si="114"/>
        <v>2.7286506848341023</v>
      </c>
      <c r="AN62" s="14">
        <f t="shared" si="115"/>
        <v>1.0382371549060661</v>
      </c>
      <c r="AO62" s="11">
        <f t="shared" si="116"/>
        <v>1.9414376036851765E-2</v>
      </c>
      <c r="AP62" s="11">
        <f t="shared" si="117"/>
        <v>2.4456993332059685E-2</v>
      </c>
      <c r="AQ62" s="11">
        <f t="shared" si="118"/>
        <v>2.2185578795848624E-2</v>
      </c>
      <c r="AR62" s="1">
        <f t="shared" ref="AR62:AT125" si="126">MAX(0.3*B62,AL62*AI62^$AR$5*B62^(1-$AR$5)*(1-BI61+BU61/100))</f>
        <v>43585.383036251682</v>
      </c>
      <c r="AS62" s="1">
        <f t="shared" si="122"/>
        <v>10250.108563854306</v>
      </c>
      <c r="AT62" s="1">
        <f t="shared" si="122"/>
        <v>3962.7092851688976</v>
      </c>
      <c r="AU62" s="1">
        <f t="shared" si="76"/>
        <v>8717.0766072503375</v>
      </c>
      <c r="AV62" s="1">
        <f t="shared" si="77"/>
        <v>2050.0217127708615</v>
      </c>
      <c r="AW62" s="1">
        <f t="shared" si="78"/>
        <v>792.54185703377959</v>
      </c>
      <c r="AX62" s="1">
        <f t="shared" si="24"/>
        <v>31684.951649193721</v>
      </c>
      <c r="AY62" s="1">
        <f t="shared" si="4"/>
        <v>3096.9472061627412</v>
      </c>
      <c r="AZ62" s="1">
        <f t="shared" si="5"/>
        <v>913.1128193782946</v>
      </c>
      <c r="BA62" s="1">
        <f t="shared" si="25"/>
        <v>11404.817171183104</v>
      </c>
      <c r="BB62" s="1">
        <f t="shared" si="26"/>
        <v>21283.44631897311</v>
      </c>
      <c r="BC62" s="1">
        <f t="shared" si="27"/>
        <v>23666.939407173693</v>
      </c>
      <c r="BD62" s="1">
        <f t="shared" si="28"/>
        <v>54713.789220708641</v>
      </c>
      <c r="BE62" s="2">
        <f t="shared" ref="BE62:BG65" si="127">BE61</f>
        <v>0.10267381546003281</v>
      </c>
      <c r="BF62" s="2">
        <f t="shared" si="127"/>
        <v>5.3843849789935803E-2</v>
      </c>
      <c r="BG62" s="2">
        <f t="shared" si="127"/>
        <v>1.5408460323634668E-2</v>
      </c>
      <c r="BH62" s="2">
        <f t="shared" si="6"/>
        <v>6.417194052494879E-2</v>
      </c>
      <c r="BI62" s="2">
        <f t="shared" si="29"/>
        <v>1.0541912381120872E-3</v>
      </c>
      <c r="BJ62" s="2">
        <f t="shared" si="7"/>
        <v>2.8991601602011702E-4</v>
      </c>
      <c r="BK62" s="2">
        <f t="shared" si="8"/>
        <v>2.3742064954502379E-5</v>
      </c>
      <c r="BL62" s="2">
        <f t="shared" si="9"/>
        <v>45.947328906575727</v>
      </c>
      <c r="BM62" s="2">
        <f t="shared" si="10"/>
        <v>2.9716706386063239</v>
      </c>
      <c r="BN62" s="2">
        <f t="shared" si="11"/>
        <v>9.4082901244289655E-2</v>
      </c>
      <c r="BO62" s="2">
        <f t="shared" si="30"/>
        <v>78.094875264007868</v>
      </c>
      <c r="BP62" s="2">
        <f t="shared" si="31"/>
        <v>7.2731539627728852</v>
      </c>
      <c r="BQ62" s="2">
        <f t="shared" si="32"/>
        <v>2.0930382549203266</v>
      </c>
      <c r="BR62" s="11">
        <f t="shared" si="33"/>
        <v>5.1601258072914352E-2</v>
      </c>
      <c r="BS62" s="17">
        <f>BS61/(1+BR61)</f>
        <v>0.93662936528269858</v>
      </c>
      <c r="BT62" s="17">
        <f>BT61/(1+BR$5)</f>
        <v>0.970873786407767</v>
      </c>
      <c r="BU62" s="12">
        <f>(BU$3*templow!$I172+BU$4*templow!$I172^2+BU$5*templow!$I172^6)*(K62/K$56)^$BW$1</f>
        <v>1.7893514617250699</v>
      </c>
      <c r="BV62" s="12">
        <f>(BV$3*templow!$I172+BV$4*templow!$I172^2+BV$5*templow!$I172^6)*(L62/L$56)^$BW$1</f>
        <v>1.0398337513012688</v>
      </c>
      <c r="BW62" s="12">
        <f>(BW$3*templow!$I172+BW$4*templow!$I172^2+BW$5*templow!$I172^6)*(M62/M$56)^$BW$1</f>
        <v>0.53060291688563233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79"/>
        <v>2017</v>
      </c>
      <c r="B63" s="5">
        <f t="shared" si="80"/>
        <v>1103.6259542644214</v>
      </c>
      <c r="C63" s="5">
        <f t="shared" si="81"/>
        <v>2662.7611683011023</v>
      </c>
      <c r="D63" s="5">
        <f t="shared" si="82"/>
        <v>3511.8810410372216</v>
      </c>
      <c r="E63" s="15">
        <f t="shared" si="83"/>
        <v>2.8687533438369124E-3</v>
      </c>
      <c r="F63" s="15">
        <f t="shared" si="84"/>
        <v>5.6516364529930708E-3</v>
      </c>
      <c r="G63" s="15">
        <f t="shared" si="85"/>
        <v>1.1537614777991726E-2</v>
      </c>
      <c r="H63" s="5">
        <f t="shared" si="86"/>
        <v>44814.960589527735</v>
      </c>
      <c r="I63" s="5">
        <f t="shared" si="87"/>
        <v>10633.086553319285</v>
      </c>
      <c r="J63" s="5">
        <f t="shared" si="88"/>
        <v>4124.1277709221467</v>
      </c>
      <c r="K63" s="5">
        <f t="shared" si="89"/>
        <v>40607.019449263855</v>
      </c>
      <c r="L63" s="5">
        <f t="shared" si="90"/>
        <v>3993.2558277854932</v>
      </c>
      <c r="M63" s="5">
        <f t="shared" si="91"/>
        <v>1174.3358396058029</v>
      </c>
      <c r="N63" s="15">
        <f t="shared" si="92"/>
        <v>2.5269532334531108E-2</v>
      </c>
      <c r="O63" s="15">
        <f t="shared" si="93"/>
        <v>3.1533458455901497E-2</v>
      </c>
      <c r="P63" s="15">
        <f t="shared" si="94"/>
        <v>2.886374142057524E-2</v>
      </c>
      <c r="Q63" s="5">
        <f t="shared" si="95"/>
        <v>5845.2841707934431</v>
      </c>
      <c r="R63" s="5">
        <f t="shared" si="96"/>
        <v>5848.86422706141</v>
      </c>
      <c r="S63" s="5">
        <f t="shared" si="97"/>
        <v>2530.7696239114048</v>
      </c>
      <c r="T63" s="5">
        <f t="shared" si="98"/>
        <v>130.43153656503173</v>
      </c>
      <c r="U63" s="5">
        <f t="shared" si="99"/>
        <v>550.06269324833022</v>
      </c>
      <c r="V63" s="5">
        <f t="shared" si="100"/>
        <v>613.64966472547724</v>
      </c>
      <c r="W63" s="15">
        <f t="shared" si="101"/>
        <v>-1.0734613539272964E-2</v>
      </c>
      <c r="X63" s="15">
        <f t="shared" si="102"/>
        <v>-1.217998157191269E-2</v>
      </c>
      <c r="Y63" s="15">
        <f t="shared" si="103"/>
        <v>-9.7425357312937999E-3</v>
      </c>
      <c r="Z63" s="5">
        <f t="shared" si="123"/>
        <v>11602.344122423892</v>
      </c>
      <c r="AA63" s="5">
        <f t="shared" si="124"/>
        <v>15560.808874901724</v>
      </c>
      <c r="AB63" s="5">
        <f t="shared" si="125"/>
        <v>6076.7856545810801</v>
      </c>
      <c r="AC63" s="16">
        <f t="shared" si="107"/>
        <v>2.2500114990438842</v>
      </c>
      <c r="AD63" s="16">
        <f t="shared" si="108"/>
        <v>2.8814196840595518</v>
      </c>
      <c r="AE63" s="16">
        <f t="shared" si="109"/>
        <v>2.5133514928318146</v>
      </c>
      <c r="AF63" s="15">
        <f t="shared" si="110"/>
        <v>-4.0504037456468023E-3</v>
      </c>
      <c r="AG63" s="15">
        <f t="shared" si="111"/>
        <v>2.9673830763510267E-4</v>
      </c>
      <c r="AH63" s="15">
        <f t="shared" si="112"/>
        <v>9.7937136394747881E-3</v>
      </c>
      <c r="AI63" s="1">
        <f t="shared" si="70"/>
        <v>68219.461859325631</v>
      </c>
      <c r="AJ63" s="1">
        <f t="shared" si="71"/>
        <v>15081.273619370138</v>
      </c>
      <c r="AK63" s="1">
        <f t="shared" si="72"/>
        <v>5680.6886720390085</v>
      </c>
      <c r="AL63" s="14">
        <f t="shared" si="113"/>
        <v>17.50376619900813</v>
      </c>
      <c r="AM63" s="14">
        <f t="shared" si="114"/>
        <v>2.7947179305225651</v>
      </c>
      <c r="AN63" s="14">
        <f t="shared" si="115"/>
        <v>1.061040708192923</v>
      </c>
      <c r="AO63" s="11">
        <f t="shared" si="116"/>
        <v>1.9220232276483246E-2</v>
      </c>
      <c r="AP63" s="11">
        <f t="shared" si="117"/>
        <v>2.4212423398739087E-2</v>
      </c>
      <c r="AQ63" s="11">
        <f t="shared" si="118"/>
        <v>2.1963723007890137E-2</v>
      </c>
      <c r="AR63" s="1">
        <f t="shared" si="126"/>
        <v>44814.960589527735</v>
      </c>
      <c r="AS63" s="1">
        <f t="shared" si="122"/>
        <v>10633.086553319285</v>
      </c>
      <c r="AT63" s="1">
        <f t="shared" si="122"/>
        <v>4124.1277709221467</v>
      </c>
      <c r="AU63" s="1">
        <f t="shared" si="76"/>
        <v>8962.9921179055473</v>
      </c>
      <c r="AV63" s="1">
        <f t="shared" si="77"/>
        <v>2126.6173106638571</v>
      </c>
      <c r="AW63" s="1">
        <f t="shared" si="78"/>
        <v>824.82555418442939</v>
      </c>
      <c r="AX63" s="1">
        <f t="shared" si="24"/>
        <v>32485.615559411079</v>
      </c>
      <c r="AY63" s="1">
        <f t="shared" si="4"/>
        <v>3194.6046622283948</v>
      </c>
      <c r="AZ63" s="1">
        <f t="shared" si="5"/>
        <v>939.46867168464235</v>
      </c>
      <c r="BA63" s="1">
        <f t="shared" si="25"/>
        <v>11465.07635625024</v>
      </c>
      <c r="BB63" s="1">
        <f t="shared" si="26"/>
        <v>21486.402007227862</v>
      </c>
      <c r="BC63" s="1">
        <f t="shared" si="27"/>
        <v>24039.930116140087</v>
      </c>
      <c r="BD63" s="1">
        <f t="shared" si="28"/>
        <v>53719.868488658867</v>
      </c>
      <c r="BE63" s="2">
        <f t="shared" si="127"/>
        <v>0.10267381546003281</v>
      </c>
      <c r="BF63" s="2">
        <f t="shared" si="127"/>
        <v>5.3843849789935803E-2</v>
      </c>
      <c r="BG63" s="2">
        <f t="shared" si="127"/>
        <v>1.5408460323634668E-2</v>
      </c>
      <c r="BH63" s="2">
        <f t="shared" si="6"/>
        <v>6.3861270259346167E-2</v>
      </c>
      <c r="BI63" s="2">
        <f t="shared" si="29"/>
        <v>1.0541912381120872E-3</v>
      </c>
      <c r="BJ63" s="2">
        <f t="shared" si="7"/>
        <v>2.8991601602011702E-4</v>
      </c>
      <c r="BK63" s="2">
        <f t="shared" si="8"/>
        <v>2.3742064954502379E-5</v>
      </c>
      <c r="BL63" s="2">
        <f t="shared" si="9"/>
        <v>47.243538789818636</v>
      </c>
      <c r="BM63" s="2">
        <f t="shared" si="10"/>
        <v>3.0827020915354044</v>
      </c>
      <c r="BN63" s="2">
        <f t="shared" si="11"/>
        <v>9.791530941790072E-2</v>
      </c>
      <c r="BO63" s="2">
        <f t="shared" si="30"/>
        <v>79.317126692093552</v>
      </c>
      <c r="BP63" s="2">
        <f t="shared" si="31"/>
        <v>7.3585675369838466</v>
      </c>
      <c r="BQ63" s="2">
        <f t="shared" si="32"/>
        <v>2.0914497479419336</v>
      </c>
      <c r="BR63" s="11">
        <f t="shared" si="33"/>
        <v>5.2453834735912003E-2</v>
      </c>
      <c r="BS63" s="17">
        <f t="shared" ref="BS63:BS126" si="128">BS62/(1+BR62)</f>
        <v>0.89066968881255937</v>
      </c>
      <c r="BT63" s="17">
        <f t="shared" ref="BT63:BT126" si="129">BT62/(1+BR$5)</f>
        <v>0.94259590913375435</v>
      </c>
      <c r="BU63" s="12">
        <f>(BU$3*templow!$I173+BU$4*templow!$I173^2+BU$5*templow!$I173^6)*(K63/K$56)^$BW$1</f>
        <v>1.8110868774617976</v>
      </c>
      <c r="BV63" s="12">
        <f>(BV$3*templow!$I173+BV$4*templow!$I173^2+BV$5*templow!$I173^6)*(L63/L$56)^$BW$1</f>
        <v>1.0498102385586734</v>
      </c>
      <c r="BW63" s="12">
        <f>(BW$3*templow!$I173+BW$4*templow!$I173^2+BW$5*templow!$I173^6)*(M63/M$56)^$BW$1</f>
        <v>0.53485246787113538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79"/>
        <v>2018</v>
      </c>
      <c r="B64" s="5">
        <f t="shared" si="80"/>
        <v>1106.6336833787307</v>
      </c>
      <c r="C64" s="5">
        <f t="shared" si="81"/>
        <v>2677.0576784812679</v>
      </c>
      <c r="D64" s="5">
        <f t="shared" si="82"/>
        <v>3550.3738351049601</v>
      </c>
      <c r="E64" s="15">
        <f t="shared" si="83"/>
        <v>2.7253156766450667E-3</v>
      </c>
      <c r="F64" s="15">
        <f t="shared" si="84"/>
        <v>5.3690546303434171E-3</v>
      </c>
      <c r="G64" s="15">
        <f t="shared" si="85"/>
        <v>1.0960734039092139E-2</v>
      </c>
      <c r="H64" s="5">
        <f t="shared" si="86"/>
        <v>46060.822669303074</v>
      </c>
      <c r="I64" s="5">
        <f t="shared" si="87"/>
        <v>11024.046332977285</v>
      </c>
      <c r="J64" s="5">
        <f t="shared" si="88"/>
        <v>4288.641662733944</v>
      </c>
      <c r="K64" s="5">
        <f t="shared" si="89"/>
        <v>41622.465826877757</v>
      </c>
      <c r="L64" s="5">
        <f t="shared" si="90"/>
        <v>4117.971167222433</v>
      </c>
      <c r="M64" s="5">
        <f t="shared" si="91"/>
        <v>1207.9408709948309</v>
      </c>
      <c r="N64" s="15">
        <f t="shared" si="92"/>
        <v>2.5006671048158235E-2</v>
      </c>
      <c r="O64" s="15">
        <f t="shared" si="93"/>
        <v>3.1231492500219282E-2</v>
      </c>
      <c r="P64" s="15">
        <f t="shared" si="94"/>
        <v>2.8616201818645326E-2</v>
      </c>
      <c r="Q64" s="5">
        <f t="shared" si="95"/>
        <v>5943.2926380680929</v>
      </c>
      <c r="R64" s="5">
        <f t="shared" si="96"/>
        <v>5990.0582237703511</v>
      </c>
      <c r="S64" s="5">
        <f t="shared" si="97"/>
        <v>2606.0838580508725</v>
      </c>
      <c r="T64" s="5">
        <f t="shared" si="98"/>
        <v>129.03140442667257</v>
      </c>
      <c r="U64" s="5">
        <f t="shared" si="99"/>
        <v>543.36293978116885</v>
      </c>
      <c r="V64" s="5">
        <f t="shared" si="100"/>
        <v>607.67116094039284</v>
      </c>
      <c r="W64" s="15">
        <f t="shared" si="101"/>
        <v>-1.0734613539272964E-2</v>
      </c>
      <c r="X64" s="15">
        <f t="shared" si="102"/>
        <v>-1.217998157191269E-2</v>
      </c>
      <c r="Y64" s="15">
        <f t="shared" si="103"/>
        <v>-9.7425357312937999E-3</v>
      </c>
      <c r="Z64" s="5">
        <f t="shared" si="123"/>
        <v>11753.793809899786</v>
      </c>
      <c r="AA64" s="5">
        <f t="shared" si="124"/>
        <v>15950.332032564027</v>
      </c>
      <c r="AB64" s="5">
        <f t="shared" si="125"/>
        <v>6324.0399464538405</v>
      </c>
      <c r="AC64" s="16">
        <f t="shared" si="107"/>
        <v>2.2408980440404083</v>
      </c>
      <c r="AD64" s="16">
        <f t="shared" si="108"/>
        <v>2.8822747116601861</v>
      </c>
      <c r="AE64" s="16">
        <f t="shared" si="109"/>
        <v>2.5379665376279559</v>
      </c>
      <c r="AF64" s="15">
        <f t="shared" si="110"/>
        <v>-4.0504037456468023E-3</v>
      </c>
      <c r="AG64" s="15">
        <f t="shared" si="111"/>
        <v>2.9673830763510267E-4</v>
      </c>
      <c r="AH64" s="15">
        <f t="shared" si="112"/>
        <v>9.7937136394747881E-3</v>
      </c>
      <c r="AI64" s="1">
        <f t="shared" si="70"/>
        <v>70360.507791298616</v>
      </c>
      <c r="AJ64" s="1">
        <f t="shared" si="71"/>
        <v>15699.763568096983</v>
      </c>
      <c r="AK64" s="1">
        <f t="shared" si="72"/>
        <v>5937.4453590195371</v>
      </c>
      <c r="AL64" s="14">
        <f t="shared" si="113"/>
        <v>17.83682838654574</v>
      </c>
      <c r="AM64" s="14">
        <f t="shared" si="114"/>
        <v>2.8617081553982868</v>
      </c>
      <c r="AN64" s="14">
        <f t="shared" si="115"/>
        <v>1.0841120683656196</v>
      </c>
      <c r="AO64" s="11">
        <f t="shared" si="116"/>
        <v>1.9028029953718415E-2</v>
      </c>
      <c r="AP64" s="11">
        <f t="shared" si="117"/>
        <v>2.3970299164751695E-2</v>
      </c>
      <c r="AQ64" s="11">
        <f t="shared" si="118"/>
        <v>2.1744085777811235E-2</v>
      </c>
      <c r="AR64" s="1">
        <f t="shared" si="126"/>
        <v>46060.822669303074</v>
      </c>
      <c r="AS64" s="1">
        <f t="shared" si="122"/>
        <v>11024.046332977285</v>
      </c>
      <c r="AT64" s="1">
        <f t="shared" si="122"/>
        <v>4288.641662733944</v>
      </c>
      <c r="AU64" s="1">
        <f t="shared" si="76"/>
        <v>9212.1645338606158</v>
      </c>
      <c r="AV64" s="1">
        <f t="shared" si="77"/>
        <v>2204.8092665954568</v>
      </c>
      <c r="AW64" s="1">
        <f t="shared" si="78"/>
        <v>857.72833254678881</v>
      </c>
      <c r="AX64" s="1">
        <f t="shared" si="24"/>
        <v>33297.972661502201</v>
      </c>
      <c r="AY64" s="1">
        <f t="shared" si="4"/>
        <v>3294.3769337779468</v>
      </c>
      <c r="AZ64" s="1">
        <f t="shared" si="5"/>
        <v>966.35269679586474</v>
      </c>
      <c r="BA64" s="1">
        <f t="shared" si="25"/>
        <v>11523.655187725451</v>
      </c>
      <c r="BB64" s="1">
        <f t="shared" si="26"/>
        <v>21684.093133835271</v>
      </c>
      <c r="BC64" s="1">
        <f t="shared" si="27"/>
        <v>24403.597083753248</v>
      </c>
      <c r="BD64" s="1">
        <f t="shared" si="28"/>
        <v>52722.542231787047</v>
      </c>
      <c r="BE64" s="2">
        <f t="shared" si="127"/>
        <v>0.10267381546003281</v>
      </c>
      <c r="BF64" s="2">
        <f t="shared" si="127"/>
        <v>5.3843849789935803E-2</v>
      </c>
      <c r="BG64" s="2">
        <f t="shared" si="127"/>
        <v>1.5408460323634668E-2</v>
      </c>
      <c r="BH64" s="2">
        <f t="shared" si="6"/>
        <v>6.3567277492176624E-2</v>
      </c>
      <c r="BI64" s="2">
        <f t="shared" si="29"/>
        <v>1.0541912381120872E-3</v>
      </c>
      <c r="BJ64" s="2">
        <f t="shared" si="7"/>
        <v>2.8991601602011702E-4</v>
      </c>
      <c r="BK64" s="2">
        <f t="shared" si="8"/>
        <v>2.3742064954502379E-5</v>
      </c>
      <c r="BL64" s="2">
        <f t="shared" si="9"/>
        <v>48.556915678213905</v>
      </c>
      <c r="BM64" s="2">
        <f t="shared" si="10"/>
        <v>3.1960475932779548</v>
      </c>
      <c r="BN64" s="2">
        <f t="shared" si="11"/>
        <v>0.10182120892321439</v>
      </c>
      <c r="BO64" s="2">
        <f t="shared" si="30"/>
        <v>80.471726545042088</v>
      </c>
      <c r="BP64" s="2">
        <f t="shared" si="31"/>
        <v>7.442818038123356</v>
      </c>
      <c r="BQ64" s="2">
        <f t="shared" si="32"/>
        <v>2.0898465367720278</v>
      </c>
      <c r="BR64" s="11">
        <f t="shared" si="33"/>
        <v>5.2399896565650445E-2</v>
      </c>
      <c r="BS64" s="17">
        <f t="shared" si="128"/>
        <v>0.84627910452343169</v>
      </c>
      <c r="BT64" s="17">
        <f t="shared" si="129"/>
        <v>0.9151416593531595</v>
      </c>
      <c r="BU64" s="12">
        <f>(BU$3*templow!$I174+BU$4*templow!$I174^2+BU$5*templow!$I174^6)*(K64/K$56)^$BW$1</f>
        <v>1.8326851186899462</v>
      </c>
      <c r="BV64" s="12">
        <f>(BV$3*templow!$I174+BV$4*templow!$I174^2+BV$5*templow!$I174^6)*(L64/L$56)^$BW$1</f>
        <v>1.0596378818294745</v>
      </c>
      <c r="BW64" s="12">
        <f>(BW$3*templow!$I174+BW$4*templow!$I174^2+BW$5*templow!$I174^6)*(M64/M$56)^$BW$1</f>
        <v>0.53897561131889127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79"/>
        <v>2019</v>
      </c>
      <c r="B65" s="5">
        <f t="shared" si="80"/>
        <v>1109.4988131980654</v>
      </c>
      <c r="C65" s="5">
        <f t="shared" si="81"/>
        <v>2690.7122839593967</v>
      </c>
      <c r="D65" s="5">
        <f t="shared" si="82"/>
        <v>3587.3428032836</v>
      </c>
      <c r="E65" s="15">
        <f t="shared" si="83"/>
        <v>2.5890498928128132E-3</v>
      </c>
      <c r="F65" s="15">
        <f t="shared" si="84"/>
        <v>5.1006018988262458E-3</v>
      </c>
      <c r="G65" s="15">
        <f t="shared" si="85"/>
        <v>1.0412697337137532E-2</v>
      </c>
      <c r="H65" s="5">
        <f t="shared" si="86"/>
        <v>47323.07674447092</v>
      </c>
      <c r="I65" s="5">
        <f t="shared" si="87"/>
        <v>11422.986057970482</v>
      </c>
      <c r="J65" s="5">
        <f t="shared" si="88"/>
        <v>4456.2006633768615</v>
      </c>
      <c r="K65" s="5">
        <f t="shared" si="89"/>
        <v>42652.660986689043</v>
      </c>
      <c r="L65" s="5">
        <f t="shared" si="90"/>
        <v>4245.3390970369755</v>
      </c>
      <c r="M65" s="5">
        <f t="shared" si="91"/>
        <v>1242.2009570141918</v>
      </c>
      <c r="N65" s="15">
        <f t="shared" si="92"/>
        <v>2.4750940131616161E-2</v>
      </c>
      <c r="O65" s="15">
        <f t="shared" si="93"/>
        <v>3.0929776980554324E-2</v>
      </c>
      <c r="P65" s="15">
        <f t="shared" si="94"/>
        <v>2.8362386638300485E-2</v>
      </c>
      <c r="Q65" s="5">
        <f t="shared" si="95"/>
        <v>6040.6157535364155</v>
      </c>
      <c r="R65" s="5">
        <f t="shared" si="96"/>
        <v>6131.2282435802463</v>
      </c>
      <c r="S65" s="5">
        <f t="shared" si="97"/>
        <v>2681.5227728780073</v>
      </c>
      <c r="T65" s="5">
        <f t="shared" si="98"/>
        <v>127.6463021657226</v>
      </c>
      <c r="U65" s="5">
        <f t="shared" si="99"/>
        <v>536.7447891877739</v>
      </c>
      <c r="V65" s="5">
        <f t="shared" si="100"/>
        <v>601.75090294205427</v>
      </c>
      <c r="W65" s="15">
        <f t="shared" si="101"/>
        <v>-1.0734613539272964E-2</v>
      </c>
      <c r="X65" s="15">
        <f t="shared" si="102"/>
        <v>-1.217998157191269E-2</v>
      </c>
      <c r="Y65" s="15">
        <f t="shared" si="103"/>
        <v>-9.7425357312937999E-3</v>
      </c>
      <c r="Z65" s="5">
        <f t="shared" si="123"/>
        <v>11902.465000168251</v>
      </c>
      <c r="AA65" s="5">
        <f t="shared" si="124"/>
        <v>16340.226964642421</v>
      </c>
      <c r="AB65" s="5">
        <f t="shared" si="125"/>
        <v>6576.01871306066</v>
      </c>
      <c r="AC65" s="16">
        <f t="shared" si="107"/>
        <v>2.2318215022092143</v>
      </c>
      <c r="AD65" s="16">
        <f t="shared" si="108"/>
        <v>2.8831299929802636</v>
      </c>
      <c r="AE65" s="16">
        <f t="shared" si="109"/>
        <v>2.5628226551240534</v>
      </c>
      <c r="AF65" s="15">
        <f t="shared" si="110"/>
        <v>-4.0504037456468023E-3</v>
      </c>
      <c r="AG65" s="15">
        <f t="shared" si="111"/>
        <v>2.9673830763510267E-4</v>
      </c>
      <c r="AH65" s="15">
        <f t="shared" si="112"/>
        <v>9.7937136394747881E-3</v>
      </c>
      <c r="AI65" s="1">
        <f t="shared" si="70"/>
        <v>72536.621546029375</v>
      </c>
      <c r="AJ65" s="1">
        <f t="shared" si="71"/>
        <v>16334.596477882742</v>
      </c>
      <c r="AK65" s="1">
        <f t="shared" si="72"/>
        <v>6201.429155664372</v>
      </c>
      <c r="AL65" s="14">
        <f t="shared" si="113"/>
        <v>18.17283409431608</v>
      </c>
      <c r="AM65" s="14">
        <f t="shared" si="114"/>
        <v>2.9296181959993226</v>
      </c>
      <c r="AN65" s="14">
        <f t="shared" si="115"/>
        <v>1.1074493639148488</v>
      </c>
      <c r="AO65" s="11">
        <f t="shared" si="116"/>
        <v>1.8837749654181231E-2</v>
      </c>
      <c r="AP65" s="11">
        <f t="shared" si="117"/>
        <v>2.373059617310418E-2</v>
      </c>
      <c r="AQ65" s="11">
        <f t="shared" si="118"/>
        <v>2.1526644920033124E-2</v>
      </c>
      <c r="AR65" s="1">
        <f t="shared" si="126"/>
        <v>47323.07674447092</v>
      </c>
      <c r="AS65" s="1">
        <f t="shared" si="122"/>
        <v>11422.986057970482</v>
      </c>
      <c r="AT65" s="1">
        <f t="shared" si="122"/>
        <v>4456.2006633768615</v>
      </c>
      <c r="AU65" s="1">
        <f t="shared" si="76"/>
        <v>9464.6153488941836</v>
      </c>
      <c r="AV65" s="1">
        <f t="shared" si="77"/>
        <v>2284.5972115940963</v>
      </c>
      <c r="AW65" s="1">
        <f t="shared" si="78"/>
        <v>891.24013267537237</v>
      </c>
      <c r="AX65" s="1">
        <f t="shared" si="24"/>
        <v>34122.128789351234</v>
      </c>
      <c r="AY65" s="1">
        <f t="shared" si="4"/>
        <v>3396.2712776295798</v>
      </c>
      <c r="AZ65" s="1">
        <f t="shared" si="5"/>
        <v>993.76076561135335</v>
      </c>
      <c r="BA65" s="1">
        <f t="shared" si="25"/>
        <v>11580.617305726522</v>
      </c>
      <c r="BB65" s="1">
        <f t="shared" si="26"/>
        <v>21876.657092599104</v>
      </c>
      <c r="BC65" s="1">
        <f t="shared" si="27"/>
        <v>24758.033798397773</v>
      </c>
      <c r="BD65" s="1">
        <f t="shared" si="28"/>
        <v>51723.547323208768</v>
      </c>
      <c r="BE65" s="2">
        <f t="shared" si="127"/>
        <v>0.10267381546003281</v>
      </c>
      <c r="BF65" s="2">
        <f t="shared" si="127"/>
        <v>5.3843849789935803E-2</v>
      </c>
      <c r="BG65" s="2">
        <f t="shared" si="127"/>
        <v>1.5408460323634668E-2</v>
      </c>
      <c r="BH65" s="2">
        <f t="shared" si="6"/>
        <v>6.3276856083943012E-2</v>
      </c>
      <c r="BI65" s="2">
        <f t="shared" si="29"/>
        <v>1.0541912381120872E-3</v>
      </c>
      <c r="BJ65" s="2">
        <f t="shared" si="7"/>
        <v>2.8991601602011702E-4</v>
      </c>
      <c r="BK65" s="2">
        <f t="shared" si="8"/>
        <v>2.3742064954502379E-5</v>
      </c>
      <c r="BL65" s="2">
        <f t="shared" si="9"/>
        <v>49.887572864527122</v>
      </c>
      <c r="BM65" s="2">
        <f t="shared" si="10"/>
        <v>3.3117066089801437</v>
      </c>
      <c r="BN65" s="2">
        <f t="shared" si="11"/>
        <v>0.10579940560019004</v>
      </c>
      <c r="BO65" s="2">
        <f t="shared" si="30"/>
        <v>81.644278703513834</v>
      </c>
      <c r="BP65" s="2">
        <f t="shared" si="31"/>
        <v>7.5281395636520534</v>
      </c>
      <c r="BQ65" s="2">
        <f t="shared" si="32"/>
        <v>2.0882906242168864</v>
      </c>
      <c r="BR65" s="11">
        <f t="shared" si="33"/>
        <v>5.2340979529279935E-2</v>
      </c>
      <c r="BS65" s="17">
        <f t="shared" si="128"/>
        <v>0.80414213958509195</v>
      </c>
      <c r="BT65" s="17">
        <f t="shared" si="129"/>
        <v>0.88848704791568878</v>
      </c>
      <c r="BU65" s="12">
        <f>(BU$3*templow!$I175+BU$4*templow!$I175^2+BU$5*templow!$I175^6)*(K65/K$56)^$BW$1</f>
        <v>1.8541565116053231</v>
      </c>
      <c r="BV65" s="12">
        <f>(BV$3*templow!$I175+BV$4*templow!$I175^2+BV$5*templow!$I175^6)*(L65/L$56)^$BW$1</f>
        <v>1.0693237996437743</v>
      </c>
      <c r="BW65" s="12">
        <f>(BW$3*templow!$I175+BW$4*templow!$I175^2+BW$5*templow!$I175^6)*(M65/M$56)^$BW$1</f>
        <v>0.54297486536157291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79"/>
        <v>2020</v>
      </c>
      <c r="B66" s="5">
        <f t="shared" si="80"/>
        <v>1112.2277335922824</v>
      </c>
      <c r="C66" s="5">
        <f t="shared" si="81"/>
        <v>2703.7503235349172</v>
      </c>
      <c r="D66" s="5">
        <f t="shared" si="82"/>
        <v>3622.8290223959934</v>
      </c>
      <c r="E66" s="15">
        <f t="shared" si="83"/>
        <v>2.4595973981721723E-3</v>
      </c>
      <c r="F66" s="15">
        <f t="shared" si="84"/>
        <v>4.8455718038849334E-3</v>
      </c>
      <c r="G66" s="15">
        <f t="shared" si="85"/>
        <v>9.8920624702806548E-3</v>
      </c>
      <c r="H66" s="5">
        <f t="shared" si="86"/>
        <v>48601.62717789509</v>
      </c>
      <c r="I66" s="5">
        <f t="shared" si="87"/>
        <v>11829.895850607945</v>
      </c>
      <c r="J66" s="5">
        <f t="shared" si="88"/>
        <v>4626.755610408788</v>
      </c>
      <c r="K66" s="5">
        <f t="shared" si="89"/>
        <v>43697.550159912978</v>
      </c>
      <c r="L66" s="5">
        <f t="shared" si="90"/>
        <v>4375.3654868328922</v>
      </c>
      <c r="M66" s="5">
        <f t="shared" si="91"/>
        <v>1277.111224903691</v>
      </c>
      <c r="N66" s="15">
        <f t="shared" si="92"/>
        <v>2.4497631544020626E-2</v>
      </c>
      <c r="O66" s="15">
        <f t="shared" si="93"/>
        <v>3.0628033903503216E-2</v>
      </c>
      <c r="P66" s="15">
        <f t="shared" si="94"/>
        <v>2.8103559003376688E-2</v>
      </c>
      <c r="Q66" s="5">
        <f t="shared" si="95"/>
        <v>6137.2223999209036</v>
      </c>
      <c r="R66" s="5">
        <f t="shared" si="96"/>
        <v>6272.2965177143351</v>
      </c>
      <c r="S66" s="5">
        <f t="shared" si="97"/>
        <v>2757.02964286102</v>
      </c>
      <c r="T66" s="5">
        <f t="shared" si="98"/>
        <v>126.2760684422563</v>
      </c>
      <c r="U66" s="5">
        <f t="shared" si="99"/>
        <v>530.20724754664661</v>
      </c>
      <c r="V66" s="5">
        <f t="shared" si="100"/>
        <v>595.88832326880299</v>
      </c>
      <c r="W66" s="15">
        <f t="shared" si="101"/>
        <v>-1.0734613539272964E-2</v>
      </c>
      <c r="X66" s="15">
        <f t="shared" si="102"/>
        <v>-1.217998157191269E-2</v>
      </c>
      <c r="Y66" s="15">
        <f t="shared" si="103"/>
        <v>-9.7425357312937999E-3</v>
      </c>
      <c r="Z66" s="5">
        <f t="shared" si="123"/>
        <v>12048.372028235364</v>
      </c>
      <c r="AA66" s="5">
        <f t="shared" si="124"/>
        <v>16730.286459981005</v>
      </c>
      <c r="AB66" s="5">
        <f t="shared" si="125"/>
        <v>6832.6442057557788</v>
      </c>
      <c r="AC66" s="16">
        <f t="shared" si="107"/>
        <v>2.2227817240370511</v>
      </c>
      <c r="AD66" s="16">
        <f t="shared" si="108"/>
        <v>2.8839855280950726</v>
      </c>
      <c r="AE66" s="16">
        <f t="shared" si="109"/>
        <v>2.587922206317097</v>
      </c>
      <c r="AF66" s="15">
        <f t="shared" si="110"/>
        <v>-4.0504037456468023E-3</v>
      </c>
      <c r="AG66" s="15">
        <f t="shared" si="111"/>
        <v>2.9673830763510267E-4</v>
      </c>
      <c r="AH66" s="15">
        <f t="shared" si="112"/>
        <v>9.7937136394747881E-3</v>
      </c>
      <c r="AI66" s="1">
        <f t="shared" si="70"/>
        <v>74747.574740320619</v>
      </c>
      <c r="AJ66" s="1">
        <f t="shared" si="71"/>
        <v>16985.734041688564</v>
      </c>
      <c r="AK66" s="1">
        <f t="shared" si="72"/>
        <v>6472.5263727733072</v>
      </c>
      <c r="AL66" s="14">
        <f t="shared" si="113"/>
        <v>18.511746040500022</v>
      </c>
      <c r="AM66" s="14">
        <f t="shared" si="114"/>
        <v>2.9984445664864543</v>
      </c>
      <c r="AN66" s="14">
        <f t="shared" si="115"/>
        <v>1.1310506364465212</v>
      </c>
      <c r="AO66" s="11">
        <f t="shared" si="116"/>
        <v>1.864937215763942E-2</v>
      </c>
      <c r="AP66" s="11">
        <f t="shared" si="117"/>
        <v>2.3493290211373138E-2</v>
      </c>
      <c r="AQ66" s="11">
        <f t="shared" si="118"/>
        <v>2.1311378470832792E-2</v>
      </c>
      <c r="AR66" s="1">
        <f t="shared" si="126"/>
        <v>48601.62717789509</v>
      </c>
      <c r="AS66" s="1">
        <f t="shared" si="122"/>
        <v>11829.895850607945</v>
      </c>
      <c r="AT66" s="1">
        <f t="shared" si="122"/>
        <v>4626.755610408788</v>
      </c>
      <c r="AU66" s="1">
        <f t="shared" si="76"/>
        <v>9720.3254355790177</v>
      </c>
      <c r="AV66" s="1">
        <f t="shared" si="77"/>
        <v>2365.979170121589</v>
      </c>
      <c r="AW66" s="1">
        <f t="shared" si="78"/>
        <v>925.35112208175769</v>
      </c>
      <c r="AX66" s="1">
        <f t="shared" si="24"/>
        <v>34958.040127930384</v>
      </c>
      <c r="AY66" s="1">
        <f t="shared" si="4"/>
        <v>3500.2923894663145</v>
      </c>
      <c r="AZ66" s="1">
        <f t="shared" si="5"/>
        <v>1021.6889799229527</v>
      </c>
      <c r="BA66" s="1">
        <f t="shared" si="25"/>
        <v>11636.019516703112</v>
      </c>
      <c r="BB66" s="1">
        <f t="shared" si="26"/>
        <v>22064.229713285571</v>
      </c>
      <c r="BC66" s="1">
        <f t="shared" si="27"/>
        <v>25103.351783322902</v>
      </c>
      <c r="BD66" s="1">
        <f t="shared" si="28"/>
        <v>50724.502787504091</v>
      </c>
      <c r="BE66" s="2">
        <f t="shared" ref="BE66:BE70" si="130">BE65</f>
        <v>0.10267381546003281</v>
      </c>
      <c r="BF66" s="2">
        <f t="shared" ref="BF66:BF70" si="131">BF65</f>
        <v>5.3843849789935803E-2</v>
      </c>
      <c r="BG66" s="2">
        <f t="shared" ref="BG66:BG70" si="132">BG65</f>
        <v>1.5408460323634668E-2</v>
      </c>
      <c r="BH66" s="2">
        <f t="shared" si="6"/>
        <v>6.298999797174698E-2</v>
      </c>
      <c r="BI66" s="2">
        <f t="shared" si="29"/>
        <v>1.0541912381120872E-3</v>
      </c>
      <c r="BJ66" s="2">
        <f t="shared" si="7"/>
        <v>2.8991601602011702E-4</v>
      </c>
      <c r="BK66" s="2">
        <f t="shared" si="8"/>
        <v>2.3742064954502379E-5</v>
      </c>
      <c r="BL66" s="2">
        <f t="shared" si="9"/>
        <v>51.235409528927292</v>
      </c>
      <c r="BM66" s="2">
        <f t="shared" si="10"/>
        <v>3.4296762749411687</v>
      </c>
      <c r="BN66" s="2">
        <f t="shared" si="11"/>
        <v>0.10984873223093375</v>
      </c>
      <c r="BO66" s="2">
        <f t="shared" si="30"/>
        <v>82.83466825602963</v>
      </c>
      <c r="BP66" s="2">
        <f t="shared" si="31"/>
        <v>7.6145394967904485</v>
      </c>
      <c r="BQ66" s="2">
        <f t="shared" si="32"/>
        <v>2.0867815768917879</v>
      </c>
      <c r="BR66" s="11">
        <f t="shared" si="33"/>
        <v>5.2273971216595799E-2</v>
      </c>
      <c r="BS66" s="17">
        <f t="shared" si="128"/>
        <v>0.76414598996685545</v>
      </c>
      <c r="BT66" s="17">
        <f t="shared" si="129"/>
        <v>0.86260878438416388</v>
      </c>
      <c r="BU66" s="12">
        <f>(BU$3*templow!$I176+BU$4*templow!$I176^2+BU$5*templow!$I176^6)*(K66/K$56)^$BW$1</f>
        <v>1.875509367301802</v>
      </c>
      <c r="BV66" s="12">
        <f>(BV$3*templow!$I176+BV$4*templow!$I176^2+BV$5*templow!$I176^6)*(L66/L$56)^$BW$1</f>
        <v>1.0788728196947852</v>
      </c>
      <c r="BW66" s="12">
        <f>(BW$3*templow!$I176+BW$4*templow!$I176^2+BW$5*templow!$I176^6)*(M66/M$56)^$BW$1</f>
        <v>0.54685142670678288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79"/>
        <v>2021</v>
      </c>
      <c r="B67" s="5">
        <f t="shared" si="80"/>
        <v>1114.8265844100149</v>
      </c>
      <c r="C67" s="5">
        <f t="shared" si="81"/>
        <v>2716.19647905076</v>
      </c>
      <c r="D67" s="5">
        <f t="shared" si="82"/>
        <v>3656.8744108542464</v>
      </c>
      <c r="E67" s="15">
        <f t="shared" si="83"/>
        <v>2.3366175282635636E-3</v>
      </c>
      <c r="F67" s="15">
        <f t="shared" si="84"/>
        <v>4.6032932136906863E-3</v>
      </c>
      <c r="G67" s="15">
        <f t="shared" si="85"/>
        <v>9.397459346766621E-3</v>
      </c>
      <c r="H67" s="5">
        <f t="shared" si="86"/>
        <v>49896.376721342298</v>
      </c>
      <c r="I67" s="5">
        <f t="shared" si="87"/>
        <v>12244.765423852998</v>
      </c>
      <c r="J67" s="5">
        <f t="shared" si="88"/>
        <v>4800.2586421606411</v>
      </c>
      <c r="K67" s="5">
        <f t="shared" si="89"/>
        <v>44757.074704805593</v>
      </c>
      <c r="L67" s="5">
        <f t="shared" si="90"/>
        <v>4508.0558487919934</v>
      </c>
      <c r="M67" s="5">
        <f t="shared" si="91"/>
        <v>1312.6670765374465</v>
      </c>
      <c r="N67" s="15">
        <f t="shared" si="92"/>
        <v>2.4246772210690049E-2</v>
      </c>
      <c r="O67" s="15">
        <f t="shared" si="93"/>
        <v>3.0326692103417763E-2</v>
      </c>
      <c r="P67" s="15">
        <f t="shared" si="94"/>
        <v>2.7840841847143638E-2</v>
      </c>
      <c r="Q67" s="5">
        <f t="shared" si="95"/>
        <v>6233.0825061089581</v>
      </c>
      <c r="R67" s="5">
        <f t="shared" si="96"/>
        <v>6413.1877240016147</v>
      </c>
      <c r="S67" s="5">
        <f t="shared" si="97"/>
        <v>2832.5503482458448</v>
      </c>
      <c r="T67" s="5">
        <f t="shared" si="98"/>
        <v>124.9205436482699</v>
      </c>
      <c r="U67" s="5">
        <f t="shared" si="99"/>
        <v>523.74933304223396</v>
      </c>
      <c r="V67" s="5">
        <f t="shared" si="100"/>
        <v>590.08285998749591</v>
      </c>
      <c r="W67" s="15">
        <f t="shared" si="101"/>
        <v>-1.0734613539272964E-2</v>
      </c>
      <c r="X67" s="15">
        <f t="shared" si="102"/>
        <v>-1.217998157191269E-2</v>
      </c>
      <c r="Y67" s="15">
        <f t="shared" si="103"/>
        <v>-9.7425357312937999E-3</v>
      </c>
      <c r="Z67" s="5">
        <f t="shared" si="123"/>
        <v>12191.478569888965</v>
      </c>
      <c r="AA67" s="5">
        <f t="shared" si="124"/>
        <v>17120.298291816805</v>
      </c>
      <c r="AB67" s="5">
        <f t="shared" si="125"/>
        <v>7093.8404294726324</v>
      </c>
      <c r="AC67" s="16">
        <f t="shared" si="107"/>
        <v>2.2137785606162561</v>
      </c>
      <c r="AD67" s="16">
        <f t="shared" si="108"/>
        <v>2.8848413170799239</v>
      </c>
      <c r="AE67" s="16">
        <f t="shared" si="109"/>
        <v>2.6132675753270043</v>
      </c>
      <c r="AF67" s="15">
        <f t="shared" si="110"/>
        <v>-4.0504037456468023E-3</v>
      </c>
      <c r="AG67" s="15">
        <f t="shared" si="111"/>
        <v>2.9673830763510267E-4</v>
      </c>
      <c r="AH67" s="15">
        <f t="shared" si="112"/>
        <v>9.7937136394747881E-3</v>
      </c>
      <c r="AI67" s="1">
        <f t="shared" si="70"/>
        <v>76993.142701867575</v>
      </c>
      <c r="AJ67" s="1">
        <f t="shared" si="71"/>
        <v>17653.139807641295</v>
      </c>
      <c r="AK67" s="1">
        <f t="shared" si="72"/>
        <v>6750.6248575777336</v>
      </c>
      <c r="AL67" s="14">
        <f t="shared" si="113"/>
        <v>18.853526157285042</v>
      </c>
      <c r="AM67" s="14">
        <f t="shared" si="114"/>
        <v>3.0681834615858041</v>
      </c>
      <c r="AN67" s="14">
        <f t="shared" si="115"/>
        <v>1.1549138421476792</v>
      </c>
      <c r="AO67" s="11">
        <f t="shared" si="116"/>
        <v>1.8462878436063025E-2</v>
      </c>
      <c r="AP67" s="11">
        <f t="shared" si="117"/>
        <v>2.3258357309259407E-2</v>
      </c>
      <c r="AQ67" s="11">
        <f t="shared" si="118"/>
        <v>2.1098264686124465E-2</v>
      </c>
      <c r="AR67" s="1">
        <f t="shared" si="126"/>
        <v>49896.376721342298</v>
      </c>
      <c r="AS67" s="1">
        <f t="shared" si="122"/>
        <v>12244.765423852998</v>
      </c>
      <c r="AT67" s="1">
        <f t="shared" si="122"/>
        <v>4800.2586421606411</v>
      </c>
      <c r="AU67" s="1">
        <f t="shared" si="76"/>
        <v>9979.2753442684607</v>
      </c>
      <c r="AV67" s="1">
        <f t="shared" si="77"/>
        <v>2448.9530847705996</v>
      </c>
      <c r="AW67" s="1">
        <f t="shared" si="78"/>
        <v>960.05172843212824</v>
      </c>
      <c r="AX67" s="1">
        <f t="shared" si="24"/>
        <v>35805.659763844473</v>
      </c>
      <c r="AY67" s="1">
        <f t="shared" si="4"/>
        <v>3606.4446790335951</v>
      </c>
      <c r="AZ67" s="1">
        <f t="shared" si="5"/>
        <v>1050.1336612299572</v>
      </c>
      <c r="BA67" s="1">
        <f t="shared" si="25"/>
        <v>11689.916886232924</v>
      </c>
      <c r="BB67" s="1">
        <f t="shared" si="26"/>
        <v>22246.946724672031</v>
      </c>
      <c r="BC67" s="1">
        <f t="shared" si="27"/>
        <v>25439.67849636195</v>
      </c>
      <c r="BD67" s="1">
        <f t="shared" si="28"/>
        <v>49726.919231150117</v>
      </c>
      <c r="BE67" s="2">
        <f t="shared" si="130"/>
        <v>0.10267381546003281</v>
      </c>
      <c r="BF67" s="2">
        <f t="shared" si="131"/>
        <v>5.3843849789935803E-2</v>
      </c>
      <c r="BG67" s="2">
        <f t="shared" si="132"/>
        <v>1.5408460323634668E-2</v>
      </c>
      <c r="BH67" s="2">
        <f t="shared" si="6"/>
        <v>6.2706629336734265E-2</v>
      </c>
      <c r="BI67" s="2">
        <f t="shared" si="29"/>
        <v>1.0541912381120872E-3</v>
      </c>
      <c r="BJ67" s="2">
        <f t="shared" si="7"/>
        <v>2.8991601602011702E-4</v>
      </c>
      <c r="BK67" s="2">
        <f t="shared" si="8"/>
        <v>2.3742064954502379E-5</v>
      </c>
      <c r="BL67" s="2">
        <f t="shared" si="9"/>
        <v>52.600323153178962</v>
      </c>
      <c r="BM67" s="2">
        <f t="shared" si="10"/>
        <v>3.5499536087843406</v>
      </c>
      <c r="BN67" s="2">
        <f t="shared" si="11"/>
        <v>0.11396805248058933</v>
      </c>
      <c r="BO67" s="2">
        <f t="shared" si="30"/>
        <v>84.043151062324924</v>
      </c>
      <c r="BP67" s="2">
        <f t="shared" si="31"/>
        <v>7.7020306417216631</v>
      </c>
      <c r="BQ67" s="2">
        <f t="shared" si="32"/>
        <v>2.0853188217659224</v>
      </c>
      <c r="BR67" s="11">
        <f t="shared" si="33"/>
        <v>5.2199429325038932E-2</v>
      </c>
      <c r="BS67" s="17">
        <f t="shared" si="128"/>
        <v>0.72618539550434891</v>
      </c>
      <c r="BT67" s="17">
        <f t="shared" si="129"/>
        <v>0.83748425668365423</v>
      </c>
      <c r="BU67" s="12">
        <f>(BU$3*templow!$I177+BU$4*templow!$I177^2+BU$5*templow!$I177^6)*(K67/K$56)^$BW$1</f>
        <v>1.8967487870646664</v>
      </c>
      <c r="BV67" s="12">
        <f>(BV$3*templow!$I177+BV$4*templow!$I177^2+BV$5*templow!$I177^6)*(L67/L$56)^$BW$1</f>
        <v>1.0882878083473351</v>
      </c>
      <c r="BW67" s="12">
        <f>(BW$3*templow!$I177+BW$4*templow!$I177^2+BW$5*templow!$I177^6)*(M67/M$56)^$BW$1</f>
        <v>0.55060543134586026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79"/>
        <v>2022</v>
      </c>
      <c r="B68" s="5">
        <f t="shared" si="80"/>
        <v>1117.3012615812161</v>
      </c>
      <c r="C68" s="5">
        <f t="shared" si="81"/>
        <v>2728.0747554288719</v>
      </c>
      <c r="D68" s="5">
        <f t="shared" si="82"/>
        <v>3689.5214730358684</v>
      </c>
      <c r="E68" s="15">
        <f t="shared" si="83"/>
        <v>2.2197866518503854E-3</v>
      </c>
      <c r="F68" s="15">
        <f t="shared" si="84"/>
        <v>4.3731285530061517E-3</v>
      </c>
      <c r="G68" s="15">
        <f t="shared" si="85"/>
        <v>8.9275863794282904E-3</v>
      </c>
      <c r="H68" s="5">
        <f t="shared" si="86"/>
        <v>51207.225596501012</v>
      </c>
      <c r="I68" s="5">
        <f t="shared" si="87"/>
        <v>12667.583991435898</v>
      </c>
      <c r="J68" s="5">
        <f t="shared" si="88"/>
        <v>4976.6632087313164</v>
      </c>
      <c r="K68" s="5">
        <f t="shared" si="89"/>
        <v>45831.171374524391</v>
      </c>
      <c r="L68" s="5">
        <f t="shared" si="90"/>
        <v>4643.4152752696355</v>
      </c>
      <c r="M68" s="5">
        <f t="shared" si="91"/>
        <v>1348.8641399981723</v>
      </c>
      <c r="N68" s="15">
        <f t="shared" si="92"/>
        <v>2.3998366220379319E-2</v>
      </c>
      <c r="O68" s="15">
        <f t="shared" si="93"/>
        <v>3.002612013201067E-2</v>
      </c>
      <c r="P68" s="15">
        <f t="shared" si="94"/>
        <v>2.75752047931348E-2</v>
      </c>
      <c r="Q68" s="5">
        <f t="shared" si="95"/>
        <v>6328.1669144291873</v>
      </c>
      <c r="R68" s="5">
        <f t="shared" si="96"/>
        <v>6553.8288900734615</v>
      </c>
      <c r="S68" s="5">
        <f t="shared" si="97"/>
        <v>2908.0333036209149</v>
      </c>
      <c r="T68" s="5">
        <f t="shared" si="98"/>
        <v>123.57956988908984</v>
      </c>
      <c r="U68" s="5">
        <f t="shared" si="99"/>
        <v>517.37007581747798</v>
      </c>
      <c r="V68" s="5">
        <f t="shared" si="100"/>
        <v>584.3339566396437</v>
      </c>
      <c r="W68" s="15">
        <f t="shared" si="101"/>
        <v>-1.0734613539272964E-2</v>
      </c>
      <c r="X68" s="15">
        <f t="shared" si="102"/>
        <v>-1.217998157191269E-2</v>
      </c>
      <c r="Y68" s="15">
        <f t="shared" si="103"/>
        <v>-9.7425357312937999E-3</v>
      </c>
      <c r="Z68" s="5">
        <f t="shared" si="123"/>
        <v>12331.751188606446</v>
      </c>
      <c r="AA68" s="5">
        <f t="shared" si="124"/>
        <v>17510.056661454666</v>
      </c>
      <c r="AB68" s="5">
        <f t="shared" si="125"/>
        <v>7359.5333968221257</v>
      </c>
      <c r="AC68" s="16">
        <f t="shared" si="107"/>
        <v>2.2048118636423033</v>
      </c>
      <c r="AD68" s="16">
        <f t="shared" si="108"/>
        <v>2.8856973600101501</v>
      </c>
      <c r="AE68" s="16">
        <f t="shared" si="109"/>
        <v>2.6388611696230817</v>
      </c>
      <c r="AF68" s="15">
        <f t="shared" si="110"/>
        <v>-4.0504037456468023E-3</v>
      </c>
      <c r="AG68" s="15">
        <f t="shared" si="111"/>
        <v>2.9673830763510267E-4</v>
      </c>
      <c r="AH68" s="15">
        <f t="shared" si="112"/>
        <v>9.7937136394747881E-3</v>
      </c>
      <c r="AI68" s="1">
        <f t="shared" si="70"/>
        <v>79273.103775949276</v>
      </c>
      <c r="AJ68" s="1">
        <f t="shared" si="71"/>
        <v>18336.778911647765</v>
      </c>
      <c r="AK68" s="1">
        <f t="shared" si="72"/>
        <v>7035.614100252089</v>
      </c>
      <c r="AL68" s="14">
        <f t="shared" si="113"/>
        <v>19.198135615202801</v>
      </c>
      <c r="AM68" s="14">
        <f t="shared" si="114"/>
        <v>3.1388307597533278</v>
      </c>
      <c r="AN68" s="14">
        <f t="shared" si="115"/>
        <v>1.1790368532996669</v>
      </c>
      <c r="AO68" s="11">
        <f t="shared" si="116"/>
        <v>1.8278249651702393E-2</v>
      </c>
      <c r="AP68" s="11">
        <f t="shared" si="117"/>
        <v>2.3025773736166811E-2</v>
      </c>
      <c r="AQ68" s="11">
        <f t="shared" si="118"/>
        <v>2.0887282039263221E-2</v>
      </c>
      <c r="AR68" s="1">
        <f t="shared" si="126"/>
        <v>51207.225596501012</v>
      </c>
      <c r="AS68" s="1">
        <f t="shared" si="122"/>
        <v>12667.583991435898</v>
      </c>
      <c r="AT68" s="1">
        <f t="shared" si="122"/>
        <v>4976.6632087313164</v>
      </c>
      <c r="AU68" s="1">
        <f t="shared" si="76"/>
        <v>10241.445119300202</v>
      </c>
      <c r="AV68" s="1">
        <f t="shared" si="77"/>
        <v>2533.5167982871799</v>
      </c>
      <c r="AW68" s="1">
        <f t="shared" si="78"/>
        <v>995.33264174626333</v>
      </c>
      <c r="AX68" s="1">
        <f t="shared" si="24"/>
        <v>36664.937099619507</v>
      </c>
      <c r="AY68" s="1">
        <f t="shared" si="4"/>
        <v>3714.7322202157084</v>
      </c>
      <c r="AZ68" s="1">
        <f t="shared" si="5"/>
        <v>1079.091311998538</v>
      </c>
      <c r="BA68" s="1">
        <f t="shared" si="25"/>
        <v>11742.362730165998</v>
      </c>
      <c r="BB68" s="1">
        <f t="shared" si="26"/>
        <v>22424.943286136135</v>
      </c>
      <c r="BC68" s="1">
        <f t="shared" si="27"/>
        <v>25767.155258087696</v>
      </c>
      <c r="BD68" s="1">
        <f t="shared" si="28"/>
        <v>48732.201699143319</v>
      </c>
      <c r="BE68" s="2">
        <f t="shared" si="130"/>
        <v>0.10267381546003281</v>
      </c>
      <c r="BF68" s="2">
        <f t="shared" si="131"/>
        <v>5.3843849789935803E-2</v>
      </c>
      <c r="BG68" s="2">
        <f t="shared" si="132"/>
        <v>1.5408460323634668E-2</v>
      </c>
      <c r="BH68" s="2">
        <f t="shared" si="6"/>
        <v>6.2426670841353477E-2</v>
      </c>
      <c r="BI68" s="2">
        <f t="shared" si="29"/>
        <v>1.0541912381120872E-3</v>
      </c>
      <c r="BJ68" s="2">
        <f t="shared" si="7"/>
        <v>2.8991601602011702E-4</v>
      </c>
      <c r="BK68" s="2">
        <f t="shared" si="8"/>
        <v>2.3742064954502379E-5</v>
      </c>
      <c r="BL68" s="2">
        <f t="shared" si="9"/>
        <v>53.982208551860367</v>
      </c>
      <c r="BM68" s="2">
        <f t="shared" si="10"/>
        <v>3.6725354833973078</v>
      </c>
      <c r="BN68" s="2">
        <f t="shared" si="11"/>
        <v>0.11815626115838115</v>
      </c>
      <c r="BO68" s="2">
        <f t="shared" si="30"/>
        <v>85.269985595769313</v>
      </c>
      <c r="BP68" s="2">
        <f t="shared" si="31"/>
        <v>7.790625728102083</v>
      </c>
      <c r="BQ68" s="2">
        <f t="shared" si="32"/>
        <v>2.0839016133533899</v>
      </c>
      <c r="BR68" s="11">
        <f t="shared" si="33"/>
        <v>5.2117866464767654E-2</v>
      </c>
      <c r="BS68" s="17">
        <f t="shared" si="128"/>
        <v>0.69015946527378336</v>
      </c>
      <c r="BT68" s="17">
        <f t="shared" si="129"/>
        <v>0.81309151134335356</v>
      </c>
      <c r="BU68" s="12">
        <f>(BU$3*templow!$I178+BU$4*templow!$I178^2+BU$5*templow!$I178^6)*(K68/K$56)^$BW$1</f>
        <v>1.9178772505443737</v>
      </c>
      <c r="BV68" s="12">
        <f>(BV$3*templow!$I178+BV$4*templow!$I178^2+BV$5*templow!$I178^6)*(L68/L$56)^$BW$1</f>
        <v>1.0975700252961462</v>
      </c>
      <c r="BW68" s="12">
        <f>(BW$3*templow!$I178+BW$4*templow!$I178^2+BW$5*templow!$I178^6)*(M68/M$56)^$BW$1</f>
        <v>0.55423613817918482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79"/>
        <v>2023</v>
      </c>
      <c r="B69" s="5">
        <f t="shared" si="80"/>
        <v>1119.657423486442</v>
      </c>
      <c r="C69" s="5">
        <f t="shared" si="81"/>
        <v>2739.4084659561881</v>
      </c>
      <c r="D69" s="5">
        <f t="shared" si="82"/>
        <v>3720.813068602688</v>
      </c>
      <c r="E69" s="15">
        <f t="shared" si="83"/>
        <v>2.1087973192578662E-3</v>
      </c>
      <c r="F69" s="15">
        <f t="shared" si="84"/>
        <v>4.154472125355844E-3</v>
      </c>
      <c r="G69" s="15">
        <f t="shared" si="85"/>
        <v>8.4812070604568749E-3</v>
      </c>
      <c r="H69" s="5">
        <f t="shared" si="86"/>
        <v>52534.071392796672</v>
      </c>
      <c r="I69" s="5">
        <f t="shared" si="87"/>
        <v>13098.34018560734</v>
      </c>
      <c r="J69" s="5">
        <f t="shared" si="88"/>
        <v>5155.9240670597583</v>
      </c>
      <c r="K69" s="5">
        <f t="shared" si="89"/>
        <v>46919.772325729427</v>
      </c>
      <c r="L69" s="5">
        <f t="shared" si="90"/>
        <v>4781.4483850751249</v>
      </c>
      <c r="M69" s="5">
        <f t="shared" si="91"/>
        <v>1385.6982256289514</v>
      </c>
      <c r="N69" s="15">
        <f t="shared" si="92"/>
        <v>2.3752413882446533E-2</v>
      </c>
      <c r="O69" s="15">
        <f t="shared" si="93"/>
        <v>2.9726634733843404E-2</v>
      </c>
      <c r="P69" s="15">
        <f t="shared" si="94"/>
        <v>2.7307483784711595E-2</v>
      </c>
      <c r="Q69" s="5">
        <f t="shared" si="95"/>
        <v>6422.4473553372327</v>
      </c>
      <c r="R69" s="5">
        <f t="shared" si="96"/>
        <v>6694.1493046673959</v>
      </c>
      <c r="S69" s="5">
        <f t="shared" si="97"/>
        <v>2983.429378724511</v>
      </c>
      <c r="T69" s="5">
        <f t="shared" si="98"/>
        <v>122.25299096498088</v>
      </c>
      <c r="U69" s="5">
        <f t="shared" si="99"/>
        <v>511.06851782816204</v>
      </c>
      <c r="V69" s="5">
        <f t="shared" si="100"/>
        <v>578.64106218807365</v>
      </c>
      <c r="W69" s="15">
        <f t="shared" si="101"/>
        <v>-1.0734613539272964E-2</v>
      </c>
      <c r="X69" s="15">
        <f t="shared" si="102"/>
        <v>-1.217998157191269E-2</v>
      </c>
      <c r="Y69" s="15">
        <f t="shared" si="103"/>
        <v>-9.7425357312937999E-3</v>
      </c>
      <c r="Z69" s="5">
        <f t="shared" si="123"/>
        <v>12469.159023134676</v>
      </c>
      <c r="AA69" s="5">
        <f t="shared" si="124"/>
        <v>17899.361943608761</v>
      </c>
      <c r="AB69" s="5">
        <f t="shared" si="125"/>
        <v>7629.6511445062515</v>
      </c>
      <c r="AC69" s="16">
        <f t="shared" si="107"/>
        <v>2.19588148541136</v>
      </c>
      <c r="AD69" s="16">
        <f t="shared" si="108"/>
        <v>2.8865536569611066</v>
      </c>
      <c r="AE69" s="16">
        <f t="shared" si="109"/>
        <v>2.6647054202526999</v>
      </c>
      <c r="AF69" s="15">
        <f t="shared" si="110"/>
        <v>-4.0504037456468023E-3</v>
      </c>
      <c r="AG69" s="15">
        <f t="shared" si="111"/>
        <v>2.9673830763510267E-4</v>
      </c>
      <c r="AH69" s="15">
        <f t="shared" si="112"/>
        <v>9.7937136394747881E-3</v>
      </c>
      <c r="AI69" s="1">
        <f t="shared" si="70"/>
        <v>81587.23851765455</v>
      </c>
      <c r="AJ69" s="1">
        <f t="shared" si="71"/>
        <v>19036.61781877017</v>
      </c>
      <c r="AK69" s="1">
        <f t="shared" si="72"/>
        <v>7327.3853319731434</v>
      </c>
      <c r="AL69" s="14">
        <f t="shared" si="113"/>
        <v>19.545534847668499</v>
      </c>
      <c r="AM69" s="14">
        <f t="shared" si="114"/>
        <v>3.2103820265548264</v>
      </c>
      <c r="AN69" s="14">
        <f t="shared" si="115"/>
        <v>1.2034174598363268</v>
      </c>
      <c r="AO69" s="11">
        <f t="shared" si="116"/>
        <v>1.8095467155185369E-2</v>
      </c>
      <c r="AP69" s="11">
        <f t="shared" si="117"/>
        <v>2.2795515998805142E-2</v>
      </c>
      <c r="AQ69" s="11">
        <f t="shared" si="118"/>
        <v>2.067840921887059E-2</v>
      </c>
      <c r="AR69" s="1">
        <f t="shared" si="126"/>
        <v>52534.071392796672</v>
      </c>
      <c r="AS69" s="1">
        <f t="shared" si="122"/>
        <v>13098.34018560734</v>
      </c>
      <c r="AT69" s="1">
        <f t="shared" si="122"/>
        <v>5155.9240670597583</v>
      </c>
      <c r="AU69" s="1">
        <f t="shared" si="76"/>
        <v>10506.814278559335</v>
      </c>
      <c r="AV69" s="1">
        <f t="shared" si="77"/>
        <v>2619.6680371214679</v>
      </c>
      <c r="AW69" s="1">
        <f t="shared" si="78"/>
        <v>1031.1848134119516</v>
      </c>
      <c r="AX69" s="1">
        <f t="shared" si="24"/>
        <v>37535.817860583535</v>
      </c>
      <c r="AY69" s="1">
        <f t="shared" si="4"/>
        <v>3825.1587080600993</v>
      </c>
      <c r="AZ69" s="1">
        <f t="shared" si="5"/>
        <v>1108.558580503161</v>
      </c>
      <c r="BA69" s="1">
        <f t="shared" si="25"/>
        <v>11793.408631080329</v>
      </c>
      <c r="BB69" s="1">
        <f t="shared" si="26"/>
        <v>22598.353576844031</v>
      </c>
      <c r="BC69" s="1">
        <f t="shared" si="27"/>
        <v>26085.935326671872</v>
      </c>
      <c r="BD69" s="1">
        <f t="shared" si="28"/>
        <v>47741.652903855393</v>
      </c>
      <c r="BE69" s="2">
        <f t="shared" si="130"/>
        <v>0.10267381546003281</v>
      </c>
      <c r="BF69" s="2">
        <f t="shared" si="131"/>
        <v>5.3843849789935803E-2</v>
      </c>
      <c r="BG69" s="2">
        <f t="shared" si="132"/>
        <v>1.5408460323634668E-2</v>
      </c>
      <c r="BH69" s="2">
        <f t="shared" si="6"/>
        <v>6.2150038647638683E-2</v>
      </c>
      <c r="BI69" s="2">
        <f t="shared" si="29"/>
        <v>1.0541912381120872E-3</v>
      </c>
      <c r="BJ69" s="2">
        <f t="shared" si="7"/>
        <v>2.8991601602011702E-4</v>
      </c>
      <c r="BK69" s="2">
        <f t="shared" si="8"/>
        <v>2.3742064954502379E-5</v>
      </c>
      <c r="BL69" s="2">
        <f t="shared" si="9"/>
        <v>55.38095776464111</v>
      </c>
      <c r="BM69" s="2">
        <f t="shared" si="10"/>
        <v>3.7974186030874799</v>
      </c>
      <c r="BN69" s="2">
        <f t="shared" si="11"/>
        <v>0.12241228410061486</v>
      </c>
      <c r="BO69" s="2">
        <f t="shared" si="30"/>
        <v>86.515434465799373</v>
      </c>
      <c r="BP69" s="2">
        <f t="shared" si="31"/>
        <v>7.8803374519519913</v>
      </c>
      <c r="BQ69" s="2">
        <f t="shared" si="32"/>
        <v>2.0825290675620951</v>
      </c>
      <c r="BR69" s="11">
        <f t="shared" si="33"/>
        <v>5.2029765974374892E-2</v>
      </c>
      <c r="BS69" s="17">
        <f t="shared" si="128"/>
        <v>0.65597162378089391</v>
      </c>
      <c r="BT69" s="17">
        <f t="shared" si="129"/>
        <v>0.7894092343139355</v>
      </c>
      <c r="BU69" s="12">
        <f>(BU$3*templow!$I179+BU$4*templow!$I179^2+BU$5*templow!$I179^6)*(K69/K$56)^$BW$1</f>
        <v>1.9388950212303446</v>
      </c>
      <c r="BV69" s="12">
        <f>(BV$3*templow!$I179+BV$4*templow!$I179^2+BV$5*templow!$I179^6)*(L69/L$56)^$BW$1</f>
        <v>1.1067193762349661</v>
      </c>
      <c r="BW69" s="12">
        <f>(BW$3*templow!$I179+BW$4*templow!$I179^2+BW$5*templow!$I179^6)*(M69/M$56)^$BW$1</f>
        <v>0.55774206357366263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79"/>
        <v>2024</v>
      </c>
      <c r="B70" s="5">
        <f t="shared" si="80"/>
        <v>1121.9004975309206</v>
      </c>
      <c r="C70" s="5">
        <f t="shared" si="81"/>
        <v>2750.2202222623778</v>
      </c>
      <c r="D70" s="5">
        <f t="shared" si="82"/>
        <v>3750.7922053673574</v>
      </c>
      <c r="E70" s="15">
        <f t="shared" si="83"/>
        <v>2.0033574532949726E-3</v>
      </c>
      <c r="F70" s="15">
        <f t="shared" si="84"/>
        <v>3.946748519088052E-3</v>
      </c>
      <c r="G70" s="15">
        <f t="shared" si="85"/>
        <v>8.0571467074340309E-3</v>
      </c>
      <c r="H70" s="5">
        <f t="shared" si="86"/>
        <v>53876.808924305886</v>
      </c>
      <c r="I70" s="5">
        <f t="shared" si="87"/>
        <v>13537.021968027631</v>
      </c>
      <c r="J70" s="5">
        <f t="shared" si="88"/>
        <v>5337.9972630778029</v>
      </c>
      <c r="K70" s="5">
        <f t="shared" si="89"/>
        <v>48022.805090895316</v>
      </c>
      <c r="L70" s="5">
        <f t="shared" si="90"/>
        <v>4922.1592723552321</v>
      </c>
      <c r="M70" s="5">
        <f t="shared" si="91"/>
        <v>1423.165286373147</v>
      </c>
      <c r="N70" s="15">
        <f t="shared" si="92"/>
        <v>2.3508911286021172E-2</v>
      </c>
      <c r="O70" s="15">
        <f t="shared" si="93"/>
        <v>2.9428507002046578E-2</v>
      </c>
      <c r="P70" s="15">
        <f t="shared" si="94"/>
        <v>2.703839844147149E-2</v>
      </c>
      <c r="Q70" s="5">
        <f t="shared" si="95"/>
        <v>6515.8964180008779</v>
      </c>
      <c r="R70" s="5">
        <f t="shared" si="96"/>
        <v>6834.0804292274033</v>
      </c>
      <c r="S70" s="5">
        <f t="shared" si="97"/>
        <v>3058.6918138200763</v>
      </c>
      <c r="T70" s="5">
        <f t="shared" si="98"/>
        <v>120.94065235295159</v>
      </c>
      <c r="U70" s="5">
        <f t="shared" si="99"/>
        <v>504.84371269903028</v>
      </c>
      <c r="V70" s="5">
        <f t="shared" si="100"/>
        <v>573.00363096411252</v>
      </c>
      <c r="W70" s="15">
        <f t="shared" si="101"/>
        <v>-1.0734613539272964E-2</v>
      </c>
      <c r="X70" s="15">
        <f t="shared" si="102"/>
        <v>-1.217998157191269E-2</v>
      </c>
      <c r="Y70" s="15">
        <f t="shared" si="103"/>
        <v>-9.7425357312937999E-3</v>
      </c>
      <c r="Z70" s="5">
        <f t="shared" si="123"/>
        <v>12603.673692795133</v>
      </c>
      <c r="AA70" s="5">
        <f t="shared" si="124"/>
        <v>18288.020453430345</v>
      </c>
      <c r="AB70" s="5">
        <f t="shared" si="125"/>
        <v>7904.1237253172167</v>
      </c>
      <c r="AC70" s="16">
        <f t="shared" si="107"/>
        <v>2.1869872788178535</v>
      </c>
      <c r="AD70" s="16">
        <f t="shared" si="108"/>
        <v>2.8874102080081712</v>
      </c>
      <c r="AE70" s="16">
        <f t="shared" si="109"/>
        <v>2.6908027820722111</v>
      </c>
      <c r="AF70" s="15">
        <f t="shared" si="110"/>
        <v>-4.0504037456468023E-3</v>
      </c>
      <c r="AG70" s="15">
        <f t="shared" si="111"/>
        <v>2.9673830763510267E-4</v>
      </c>
      <c r="AH70" s="15">
        <f t="shared" si="112"/>
        <v>9.7937136394747881E-3</v>
      </c>
      <c r="AI70" s="1">
        <f t="shared" si="70"/>
        <v>83935.32894444844</v>
      </c>
      <c r="AJ70" s="1">
        <f t="shared" si="71"/>
        <v>19752.62407401462</v>
      </c>
      <c r="AK70" s="1">
        <f t="shared" si="72"/>
        <v>7625.8316121877806</v>
      </c>
      <c r="AL70" s="14">
        <f t="shared" si="113"/>
        <v>19.895683575696349</v>
      </c>
      <c r="AM70" s="14">
        <f t="shared" si="114"/>
        <v>3.2828325182549478</v>
      </c>
      <c r="AN70" s="14">
        <f t="shared" si="115"/>
        <v>1.2280533709449999</v>
      </c>
      <c r="AO70" s="11">
        <f t="shared" si="116"/>
        <v>1.7914512483633516E-2</v>
      </c>
      <c r="AP70" s="11">
        <f t="shared" si="117"/>
        <v>2.2567560838817089E-2</v>
      </c>
      <c r="AQ70" s="11">
        <f t="shared" si="118"/>
        <v>2.0471625126681884E-2</v>
      </c>
      <c r="AR70" s="1">
        <f t="shared" si="126"/>
        <v>53876.808924305886</v>
      </c>
      <c r="AS70" s="1">
        <f t="shared" si="122"/>
        <v>13537.021968027631</v>
      </c>
      <c r="AT70" s="1">
        <f t="shared" si="122"/>
        <v>5337.9972630778029</v>
      </c>
      <c r="AU70" s="1">
        <f t="shared" si="76"/>
        <v>10775.361784861178</v>
      </c>
      <c r="AV70" s="1">
        <f t="shared" si="77"/>
        <v>2707.4043936055264</v>
      </c>
      <c r="AW70" s="1">
        <f t="shared" si="78"/>
        <v>1067.5994526155607</v>
      </c>
      <c r="AX70" s="1">
        <f t="shared" si="24"/>
        <v>38418.244072716254</v>
      </c>
      <c r="AY70" s="1">
        <f t="shared" ref="AY70:AY133" si="133">(AS70-AV70)/C70*1000</f>
        <v>3937.7274178841863</v>
      </c>
      <c r="AZ70" s="1">
        <f t="shared" ref="AZ70:AZ133" si="134">(AT70-AW70)/D70*1000</f>
        <v>1138.5322290985175</v>
      </c>
      <c r="BA70" s="1">
        <f t="shared" si="25"/>
        <v>11843.104458396056</v>
      </c>
      <c r="BB70" s="1">
        <f t="shared" si="26"/>
        <v>22767.310434525931</v>
      </c>
      <c r="BC70" s="1">
        <f t="shared" si="27"/>
        <v>26396.182117052715</v>
      </c>
      <c r="BD70" s="1">
        <f t="shared" si="28"/>
        <v>46756.476731789284</v>
      </c>
      <c r="BE70" s="2">
        <f t="shared" si="130"/>
        <v>0.10267381546003281</v>
      </c>
      <c r="BF70" s="2">
        <f t="shared" si="131"/>
        <v>5.3843849789935803E-2</v>
      </c>
      <c r="BG70" s="2">
        <f t="shared" si="132"/>
        <v>1.5408460323634668E-2</v>
      </c>
      <c r="BH70" s="2">
        <f t="shared" ref="BH70:BH133" si="135">(BE70*Z70+BF70*AA70+BG70*AB70)/(Z70+AA70+AB70)</f>
        <v>6.1876645515386526E-2</v>
      </c>
      <c r="BI70" s="2">
        <f t="shared" si="29"/>
        <v>1.0541912381120872E-3</v>
      </c>
      <c r="BJ70" s="2">
        <f t="shared" ref="BJ70:BJ133" si="136">BJ$5*BF70^2</f>
        <v>2.8991601602011702E-4</v>
      </c>
      <c r="BK70" s="2">
        <f t="shared" ref="BK70:BK133" si="137">BK$5*BG70^2</f>
        <v>2.3742064954502379E-5</v>
      </c>
      <c r="BL70" s="2">
        <f t="shared" ref="BL70:BL133" si="138">BI70*AR70</f>
        <v>56.796459905442376</v>
      </c>
      <c r="BM70" s="2">
        <f t="shared" ref="BM70:BM133" si="139">BJ70*AS70</f>
        <v>3.9245994777473747</v>
      </c>
      <c r="BN70" s="2">
        <f t="shared" ref="BN70:BN133" si="140">BK70*AT70</f>
        <v>0.12673507774694912</v>
      </c>
      <c r="BO70" s="2">
        <f t="shared" si="30"/>
        <v>87.779764406814806</v>
      </c>
      <c r="BP70" s="2">
        <f t="shared" si="31"/>
        <v>7.9711785024039763</v>
      </c>
      <c r="BQ70" s="2">
        <f t="shared" si="32"/>
        <v>2.0812001910434117</v>
      </c>
      <c r="BR70" s="11">
        <f t="shared" si="33"/>
        <v>5.193558283494612E-2</v>
      </c>
      <c r="BS70" s="17">
        <f t="shared" si="128"/>
        <v>0.6235295283430905</v>
      </c>
      <c r="BT70" s="17">
        <f t="shared" si="129"/>
        <v>0.76641673234362673</v>
      </c>
      <c r="BU70" s="12">
        <f>(BU$3*templow!$I180+BU$4*templow!$I180^2+BU$5*templow!$I180^6)*(K70/K$56)^$BW$1</f>
        <v>1.9598004455928455</v>
      </c>
      <c r="BV70" s="12">
        <f>(BV$3*templow!$I180+BV$4*templow!$I180^2+BV$5*templow!$I180^6)*(L70/L$56)^$BW$1</f>
        <v>1.1157346028404105</v>
      </c>
      <c r="BW70" s="12">
        <f>(BW$3*templow!$I180+BW$4*templow!$I180^2+BW$5*templow!$I180^6)*(M70/M$56)^$BW$1</f>
        <v>0.56112108533679184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79"/>
        <v>2025</v>
      </c>
      <c r="B71" s="5">
        <f t="shared" si="80"/>
        <v>1124.0356868683255</v>
      </c>
      <c r="C71" s="5">
        <f t="shared" si="81"/>
        <v>2760.5319284722891</v>
      </c>
      <c r="D71" s="5">
        <f t="shared" si="82"/>
        <v>3779.5018542817152</v>
      </c>
      <c r="E71" s="15">
        <f t="shared" si="83"/>
        <v>1.9031895806302238E-3</v>
      </c>
      <c r="F71" s="15">
        <f t="shared" si="84"/>
        <v>3.749411093133649E-3</v>
      </c>
      <c r="G71" s="15">
        <f t="shared" si="85"/>
        <v>7.6542893720623287E-3</v>
      </c>
      <c r="H71" s="5">
        <f t="shared" si="86"/>
        <v>55235.330070145668</v>
      </c>
      <c r="I71" s="5">
        <f t="shared" si="87"/>
        <v>13983.616537255713</v>
      </c>
      <c r="J71" s="5">
        <f t="shared" si="88"/>
        <v>5522.8401034527678</v>
      </c>
      <c r="K71" s="5">
        <f t="shared" si="89"/>
        <v>49140.192536089984</v>
      </c>
      <c r="L71" s="5">
        <f t="shared" si="90"/>
        <v>5065.551458770633</v>
      </c>
      <c r="M71" s="5">
        <f t="shared" si="91"/>
        <v>1461.2613821570328</v>
      </c>
      <c r="N71" s="15">
        <f t="shared" si="92"/>
        <v>2.3267850411481161E-2</v>
      </c>
      <c r="O71" s="15">
        <f t="shared" si="93"/>
        <v>2.9131968000456032E-2</v>
      </c>
      <c r="P71" s="15">
        <f t="shared" si="94"/>
        <v>2.6768567325704984E-2</v>
      </c>
      <c r="Q71" s="5">
        <f t="shared" si="95"/>
        <v>6608.4875200456754</v>
      </c>
      <c r="R71" s="5">
        <f t="shared" si="96"/>
        <v>6973.555811685902</v>
      </c>
      <c r="S71" s="5">
        <f t="shared" si="97"/>
        <v>3133.7761315258786</v>
      </c>
      <c r="T71" s="5">
        <f t="shared" si="98"/>
        <v>119.64240118875509</v>
      </c>
      <c r="U71" s="5">
        <f t="shared" si="99"/>
        <v>498.69472558166012</v>
      </c>
      <c r="V71" s="5">
        <f t="shared" si="100"/>
        <v>567.42112261528359</v>
      </c>
      <c r="W71" s="15">
        <f t="shared" si="101"/>
        <v>-1.0734613539272964E-2</v>
      </c>
      <c r="X71" s="15">
        <f t="shared" si="102"/>
        <v>-1.217998157191269E-2</v>
      </c>
      <c r="Y71" s="15">
        <f t="shared" si="103"/>
        <v>-9.7425357312937999E-3</v>
      </c>
      <c r="Z71" s="5">
        <f t="shared" si="123"/>
        <v>12735.269196496531</v>
      </c>
      <c r="AA71" s="5">
        <f t="shared" si="124"/>
        <v>18675.844213922854</v>
      </c>
      <c r="AB71" s="5">
        <f t="shared" si="125"/>
        <v>8182.8831803341191</v>
      </c>
      <c r="AC71" s="16">
        <f t="shared" si="107"/>
        <v>2.178129097352048</v>
      </c>
      <c r="AD71" s="16">
        <f t="shared" si="108"/>
        <v>2.8882670132267436</v>
      </c>
      <c r="AE71" s="16">
        <f t="shared" si="109"/>
        <v>2.7171557339801287</v>
      </c>
      <c r="AF71" s="15">
        <f t="shared" si="110"/>
        <v>-4.0504037456468023E-3</v>
      </c>
      <c r="AG71" s="15">
        <f t="shared" si="111"/>
        <v>2.9673830763510267E-4</v>
      </c>
      <c r="AH71" s="15">
        <f t="shared" si="112"/>
        <v>9.7937136394747881E-3</v>
      </c>
      <c r="AI71" s="1">
        <f t="shared" si="70"/>
        <v>86317.157834864774</v>
      </c>
      <c r="AJ71" s="1">
        <f t="shared" si="71"/>
        <v>20484.766060218688</v>
      </c>
      <c r="AK71" s="1">
        <f t="shared" si="72"/>
        <v>7930.8479035845639</v>
      </c>
      <c r="AL71" s="14">
        <f t="shared" si="113"/>
        <v>20.248540832765713</v>
      </c>
      <c r="AM71" s="14">
        <f t="shared" si="114"/>
        <v>3.3561771856085199</v>
      </c>
      <c r="AN71" s="14">
        <f t="shared" si="115"/>
        <v>1.2529422167080884</v>
      </c>
      <c r="AO71" s="11">
        <f t="shared" si="116"/>
        <v>1.7735367358797181E-2</v>
      </c>
      <c r="AP71" s="11">
        <f t="shared" si="117"/>
        <v>2.2341885230428918E-2</v>
      </c>
      <c r="AQ71" s="11">
        <f t="shared" si="118"/>
        <v>2.0266908875415064E-2</v>
      </c>
      <c r="AR71" s="1">
        <f t="shared" si="126"/>
        <v>55235.330070145668</v>
      </c>
      <c r="AS71" s="1">
        <f t="shared" si="122"/>
        <v>13983.616537255713</v>
      </c>
      <c r="AT71" s="1">
        <f t="shared" si="122"/>
        <v>5522.8401034527678</v>
      </c>
      <c r="AU71" s="1">
        <f t="shared" si="76"/>
        <v>11047.066014029135</v>
      </c>
      <c r="AV71" s="1">
        <f t="shared" si="77"/>
        <v>2796.7233074511428</v>
      </c>
      <c r="AW71" s="1">
        <f t="shared" si="78"/>
        <v>1104.5680206905536</v>
      </c>
      <c r="AX71" s="1">
        <f t="shared" ref="AX71:AX134" si="141">(AR71-AU71)/B71*1000</f>
        <v>39312.154028871984</v>
      </c>
      <c r="AY71" s="1">
        <f t="shared" si="133"/>
        <v>4052.4411670165064</v>
      </c>
      <c r="AZ71" s="1">
        <f t="shared" si="134"/>
        <v>1169.0091057256261</v>
      </c>
      <c r="BA71" s="1">
        <f t="shared" ref="BA71:BA134" si="142">LN(AX71)*B71</f>
        <v>11891.498392156074</v>
      </c>
      <c r="BB71" s="1">
        <f t="shared" ref="BB71:BB134" si="143">LN(AY71)*C71</f>
        <v>22931.945040390794</v>
      </c>
      <c r="BC71" s="1">
        <f t="shared" ref="BC71:BC134" si="144">LN(AZ71)*D71</f>
        <v>26698.06756052046</v>
      </c>
      <c r="BD71" s="1">
        <f t="shared" ref="BD71:BD134" si="145">SUM(BA71:BC71)*BT71</f>
        <v>45777.781965193368</v>
      </c>
      <c r="BE71" s="2">
        <f>econmid!BF2</f>
        <v>1.2215527840971803E-2</v>
      </c>
      <c r="BF71" s="2">
        <f>econmid!BG2</f>
        <v>1.0459493193196024E-2</v>
      </c>
      <c r="BG71" s="2">
        <f>econmid!BH2</f>
        <v>6.7106044469667243E-3</v>
      </c>
      <c r="BH71" s="2">
        <f t="shared" si="135"/>
        <v>1.0249533466356894E-2</v>
      </c>
      <c r="BI71" s="2">
        <f t="shared" ref="BI71:BI134" si="146">BI$5*BE71^2</f>
        <v>1.4921912043355725E-5</v>
      </c>
      <c r="BJ71" s="2">
        <f t="shared" si="136"/>
        <v>1.0940099785851396E-5</v>
      </c>
      <c r="BK71" s="2">
        <f t="shared" si="137"/>
        <v>4.5032212043649583E-6</v>
      </c>
      <c r="BL71" s="2">
        <f t="shared" si="138"/>
        <v>0.82421673699243525</v>
      </c>
      <c r="BM71" s="2">
        <f t="shared" si="139"/>
        <v>0.15298216028465927</v>
      </c>
      <c r="BN71" s="2">
        <f t="shared" si="140"/>
        <v>2.4870570662185666E-2</v>
      </c>
      <c r="BO71" s="2">
        <f t="shared" ref="BO71:BO134" si="147">2*BI$5*BE71*AR71/Z71*1000</f>
        <v>10.596222221399907</v>
      </c>
      <c r="BP71" s="2">
        <f t="shared" ref="BP71:BP134" si="148">2*BJ$5*BF71*AS71/AA71*1000</f>
        <v>1.5663178629285355</v>
      </c>
      <c r="BQ71" s="2">
        <f t="shared" ref="BQ71:BQ134" si="149">2*BK$5*BG71*AT71/AB71*1000</f>
        <v>0.90583219976025686</v>
      </c>
      <c r="BR71" s="11">
        <f t="shared" ref="BR71:BR134" si="150">SUM(H71:J71)*SUM(B70:D70)/SUM(H70:J70)/SUM(B71:D71)-1+BR$5</f>
        <v>5.18357450079385E-2</v>
      </c>
      <c r="BS71" s="17">
        <f t="shared" si="128"/>
        <v>0.5927449727127686</v>
      </c>
      <c r="BT71" s="17">
        <f t="shared" si="129"/>
        <v>0.74409391489672494</v>
      </c>
      <c r="BU71" s="12">
        <f>(BU$3*templow!$I181+BU$4*templow!$I181^2+BU$5*templow!$I181^6)*(K71/K$56)^$BW$1</f>
        <v>1.9805901860582271</v>
      </c>
      <c r="BV71" s="12">
        <f>(BV$3*templow!$I181+BV$4*templow!$I181^2+BV$5*templow!$I181^6)*(L71/L$56)^$BW$1</f>
        <v>1.1246134332121445</v>
      </c>
      <c r="BW71" s="12">
        <f>(BW$3*templow!$I181+BW$4*templow!$I181^2+BW$5*templow!$I181^6)*(M71/M$56)^$BW$1</f>
        <v>0.56437052711048752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79"/>
        <v>2026</v>
      </c>
      <c r="B72" s="5">
        <f t="shared" si="80"/>
        <v>1126.0679772254546</v>
      </c>
      <c r="C72" s="5">
        <f t="shared" si="81"/>
        <v>2770.3647790560749</v>
      </c>
      <c r="D72" s="5">
        <f t="shared" si="82"/>
        <v>3806.9847851128879</v>
      </c>
      <c r="E72" s="15">
        <f t="shared" si="83"/>
        <v>1.8080301015987125E-3</v>
      </c>
      <c r="F72" s="15">
        <f t="shared" si="84"/>
        <v>3.5619405384769666E-3</v>
      </c>
      <c r="G72" s="15">
        <f t="shared" si="85"/>
        <v>7.2715749034592122E-3</v>
      </c>
      <c r="H72" s="5">
        <f t="shared" si="86"/>
        <v>56667.273247769575</v>
      </c>
      <c r="I72" s="5">
        <f t="shared" si="87"/>
        <v>14442.094468043812</v>
      </c>
      <c r="J72" s="5">
        <f t="shared" si="88"/>
        <v>5710.5203667049554</v>
      </c>
      <c r="K72" s="5">
        <f t="shared" si="89"/>
        <v>50323.137140790917</v>
      </c>
      <c r="L72" s="5">
        <f t="shared" si="90"/>
        <v>5213.0660110992876</v>
      </c>
      <c r="M72" s="5">
        <f t="shared" si="91"/>
        <v>1500.0113446830132</v>
      </c>
      <c r="N72" s="15">
        <f t="shared" si="92"/>
        <v>2.4072852458446148E-2</v>
      </c>
      <c r="O72" s="15">
        <f t="shared" si="93"/>
        <v>2.9121124033444357E-2</v>
      </c>
      <c r="P72" s="15">
        <f t="shared" si="94"/>
        <v>2.6518159584002721E-2</v>
      </c>
      <c r="Q72" s="5">
        <f t="shared" si="95"/>
        <v>6707.0300145598731</v>
      </c>
      <c r="R72" s="5">
        <f t="shared" si="96"/>
        <v>7114.4737188966747</v>
      </c>
      <c r="S72" s="5">
        <f t="shared" si="97"/>
        <v>3208.7014321355773</v>
      </c>
      <c r="T72" s="5">
        <f t="shared" si="98"/>
        <v>118.35808624908314</v>
      </c>
      <c r="U72" s="5">
        <f t="shared" si="99"/>
        <v>492.62063301406545</v>
      </c>
      <c r="V72" s="5">
        <f t="shared" si="100"/>
        <v>561.89300205351333</v>
      </c>
      <c r="W72" s="15">
        <f t="shared" si="101"/>
        <v>-1.0734613539272964E-2</v>
      </c>
      <c r="X72" s="15">
        <f t="shared" si="102"/>
        <v>-1.217998157191269E-2</v>
      </c>
      <c r="Y72" s="15">
        <f t="shared" si="103"/>
        <v>-9.7425357312937999E-3</v>
      </c>
      <c r="Z72" s="5">
        <f t="shared" si="123"/>
        <v>14160.717067990519</v>
      </c>
      <c r="AA72" s="5">
        <f t="shared" si="124"/>
        <v>19936.735663735271</v>
      </c>
      <c r="AB72" s="5">
        <f t="shared" si="125"/>
        <v>8540.6507115785189</v>
      </c>
      <c r="AC72" s="16">
        <f t="shared" si="107"/>
        <v>2.169306795097631</v>
      </c>
      <c r="AD72" s="16">
        <f t="shared" si="108"/>
        <v>2.8891240726922467</v>
      </c>
      <c r="AE72" s="16">
        <f t="shared" si="109"/>
        <v>2.7437667791525868</v>
      </c>
      <c r="AF72" s="15">
        <f t="shared" si="110"/>
        <v>-4.0504037456468023E-3</v>
      </c>
      <c r="AG72" s="15">
        <f t="shared" si="111"/>
        <v>2.9673830763510267E-4</v>
      </c>
      <c r="AH72" s="15">
        <f t="shared" si="112"/>
        <v>9.7937136394747881E-3</v>
      </c>
      <c r="AI72" s="1">
        <f t="shared" si="70"/>
        <v>88732.508065407426</v>
      </c>
      <c r="AJ72" s="1">
        <f t="shared" si="71"/>
        <v>21233.012761647962</v>
      </c>
      <c r="AK72" s="1">
        <f t="shared" si="72"/>
        <v>8242.3311339166612</v>
      </c>
      <c r="AL72" s="14">
        <f t="shared" si="113"/>
        <v>20.60406498981293</v>
      </c>
      <c r="AM72" s="14">
        <f t="shared" si="114"/>
        <v>3.4304106778474308</v>
      </c>
      <c r="AN72" s="14">
        <f t="shared" si="115"/>
        <v>1.2780815497829499</v>
      </c>
      <c r="AO72" s="11">
        <f t="shared" si="116"/>
        <v>1.755801368520921E-2</v>
      </c>
      <c r="AP72" s="11">
        <f t="shared" si="117"/>
        <v>2.2118466378124629E-2</v>
      </c>
      <c r="AQ72" s="11">
        <f t="shared" si="118"/>
        <v>2.0064239786660911E-2</v>
      </c>
      <c r="AR72" s="1">
        <f t="shared" si="126"/>
        <v>56667.273247769575</v>
      </c>
      <c r="AS72" s="1">
        <f t="shared" si="122"/>
        <v>14442.094468043812</v>
      </c>
      <c r="AT72" s="1">
        <f t="shared" si="122"/>
        <v>5710.5203667049554</v>
      </c>
      <c r="AU72" s="1">
        <f t="shared" si="76"/>
        <v>11333.454649553916</v>
      </c>
      <c r="AV72" s="1">
        <f t="shared" si="77"/>
        <v>2888.4188936087626</v>
      </c>
      <c r="AW72" s="1">
        <f t="shared" si="78"/>
        <v>1142.1040733409911</v>
      </c>
      <c r="AX72" s="1">
        <f t="shared" si="141"/>
        <v>40258.509712632731</v>
      </c>
      <c r="AY72" s="1">
        <f t="shared" si="133"/>
        <v>4170.4528088794304</v>
      </c>
      <c r="AZ72" s="1">
        <f t="shared" si="134"/>
        <v>1200.0090757464106</v>
      </c>
      <c r="BA72" s="1">
        <f t="shared" si="142"/>
        <v>11939.785111589796</v>
      </c>
      <c r="BB72" s="1">
        <f t="shared" si="143"/>
        <v>23093.151030282406</v>
      </c>
      <c r="BC72" s="1">
        <f t="shared" si="144"/>
        <v>26991.843431662444</v>
      </c>
      <c r="BD72" s="1">
        <f t="shared" si="145"/>
        <v>44808.02044026972</v>
      </c>
      <c r="BE72" s="2">
        <f t="shared" ref="BE72:BG75" si="151">BE71</f>
        <v>1.2215527840971803E-2</v>
      </c>
      <c r="BF72" s="2">
        <f t="shared" si="151"/>
        <v>1.0459493193196024E-2</v>
      </c>
      <c r="BG72" s="2">
        <f t="shared" si="151"/>
        <v>6.7106044469667243E-3</v>
      </c>
      <c r="BH72" s="2">
        <f t="shared" si="135"/>
        <v>1.0291773736844504E-2</v>
      </c>
      <c r="BI72" s="2">
        <f t="shared" si="146"/>
        <v>1.4921912043355725E-5</v>
      </c>
      <c r="BJ72" s="2">
        <f t="shared" si="136"/>
        <v>1.0940099785851396E-5</v>
      </c>
      <c r="BK72" s="2">
        <f t="shared" si="137"/>
        <v>4.5032212043649583E-6</v>
      </c>
      <c r="BL72" s="2">
        <f t="shared" si="138"/>
        <v>0.84558406714002254</v>
      </c>
      <c r="BM72" s="2">
        <f t="shared" si="139"/>
        <v>0.15799795459709173</v>
      </c>
      <c r="BN72" s="2">
        <f t="shared" si="140"/>
        <v>2.5715736403303713E-2</v>
      </c>
      <c r="BO72" s="2">
        <f t="shared" si="147"/>
        <v>9.7766327892365084</v>
      </c>
      <c r="BP72" s="2">
        <f t="shared" si="148"/>
        <v>1.5153633105420503</v>
      </c>
      <c r="BQ72" s="2">
        <f t="shared" si="149"/>
        <v>0.89737994589458325</v>
      </c>
      <c r="BR72" s="11">
        <f t="shared" si="150"/>
        <v>5.2553852141010021E-2</v>
      </c>
      <c r="BS72" s="17">
        <f t="shared" si="128"/>
        <v>0.56353377941942351</v>
      </c>
      <c r="BT72" s="17">
        <f t="shared" si="129"/>
        <v>0.7224212765987621</v>
      </c>
      <c r="BU72" s="12">
        <f>(BU$3*templow!$I182+BU$4*templow!$I182^2+BU$5*templow!$I182^6)*(K72/K$56)^$BW$1</f>
        <v>2.0007493458390706</v>
      </c>
      <c r="BV72" s="12">
        <f>(BV$3*templow!$I182+BV$4*templow!$I182^2+BV$5*templow!$I182^6)*(L72/L$56)^$BW$1</f>
        <v>1.1332745322045543</v>
      </c>
      <c r="BW72" s="12">
        <f>(BW$3*templow!$I182+BW$4*templow!$I182^2+BW$5*templow!$I182^6)*(M72/M$56)^$BW$1</f>
        <v>0.56748451560289215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79"/>
        <v>2027</v>
      </c>
      <c r="B73" s="5">
        <f t="shared" si="80"/>
        <v>1128.0021437847611</v>
      </c>
      <c r="C73" s="5">
        <f t="shared" si="81"/>
        <v>2779.7392599383193</v>
      </c>
      <c r="D73" s="5">
        <f t="shared" si="82"/>
        <v>3833.283421383102</v>
      </c>
      <c r="E73" s="15">
        <f t="shared" si="83"/>
        <v>1.7176285965187768E-3</v>
      </c>
      <c r="F73" s="15">
        <f t="shared" si="84"/>
        <v>3.3838435115531181E-3</v>
      </c>
      <c r="G73" s="15">
        <f t="shared" si="85"/>
        <v>6.9079961582862509E-3</v>
      </c>
      <c r="H73" s="5">
        <f t="shared" si="86"/>
        <v>58059.610885256137</v>
      </c>
      <c r="I73" s="5">
        <f t="shared" si="87"/>
        <v>14904.696385715655</v>
      </c>
      <c r="J73" s="5">
        <f t="shared" si="88"/>
        <v>5900.7857584146122</v>
      </c>
      <c r="K73" s="5">
        <f t="shared" si="89"/>
        <v>51471.188423853513</v>
      </c>
      <c r="L73" s="5">
        <f t="shared" si="90"/>
        <v>5361.9044780647455</v>
      </c>
      <c r="M73" s="5">
        <f t="shared" si="91"/>
        <v>1539.3554584298197</v>
      </c>
      <c r="N73" s="15">
        <f t="shared" si="92"/>
        <v>2.2813587313736949E-2</v>
      </c>
      <c r="O73" s="15">
        <f t="shared" si="93"/>
        <v>2.8551042064029364E-2</v>
      </c>
      <c r="P73" s="15">
        <f t="shared" si="94"/>
        <v>2.6229210789816326E-2</v>
      </c>
      <c r="Q73" s="5">
        <f t="shared" si="95"/>
        <v>6798.0580531500982</v>
      </c>
      <c r="R73" s="5">
        <f t="shared" si="96"/>
        <v>7252.931147124089</v>
      </c>
      <c r="S73" s="5">
        <f t="shared" si="97"/>
        <v>3283.3077731892085</v>
      </c>
      <c r="T73" s="5">
        <f t="shared" si="98"/>
        <v>117.0875579339513</v>
      </c>
      <c r="U73" s="5">
        <f t="shared" si="99"/>
        <v>486.62052278201014</v>
      </c>
      <c r="V73" s="5">
        <f t="shared" si="100"/>
        <v>556.41873940384301</v>
      </c>
      <c r="W73" s="15">
        <f t="shared" si="101"/>
        <v>-1.0734613539272964E-2</v>
      </c>
      <c r="X73" s="15">
        <f t="shared" si="102"/>
        <v>-1.217998157191269E-2</v>
      </c>
      <c r="Y73" s="15">
        <f t="shared" si="103"/>
        <v>-9.7425357312937999E-3</v>
      </c>
      <c r="Z73" s="5">
        <f t="shared" si="123"/>
        <v>14313.662775961227</v>
      </c>
      <c r="AA73" s="5">
        <f t="shared" si="124"/>
        <v>20345.642155846013</v>
      </c>
      <c r="AB73" s="5">
        <f t="shared" si="125"/>
        <v>8830.4932567958513</v>
      </c>
      <c r="AC73" s="16">
        <f t="shared" si="107"/>
        <v>2.1605202267293104</v>
      </c>
      <c r="AD73" s="16">
        <f t="shared" si="108"/>
        <v>2.8899813864801254</v>
      </c>
      <c r="AE73" s="16">
        <f t="shared" si="109"/>
        <v>2.7706384452811115</v>
      </c>
      <c r="AF73" s="15">
        <f t="shared" si="110"/>
        <v>-4.0504037456468023E-3</v>
      </c>
      <c r="AG73" s="15">
        <f t="shared" si="111"/>
        <v>2.9673830763510267E-4</v>
      </c>
      <c r="AH73" s="15">
        <f t="shared" si="112"/>
        <v>9.7937136394747881E-3</v>
      </c>
      <c r="AI73" s="1">
        <f t="shared" si="70"/>
        <v>91192.711908420591</v>
      </c>
      <c r="AJ73" s="1">
        <f t="shared" si="71"/>
        <v>21998.13037909193</v>
      </c>
      <c r="AK73" s="1">
        <f t="shared" si="72"/>
        <v>8560.2020938659862</v>
      </c>
      <c r="AL73" s="14">
        <f t="shared" si="113"/>
        <v>20.962213780324387</v>
      </c>
      <c r="AM73" s="14">
        <f t="shared" si="114"/>
        <v>3.5055273468561481</v>
      </c>
      <c r="AN73" s="14">
        <f t="shared" si="115"/>
        <v>1.3034688471178848</v>
      </c>
      <c r="AO73" s="11">
        <f t="shared" si="116"/>
        <v>1.7382433548357116E-2</v>
      </c>
      <c r="AP73" s="11">
        <f t="shared" si="117"/>
        <v>2.1897281714343381E-2</v>
      </c>
      <c r="AQ73" s="11">
        <f t="shared" si="118"/>
        <v>1.9863597388794303E-2</v>
      </c>
      <c r="AR73" s="1">
        <f t="shared" si="126"/>
        <v>58059.610885256137</v>
      </c>
      <c r="AS73" s="1">
        <f t="shared" si="122"/>
        <v>14904.696385715655</v>
      </c>
      <c r="AT73" s="1">
        <f t="shared" si="122"/>
        <v>5900.7857584146122</v>
      </c>
      <c r="AU73" s="1">
        <f t="shared" si="76"/>
        <v>11611.922177051229</v>
      </c>
      <c r="AV73" s="1">
        <f t="shared" si="77"/>
        <v>2980.9392771431312</v>
      </c>
      <c r="AW73" s="1">
        <f t="shared" si="78"/>
        <v>1180.1571516829224</v>
      </c>
      <c r="AX73" s="1">
        <f t="shared" si="141"/>
        <v>41176.950739082808</v>
      </c>
      <c r="AY73" s="1">
        <f t="shared" si="133"/>
        <v>4289.5235824517958</v>
      </c>
      <c r="AZ73" s="1">
        <f t="shared" si="134"/>
        <v>1231.4843667438556</v>
      </c>
      <c r="BA73" s="1">
        <f t="shared" si="142"/>
        <v>11985.737852910312</v>
      </c>
      <c r="BB73" s="1">
        <f t="shared" si="143"/>
        <v>23249.547236671522</v>
      </c>
      <c r="BC73" s="1">
        <f t="shared" si="144"/>
        <v>27277.550999271385</v>
      </c>
      <c r="BD73" s="1">
        <f t="shared" si="145"/>
        <v>43845.245486522828</v>
      </c>
      <c r="BE73" s="2">
        <f t="shared" si="151"/>
        <v>1.2215527840971803E-2</v>
      </c>
      <c r="BF73" s="2">
        <f t="shared" si="151"/>
        <v>1.0459493193196024E-2</v>
      </c>
      <c r="BG73" s="2">
        <f t="shared" si="151"/>
        <v>6.7106044469667243E-3</v>
      </c>
      <c r="BH73" s="2">
        <f t="shared" si="135"/>
        <v>1.0276249091019945E-2</v>
      </c>
      <c r="BI73" s="2">
        <f t="shared" si="146"/>
        <v>1.4921912043355725E-5</v>
      </c>
      <c r="BJ73" s="2">
        <f t="shared" si="136"/>
        <v>1.0940099785851396E-5</v>
      </c>
      <c r="BK73" s="2">
        <f t="shared" si="137"/>
        <v>4.5032212043649583E-6</v>
      </c>
      <c r="BL73" s="2">
        <f t="shared" si="138"/>
        <v>0.86636040690125071</v>
      </c>
      <c r="BM73" s="2">
        <f t="shared" si="139"/>
        <v>0.16305886573754791</v>
      </c>
      <c r="BN73" s="2">
        <f t="shared" si="140"/>
        <v>2.6572543549707443E-2</v>
      </c>
      <c r="BO73" s="2">
        <f t="shared" si="147"/>
        <v>9.9098155979465279</v>
      </c>
      <c r="BP73" s="2">
        <f t="shared" si="148"/>
        <v>1.5324713685505575</v>
      </c>
      <c r="BQ73" s="2">
        <f t="shared" si="149"/>
        <v>0.89684320002262496</v>
      </c>
      <c r="BR73" s="11">
        <f t="shared" si="150"/>
        <v>5.1635858304228871E-2</v>
      </c>
      <c r="BS73" s="17">
        <f t="shared" si="128"/>
        <v>0.53539662438471336</v>
      </c>
      <c r="BT73" s="17">
        <f t="shared" si="129"/>
        <v>0.70137988019297293</v>
      </c>
      <c r="BU73" s="12">
        <f>(BU$3*templow!$I183+BU$4*templow!$I183^2+BU$5*templow!$I183^6)*(K73/K$56)^$BW$1</f>
        <v>2.0214109675566596</v>
      </c>
      <c r="BV73" s="12">
        <f>(BV$3*templow!$I183+BV$4*templow!$I183^2+BV$5*templow!$I183^6)*(L73/L$56)^$BW$1</f>
        <v>1.1419377104083437</v>
      </c>
      <c r="BW73" s="12">
        <f>(BW$3*templow!$I183+BW$4*templow!$I183^2+BW$5*templow!$I183^6)*(M73/M$56)^$BW$1</f>
        <v>0.57049265886508649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79"/>
        <v>2028</v>
      </c>
      <c r="B74" s="5">
        <f t="shared" si="80"/>
        <v>1129.8427580869054</v>
      </c>
      <c r="C74" s="5">
        <f t="shared" si="81"/>
        <v>2788.6751524639435</v>
      </c>
      <c r="D74" s="5">
        <f t="shared" si="82"/>
        <v>3858.4397131742121</v>
      </c>
      <c r="E74" s="15">
        <f t="shared" si="83"/>
        <v>1.6317471666928379E-3</v>
      </c>
      <c r="F74" s="15">
        <f t="shared" si="84"/>
        <v>3.2146513359754621E-3</v>
      </c>
      <c r="G74" s="15">
        <f t="shared" si="85"/>
        <v>6.5625963503719376E-3</v>
      </c>
      <c r="H74" s="5">
        <f t="shared" si="86"/>
        <v>59467.66689575505</v>
      </c>
      <c r="I74" s="5">
        <f t="shared" si="87"/>
        <v>15375.185197876663</v>
      </c>
      <c r="J74" s="5">
        <f t="shared" si="88"/>
        <v>6093.7016156657746</v>
      </c>
      <c r="K74" s="5">
        <f t="shared" si="89"/>
        <v>52633.577964820572</v>
      </c>
      <c r="L74" s="5">
        <f t="shared" si="90"/>
        <v>5513.4371546617267</v>
      </c>
      <c r="M74" s="5">
        <f t="shared" si="91"/>
        <v>1579.3175658179937</v>
      </c>
      <c r="N74" s="15">
        <f t="shared" si="92"/>
        <v>2.2583304884959077E-2</v>
      </c>
      <c r="O74" s="15">
        <f t="shared" si="93"/>
        <v>2.8260980257461377E-2</v>
      </c>
      <c r="P74" s="15">
        <f t="shared" si="94"/>
        <v>2.5960285630803215E-2</v>
      </c>
      <c r="Q74" s="5">
        <f t="shared" si="95"/>
        <v>6888.1795957604836</v>
      </c>
      <c r="R74" s="5">
        <f t="shared" si="96"/>
        <v>7390.7514903127894</v>
      </c>
      <c r="S74" s="5">
        <f t="shared" si="97"/>
        <v>3357.6162447427973</v>
      </c>
      <c r="T74" s="5">
        <f t="shared" si="98"/>
        <v>115.8306682492731</v>
      </c>
      <c r="U74" s="5">
        <f t="shared" si="99"/>
        <v>480.69349378201076</v>
      </c>
      <c r="V74" s="5">
        <f t="shared" si="100"/>
        <v>550.9978099536396</v>
      </c>
      <c r="W74" s="15">
        <f t="shared" si="101"/>
        <v>-1.0734613539272964E-2</v>
      </c>
      <c r="X74" s="15">
        <f t="shared" si="102"/>
        <v>-1.217998157191269E-2</v>
      </c>
      <c r="Y74" s="15">
        <f t="shared" si="103"/>
        <v>-9.7425357312937999E-3</v>
      </c>
      <c r="Z74" s="5">
        <f t="shared" si="123"/>
        <v>14449.165325004245</v>
      </c>
      <c r="AA74" s="5">
        <f t="shared" si="124"/>
        <v>20747.751117194006</v>
      </c>
      <c r="AB74" s="5">
        <f t="shared" si="125"/>
        <v>9124.3074915354391</v>
      </c>
      <c r="AC74" s="16">
        <f t="shared" si="107"/>
        <v>2.1517692475104204</v>
      </c>
      <c r="AD74" s="16">
        <f t="shared" si="108"/>
        <v>2.8908389546658464</v>
      </c>
      <c r="AE74" s="16">
        <f t="shared" si="109"/>
        <v>2.7977732848127141</v>
      </c>
      <c r="AF74" s="15">
        <f t="shared" si="110"/>
        <v>-4.0504037456468023E-3</v>
      </c>
      <c r="AG74" s="15">
        <f t="shared" si="111"/>
        <v>2.9673830763510267E-4</v>
      </c>
      <c r="AH74" s="15">
        <f t="shared" si="112"/>
        <v>9.7937136394747881E-3</v>
      </c>
      <c r="AI74" s="1">
        <f t="shared" si="70"/>
        <v>93685.362894629754</v>
      </c>
      <c r="AJ74" s="1">
        <f t="shared" si="71"/>
        <v>22779.256618325868</v>
      </c>
      <c r="AK74" s="1">
        <f t="shared" si="72"/>
        <v>8884.3390361623096</v>
      </c>
      <c r="AL74" s="14">
        <f t="shared" si="113"/>
        <v>21.322944325506704</v>
      </c>
      <c r="AM74" s="14">
        <f t="shared" si="114"/>
        <v>3.5815212515288772</v>
      </c>
      <c r="AN74" s="14">
        <f t="shared" si="115"/>
        <v>1.3291015117019904</v>
      </c>
      <c r="AO74" s="11">
        <f t="shared" si="116"/>
        <v>1.7208609212873545E-2</v>
      </c>
      <c r="AP74" s="11">
        <f t="shared" si="117"/>
        <v>2.1678308897199947E-2</v>
      </c>
      <c r="AQ74" s="11">
        <f t="shared" si="118"/>
        <v>1.9664961414906361E-2</v>
      </c>
      <c r="AR74" s="1">
        <f t="shared" si="126"/>
        <v>59467.66689575505</v>
      </c>
      <c r="AS74" s="1">
        <f t="shared" si="122"/>
        <v>15375.185197876663</v>
      </c>
      <c r="AT74" s="1">
        <f t="shared" si="122"/>
        <v>6093.7016156657746</v>
      </c>
      <c r="AU74" s="1">
        <f t="shared" si="76"/>
        <v>11893.533379151011</v>
      </c>
      <c r="AV74" s="1">
        <f t="shared" si="77"/>
        <v>3075.0370395753325</v>
      </c>
      <c r="AW74" s="1">
        <f t="shared" si="78"/>
        <v>1218.740323133155</v>
      </c>
      <c r="AX74" s="1">
        <f t="shared" si="141"/>
        <v>42106.862371856456</v>
      </c>
      <c r="AY74" s="1">
        <f t="shared" si="133"/>
        <v>4410.749723729381</v>
      </c>
      <c r="AZ74" s="1">
        <f t="shared" si="134"/>
        <v>1263.4540526543951</v>
      </c>
      <c r="BA74" s="1">
        <f t="shared" si="142"/>
        <v>12030.527282600475</v>
      </c>
      <c r="BB74" s="1">
        <f t="shared" si="143"/>
        <v>23402.004031149816</v>
      </c>
      <c r="BC74" s="1">
        <f t="shared" si="144"/>
        <v>27555.45065407957</v>
      </c>
      <c r="BD74" s="1">
        <f t="shared" si="145"/>
        <v>42891.750724459853</v>
      </c>
      <c r="BE74" s="2">
        <f t="shared" si="151"/>
        <v>1.2215527840971803E-2</v>
      </c>
      <c r="BF74" s="2">
        <f t="shared" si="151"/>
        <v>1.0459493193196024E-2</v>
      </c>
      <c r="BG74" s="2">
        <f t="shared" si="151"/>
        <v>6.7106044469667243E-3</v>
      </c>
      <c r="BH74" s="2">
        <f t="shared" si="135"/>
        <v>1.0260203147794496E-2</v>
      </c>
      <c r="BI74" s="2">
        <f t="shared" si="146"/>
        <v>1.4921912043355725E-5</v>
      </c>
      <c r="BJ74" s="2">
        <f t="shared" si="136"/>
        <v>1.0940099785851396E-5</v>
      </c>
      <c r="BK74" s="2">
        <f t="shared" si="137"/>
        <v>4.5032212043649583E-6</v>
      </c>
      <c r="BL74" s="2">
        <f t="shared" si="138"/>
        <v>0.88737129484203381</v>
      </c>
      <c r="BM74" s="2">
        <f t="shared" si="139"/>
        <v>0.16820606029071603</v>
      </c>
      <c r="BN74" s="2">
        <f t="shared" si="140"/>
        <v>2.7441286328739121E-2</v>
      </c>
      <c r="BO74" s="2">
        <f t="shared" si="147"/>
        <v>10.054960605172806</v>
      </c>
      <c r="BP74" s="2">
        <f t="shared" si="148"/>
        <v>1.5502079624239158</v>
      </c>
      <c r="BQ74" s="2">
        <f t="shared" si="149"/>
        <v>0.89634026907818909</v>
      </c>
      <c r="BR74" s="11">
        <f t="shared" si="150"/>
        <v>5.1524097256748752E-2</v>
      </c>
      <c r="BS74" s="17">
        <f t="shared" si="128"/>
        <v>0.50910837639945505</v>
      </c>
      <c r="BT74" s="17">
        <f t="shared" si="129"/>
        <v>0.68095133999317758</v>
      </c>
      <c r="BU74" s="12">
        <f>(BU$3*templow!$I184+BU$4*templow!$I184^2+BU$5*templow!$I184^6)*(K74/K$56)^$BW$1</f>
        <v>2.0420530373522041</v>
      </c>
      <c r="BV74" s="12">
        <f>(BV$3*templow!$I184+BV$4*templow!$I184^2+BV$5*templow!$I184^6)*(L74/L$56)^$BW$1</f>
        <v>1.1505117961735671</v>
      </c>
      <c r="BW74" s="12">
        <f>(BW$3*templow!$I184+BW$4*templow!$I184^2+BW$5*templow!$I184^6)*(M74/M$56)^$BW$1</f>
        <v>0.57338298519898867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79"/>
        <v>2029</v>
      </c>
      <c r="B75" s="5">
        <f t="shared" si="80"/>
        <v>1131.5941949202563</v>
      </c>
      <c r="C75" s="5">
        <f t="shared" si="81"/>
        <v>2797.1915398531901</v>
      </c>
      <c r="D75" s="5">
        <f t="shared" si="82"/>
        <v>3882.4950264350286</v>
      </c>
      <c r="E75" s="15">
        <f t="shared" si="83"/>
        <v>1.5501598083581959E-3</v>
      </c>
      <c r="F75" s="15">
        <f t="shared" si="84"/>
        <v>3.053918769176689E-3</v>
      </c>
      <c r="G75" s="15">
        <f t="shared" si="85"/>
        <v>6.2344665328533406E-3</v>
      </c>
      <c r="H75" s="5">
        <f t="shared" si="86"/>
        <v>60891.054594555331</v>
      </c>
      <c r="I75" s="5">
        <f t="shared" si="87"/>
        <v>15853.533627785808</v>
      </c>
      <c r="J75" s="5">
        <f t="shared" si="88"/>
        <v>6289.2295988112373</v>
      </c>
      <c r="K75" s="5">
        <f t="shared" si="89"/>
        <v>53809.974342300637</v>
      </c>
      <c r="L75" s="5">
        <f t="shared" si="90"/>
        <v>5667.6610814495307</v>
      </c>
      <c r="M75" s="5">
        <f t="shared" si="91"/>
        <v>1619.8937940652334</v>
      </c>
      <c r="N75" s="15">
        <f t="shared" si="92"/>
        <v>2.2350682263446942E-2</v>
      </c>
      <c r="O75" s="15">
        <f t="shared" si="93"/>
        <v>2.7972374121904009E-2</v>
      </c>
      <c r="P75" s="15">
        <f t="shared" si="94"/>
        <v>2.5692254126372438E-2</v>
      </c>
      <c r="Q75" s="5">
        <f t="shared" si="95"/>
        <v>6977.3397614919331</v>
      </c>
      <c r="R75" s="5">
        <f t="shared" si="96"/>
        <v>7527.8705988614338</v>
      </c>
      <c r="S75" s="5">
        <f t="shared" si="97"/>
        <v>3431.5904221385167</v>
      </c>
      <c r="T75" s="5">
        <f t="shared" si="98"/>
        <v>114.58727078962141</v>
      </c>
      <c r="U75" s="5">
        <f t="shared" si="99"/>
        <v>474.83865588600753</v>
      </c>
      <c r="V75" s="5">
        <f t="shared" si="100"/>
        <v>545.62969410230164</v>
      </c>
      <c r="W75" s="15">
        <f t="shared" si="101"/>
        <v>-1.0734613539272964E-2</v>
      </c>
      <c r="X75" s="15">
        <f t="shared" si="102"/>
        <v>-1.217998157191269E-2</v>
      </c>
      <c r="Y75" s="15">
        <f t="shared" si="103"/>
        <v>-9.7425357312937999E-3</v>
      </c>
      <c r="Z75" s="5">
        <f t="shared" si="123"/>
        <v>14581.416428474939</v>
      </c>
      <c r="AA75" s="5">
        <f t="shared" si="124"/>
        <v>21148.273941618481</v>
      </c>
      <c r="AB75" s="5">
        <f t="shared" si="125"/>
        <v>9422.1939124050077</v>
      </c>
      <c r="AC75" s="16">
        <f t="shared" si="107"/>
        <v>2.1430537132905365</v>
      </c>
      <c r="AD75" s="16">
        <f t="shared" si="108"/>
        <v>2.8916967773248996</v>
      </c>
      <c r="AE75" s="16">
        <f t="shared" si="109"/>
        <v>2.8251738751923425</v>
      </c>
      <c r="AF75" s="15">
        <f t="shared" si="110"/>
        <v>-4.0504037456468023E-3</v>
      </c>
      <c r="AG75" s="15">
        <f t="shared" si="111"/>
        <v>2.9673830763510267E-4</v>
      </c>
      <c r="AH75" s="15">
        <f t="shared" si="112"/>
        <v>9.7937136394747881E-3</v>
      </c>
      <c r="AI75" s="1">
        <f t="shared" si="70"/>
        <v>96210.35998431778</v>
      </c>
      <c r="AJ75" s="1">
        <f t="shared" si="71"/>
        <v>23576.367996068613</v>
      </c>
      <c r="AK75" s="1">
        <f t="shared" si="72"/>
        <v>9214.6454556792341</v>
      </c>
      <c r="AL75" s="14">
        <f t="shared" si="113"/>
        <v>21.686213159510551</v>
      </c>
      <c r="AM75" s="14">
        <f t="shared" si="114"/>
        <v>3.6583861623012814</v>
      </c>
      <c r="AN75" s="14">
        <f t="shared" si="115"/>
        <v>1.3549768743466626</v>
      </c>
      <c r="AO75" s="11">
        <f t="shared" si="116"/>
        <v>1.7036523120744808E-2</v>
      </c>
      <c r="AP75" s="11">
        <f t="shared" si="117"/>
        <v>2.1461525808227949E-2</v>
      </c>
      <c r="AQ75" s="11">
        <f t="shared" si="118"/>
        <v>1.9468311800757296E-2</v>
      </c>
      <c r="AR75" s="1">
        <f t="shared" si="126"/>
        <v>60891.054594555331</v>
      </c>
      <c r="AS75" s="1">
        <f t="shared" si="122"/>
        <v>15853.533627785808</v>
      </c>
      <c r="AT75" s="1">
        <f t="shared" si="122"/>
        <v>6289.2295988112373</v>
      </c>
      <c r="AU75" s="1">
        <f t="shared" si="76"/>
        <v>12178.210918911067</v>
      </c>
      <c r="AV75" s="1">
        <f t="shared" si="77"/>
        <v>3170.7067255571619</v>
      </c>
      <c r="AW75" s="1">
        <f t="shared" si="78"/>
        <v>1257.8459197622476</v>
      </c>
      <c r="AX75" s="1">
        <f t="shared" si="141"/>
        <v>43047.979473840503</v>
      </c>
      <c r="AY75" s="1">
        <f t="shared" si="133"/>
        <v>4534.1288651596242</v>
      </c>
      <c r="AZ75" s="1">
        <f t="shared" si="134"/>
        <v>1295.9150352521867</v>
      </c>
      <c r="BA75" s="1">
        <f t="shared" si="142"/>
        <v>12074.189921322613</v>
      </c>
      <c r="BB75" s="1">
        <f t="shared" si="143"/>
        <v>23550.641590973679</v>
      </c>
      <c r="BC75" s="1">
        <f t="shared" si="144"/>
        <v>27825.73436969762</v>
      </c>
      <c r="BD75" s="1">
        <f t="shared" si="145"/>
        <v>41948.298893853542</v>
      </c>
      <c r="BE75" s="2">
        <f t="shared" si="151"/>
        <v>1.2215527840971803E-2</v>
      </c>
      <c r="BF75" s="2">
        <f t="shared" si="151"/>
        <v>1.0459493193196024E-2</v>
      </c>
      <c r="BG75" s="2">
        <f t="shared" si="151"/>
        <v>6.7106044469667243E-3</v>
      </c>
      <c r="BH75" s="2">
        <f t="shared" si="135"/>
        <v>1.0244279932102444E-2</v>
      </c>
      <c r="BI75" s="2">
        <f t="shared" si="146"/>
        <v>1.4921912043355725E-5</v>
      </c>
      <c r="BJ75" s="2">
        <f t="shared" si="136"/>
        <v>1.0940099785851396E-5</v>
      </c>
      <c r="BK75" s="2">
        <f t="shared" si="137"/>
        <v>4.5032212043649583E-6</v>
      </c>
      <c r="BL75" s="2">
        <f t="shared" si="138"/>
        <v>0.90861096088712612</v>
      </c>
      <c r="BM75" s="2">
        <f t="shared" si="139"/>
        <v>0.17343923984632742</v>
      </c>
      <c r="BN75" s="2">
        <f t="shared" si="140"/>
        <v>2.8321792088486484E-2</v>
      </c>
      <c r="BO75" s="2">
        <f t="shared" si="147"/>
        <v>10.202251287651071</v>
      </c>
      <c r="BP75" s="2">
        <f t="shared" si="148"/>
        <v>1.568165113859308</v>
      </c>
      <c r="BQ75" s="2">
        <f t="shared" si="149"/>
        <v>0.89585360917295676</v>
      </c>
      <c r="BR75" s="11">
        <f t="shared" si="150"/>
        <v>5.1404538564901986E-2</v>
      </c>
      <c r="BS75" s="17">
        <f t="shared" si="128"/>
        <v>0.48416234846888817</v>
      </c>
      <c r="BT75" s="17">
        <f t="shared" si="129"/>
        <v>0.66111780581861901</v>
      </c>
      <c r="BU75" s="12">
        <f>(BU$3*templow!$I185+BU$4*templow!$I185^2+BU$5*templow!$I185^6)*(K75/K$56)^$BW$1</f>
        <v>2.0626534724474586</v>
      </c>
      <c r="BV75" s="12">
        <f>(BV$3*templow!$I185+BV$4*templow!$I185^2+BV$5*templow!$I185^6)*(L75/L$56)^$BW$1</f>
        <v>1.1589823895315652</v>
      </c>
      <c r="BW75" s="12">
        <f>(BW$3*templow!$I185+BW$4*templow!$I185^2+BW$5*templow!$I185^6)*(M75/M$56)^$BW$1</f>
        <v>0.57614648426168913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79"/>
        <v>2030</v>
      </c>
      <c r="B76" s="5">
        <f t="shared" si="80"/>
        <v>1133.2606391685763</v>
      </c>
      <c r="C76" s="5">
        <f t="shared" si="81"/>
        <v>2805.3068158105034</v>
      </c>
      <c r="D76" s="5">
        <f t="shared" si="82"/>
        <v>3905.4900474759938</v>
      </c>
      <c r="E76" s="15">
        <f t="shared" si="83"/>
        <v>1.472651817940286E-3</v>
      </c>
      <c r="F76" s="15">
        <f t="shared" si="84"/>
        <v>2.9012228307178545E-3</v>
      </c>
      <c r="G76" s="15">
        <f t="shared" si="85"/>
        <v>5.9227432062106729E-3</v>
      </c>
      <c r="H76" s="5">
        <f t="shared" si="86"/>
        <v>62329.652925272123</v>
      </c>
      <c r="I76" s="5">
        <f t="shared" si="87"/>
        <v>16339.723695090055</v>
      </c>
      <c r="J76" s="5">
        <f t="shared" si="88"/>
        <v>6487.3325307374716</v>
      </c>
      <c r="K76" s="5">
        <f t="shared" si="89"/>
        <v>55000.280404162506</v>
      </c>
      <c r="L76" s="5">
        <f t="shared" si="90"/>
        <v>5824.5763361784784</v>
      </c>
      <c r="M76" s="5">
        <f t="shared" si="91"/>
        <v>1661.0802874609931</v>
      </c>
      <c r="N76" s="15">
        <f t="shared" si="92"/>
        <v>2.2120546913663164E-2</v>
      </c>
      <c r="O76" s="15">
        <f t="shared" si="93"/>
        <v>2.7686068816383136E-2</v>
      </c>
      <c r="P76" s="15">
        <f t="shared" si="94"/>
        <v>2.5425428226624414E-2</v>
      </c>
      <c r="Q76" s="5">
        <f t="shared" si="95"/>
        <v>7065.5162241242906</v>
      </c>
      <c r="R76" s="5">
        <f t="shared" si="96"/>
        <v>7664.2312188221586</v>
      </c>
      <c r="S76" s="5">
        <f t="shared" si="97"/>
        <v>3505.1957930914973</v>
      </c>
      <c r="T76" s="5">
        <f t="shared" si="98"/>
        <v>113.35722072117481</v>
      </c>
      <c r="U76" s="5">
        <f t="shared" si="99"/>
        <v>469.05512980768418</v>
      </c>
      <c r="V76" s="5">
        <f t="shared" si="100"/>
        <v>540.31387731145503</v>
      </c>
      <c r="W76" s="15">
        <f t="shared" si="101"/>
        <v>-1.0734613539272964E-2</v>
      </c>
      <c r="X76" s="15">
        <f t="shared" si="102"/>
        <v>-1.217998157191269E-2</v>
      </c>
      <c r="Y76" s="15">
        <f t="shared" si="103"/>
        <v>-9.7425357312937999E-3</v>
      </c>
      <c r="Z76" s="5">
        <f t="shared" si="123"/>
        <v>14710.332269707857</v>
      </c>
      <c r="AA76" s="5">
        <f t="shared" si="124"/>
        <v>21547.025496010298</v>
      </c>
      <c r="AB76" s="5">
        <f t="shared" si="125"/>
        <v>9724.0926983987356</v>
      </c>
      <c r="AC76" s="16">
        <f t="shared" si="107"/>
        <v>2.1343734805031023</v>
      </c>
      <c r="AD76" s="16">
        <f t="shared" si="108"/>
        <v>2.892554854532797</v>
      </c>
      <c r="AE76" s="16">
        <f t="shared" si="109"/>
        <v>2.8528428191077015</v>
      </c>
      <c r="AF76" s="15">
        <f t="shared" si="110"/>
        <v>-4.0504037456468023E-3</v>
      </c>
      <c r="AG76" s="15">
        <f t="shared" si="111"/>
        <v>2.9673830763510267E-4</v>
      </c>
      <c r="AH76" s="15">
        <f t="shared" si="112"/>
        <v>9.7937136394747881E-3</v>
      </c>
      <c r="AI76" s="1">
        <f t="shared" si="70"/>
        <v>98767.534904797067</v>
      </c>
      <c r="AJ76" s="1">
        <f t="shared" si="71"/>
        <v>24389.437922018915</v>
      </c>
      <c r="AK76" s="1">
        <f t="shared" si="72"/>
        <v>9551.0268298735573</v>
      </c>
      <c r="AL76" s="14">
        <f t="shared" si="113"/>
        <v>22.051976254685016</v>
      </c>
      <c r="AM76" s="14">
        <f t="shared" si="114"/>
        <v>3.736115565849587</v>
      </c>
      <c r="AN76" s="14">
        <f t="shared" si="115"/>
        <v>1.3810921954965329</v>
      </c>
      <c r="AO76" s="11">
        <f t="shared" si="116"/>
        <v>1.686615788953736E-2</v>
      </c>
      <c r="AP76" s="11">
        <f t="shared" si="117"/>
        <v>2.1246910550145669E-2</v>
      </c>
      <c r="AQ76" s="11">
        <f t="shared" si="118"/>
        <v>1.9273628682749722E-2</v>
      </c>
      <c r="AR76" s="1">
        <f t="shared" si="126"/>
        <v>62329.652925272123</v>
      </c>
      <c r="AS76" s="1">
        <f t="shared" si="122"/>
        <v>16339.723695090055</v>
      </c>
      <c r="AT76" s="1">
        <f t="shared" si="122"/>
        <v>6487.3325307374716</v>
      </c>
      <c r="AU76" s="1">
        <f t="shared" si="76"/>
        <v>12465.930585054426</v>
      </c>
      <c r="AV76" s="1">
        <f t="shared" si="77"/>
        <v>3267.9447390180112</v>
      </c>
      <c r="AW76" s="1">
        <f t="shared" si="78"/>
        <v>1297.4665061474943</v>
      </c>
      <c r="AX76" s="1">
        <f t="shared" si="141"/>
        <v>44000.224323330003</v>
      </c>
      <c r="AY76" s="1">
        <f t="shared" si="133"/>
        <v>4659.6610689427825</v>
      </c>
      <c r="AZ76" s="1">
        <f t="shared" si="134"/>
        <v>1328.8642299687945</v>
      </c>
      <c r="BA76" s="1">
        <f t="shared" si="142"/>
        <v>12116.766103588538</v>
      </c>
      <c r="BB76" s="1">
        <f t="shared" si="143"/>
        <v>23695.579449419667</v>
      </c>
      <c r="BC76" s="1">
        <f t="shared" si="144"/>
        <v>28088.596446484426</v>
      </c>
      <c r="BD76" s="1">
        <f t="shared" si="145"/>
        <v>41015.583072279027</v>
      </c>
      <c r="BE76" s="2">
        <f t="shared" ref="BE76:BE139" si="152">BE75</f>
        <v>1.2215527840971803E-2</v>
      </c>
      <c r="BF76" s="2">
        <f t="shared" ref="BF76:BF139" si="153">BF75</f>
        <v>1.0459493193196024E-2</v>
      </c>
      <c r="BG76" s="2">
        <f t="shared" ref="BG76:BG139" si="154">BG75</f>
        <v>6.7106044469667243E-3</v>
      </c>
      <c r="BH76" s="2">
        <f t="shared" si="135"/>
        <v>1.0228472022023833E-2</v>
      </c>
      <c r="BI76" s="2">
        <f t="shared" si="146"/>
        <v>1.4921912043355725E-5</v>
      </c>
      <c r="BJ76" s="2">
        <f t="shared" si="136"/>
        <v>1.0940099785851396E-5</v>
      </c>
      <c r="BK76" s="2">
        <f t="shared" si="137"/>
        <v>4.5032212043649583E-6</v>
      </c>
      <c r="BL76" s="2">
        <f t="shared" si="138"/>
        <v>0.93007759864380046</v>
      </c>
      <c r="BM76" s="2">
        <f t="shared" si="139"/>
        <v>0.17875820769752571</v>
      </c>
      <c r="BN76" s="2">
        <f t="shared" si="140"/>
        <v>2.921389341218357E-2</v>
      </c>
      <c r="BO76" s="2">
        <f t="shared" si="147"/>
        <v>10.351766318625682</v>
      </c>
      <c r="BP76" s="2">
        <f t="shared" si="148"/>
        <v>1.5863463734160752</v>
      </c>
      <c r="BQ76" s="2">
        <f t="shared" si="149"/>
        <v>0.89538271343068332</v>
      </c>
      <c r="BR76" s="11">
        <f t="shared" si="150"/>
        <v>5.1281211683646272E-2</v>
      </c>
      <c r="BS76" s="17">
        <f t="shared" si="128"/>
        <v>0.46049102006896214</v>
      </c>
      <c r="BT76" s="17">
        <f t="shared" si="129"/>
        <v>0.64186194739671742</v>
      </c>
      <c r="BU76" s="12">
        <f>(BU$3*templow!$I186+BU$4*templow!$I186^2+BU$5*templow!$I186^6)*(K76/K$56)^$BW$1</f>
        <v>2.0831891989574967</v>
      </c>
      <c r="BV76" s="12">
        <f>(BV$3*templow!$I186+BV$4*templow!$I186^2+BV$5*templow!$I186^6)*(L76/L$56)^$BW$1</f>
        <v>1.1673356934849741</v>
      </c>
      <c r="BW76" s="12">
        <f>(BW$3*templow!$I186+BW$4*templow!$I186^2+BW$5*templow!$I186^6)*(M76/M$56)^$BW$1</f>
        <v>0.57877449708409501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79"/>
        <v>2031</v>
      </c>
      <c r="B77" s="5">
        <f t="shared" si="80"/>
        <v>1134.8460925920244</v>
      </c>
      <c r="C77" s="5">
        <f t="shared" si="81"/>
        <v>2813.0386949826416</v>
      </c>
      <c r="D77" s="5">
        <f t="shared" si="82"/>
        <v>3927.4647013893245</v>
      </c>
      <c r="E77" s="15">
        <f t="shared" si="83"/>
        <v>1.3990192270432716E-3</v>
      </c>
      <c r="F77" s="15">
        <f t="shared" si="84"/>
        <v>2.7561616891819615E-3</v>
      </c>
      <c r="G77" s="15">
        <f t="shared" si="85"/>
        <v>5.6266060459001389E-3</v>
      </c>
      <c r="H77" s="5">
        <f t="shared" si="86"/>
        <v>63783.335626856955</v>
      </c>
      <c r="I77" s="5">
        <f t="shared" si="87"/>
        <v>16833.736088472189</v>
      </c>
      <c r="J77" s="5">
        <f t="shared" si="88"/>
        <v>6687.9741983030754</v>
      </c>
      <c r="K77" s="5">
        <f t="shared" si="89"/>
        <v>56204.392862801149</v>
      </c>
      <c r="L77" s="5">
        <f t="shared" si="90"/>
        <v>5984.1822007272694</v>
      </c>
      <c r="M77" s="5">
        <f t="shared" si="91"/>
        <v>1702.8731527331695</v>
      </c>
      <c r="N77" s="15">
        <f t="shared" si="92"/>
        <v>2.1892842178083072E-2</v>
      </c>
      <c r="O77" s="15">
        <f t="shared" si="93"/>
        <v>2.7402141432574911E-2</v>
      </c>
      <c r="P77" s="15">
        <f t="shared" si="94"/>
        <v>2.516005131579635E-2</v>
      </c>
      <c r="Q77" s="5">
        <f t="shared" si="95"/>
        <v>7152.6871609477521</v>
      </c>
      <c r="R77" s="5">
        <f t="shared" si="96"/>
        <v>7799.7777373924591</v>
      </c>
      <c r="S77" s="5">
        <f t="shared" si="97"/>
        <v>3578.3995919780114</v>
      </c>
      <c r="T77" s="5">
        <f t="shared" si="98"/>
        <v>112.14037476484694</v>
      </c>
      <c r="U77" s="5">
        <f t="shared" si="99"/>
        <v>463.34204697041548</v>
      </c>
      <c r="V77" s="5">
        <f t="shared" si="100"/>
        <v>535.04985005563424</v>
      </c>
      <c r="W77" s="15">
        <f t="shared" si="101"/>
        <v>-1.0734613539272964E-2</v>
      </c>
      <c r="X77" s="15">
        <f t="shared" si="102"/>
        <v>-1.217998157191269E-2</v>
      </c>
      <c r="Y77" s="15">
        <f t="shared" si="103"/>
        <v>-9.7425357312937999E-3</v>
      </c>
      <c r="Z77" s="5">
        <f t="shared" si="123"/>
        <v>14835.899027250489</v>
      </c>
      <c r="AA77" s="5">
        <f t="shared" si="124"/>
        <v>21943.840171682983</v>
      </c>
      <c r="AB77" s="5">
        <f t="shared" si="125"/>
        <v>10029.945836420258</v>
      </c>
      <c r="AC77" s="16">
        <f t="shared" si="107"/>
        <v>2.1257284061630632</v>
      </c>
      <c r="AD77" s="16">
        <f t="shared" si="108"/>
        <v>2.8934131863650729</v>
      </c>
      <c r="AE77" s="16">
        <f t="shared" si="109"/>
        <v>2.8807827447364742</v>
      </c>
      <c r="AF77" s="15">
        <f t="shared" si="110"/>
        <v>-4.0504037456468023E-3</v>
      </c>
      <c r="AG77" s="15">
        <f t="shared" si="111"/>
        <v>2.9673830763510267E-4</v>
      </c>
      <c r="AH77" s="15">
        <f t="shared" si="112"/>
        <v>9.7937136394747881E-3</v>
      </c>
      <c r="AI77" s="1">
        <f t="shared" si="70"/>
        <v>101356.71199937179</v>
      </c>
      <c r="AJ77" s="1">
        <f t="shared" si="71"/>
        <v>25218.438868835034</v>
      </c>
      <c r="AK77" s="1">
        <f t="shared" si="72"/>
        <v>9893.3906530336972</v>
      </c>
      <c r="AL77" s="14">
        <f t="shared" si="113"/>
        <v>22.42018904683998</v>
      </c>
      <c r="AM77" s="14">
        <f t="shared" si="114"/>
        <v>3.8147026699498738</v>
      </c>
      <c r="AN77" s="14">
        <f t="shared" si="115"/>
        <v>1.4074446670676504</v>
      </c>
      <c r="AO77" s="11">
        <f t="shared" si="116"/>
        <v>1.6697496310641987E-2</v>
      </c>
      <c r="AP77" s="11">
        <f t="shared" si="117"/>
        <v>2.1034441444644211E-2</v>
      </c>
      <c r="AQ77" s="11">
        <f t="shared" si="118"/>
        <v>1.9080892395922224E-2</v>
      </c>
      <c r="AR77" s="1">
        <f t="shared" si="126"/>
        <v>63783.335626856955</v>
      </c>
      <c r="AS77" s="1">
        <f t="shared" si="122"/>
        <v>16833.736088472189</v>
      </c>
      <c r="AT77" s="1">
        <f t="shared" si="122"/>
        <v>6687.9741983030754</v>
      </c>
      <c r="AU77" s="1">
        <f t="shared" si="76"/>
        <v>12756.667125371392</v>
      </c>
      <c r="AV77" s="1">
        <f t="shared" si="77"/>
        <v>3366.7472176944379</v>
      </c>
      <c r="AW77" s="1">
        <f t="shared" si="78"/>
        <v>1337.5948396606152</v>
      </c>
      <c r="AX77" s="1">
        <f t="shared" si="141"/>
        <v>44963.514290240921</v>
      </c>
      <c r="AY77" s="1">
        <f t="shared" si="133"/>
        <v>4787.3457605818157</v>
      </c>
      <c r="AZ77" s="1">
        <f t="shared" si="134"/>
        <v>1362.2985221865356</v>
      </c>
      <c r="BA77" s="1">
        <f t="shared" si="142"/>
        <v>12158.294640157119</v>
      </c>
      <c r="BB77" s="1">
        <f t="shared" si="143"/>
        <v>23836.93436370161</v>
      </c>
      <c r="BC77" s="1">
        <f t="shared" si="144"/>
        <v>28344.23249381598</v>
      </c>
      <c r="BD77" s="1">
        <f t="shared" si="145"/>
        <v>40094.225292576324</v>
      </c>
      <c r="BE77" s="2">
        <f t="shared" si="152"/>
        <v>1.2215527840971803E-2</v>
      </c>
      <c r="BF77" s="2">
        <f t="shared" si="153"/>
        <v>1.0459493193196024E-2</v>
      </c>
      <c r="BG77" s="2">
        <f t="shared" si="154"/>
        <v>6.7106044469667243E-3</v>
      </c>
      <c r="BH77" s="2">
        <f t="shared" si="135"/>
        <v>1.0212775054845637E-2</v>
      </c>
      <c r="BI77" s="2">
        <f t="shared" si="146"/>
        <v>1.4921912043355725E-5</v>
      </c>
      <c r="BJ77" s="2">
        <f t="shared" si="136"/>
        <v>1.0940099785851396E-5</v>
      </c>
      <c r="BK77" s="2">
        <f t="shared" si="137"/>
        <v>4.5032212043649583E-6</v>
      </c>
      <c r="BL77" s="2">
        <f t="shared" si="138"/>
        <v>0.95176932405579706</v>
      </c>
      <c r="BM77" s="2">
        <f t="shared" si="139"/>
        <v>0.18416275257657352</v>
      </c>
      <c r="BN77" s="2">
        <f t="shared" si="140"/>
        <v>3.0117427224044143E-2</v>
      </c>
      <c r="BO77" s="2">
        <f t="shared" si="147"/>
        <v>10.503537543748271</v>
      </c>
      <c r="BP77" s="2">
        <f t="shared" si="148"/>
        <v>1.6047541966755883</v>
      </c>
      <c r="BQ77" s="2">
        <f t="shared" si="149"/>
        <v>0.89492705400988237</v>
      </c>
      <c r="BR77" s="11">
        <f t="shared" si="150"/>
        <v>5.1154388226812592E-2</v>
      </c>
      <c r="BS77" s="17">
        <f t="shared" si="128"/>
        <v>0.43802839330827309</v>
      </c>
      <c r="BT77" s="17">
        <f t="shared" si="129"/>
        <v>0.62316693922011401</v>
      </c>
      <c r="BU77" s="12">
        <f>(BU$3*templow!$I187+BU$4*templow!$I187^2+BU$5*templow!$I187^6)*(K77/K$56)^$BW$1</f>
        <v>2.1036379655640567</v>
      </c>
      <c r="BV77" s="12">
        <f>(BV$3*templow!$I187+BV$4*templow!$I187^2+BV$5*templow!$I187^6)*(L77/L$56)^$BW$1</f>
        <v>1.1755584150663148</v>
      </c>
      <c r="BW77" s="12">
        <f>(BW$3*templow!$I187+BW$4*templow!$I187^2+BW$5*templow!$I187^6)*(M77/M$56)^$BW$1</f>
        <v>0.58125859538052815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79"/>
        <v>2032</v>
      </c>
      <c r="B78" s="5">
        <f t="shared" si="80"/>
        <v>1136.3543805201318</v>
      </c>
      <c r="C78" s="5">
        <f t="shared" si="81"/>
        <v>2820.4042249898744</v>
      </c>
      <c r="D78" s="5">
        <f t="shared" si="82"/>
        <v>3948.4580831915264</v>
      </c>
      <c r="E78" s="15">
        <f t="shared" si="83"/>
        <v>1.3290682656911079E-3</v>
      </c>
      <c r="F78" s="15">
        <f t="shared" si="84"/>
        <v>2.6183536047228633E-3</v>
      </c>
      <c r="G78" s="15">
        <f t="shared" si="85"/>
        <v>5.3452757436051315E-3</v>
      </c>
      <c r="H78" s="5">
        <f t="shared" si="86"/>
        <v>65251.972231262698</v>
      </c>
      <c r="I78" s="5">
        <f t="shared" si="87"/>
        <v>17335.550083880637</v>
      </c>
      <c r="J78" s="5">
        <f t="shared" si="88"/>
        <v>6891.1192878060492</v>
      </c>
      <c r="K78" s="5">
        <f t="shared" si="89"/>
        <v>57422.203275527114</v>
      </c>
      <c r="L78" s="5">
        <f t="shared" si="90"/>
        <v>6146.4771362491047</v>
      </c>
      <c r="M78" s="5">
        <f t="shared" si="91"/>
        <v>1745.2684421651447</v>
      </c>
      <c r="N78" s="15">
        <f t="shared" si="92"/>
        <v>2.1667530787117029E-2</v>
      </c>
      <c r="O78" s="15">
        <f t="shared" si="93"/>
        <v>2.7120654097415597E-2</v>
      </c>
      <c r="P78" s="15">
        <f t="shared" si="94"/>
        <v>2.4896328516266442E-2</v>
      </c>
      <c r="Q78" s="5">
        <f t="shared" si="95"/>
        <v>7238.8313670820107</v>
      </c>
      <c r="R78" s="5">
        <f t="shared" si="96"/>
        <v>7934.4561260414384</v>
      </c>
      <c r="S78" s="5">
        <f t="shared" si="97"/>
        <v>3651.170712772951</v>
      </c>
      <c r="T78" s="5">
        <f t="shared" si="98"/>
        <v>110.93659117959707</v>
      </c>
      <c r="U78" s="5">
        <f t="shared" si="99"/>
        <v>457.69854937682351</v>
      </c>
      <c r="V78" s="5">
        <f t="shared" si="100"/>
        <v>529.83710777344379</v>
      </c>
      <c r="W78" s="15">
        <f t="shared" si="101"/>
        <v>-1.0734613539272964E-2</v>
      </c>
      <c r="X78" s="15">
        <f t="shared" si="102"/>
        <v>-1.217998157191269E-2</v>
      </c>
      <c r="Y78" s="15">
        <f t="shared" si="103"/>
        <v>-9.7425357312937999E-3</v>
      </c>
      <c r="Z78" s="5">
        <f t="shared" si="123"/>
        <v>14958.104445813495</v>
      </c>
      <c r="AA78" s="5">
        <f t="shared" si="124"/>
        <v>22338.556864596736</v>
      </c>
      <c r="AB78" s="5">
        <f t="shared" si="125"/>
        <v>10339.696813905151</v>
      </c>
      <c r="AC78" s="16">
        <f t="shared" si="107"/>
        <v>2.1171183478645124</v>
      </c>
      <c r="AD78" s="16">
        <f t="shared" si="108"/>
        <v>2.8942717728972842</v>
      </c>
      <c r="AE78" s="16">
        <f t="shared" si="109"/>
        <v>2.9089963059959634</v>
      </c>
      <c r="AF78" s="15">
        <f t="shared" si="110"/>
        <v>-4.0504037456468023E-3</v>
      </c>
      <c r="AG78" s="15">
        <f t="shared" si="111"/>
        <v>2.9673830763510267E-4</v>
      </c>
      <c r="AH78" s="15">
        <f t="shared" si="112"/>
        <v>9.7937136394747881E-3</v>
      </c>
      <c r="AI78" s="1">
        <f t="shared" si="70"/>
        <v>103977.707924806</v>
      </c>
      <c r="AJ78" s="1">
        <f t="shared" si="71"/>
        <v>26063.342199645969</v>
      </c>
      <c r="AK78" s="1">
        <f t="shared" si="72"/>
        <v>10241.646427390942</v>
      </c>
      <c r="AL78" s="14">
        <f t="shared" si="113"/>
        <v>22.790806460494551</v>
      </c>
      <c r="AM78" s="14">
        <f t="shared" si="114"/>
        <v>3.8941404084902649</v>
      </c>
      <c r="AN78" s="14">
        <f t="shared" si="115"/>
        <v>1.4340314143107273</v>
      </c>
      <c r="AO78" s="11">
        <f t="shared" si="116"/>
        <v>1.6530521347535566E-2</v>
      </c>
      <c r="AP78" s="11">
        <f t="shared" si="117"/>
        <v>2.0824097030197768E-2</v>
      </c>
      <c r="AQ78" s="11">
        <f t="shared" si="118"/>
        <v>1.8890083471963002E-2</v>
      </c>
      <c r="AR78" s="1">
        <f t="shared" si="126"/>
        <v>65251.972231262698</v>
      </c>
      <c r="AS78" s="1">
        <f t="shared" si="122"/>
        <v>17335.550083880637</v>
      </c>
      <c r="AT78" s="1">
        <f t="shared" si="122"/>
        <v>6891.1192878060492</v>
      </c>
      <c r="AU78" s="1">
        <f t="shared" si="76"/>
        <v>13050.39444625254</v>
      </c>
      <c r="AV78" s="1">
        <f t="shared" si="77"/>
        <v>3467.1100167761274</v>
      </c>
      <c r="AW78" s="1">
        <f t="shared" si="78"/>
        <v>1378.22385756121</v>
      </c>
      <c r="AX78" s="1">
        <f t="shared" si="141"/>
        <v>45937.762620421694</v>
      </c>
      <c r="AY78" s="1">
        <f t="shared" si="133"/>
        <v>4917.1817089992837</v>
      </c>
      <c r="AZ78" s="1">
        <f t="shared" si="134"/>
        <v>1396.2147537321159</v>
      </c>
      <c r="BA78" s="1">
        <f t="shared" si="142"/>
        <v>12198.812879994523</v>
      </c>
      <c r="BB78" s="1">
        <f t="shared" si="143"/>
        <v>23974.820228817633</v>
      </c>
      <c r="BC78" s="1">
        <f t="shared" si="144"/>
        <v>28592.838599272007</v>
      </c>
      <c r="BD78" s="1">
        <f t="shared" si="145"/>
        <v>39184.780522730987</v>
      </c>
      <c r="BE78" s="2">
        <f t="shared" si="152"/>
        <v>1.2215527840971803E-2</v>
      </c>
      <c r="BF78" s="2">
        <f t="shared" si="153"/>
        <v>1.0459493193196024E-2</v>
      </c>
      <c r="BG78" s="2">
        <f t="shared" si="154"/>
        <v>6.7106044469667243E-3</v>
      </c>
      <c r="BH78" s="2">
        <f t="shared" si="135"/>
        <v>1.0197184657338484E-2</v>
      </c>
      <c r="BI78" s="2">
        <f t="shared" si="146"/>
        <v>1.4921912043355725E-5</v>
      </c>
      <c r="BJ78" s="2">
        <f t="shared" si="136"/>
        <v>1.0940099785851396E-5</v>
      </c>
      <c r="BK78" s="2">
        <f t="shared" si="137"/>
        <v>4.5032212043649583E-6</v>
      </c>
      <c r="BL78" s="2">
        <f t="shared" si="138"/>
        <v>0.97368419029039222</v>
      </c>
      <c r="BM78" s="2">
        <f t="shared" si="139"/>
        <v>0.18965264776027871</v>
      </c>
      <c r="BN78" s="2">
        <f t="shared" si="140"/>
        <v>3.1032234498656552E-2</v>
      </c>
      <c r="BO78" s="2">
        <f t="shared" si="147"/>
        <v>10.657597509855586</v>
      </c>
      <c r="BP78" s="2">
        <f t="shared" si="148"/>
        <v>1.6233910650694272</v>
      </c>
      <c r="BQ78" s="2">
        <f t="shared" si="149"/>
        <v>0.89448610669395301</v>
      </c>
      <c r="BR78" s="11">
        <f t="shared" si="150"/>
        <v>5.102433769313694E-2</v>
      </c>
      <c r="BS78" s="17">
        <f t="shared" si="128"/>
        <v>0.41671175824816858</v>
      </c>
      <c r="BT78" s="17">
        <f t="shared" si="129"/>
        <v>0.60501644584477088</v>
      </c>
      <c r="BU78" s="12">
        <f>(BU$3*templow!$I188+BU$4*templow!$I188^2+BU$5*templow!$I188^6)*(K78/K$56)^$BW$1</f>
        <v>2.1239780201873311</v>
      </c>
      <c r="BV78" s="12">
        <f>(BV$3*templow!$I188+BV$4*templow!$I188^2+BV$5*templow!$I188^6)*(L78/L$56)^$BW$1</f>
        <v>1.1836376015677259</v>
      </c>
      <c r="BW78" s="12">
        <f>(BW$3*templow!$I188+BW$4*templow!$I188^2+BW$5*templow!$I188^6)*(M78/M$56)^$BW$1</f>
        <v>0.58359051956411978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79"/>
        <v>2033</v>
      </c>
      <c r="B79" s="5">
        <f t="shared" si="80"/>
        <v>1137.7891584385738</v>
      </c>
      <c r="C79" s="5">
        <f t="shared" si="81"/>
        <v>2827.4197997806882</v>
      </c>
      <c r="D79" s="5">
        <f t="shared" si="82"/>
        <v>3968.5084005474155</v>
      </c>
      <c r="E79" s="15">
        <f t="shared" si="83"/>
        <v>1.2626148524065525E-3</v>
      </c>
      <c r="F79" s="15">
        <f t="shared" si="84"/>
        <v>2.4874359244867199E-3</v>
      </c>
      <c r="G79" s="15">
        <f t="shared" si="85"/>
        <v>5.0780119564248745E-3</v>
      </c>
      <c r="H79" s="5">
        <f t="shared" si="86"/>
        <v>66735.42785431369</v>
      </c>
      <c r="I79" s="5">
        <f t="shared" si="87"/>
        <v>17845.143451664222</v>
      </c>
      <c r="J79" s="5">
        <f t="shared" si="88"/>
        <v>7096.7333220309029</v>
      </c>
      <c r="K79" s="5">
        <f t="shared" si="89"/>
        <v>58653.597952978344</v>
      </c>
      <c r="L79" s="5">
        <f t="shared" si="90"/>
        <v>6311.4587558057001</v>
      </c>
      <c r="M79" s="5">
        <f t="shared" si="91"/>
        <v>1788.2621392591686</v>
      </c>
      <c r="N79" s="15">
        <f t="shared" si="92"/>
        <v>2.1444573827003266E-2</v>
      </c>
      <c r="O79" s="15">
        <f t="shared" si="93"/>
        <v>2.6841655130157349E-2</v>
      </c>
      <c r="P79" s="15">
        <f t="shared" si="94"/>
        <v>2.463443219123751E-2</v>
      </c>
      <c r="Q79" s="5">
        <f t="shared" si="95"/>
        <v>7323.9282297778373</v>
      </c>
      <c r="R79" s="5">
        <f t="shared" si="96"/>
        <v>8068.2138811792547</v>
      </c>
      <c r="S79" s="5">
        <f t="shared" si="97"/>
        <v>3723.4796260601752</v>
      </c>
      <c r="T79" s="5">
        <f t="shared" si="98"/>
        <v>109.74572974591977</v>
      </c>
      <c r="U79" s="5">
        <f t="shared" si="99"/>
        <v>452.12378947992261</v>
      </c>
      <c r="V79" s="5">
        <f t="shared" si="100"/>
        <v>524.67515081919566</v>
      </c>
      <c r="W79" s="15">
        <f t="shared" si="101"/>
        <v>-1.0734613539272964E-2</v>
      </c>
      <c r="X79" s="15">
        <f t="shared" si="102"/>
        <v>-1.217998157191269E-2</v>
      </c>
      <c r="Y79" s="15">
        <f t="shared" si="103"/>
        <v>-9.7425357312937999E-3</v>
      </c>
      <c r="Z79" s="5">
        <f t="shared" si="123"/>
        <v>15076.938046945144</v>
      </c>
      <c r="AA79" s="5">
        <f t="shared" si="124"/>
        <v>22731.018819252546</v>
      </c>
      <c r="AB79" s="5">
        <f t="shared" si="125"/>
        <v>10653.290518726126</v>
      </c>
      <c r="AC79" s="16">
        <f t="shared" si="107"/>
        <v>2.1085431637783443</v>
      </c>
      <c r="AD79" s="16">
        <f t="shared" si="108"/>
        <v>2.8951306142050099</v>
      </c>
      <c r="AE79" s="16">
        <f t="shared" si="109"/>
        <v>2.9374861827951779</v>
      </c>
      <c r="AF79" s="15">
        <f t="shared" si="110"/>
        <v>-4.0504037456468023E-3</v>
      </c>
      <c r="AG79" s="15">
        <f t="shared" si="111"/>
        <v>2.9673830763510267E-4</v>
      </c>
      <c r="AH79" s="15">
        <f t="shared" si="112"/>
        <v>9.7937136394747881E-3</v>
      </c>
      <c r="AI79" s="1">
        <f t="shared" si="70"/>
        <v>106630.33157857794</v>
      </c>
      <c r="AJ79" s="1">
        <f t="shared" si="71"/>
        <v>26924.117996457502</v>
      </c>
      <c r="AK79" s="1">
        <f t="shared" si="72"/>
        <v>10595.705642213059</v>
      </c>
      <c r="AL79" s="14">
        <f t="shared" si="113"/>
        <v>23.163782934090079</v>
      </c>
      <c r="AM79" s="14">
        <f t="shared" si="114"/>
        <v>3.9744214466287238</v>
      </c>
      <c r="AN79" s="14">
        <f t="shared" si="115"/>
        <v>1.4608494976972968</v>
      </c>
      <c r="AO79" s="11">
        <f t="shared" si="116"/>
        <v>1.6365216134060209E-2</v>
      </c>
      <c r="AP79" s="11">
        <f t="shared" si="117"/>
        <v>2.0615856059895788E-2</v>
      </c>
      <c r="AQ79" s="11">
        <f t="shared" si="118"/>
        <v>1.8701182637243373E-2</v>
      </c>
      <c r="AR79" s="1">
        <f t="shared" si="126"/>
        <v>66735.42785431369</v>
      </c>
      <c r="AS79" s="1">
        <f t="shared" si="122"/>
        <v>17845.143451664222</v>
      </c>
      <c r="AT79" s="1">
        <f t="shared" si="122"/>
        <v>7096.7333220309029</v>
      </c>
      <c r="AU79" s="1">
        <f t="shared" si="76"/>
        <v>13347.085570862739</v>
      </c>
      <c r="AV79" s="1">
        <f t="shared" si="77"/>
        <v>3569.0286903328447</v>
      </c>
      <c r="AW79" s="1">
        <f t="shared" si="78"/>
        <v>1419.3466644061807</v>
      </c>
      <c r="AX79" s="1">
        <f t="shared" si="141"/>
        <v>46922.878362382675</v>
      </c>
      <c r="AY79" s="1">
        <f t="shared" si="133"/>
        <v>5049.1670046445588</v>
      </c>
      <c r="AZ79" s="1">
        <f t="shared" si="134"/>
        <v>1430.6097114073348</v>
      </c>
      <c r="BA79" s="1">
        <f t="shared" si="142"/>
        <v>12238.356749561675</v>
      </c>
      <c r="BB79" s="1">
        <f t="shared" si="143"/>
        <v>24109.348010271926</v>
      </c>
      <c r="BC79" s="1">
        <f t="shared" si="144"/>
        <v>28834.610589029675</v>
      </c>
      <c r="BD79" s="1">
        <f t="shared" si="145"/>
        <v>38287.74054786632</v>
      </c>
      <c r="BE79" s="2">
        <f t="shared" si="152"/>
        <v>1.2215527840971803E-2</v>
      </c>
      <c r="BF79" s="2">
        <f t="shared" si="153"/>
        <v>1.0459493193196024E-2</v>
      </c>
      <c r="BG79" s="2">
        <f t="shared" si="154"/>
        <v>6.7106044469667243E-3</v>
      </c>
      <c r="BH79" s="2">
        <f t="shared" si="135"/>
        <v>1.018169647789011E-2</v>
      </c>
      <c r="BI79" s="2">
        <f t="shared" si="146"/>
        <v>1.4921912043355725E-5</v>
      </c>
      <c r="BJ79" s="2">
        <f t="shared" si="136"/>
        <v>1.0940099785851396E-5</v>
      </c>
      <c r="BK79" s="2">
        <f t="shared" si="137"/>
        <v>4.5032212043649583E-6</v>
      </c>
      <c r="BL79" s="2">
        <f t="shared" si="138"/>
        <v>0.99582018461778055</v>
      </c>
      <c r="BM79" s="2">
        <f t="shared" si="139"/>
        <v>0.19522765005403919</v>
      </c>
      <c r="BN79" s="2">
        <f t="shared" si="140"/>
        <v>3.1958159977492934E-2</v>
      </c>
      <c r="BO79" s="2">
        <f t="shared" si="147"/>
        <v>10.8139792628346</v>
      </c>
      <c r="BP79" s="2">
        <f t="shared" si="148"/>
        <v>1.6422594864617346</v>
      </c>
      <c r="BQ79" s="2">
        <f t="shared" si="149"/>
        <v>0.89405935388781865</v>
      </c>
      <c r="BR79" s="11">
        <f t="shared" si="150"/>
        <v>5.0891312736650568E-2</v>
      </c>
      <c r="BS79" s="17">
        <f t="shared" si="128"/>
        <v>0.39648154976391625</v>
      </c>
      <c r="BT79" s="17">
        <f t="shared" si="129"/>
        <v>0.58739460761628237</v>
      </c>
      <c r="BU79" s="12">
        <f>(BU$3*templow!$I189+BU$4*templow!$I189^2+BU$5*templow!$I189^6)*(K79/K$56)^$BW$1</f>
        <v>2.1441879475048053</v>
      </c>
      <c r="BV79" s="12">
        <f>(BV$3*templow!$I189+BV$4*templow!$I189^2+BV$5*templow!$I189^6)*(L79/L$56)^$BW$1</f>
        <v>1.1915605580341275</v>
      </c>
      <c r="BW79" s="12">
        <f>(BW$3*templow!$I189+BW$4*templow!$I189^2+BW$5*templow!$I189^6)*(M79/M$56)^$BW$1</f>
        <v>0.58576215167001022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79"/>
        <v>2034</v>
      </c>
      <c r="B80" s="5">
        <f t="shared" si="80"/>
        <v>1139.1539184544079</v>
      </c>
      <c r="C80" s="5">
        <f t="shared" si="81"/>
        <v>2834.1011740850886</v>
      </c>
      <c r="D80" s="5">
        <f t="shared" si="82"/>
        <v>3987.6529269992102</v>
      </c>
      <c r="E80" s="15">
        <f t="shared" si="83"/>
        <v>1.1994841097862248E-3</v>
      </c>
      <c r="F80" s="15">
        <f t="shared" si="84"/>
        <v>2.3630641282623836E-3</v>
      </c>
      <c r="G80" s="15">
        <f t="shared" si="85"/>
        <v>4.8241113586036301E-3</v>
      </c>
      <c r="H80" s="5">
        <f t="shared" si="86"/>
        <v>68233.56306900458</v>
      </c>
      <c r="I80" s="5">
        <f t="shared" si="87"/>
        <v>18362.492376459319</v>
      </c>
      <c r="J80" s="5">
        <f t="shared" si="88"/>
        <v>7304.7825985669988</v>
      </c>
      <c r="K80" s="5">
        <f t="shared" si="89"/>
        <v>59898.457937609666</v>
      </c>
      <c r="L80" s="5">
        <f t="shared" si="90"/>
        <v>6479.1238027651361</v>
      </c>
      <c r="M80" s="5">
        <f t="shared" si="91"/>
        <v>1831.850146513126</v>
      </c>
      <c r="N80" s="15">
        <f t="shared" si="92"/>
        <v>2.1223932172572013E-2</v>
      </c>
      <c r="O80" s="15">
        <f t="shared" si="93"/>
        <v>2.6565181433722662E-2</v>
      </c>
      <c r="P80" s="15">
        <f t="shared" si="94"/>
        <v>2.4374506565359999E-2</v>
      </c>
      <c r="Q80" s="5">
        <f t="shared" si="95"/>
        <v>7407.9577129040417</v>
      </c>
      <c r="R80" s="5">
        <f t="shared" si="96"/>
        <v>8200.9999733479126</v>
      </c>
      <c r="S80" s="5">
        <f t="shared" si="97"/>
        <v>3795.2982998056573</v>
      </c>
      <c r="T80" s="5">
        <f t="shared" si="98"/>
        <v>108.56765174951184</v>
      </c>
      <c r="U80" s="5">
        <f t="shared" si="99"/>
        <v>446.61693005583379</v>
      </c>
      <c r="V80" s="5">
        <f t="shared" si="100"/>
        <v>519.56348441501768</v>
      </c>
      <c r="W80" s="15">
        <f t="shared" si="101"/>
        <v>-1.0734613539272964E-2</v>
      </c>
      <c r="X80" s="15">
        <f t="shared" si="102"/>
        <v>-1.217998157191269E-2</v>
      </c>
      <c r="Y80" s="15">
        <f t="shared" si="103"/>
        <v>-9.7425357312937999E-3</v>
      </c>
      <c r="Z80" s="5">
        <f t="shared" si="123"/>
        <v>15192.391043785914</v>
      </c>
      <c r="AA80" s="5">
        <f t="shared" si="124"/>
        <v>23121.073465261925</v>
      </c>
      <c r="AB80" s="5">
        <f t="shared" si="125"/>
        <v>10970.67314156698</v>
      </c>
      <c r="AC80" s="16">
        <f t="shared" si="107"/>
        <v>2.1000027126499186</v>
      </c>
      <c r="AD80" s="16">
        <f t="shared" si="108"/>
        <v>2.8959897103638519</v>
      </c>
      <c r="AE80" s="16">
        <f t="shared" si="109"/>
        <v>2.966255081289388</v>
      </c>
      <c r="AF80" s="15">
        <f t="shared" si="110"/>
        <v>-4.0504037456468023E-3</v>
      </c>
      <c r="AG80" s="15">
        <f t="shared" si="111"/>
        <v>2.9673830763510267E-4</v>
      </c>
      <c r="AH80" s="15">
        <f t="shared" si="112"/>
        <v>9.7937136394747881E-3</v>
      </c>
      <c r="AI80" s="1">
        <f t="shared" si="70"/>
        <v>109314.38399158289</v>
      </c>
      <c r="AJ80" s="1">
        <f t="shared" si="71"/>
        <v>27800.734887144597</v>
      </c>
      <c r="AK80" s="1">
        <f t="shared" si="72"/>
        <v>10955.481742397935</v>
      </c>
      <c r="AL80" s="14">
        <f t="shared" si="113"/>
        <v>23.539072445146928</v>
      </c>
      <c r="AM80" s="14">
        <f t="shared" si="114"/>
        <v>4.0555381860891337</v>
      </c>
      <c r="AN80" s="14">
        <f t="shared" si="115"/>
        <v>1.4878959148266395</v>
      </c>
      <c r="AO80" s="11">
        <f t="shared" si="116"/>
        <v>1.6201563972719608E-2</v>
      </c>
      <c r="AP80" s="11">
        <f t="shared" si="117"/>
        <v>2.0409697499296831E-2</v>
      </c>
      <c r="AQ80" s="11">
        <f t="shared" si="118"/>
        <v>1.851417081087094E-2</v>
      </c>
      <c r="AR80" s="1">
        <f t="shared" si="126"/>
        <v>68233.56306900458</v>
      </c>
      <c r="AS80" s="1">
        <f t="shared" si="122"/>
        <v>18362.492376459319</v>
      </c>
      <c r="AT80" s="1">
        <f t="shared" si="122"/>
        <v>7304.7825985669988</v>
      </c>
      <c r="AU80" s="1">
        <f t="shared" si="76"/>
        <v>13646.712613800917</v>
      </c>
      <c r="AV80" s="1">
        <f t="shared" si="77"/>
        <v>3672.498475291864</v>
      </c>
      <c r="AW80" s="1">
        <f t="shared" si="78"/>
        <v>1460.9565197133998</v>
      </c>
      <c r="AX80" s="1">
        <f t="shared" si="141"/>
        <v>47918.766350087732</v>
      </c>
      <c r="AY80" s="1">
        <f t="shared" si="133"/>
        <v>5183.2990422121093</v>
      </c>
      <c r="AZ80" s="1">
        <f t="shared" si="134"/>
        <v>1465.4801172105008</v>
      </c>
      <c r="BA80" s="1">
        <f t="shared" si="142"/>
        <v>12276.960793999617</v>
      </c>
      <c r="BB80" s="1">
        <f t="shared" si="143"/>
        <v>24240.625697481049</v>
      </c>
      <c r="BC80" s="1">
        <f t="shared" si="144"/>
        <v>29069.743372239627</v>
      </c>
      <c r="BD80" s="1">
        <f t="shared" si="145"/>
        <v>37403.537757184138</v>
      </c>
      <c r="BE80" s="2">
        <f t="shared" si="152"/>
        <v>1.2215527840971803E-2</v>
      </c>
      <c r="BF80" s="2">
        <f t="shared" si="153"/>
        <v>1.0459493193196024E-2</v>
      </c>
      <c r="BG80" s="2">
        <f t="shared" si="154"/>
        <v>6.7106044469667243E-3</v>
      </c>
      <c r="BH80" s="2">
        <f t="shared" si="135"/>
        <v>1.0166306202161116E-2</v>
      </c>
      <c r="BI80" s="2">
        <f t="shared" si="146"/>
        <v>1.4921912043355725E-5</v>
      </c>
      <c r="BJ80" s="2">
        <f t="shared" si="136"/>
        <v>1.0940099785851396E-5</v>
      </c>
      <c r="BK80" s="2">
        <f t="shared" si="137"/>
        <v>4.5032212043649583E-6</v>
      </c>
      <c r="BL80" s="2">
        <f t="shared" si="138"/>
        <v>1.0181752265204518</v>
      </c>
      <c r="BM80" s="2">
        <f t="shared" si="139"/>
        <v>0.20088749891540048</v>
      </c>
      <c r="BN80" s="2">
        <f t="shared" si="140"/>
        <v>3.2895051891143071E-2</v>
      </c>
      <c r="BO80" s="2">
        <f t="shared" si="147"/>
        <v>10.972716367764347</v>
      </c>
      <c r="BP80" s="2">
        <f t="shared" si="148"/>
        <v>1.6613619978350291</v>
      </c>
      <c r="BQ80" s="2">
        <f t="shared" si="149"/>
        <v>0.89364628692359738</v>
      </c>
      <c r="BR80" s="11">
        <f t="shared" si="150"/>
        <v>5.0755551169048702E-2</v>
      </c>
      <c r="BS80" s="17">
        <f t="shared" si="128"/>
        <v>0.37728121353618327</v>
      </c>
      <c r="BT80" s="17">
        <f t="shared" si="129"/>
        <v>0.57028602681192464</v>
      </c>
      <c r="BU80" s="12">
        <f>(BU$3*templow!$I190+BU$4*templow!$I190^2+BU$5*templow!$I190^6)*(K80/K$56)^$BW$1</f>
        <v>2.1642465936531705</v>
      </c>
      <c r="BV80" s="12">
        <f>(BV$3*templow!$I190+BV$4*templow!$I190^2+BV$5*templow!$I190^6)*(L80/L$56)^$BW$1</f>
        <v>1.1993148113983325</v>
      </c>
      <c r="BW80" s="12">
        <f>(BW$3*templow!$I190+BW$4*templow!$I190^2+BW$5*templow!$I190^6)*(M80/M$56)^$BW$1</f>
        <v>0.58776550804977346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79"/>
        <v>2035</v>
      </c>
      <c r="B81" s="5">
        <f t="shared" si="80"/>
        <v>1140.4519956270053</v>
      </c>
      <c r="C81" s="5">
        <f t="shared" si="81"/>
        <v>2840.4634787644177</v>
      </c>
      <c r="D81" s="5">
        <f t="shared" si="82"/>
        <v>4005.9279646895507</v>
      </c>
      <c r="E81" s="15">
        <f t="shared" si="83"/>
        <v>1.1395099042969135E-3</v>
      </c>
      <c r="F81" s="15">
        <f t="shared" si="84"/>
        <v>2.2449109218492642E-3</v>
      </c>
      <c r="G81" s="15">
        <f t="shared" si="85"/>
        <v>4.5829057906734486E-3</v>
      </c>
      <c r="H81" s="5">
        <f t="shared" si="86"/>
        <v>69746.233828964992</v>
      </c>
      <c r="I81" s="5">
        <f t="shared" si="87"/>
        <v>18887.571386500247</v>
      </c>
      <c r="J81" s="5">
        <f t="shared" si="88"/>
        <v>7515.23412927153</v>
      </c>
      <c r="K81" s="5">
        <f t="shared" si="89"/>
        <v>61156.65902326686</v>
      </c>
      <c r="L81" s="5">
        <f t="shared" si="90"/>
        <v>6649.4681335301702</v>
      </c>
      <c r="M81" s="5">
        <f t="shared" si="91"/>
        <v>1876.0282749752196</v>
      </c>
      <c r="N81" s="15">
        <f t="shared" si="92"/>
        <v>2.1005567237936784E-2</v>
      </c>
      <c r="O81" s="15">
        <f t="shared" si="93"/>
        <v>2.6291260354113888E-2</v>
      </c>
      <c r="P81" s="15">
        <f t="shared" si="94"/>
        <v>2.4116671631784659E-2</v>
      </c>
      <c r="Q81" s="5">
        <f t="shared" si="95"/>
        <v>7490.9003474368055</v>
      </c>
      <c r="R81" s="5">
        <f t="shared" si="96"/>
        <v>8332.7648028664662</v>
      </c>
      <c r="S81" s="5">
        <f t="shared" si="97"/>
        <v>3866.6001236939323</v>
      </c>
      <c r="T81" s="5">
        <f t="shared" si="98"/>
        <v>107.40221996511445</v>
      </c>
      <c r="U81" s="5">
        <f t="shared" si="99"/>
        <v>441.17714407804954</v>
      </c>
      <c r="V81" s="5">
        <f t="shared" si="100"/>
        <v>514.50161860342882</v>
      </c>
      <c r="W81" s="15">
        <f t="shared" si="101"/>
        <v>-1.0734613539272964E-2</v>
      </c>
      <c r="X81" s="15">
        <f t="shared" si="102"/>
        <v>-1.217998157191269E-2</v>
      </c>
      <c r="Y81" s="15">
        <f t="shared" si="103"/>
        <v>-9.7425357312937999E-3</v>
      </c>
      <c r="Z81" s="5">
        <f t="shared" si="123"/>
        <v>15304.456278528849</v>
      </c>
      <c r="AA81" s="5">
        <f t="shared" si="124"/>
        <v>23508.572278046679</v>
      </c>
      <c r="AB81" s="5">
        <f t="shared" si="125"/>
        <v>11291.792080287492</v>
      </c>
      <c r="AC81" s="16">
        <f t="shared" si="107"/>
        <v>2.0914968537967327</v>
      </c>
      <c r="AD81" s="16">
        <f t="shared" si="108"/>
        <v>2.896849061449434</v>
      </c>
      <c r="AE81" s="16">
        <f t="shared" si="109"/>
        <v>2.9953057341371734</v>
      </c>
      <c r="AF81" s="15">
        <f t="shared" si="110"/>
        <v>-4.0504037456468023E-3</v>
      </c>
      <c r="AG81" s="15">
        <f t="shared" si="111"/>
        <v>2.9673830763510267E-4</v>
      </c>
      <c r="AH81" s="15">
        <f t="shared" si="112"/>
        <v>9.7937136394747881E-3</v>
      </c>
      <c r="AI81" s="1">
        <f t="shared" si="70"/>
        <v>112029.65820622552</v>
      </c>
      <c r="AJ81" s="1">
        <f t="shared" si="71"/>
        <v>28693.159873722001</v>
      </c>
      <c r="AK81" s="1">
        <f t="shared" si="72"/>
        <v>11320.890087871541</v>
      </c>
      <c r="AL81" s="14">
        <f t="shared" si="113"/>
        <v>23.916628535344675</v>
      </c>
      <c r="AM81" s="14">
        <f t="shared" si="114"/>
        <v>4.1374827705883108</v>
      </c>
      <c r="AN81" s="14">
        <f t="shared" si="115"/>
        <v>1.515167602351378</v>
      </c>
      <c r="AO81" s="11">
        <f t="shared" si="116"/>
        <v>1.6039548332992412E-2</v>
      </c>
      <c r="AP81" s="11">
        <f t="shared" si="117"/>
        <v>2.0205600524303861E-2</v>
      </c>
      <c r="AQ81" s="11">
        <f t="shared" si="118"/>
        <v>1.8329029102762229E-2</v>
      </c>
      <c r="AR81" s="1">
        <f t="shared" si="126"/>
        <v>69746.233828964992</v>
      </c>
      <c r="AS81" s="1">
        <f t="shared" si="122"/>
        <v>18887.571386500247</v>
      </c>
      <c r="AT81" s="1">
        <f t="shared" si="122"/>
        <v>7515.23412927153</v>
      </c>
      <c r="AU81" s="1">
        <f t="shared" si="76"/>
        <v>13949.246765792999</v>
      </c>
      <c r="AV81" s="1">
        <f t="shared" si="77"/>
        <v>3777.5142773000498</v>
      </c>
      <c r="AW81" s="1">
        <f t="shared" si="78"/>
        <v>1503.046825854306</v>
      </c>
      <c r="AX81" s="1">
        <f t="shared" si="141"/>
        <v>48925.327218613493</v>
      </c>
      <c r="AY81" s="1">
        <f t="shared" si="133"/>
        <v>5319.5745068241358</v>
      </c>
      <c r="AZ81" s="1">
        <f t="shared" si="134"/>
        <v>1500.8226199801757</v>
      </c>
      <c r="BA81" s="1">
        <f t="shared" si="142"/>
        <v>12314.658219264489</v>
      </c>
      <c r="BB81" s="1">
        <f t="shared" si="143"/>
        <v>24368.758274968375</v>
      </c>
      <c r="BC81" s="1">
        <f t="shared" si="144"/>
        <v>29298.430362652423</v>
      </c>
      <c r="BD81" s="1">
        <f t="shared" si="145"/>
        <v>36532.548821093194</v>
      </c>
      <c r="BE81" s="2">
        <f t="shared" si="152"/>
        <v>1.2215527840971803E-2</v>
      </c>
      <c r="BF81" s="2">
        <f t="shared" si="153"/>
        <v>1.0459493193196024E-2</v>
      </c>
      <c r="BG81" s="2">
        <f t="shared" si="154"/>
        <v>6.7106044469667243E-3</v>
      </c>
      <c r="BH81" s="2">
        <f t="shared" si="135"/>
        <v>1.0151009566917696E-2</v>
      </c>
      <c r="BI81" s="2">
        <f t="shared" si="146"/>
        <v>1.4921912043355725E-5</v>
      </c>
      <c r="BJ81" s="2">
        <f t="shared" si="136"/>
        <v>1.0940099785851396E-5</v>
      </c>
      <c r="BK81" s="2">
        <f t="shared" si="137"/>
        <v>4.5032212043649583E-6</v>
      </c>
      <c r="BL81" s="2">
        <f t="shared" si="138"/>
        <v>1.0407471665511372</v>
      </c>
      <c r="BM81" s="2">
        <f t="shared" si="139"/>
        <v>0.2066319156807043</v>
      </c>
      <c r="BN81" s="2">
        <f t="shared" si="140"/>
        <v>3.3842761686702777E-2</v>
      </c>
      <c r="BO81" s="2">
        <f t="shared" si="147"/>
        <v>11.133842923069844</v>
      </c>
      <c r="BP81" s="2">
        <f t="shared" si="148"/>
        <v>1.6807011673574765</v>
      </c>
      <c r="BQ81" s="2">
        <f t="shared" si="149"/>
        <v>0.89324640782088549</v>
      </c>
      <c r="BR81" s="11">
        <f t="shared" si="150"/>
        <v>5.0617277346401285E-2</v>
      </c>
      <c r="BS81" s="17">
        <f t="shared" si="128"/>
        <v>0.35905707385169466</v>
      </c>
      <c r="BT81" s="17">
        <f t="shared" si="129"/>
        <v>0.55367575418633463</v>
      </c>
      <c r="BU81" s="12">
        <f>(BU$3*templow!$I191+BU$4*templow!$I191^2+BU$5*templow!$I191^6)*(K81/K$56)^$BW$1</f>
        <v>2.1841330413640185</v>
      </c>
      <c r="BV81" s="12">
        <f>(BV$3*templow!$I191+BV$4*templow!$I191^2+BV$5*templow!$I191^6)*(L81/L$56)^$BW$1</f>
        <v>1.206888101178081</v>
      </c>
      <c r="BW81" s="12">
        <f>(BW$3*templow!$I191+BW$4*templow!$I191^2+BW$5*templow!$I191^6)*(M81/M$56)^$BW$1</f>
        <v>0.58959274299209219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79"/>
        <v>2036</v>
      </c>
      <c r="B82" s="5">
        <f t="shared" si="80"/>
        <v>1141.6865741541778</v>
      </c>
      <c r="C82" s="5">
        <f t="shared" si="81"/>
        <v>2846.5212368766802</v>
      </c>
      <c r="D82" s="5">
        <f t="shared" si="82"/>
        <v>4023.368815632627</v>
      </c>
      <c r="E82" s="15">
        <f t="shared" si="83"/>
        <v>1.0825344090820677E-3</v>
      </c>
      <c r="F82" s="15">
        <f t="shared" si="84"/>
        <v>2.1326653757568008E-3</v>
      </c>
      <c r="G82" s="15">
        <f t="shared" si="85"/>
        <v>4.3537605011397763E-3</v>
      </c>
      <c r="H82" s="5">
        <f t="shared" si="86"/>
        <v>71273.291426362528</v>
      </c>
      <c r="I82" s="5">
        <f t="shared" si="87"/>
        <v>19420.353290377952</v>
      </c>
      <c r="J82" s="5">
        <f t="shared" si="88"/>
        <v>7728.0555809138823</v>
      </c>
      <c r="K82" s="5">
        <f t="shared" si="89"/>
        <v>62428.071801725069</v>
      </c>
      <c r="L82" s="5">
        <f t="shared" si="90"/>
        <v>6822.4867036954765</v>
      </c>
      <c r="M82" s="5">
        <f t="shared" si="91"/>
        <v>1920.7922353245006</v>
      </c>
      <c r="N82" s="15">
        <f t="shared" si="92"/>
        <v>2.0789441391402708E-2</v>
      </c>
      <c r="O82" s="15">
        <f t="shared" si="93"/>
        <v>2.6019911170467092E-2</v>
      </c>
      <c r="P82" s="15">
        <f t="shared" si="94"/>
        <v>2.3861026481529102E-2</v>
      </c>
      <c r="Q82" s="5">
        <f t="shared" si="95"/>
        <v>7572.7372258530449</v>
      </c>
      <c r="R82" s="5">
        <f t="shared" si="96"/>
        <v>8463.4601606242359</v>
      </c>
      <c r="S82" s="5">
        <f t="shared" si="97"/>
        <v>3937.3598369205329</v>
      </c>
      <c r="T82" s="5">
        <f t="shared" si="98"/>
        <v>106.24929864052896</v>
      </c>
      <c r="U82" s="5">
        <f t="shared" si="99"/>
        <v>435.80361459322984</v>
      </c>
      <c r="V82" s="5">
        <f t="shared" si="100"/>
        <v>509.48906820037644</v>
      </c>
      <c r="W82" s="15">
        <f t="shared" si="101"/>
        <v>-1.0734613539272964E-2</v>
      </c>
      <c r="X82" s="15">
        <f t="shared" si="102"/>
        <v>-1.217998157191269E-2</v>
      </c>
      <c r="Y82" s="15">
        <f t="shared" si="103"/>
        <v>-9.7425357312937999E-3</v>
      </c>
      <c r="Z82" s="5">
        <f t="shared" si="123"/>
        <v>15413.128173360505</v>
      </c>
      <c r="AA82" s="5">
        <f t="shared" si="124"/>
        <v>23893.370657792406</v>
      </c>
      <c r="AB82" s="5">
        <f t="shared" si="125"/>
        <v>11616.595846082992</v>
      </c>
      <c r="AC82" s="16">
        <f t="shared" si="107"/>
        <v>2.083025447106106</v>
      </c>
      <c r="AD82" s="16">
        <f t="shared" si="108"/>
        <v>2.8977086675374029</v>
      </c>
      <c r="AE82" s="16">
        <f t="shared" si="109"/>
        <v>3.0246409007599895</v>
      </c>
      <c r="AF82" s="15">
        <f t="shared" si="110"/>
        <v>-4.0504037456468023E-3</v>
      </c>
      <c r="AG82" s="15">
        <f t="shared" si="111"/>
        <v>2.9673830763510267E-4</v>
      </c>
      <c r="AH82" s="15">
        <f t="shared" si="112"/>
        <v>9.7937136394747881E-3</v>
      </c>
      <c r="AI82" s="1">
        <f t="shared" si="70"/>
        <v>114775.93915139597</v>
      </c>
      <c r="AJ82" s="1">
        <f t="shared" si="71"/>
        <v>29601.358163649849</v>
      </c>
      <c r="AK82" s="1">
        <f t="shared" si="72"/>
        <v>11691.847904938693</v>
      </c>
      <c r="AL82" s="14">
        <f t="shared" si="113"/>
        <v>24.296404335506011</v>
      </c>
      <c r="AM82" s="14">
        <f t="shared" si="114"/>
        <v>4.2202470913866206</v>
      </c>
      <c r="AN82" s="14">
        <f t="shared" si="115"/>
        <v>1.5426614379196482</v>
      </c>
      <c r="AO82" s="11">
        <f t="shared" si="116"/>
        <v>1.5879152849662487E-2</v>
      </c>
      <c r="AP82" s="11">
        <f t="shared" si="117"/>
        <v>2.0003544519060824E-2</v>
      </c>
      <c r="AQ82" s="11">
        <f t="shared" si="118"/>
        <v>1.8145738811734608E-2</v>
      </c>
      <c r="AR82" s="1">
        <f t="shared" si="126"/>
        <v>71273.291426362528</v>
      </c>
      <c r="AS82" s="1">
        <f t="shared" si="122"/>
        <v>19420.353290377952</v>
      </c>
      <c r="AT82" s="1">
        <f t="shared" si="122"/>
        <v>7728.0555809138823</v>
      </c>
      <c r="AU82" s="1">
        <f t="shared" si="76"/>
        <v>14254.658285272506</v>
      </c>
      <c r="AV82" s="1">
        <f t="shared" si="77"/>
        <v>3884.0706580755905</v>
      </c>
      <c r="AW82" s="1">
        <f t="shared" si="78"/>
        <v>1545.6111161827766</v>
      </c>
      <c r="AX82" s="1">
        <f t="shared" si="141"/>
        <v>49942.457441380058</v>
      </c>
      <c r="AY82" s="1">
        <f t="shared" si="133"/>
        <v>5457.9893629563812</v>
      </c>
      <c r="AZ82" s="1">
        <f t="shared" si="134"/>
        <v>1536.6337882596004</v>
      </c>
      <c r="BA82" s="1">
        <f t="shared" si="142"/>
        <v>12351.480934664993</v>
      </c>
      <c r="BB82" s="1">
        <f t="shared" si="143"/>
        <v>24493.847708974063</v>
      </c>
      <c r="BC82" s="1">
        <f t="shared" si="144"/>
        <v>29520.862971225204</v>
      </c>
      <c r="BD82" s="1">
        <f t="shared" si="145"/>
        <v>35675.098247412396</v>
      </c>
      <c r="BE82" s="2">
        <f t="shared" si="152"/>
        <v>1.2215527840971803E-2</v>
      </c>
      <c r="BF82" s="2">
        <f t="shared" si="153"/>
        <v>1.0459493193196024E-2</v>
      </c>
      <c r="BG82" s="2">
        <f t="shared" si="154"/>
        <v>6.7106044469667243E-3</v>
      </c>
      <c r="BH82" s="2">
        <f t="shared" si="135"/>
        <v>1.0135802372001431E-2</v>
      </c>
      <c r="BI82" s="2">
        <f t="shared" si="146"/>
        <v>1.4921912043355725E-5</v>
      </c>
      <c r="BJ82" s="2">
        <f t="shared" si="136"/>
        <v>1.0940099785851396E-5</v>
      </c>
      <c r="BK82" s="2">
        <f t="shared" si="137"/>
        <v>4.5032212043649583E-6</v>
      </c>
      <c r="BL82" s="2">
        <f t="shared" si="138"/>
        <v>1.0635337857046414</v>
      </c>
      <c r="BM82" s="2">
        <f t="shared" si="139"/>
        <v>0.2124606028732223</v>
      </c>
      <c r="BN82" s="2">
        <f t="shared" si="140"/>
        <v>3.480114376048235E-2</v>
      </c>
      <c r="BO82" s="2">
        <f t="shared" si="147"/>
        <v>11.297393571815133</v>
      </c>
      <c r="BP82" s="2">
        <f t="shared" si="148"/>
        <v>1.7002795960386936</v>
      </c>
      <c r="BQ82" s="2">
        <f t="shared" si="149"/>
        <v>0.8928592306182952</v>
      </c>
      <c r="BR82" s="11">
        <f t="shared" si="150"/>
        <v>5.0476703228399228E-2</v>
      </c>
      <c r="BS82" s="17">
        <f t="shared" si="128"/>
        <v>0.34175820405179685</v>
      </c>
      <c r="BT82" s="17">
        <f t="shared" si="129"/>
        <v>0.53754927590906276</v>
      </c>
      <c r="BU82" s="12">
        <f>(BU$3*templow!$I192+BU$4*templow!$I192^2+BU$5*templow!$I192^6)*(K82/K$56)^$BW$1</f>
        <v>2.2038266137335678</v>
      </c>
      <c r="BV82" s="12">
        <f>(BV$3*templow!$I192+BV$4*templow!$I192^2+BV$5*templow!$I192^6)*(L82/L$56)^$BW$1</f>
        <v>1.2142683849159386</v>
      </c>
      <c r="BW82" s="12">
        <f>(BW$3*templow!$I192+BW$4*templow!$I192^2+BW$5*templow!$I192^6)*(M82/M$56)^$BW$1</f>
        <v>0.59123615811460051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79"/>
        <v>2037</v>
      </c>
      <c r="B83" s="5">
        <f t="shared" si="80"/>
        <v>1142.8606934050413</v>
      </c>
      <c r="C83" s="5">
        <f t="shared" si="81"/>
        <v>2852.2883802957613</v>
      </c>
      <c r="D83" s="5">
        <f t="shared" si="82"/>
        <v>4040.0097606520953</v>
      </c>
      <c r="E83" s="15">
        <f t="shared" si="83"/>
        <v>1.0284076886279642E-3</v>
      </c>
      <c r="F83" s="15">
        <f t="shared" si="84"/>
        <v>2.0260321069689607E-3</v>
      </c>
      <c r="G83" s="15">
        <f t="shared" si="85"/>
        <v>4.1360724760827871E-3</v>
      </c>
      <c r="H83" s="5">
        <f t="shared" si="86"/>
        <v>72814.582474547264</v>
      </c>
      <c r="I83" s="5">
        <f t="shared" si="87"/>
        <v>19960.809120045658</v>
      </c>
      <c r="J83" s="5">
        <f t="shared" si="88"/>
        <v>7943.2152171207763</v>
      </c>
      <c r="K83" s="5">
        <f t="shared" si="89"/>
        <v>63712.561727539483</v>
      </c>
      <c r="L83" s="5">
        <f t="shared" si="90"/>
        <v>6998.1735570425981</v>
      </c>
      <c r="M83" s="5">
        <f t="shared" si="91"/>
        <v>1966.1376302810386</v>
      </c>
      <c r="N83" s="15">
        <f t="shared" si="92"/>
        <v>2.0575518172241791E-2</v>
      </c>
      <c r="O83" s="15">
        <f t="shared" si="93"/>
        <v>2.5751146316189688E-2</v>
      </c>
      <c r="P83" s="15">
        <f t="shared" si="94"/>
        <v>2.3607652156547365E-2</v>
      </c>
      <c r="Q83" s="5">
        <f t="shared" si="95"/>
        <v>7653.4499991248658</v>
      </c>
      <c r="R83" s="5">
        <f t="shared" si="96"/>
        <v>8593.0391931528975</v>
      </c>
      <c r="S83" s="5">
        <f t="shared" si="97"/>
        <v>4007.5534593769453</v>
      </c>
      <c r="T83" s="5">
        <f t="shared" si="98"/>
        <v>105.10875348080408</v>
      </c>
      <c r="U83" s="5">
        <f t="shared" si="99"/>
        <v>430.49553459851137</v>
      </c>
      <c r="V83" s="5">
        <f t="shared" si="100"/>
        <v>504.52535274873071</v>
      </c>
      <c r="W83" s="15">
        <f t="shared" si="101"/>
        <v>-1.0734613539272964E-2</v>
      </c>
      <c r="X83" s="15">
        <f t="shared" si="102"/>
        <v>-1.217998157191269E-2</v>
      </c>
      <c r="Y83" s="15">
        <f t="shared" si="103"/>
        <v>-9.7425357312937999E-3</v>
      </c>
      <c r="Z83" s="5">
        <f t="shared" si="123"/>
        <v>15518.402690217978</v>
      </c>
      <c r="AA83" s="5">
        <f t="shared" si="124"/>
        <v>24275.327822946914</v>
      </c>
      <c r="AB83" s="5">
        <f t="shared" si="125"/>
        <v>11945.033971494808</v>
      </c>
      <c r="AC83" s="16">
        <f t="shared" si="107"/>
        <v>2.0745883530328699</v>
      </c>
      <c r="AD83" s="16">
        <f t="shared" si="108"/>
        <v>2.8985685287034273</v>
      </c>
      <c r="AE83" s="16">
        <f t="shared" si="109"/>
        <v>3.0542633676042761</v>
      </c>
      <c r="AF83" s="15">
        <f t="shared" si="110"/>
        <v>-4.0504037456468023E-3</v>
      </c>
      <c r="AG83" s="15">
        <f t="shared" si="111"/>
        <v>2.9673830763510267E-4</v>
      </c>
      <c r="AH83" s="15">
        <f t="shared" si="112"/>
        <v>9.7937136394747881E-3</v>
      </c>
      <c r="AI83" s="1">
        <f t="shared" si="70"/>
        <v>117553.00352152888</v>
      </c>
      <c r="AJ83" s="1">
        <f t="shared" si="71"/>
        <v>30525.293005360454</v>
      </c>
      <c r="AK83" s="1">
        <f t="shared" si="72"/>
        <v>12068.274230627601</v>
      </c>
      <c r="AL83" s="14">
        <f t="shared" si="113"/>
        <v>24.678352590465305</v>
      </c>
      <c r="AM83" s="14">
        <f t="shared" si="114"/>
        <v>4.30382279295487</v>
      </c>
      <c r="AN83" s="14">
        <f t="shared" si="115"/>
        <v>1.5703742421317985</v>
      </c>
      <c r="AO83" s="11">
        <f t="shared" si="116"/>
        <v>1.5720361321165863E-2</v>
      </c>
      <c r="AP83" s="11">
        <f t="shared" si="117"/>
        <v>1.9803509073870216E-2</v>
      </c>
      <c r="AQ83" s="11">
        <f t="shared" si="118"/>
        <v>1.7964281423617261E-2</v>
      </c>
      <c r="AR83" s="1">
        <f t="shared" si="126"/>
        <v>72814.582474547264</v>
      </c>
      <c r="AS83" s="1">
        <f t="shared" si="122"/>
        <v>19960.809120045658</v>
      </c>
      <c r="AT83" s="1">
        <f t="shared" si="122"/>
        <v>7943.2152171207763</v>
      </c>
      <c r="AU83" s="1">
        <f t="shared" si="76"/>
        <v>14562.916494909454</v>
      </c>
      <c r="AV83" s="1">
        <f t="shared" si="77"/>
        <v>3992.161824009132</v>
      </c>
      <c r="AW83" s="1">
        <f t="shared" si="78"/>
        <v>1588.6430434241554</v>
      </c>
      <c r="AX83" s="1">
        <f t="shared" si="141"/>
        <v>50970.049382031582</v>
      </c>
      <c r="AY83" s="1">
        <f t="shared" si="133"/>
        <v>5598.5388456340779</v>
      </c>
      <c r="AZ83" s="1">
        <f t="shared" si="134"/>
        <v>1572.9101042248308</v>
      </c>
      <c r="BA83" s="1">
        <f t="shared" si="142"/>
        <v>12387.459595426813</v>
      </c>
      <c r="BB83" s="1">
        <f t="shared" si="143"/>
        <v>24615.9929474688</v>
      </c>
      <c r="BC83" s="1">
        <f t="shared" si="144"/>
        <v>29737.230163838693</v>
      </c>
      <c r="BD83" s="1">
        <f t="shared" si="145"/>
        <v>34831.461808428678</v>
      </c>
      <c r="BE83" s="2">
        <f t="shared" si="152"/>
        <v>1.2215527840971803E-2</v>
      </c>
      <c r="BF83" s="2">
        <f t="shared" si="153"/>
        <v>1.0459493193196024E-2</v>
      </c>
      <c r="BG83" s="2">
        <f t="shared" si="154"/>
        <v>6.7106044469667243E-3</v>
      </c>
      <c r="BH83" s="2">
        <f t="shared" si="135"/>
        <v>1.0120680490544388E-2</v>
      </c>
      <c r="BI83" s="2">
        <f t="shared" si="146"/>
        <v>1.4921912043355725E-5</v>
      </c>
      <c r="BJ83" s="2">
        <f t="shared" si="136"/>
        <v>1.0940099785851396E-5</v>
      </c>
      <c r="BK83" s="2">
        <f t="shared" si="137"/>
        <v>4.5032212043649583E-6</v>
      </c>
      <c r="BL83" s="2">
        <f t="shared" si="138"/>
        <v>1.0865327951588655</v>
      </c>
      <c r="BM83" s="2">
        <f t="shared" si="139"/>
        <v>0.21837324357963209</v>
      </c>
      <c r="BN83" s="2">
        <f t="shared" si="140"/>
        <v>3.5770055196572684E-2</v>
      </c>
      <c r="BO83" s="2">
        <f t="shared" si="147"/>
        <v>11.463403511332334</v>
      </c>
      <c r="BP83" s="2">
        <f t="shared" si="148"/>
        <v>1.7200999190993231</v>
      </c>
      <c r="BQ83" s="2">
        <f t="shared" si="149"/>
        <v>0.89248428236247179</v>
      </c>
      <c r="BR83" s="11">
        <f t="shared" si="150"/>
        <v>5.033402923131855E-2</v>
      </c>
      <c r="BS83" s="17">
        <f t="shared" si="128"/>
        <v>0.32533630017827275</v>
      </c>
      <c r="BT83" s="17">
        <f t="shared" si="129"/>
        <v>0.52189250088258521</v>
      </c>
      <c r="BU83" s="12">
        <f>(BU$3*templow!$I193+BU$4*templow!$I193^2+BU$5*templow!$I193^6)*(K83/K$56)^$BW$1</f>
        <v>2.2233068937263503</v>
      </c>
      <c r="BV83" s="12">
        <f>(BV$3*templow!$I193+BV$4*templow!$I193^2+BV$5*templow!$I193^6)*(L83/L$56)^$BW$1</f>
        <v>1.2214438514199759</v>
      </c>
      <c r="BW83" s="12">
        <f>(BW$3*templow!$I193+BW$4*templow!$I193^2+BW$5*templow!$I193^6)*(M83/M$56)^$BW$1</f>
        <v>0.59268821453322995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79"/>
        <v>2038</v>
      </c>
      <c r="B84" s="5">
        <f t="shared" si="80"/>
        <v>1143.9772537929632</v>
      </c>
      <c r="C84" s="5">
        <f t="shared" si="81"/>
        <v>2857.7782667407346</v>
      </c>
      <c r="D84" s="5">
        <f t="shared" si="82"/>
        <v>4055.8840451675278</v>
      </c>
      <c r="E84" s="15">
        <f t="shared" si="83"/>
        <v>9.7698730419656585E-4</v>
      </c>
      <c r="F84" s="15">
        <f t="shared" si="84"/>
        <v>1.9247305016205126E-3</v>
      </c>
      <c r="G84" s="15">
        <f t="shared" si="85"/>
        <v>3.9292688522786475E-3</v>
      </c>
      <c r="H84" s="5">
        <f t="shared" si="86"/>
        <v>74369.948909418963</v>
      </c>
      <c r="I84" s="5">
        <f t="shared" si="87"/>
        <v>20508.908079337318</v>
      </c>
      <c r="J84" s="5">
        <f t="shared" si="88"/>
        <v>8160.681841775805</v>
      </c>
      <c r="K84" s="5">
        <f t="shared" si="89"/>
        <v>65009.989195885195</v>
      </c>
      <c r="L84" s="5">
        <f t="shared" si="90"/>
        <v>7176.5218169734026</v>
      </c>
      <c r="M84" s="5">
        <f t="shared" si="91"/>
        <v>2012.0599481878751</v>
      </c>
      <c r="N84" s="15">
        <f t="shared" si="92"/>
        <v>2.0363762391065521E-2</v>
      </c>
      <c r="O84" s="15">
        <f t="shared" si="93"/>
        <v>2.5484972397022743E-2</v>
      </c>
      <c r="P84" s="15">
        <f t="shared" si="94"/>
        <v>2.3356614104513396E-2</v>
      </c>
      <c r="Q84" s="5">
        <f t="shared" si="95"/>
        <v>7733.0208754942469</v>
      </c>
      <c r="R84" s="5">
        <f t="shared" si="96"/>
        <v>8721.4563713731786</v>
      </c>
      <c r="S84" s="5">
        <f t="shared" si="97"/>
        <v>4077.1582261806225</v>
      </c>
      <c r="T84" s="5">
        <f t="shared" si="98"/>
        <v>103.98045163259295</v>
      </c>
      <c r="U84" s="5">
        <f t="shared" si="99"/>
        <v>425.25210692031078</v>
      </c>
      <c r="V84" s="5">
        <f t="shared" si="100"/>
        <v>499.60999647223258</v>
      </c>
      <c r="W84" s="15">
        <f t="shared" si="101"/>
        <v>-1.0734613539272964E-2</v>
      </c>
      <c r="X84" s="15">
        <f t="shared" si="102"/>
        <v>-1.217998157191269E-2</v>
      </c>
      <c r="Y84" s="15">
        <f t="shared" si="103"/>
        <v>-9.7425357312937999E-3</v>
      </c>
      <c r="Z84" s="5">
        <f t="shared" si="123"/>
        <v>15620.27729646614</v>
      </c>
      <c r="AA84" s="5">
        <f t="shared" si="124"/>
        <v>24654.306715800223</v>
      </c>
      <c r="AB84" s="5">
        <f t="shared" si="125"/>
        <v>12277.056920455614</v>
      </c>
      <c r="AC84" s="16">
        <f t="shared" si="107"/>
        <v>2.0661854325970705</v>
      </c>
      <c r="AD84" s="16">
        <f t="shared" si="108"/>
        <v>2.8994286450231992</v>
      </c>
      <c r="AE84" s="16">
        <f t="shared" si="109"/>
        <v>3.0841759484061302</v>
      </c>
      <c r="AF84" s="15">
        <f t="shared" si="110"/>
        <v>-4.0504037456468023E-3</v>
      </c>
      <c r="AG84" s="15">
        <f t="shared" si="111"/>
        <v>2.9673830763510267E-4</v>
      </c>
      <c r="AH84" s="15">
        <f t="shared" si="112"/>
        <v>9.7937136394747881E-3</v>
      </c>
      <c r="AI84" s="1">
        <f t="shared" si="70"/>
        <v>120360.61966428545</v>
      </c>
      <c r="AJ84" s="1">
        <f t="shared" si="71"/>
        <v>31464.925528833541</v>
      </c>
      <c r="AK84" s="1">
        <f t="shared" si="72"/>
        <v>12450.089850988998</v>
      </c>
      <c r="AL84" s="14">
        <f t="shared" si="113"/>
        <v>25.06242568380322</v>
      </c>
      <c r="AM84" s="14">
        <f t="shared" si="114"/>
        <v>4.388201278750155</v>
      </c>
      <c r="AN84" s="14">
        <f t="shared" si="115"/>
        <v>1.5983027805095935</v>
      </c>
      <c r="AO84" s="11">
        <f t="shared" si="116"/>
        <v>1.5563157707954205E-2</v>
      </c>
      <c r="AP84" s="11">
        <f t="shared" si="117"/>
        <v>1.9605473983131512E-2</v>
      </c>
      <c r="AQ84" s="11">
        <f t="shared" si="118"/>
        <v>1.7784638609381089E-2</v>
      </c>
      <c r="AR84" s="1">
        <f t="shared" si="126"/>
        <v>74369.948909418963</v>
      </c>
      <c r="AS84" s="1">
        <f t="shared" si="122"/>
        <v>20508.908079337318</v>
      </c>
      <c r="AT84" s="1">
        <f t="shared" si="122"/>
        <v>8160.681841775805</v>
      </c>
      <c r="AU84" s="1">
        <f t="shared" si="76"/>
        <v>14873.989781883793</v>
      </c>
      <c r="AV84" s="1">
        <f t="shared" si="77"/>
        <v>4101.7816158674641</v>
      </c>
      <c r="AW84" s="1">
        <f t="shared" si="78"/>
        <v>1632.136368355161</v>
      </c>
      <c r="AX84" s="1">
        <f t="shared" si="141"/>
        <v>52007.99135670816</v>
      </c>
      <c r="AY84" s="1">
        <f t="shared" si="133"/>
        <v>5741.2174535787217</v>
      </c>
      <c r="AZ84" s="1">
        <f t="shared" si="134"/>
        <v>1609.6479585503</v>
      </c>
      <c r="BA84" s="1">
        <f t="shared" si="142"/>
        <v>12422.62364501768</v>
      </c>
      <c r="BB84" s="1">
        <f t="shared" si="143"/>
        <v>24735.28993182912</v>
      </c>
      <c r="BC84" s="1">
        <f t="shared" si="144"/>
        <v>29947.718078618891</v>
      </c>
      <c r="BD84" s="1">
        <f t="shared" si="145"/>
        <v>34001.869832986958</v>
      </c>
      <c r="BE84" s="2">
        <f t="shared" si="152"/>
        <v>1.2215527840971803E-2</v>
      </c>
      <c r="BF84" s="2">
        <f t="shared" si="153"/>
        <v>1.0459493193196024E-2</v>
      </c>
      <c r="BG84" s="2">
        <f t="shared" si="154"/>
        <v>6.7106044469667243E-3</v>
      </c>
      <c r="BH84" s="2">
        <f t="shared" si="135"/>
        <v>1.0105639877573411E-2</v>
      </c>
      <c r="BI84" s="2">
        <f t="shared" si="146"/>
        <v>1.4921912043355725E-5</v>
      </c>
      <c r="BJ84" s="2">
        <f t="shared" si="136"/>
        <v>1.0940099785851396E-5</v>
      </c>
      <c r="BK84" s="2">
        <f t="shared" si="137"/>
        <v>4.5032212043649583E-6</v>
      </c>
      <c r="BL84" s="2">
        <f t="shared" si="138"/>
        <v>1.1097418362952087</v>
      </c>
      <c r="BM84" s="2">
        <f t="shared" si="139"/>
        <v>0.22436950088680416</v>
      </c>
      <c r="BN84" s="2">
        <f t="shared" si="140"/>
        <v>3.6749355511960888E-2</v>
      </c>
      <c r="BO84" s="2">
        <f t="shared" si="147"/>
        <v>11.631908501908423</v>
      </c>
      <c r="BP84" s="2">
        <f t="shared" si="148"/>
        <v>1.7401648071347848</v>
      </c>
      <c r="BQ84" s="2">
        <f t="shared" si="149"/>
        <v>0.89212110382019816</v>
      </c>
      <c r="BR84" s="11">
        <f t="shared" si="150"/>
        <v>5.01894449471669E-2</v>
      </c>
      <c r="BS84" s="17">
        <f t="shared" si="128"/>
        <v>0.30974555819767968</v>
      </c>
      <c r="BT84" s="17">
        <f t="shared" si="129"/>
        <v>0.50669174842969433</v>
      </c>
      <c r="BU84" s="12">
        <f>(BU$3*templow!$I194+BU$4*templow!$I194^2+BU$5*templow!$I194^6)*(K84/K$56)^$BW$1</f>
        <v>2.2425537517905458</v>
      </c>
      <c r="BV84" s="12">
        <f>(BV$3*templow!$I194+BV$4*templow!$I194^2+BV$5*templow!$I194^6)*(L84/L$56)^$BW$1</f>
        <v>1.2284029377409704</v>
      </c>
      <c r="BW84" s="12">
        <f>(BW$3*templow!$I194+BW$4*templow!$I194^2+BW$5*templow!$I194^6)*(M84/M$56)^$BW$1</f>
        <v>0.59394154608032679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79"/>
        <v>2039</v>
      </c>
      <c r="B85" s="5">
        <f t="shared" si="80"/>
        <v>1145.0390224835462</v>
      </c>
      <c r="C85" s="5">
        <f t="shared" si="81"/>
        <v>2863.003697087755</v>
      </c>
      <c r="D85" s="5">
        <f t="shared" si="82"/>
        <v>4071.0238710723024</v>
      </c>
      <c r="E85" s="15">
        <f t="shared" si="83"/>
        <v>9.2813793898673753E-4</v>
      </c>
      <c r="F85" s="15">
        <f t="shared" si="84"/>
        <v>1.8284939765394869E-3</v>
      </c>
      <c r="G85" s="15">
        <f t="shared" si="85"/>
        <v>3.732805409664715E-3</v>
      </c>
      <c r="H85" s="5">
        <f t="shared" si="86"/>
        <v>75939.228005742392</v>
      </c>
      <c r="I85" s="5">
        <f t="shared" si="87"/>
        <v>21064.617497544674</v>
      </c>
      <c r="J85" s="5">
        <f t="shared" si="88"/>
        <v>8380.4247440341842</v>
      </c>
      <c r="K85" s="5">
        <f t="shared" si="89"/>
        <v>66320.209630090234</v>
      </c>
      <c r="L85" s="5">
        <f t="shared" si="90"/>
        <v>7357.5236801026786</v>
      </c>
      <c r="M85" s="5">
        <f t="shared" si="91"/>
        <v>2058.5545576343648</v>
      </c>
      <c r="N85" s="15">
        <f t="shared" si="92"/>
        <v>2.0154140162323975E-2</v>
      </c>
      <c r="O85" s="15">
        <f t="shared" si="93"/>
        <v>2.5221391050631592E-2</v>
      </c>
      <c r="P85" s="15">
        <f t="shared" si="94"/>
        <v>2.3107964297169215E-2</v>
      </c>
      <c r="Q85" s="5">
        <f t="shared" si="95"/>
        <v>7811.4326205000862</v>
      </c>
      <c r="R85" s="5">
        <f t="shared" si="96"/>
        <v>8848.6674625733085</v>
      </c>
      <c r="S85" s="5">
        <f t="shared" si="97"/>
        <v>4146.1525255038032</v>
      </c>
      <c r="T85" s="5">
        <f t="shared" si="98"/>
        <v>102.864261668678</v>
      </c>
      <c r="U85" s="5">
        <f t="shared" si="99"/>
        <v>420.07254409460432</v>
      </c>
      <c r="V85" s="5">
        <f t="shared" si="100"/>
        <v>494.7425282298903</v>
      </c>
      <c r="W85" s="15">
        <f t="shared" si="101"/>
        <v>-1.0734613539272964E-2</v>
      </c>
      <c r="X85" s="15">
        <f t="shared" si="102"/>
        <v>-1.217998157191269E-2</v>
      </c>
      <c r="Y85" s="15">
        <f t="shared" si="103"/>
        <v>-9.7425357312937999E-3</v>
      </c>
      <c r="Z85" s="5">
        <f t="shared" si="123"/>
        <v>15718.750934668991</v>
      </c>
      <c r="AA85" s="5">
        <f t="shared" si="124"/>
        <v>25030.173918437315</v>
      </c>
      <c r="AB85" s="5">
        <f t="shared" si="125"/>
        <v>12612.61600060642</v>
      </c>
      <c r="AC85" s="16">
        <f t="shared" si="107"/>
        <v>2.0578165473816785</v>
      </c>
      <c r="AD85" s="16">
        <f t="shared" si="108"/>
        <v>2.9002890165724322</v>
      </c>
      <c r="AE85" s="16">
        <f t="shared" si="109"/>
        <v>3.1143814844585753</v>
      </c>
      <c r="AF85" s="15">
        <f t="shared" si="110"/>
        <v>-4.0504037456468023E-3</v>
      </c>
      <c r="AG85" s="15">
        <f t="shared" si="111"/>
        <v>2.9673830763510267E-4</v>
      </c>
      <c r="AH85" s="15">
        <f t="shared" si="112"/>
        <v>9.7937136394747881E-3</v>
      </c>
      <c r="AI85" s="1">
        <f t="shared" si="70"/>
        <v>123198.54747974069</v>
      </c>
      <c r="AJ85" s="1">
        <f t="shared" si="71"/>
        <v>32420.214591817654</v>
      </c>
      <c r="AK85" s="1">
        <f t="shared" si="72"/>
        <v>12837.21723424526</v>
      </c>
      <c r="AL85" s="14">
        <f t="shared" si="113"/>
        <v>25.448575662429519</v>
      </c>
      <c r="AM85" s="14">
        <f t="shared" si="114"/>
        <v>4.473373717093402</v>
      </c>
      <c r="AN85" s="14">
        <f t="shared" si="115"/>
        <v>1.6264437654759281</v>
      </c>
      <c r="AO85" s="11">
        <f t="shared" si="116"/>
        <v>1.5407526130874663E-2</v>
      </c>
      <c r="AP85" s="11">
        <f t="shared" si="117"/>
        <v>1.9409419243300197E-2</v>
      </c>
      <c r="AQ85" s="11">
        <f t="shared" si="118"/>
        <v>1.7606792223287277E-2</v>
      </c>
      <c r="AR85" s="1">
        <f t="shared" si="126"/>
        <v>75939.228005742392</v>
      </c>
      <c r="AS85" s="1">
        <f t="shared" si="122"/>
        <v>21064.617497544674</v>
      </c>
      <c r="AT85" s="1">
        <f t="shared" si="122"/>
        <v>8380.4247440341842</v>
      </c>
      <c r="AU85" s="1">
        <f t="shared" si="76"/>
        <v>15187.84560114848</v>
      </c>
      <c r="AV85" s="1">
        <f t="shared" si="77"/>
        <v>4212.9234995089346</v>
      </c>
      <c r="AW85" s="1">
        <f t="shared" si="78"/>
        <v>1676.084948806837</v>
      </c>
      <c r="AX85" s="1">
        <f t="shared" si="141"/>
        <v>53056.167704072184</v>
      </c>
      <c r="AY85" s="1">
        <f t="shared" si="133"/>
        <v>5886.0189440821432</v>
      </c>
      <c r="AZ85" s="1">
        <f t="shared" si="134"/>
        <v>1646.8436461074921</v>
      </c>
      <c r="BA85" s="1">
        <f t="shared" si="142"/>
        <v>12457.001357038211</v>
      </c>
      <c r="BB85" s="1">
        <f t="shared" si="143"/>
        <v>24851.8316186427</v>
      </c>
      <c r="BC85" s="1">
        <f t="shared" si="144"/>
        <v>30152.509697700636</v>
      </c>
      <c r="BD85" s="1">
        <f t="shared" si="145"/>
        <v>33186.510359796543</v>
      </c>
      <c r="BE85" s="2">
        <f t="shared" si="152"/>
        <v>1.2215527840971803E-2</v>
      </c>
      <c r="BF85" s="2">
        <f t="shared" si="153"/>
        <v>1.0459493193196024E-2</v>
      </c>
      <c r="BG85" s="2">
        <f t="shared" si="154"/>
        <v>6.7106044469667243E-3</v>
      </c>
      <c r="BH85" s="2">
        <f t="shared" si="135"/>
        <v>1.0090676577159738E-2</v>
      </c>
      <c r="BI85" s="2">
        <f t="shared" si="146"/>
        <v>1.4921912043355725E-5</v>
      </c>
      <c r="BJ85" s="2">
        <f t="shared" si="136"/>
        <v>1.0940099785851396E-5</v>
      </c>
      <c r="BK85" s="2">
        <f t="shared" si="137"/>
        <v>4.5032212043649583E-6</v>
      </c>
      <c r="BL85" s="2">
        <f t="shared" si="138"/>
        <v>1.1331584809420236</v>
      </c>
      <c r="BM85" s="2">
        <f t="shared" si="139"/>
        <v>0.23044901737393006</v>
      </c>
      <c r="BN85" s="2">
        <f t="shared" si="140"/>
        <v>3.7738906408919519E-2</v>
      </c>
      <c r="BO85" s="2">
        <f t="shared" si="147"/>
        <v>11.80294487496549</v>
      </c>
      <c r="BP85" s="2">
        <f t="shared" si="148"/>
        <v>1.7604769671260978</v>
      </c>
      <c r="BQ85" s="2">
        <f t="shared" si="149"/>
        <v>0.89176924996498497</v>
      </c>
      <c r="BR85" s="11">
        <f t="shared" si="150"/>
        <v>5.0043129772634004E-2</v>
      </c>
      <c r="BS85" s="17">
        <f t="shared" si="128"/>
        <v>0.29494255506754058</v>
      </c>
      <c r="BT85" s="17">
        <f t="shared" si="129"/>
        <v>0.49193373633950904</v>
      </c>
      <c r="BU85" s="12">
        <f>(BU$3*templow!$I195+BU$4*templow!$I195^2+BU$5*templow!$I195^6)*(K85/K$56)^$BW$1</f>
        <v>2.2615473770928372</v>
      </c>
      <c r="BV85" s="12">
        <f>(BV$3*templow!$I195+BV$4*templow!$I195^2+BV$5*templow!$I195^6)*(L85/L$56)^$BW$1</f>
        <v>1.2351343475195209</v>
      </c>
      <c r="BW85" s="12">
        <f>(BW$3*templow!$I195+BW$4*templow!$I195^2+BW$5*templow!$I195^6)*(M85/M$56)^$BW$1</f>
        <v>0.59498897258235783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79"/>
        <v>2040</v>
      </c>
      <c r="B86" s="5">
        <f t="shared" si="80"/>
        <v>1146.0486389340142</v>
      </c>
      <c r="C86" s="5">
        <f t="shared" si="81"/>
        <v>2867.9769328519437</v>
      </c>
      <c r="D86" s="5">
        <f t="shared" si="82"/>
        <v>4085.4603940046745</v>
      </c>
      <c r="E86" s="15">
        <f t="shared" si="83"/>
        <v>8.8173104203740065E-4</v>
      </c>
      <c r="F86" s="15">
        <f t="shared" si="84"/>
        <v>1.7370692777125124E-3</v>
      </c>
      <c r="G86" s="15">
        <f t="shared" si="85"/>
        <v>3.5461651391814793E-3</v>
      </c>
      <c r="H86" s="5">
        <f t="shared" si="86"/>
        <v>77522.252405984589</v>
      </c>
      <c r="I86" s="5">
        <f t="shared" si="87"/>
        <v>21627.902787764979</v>
      </c>
      <c r="J86" s="5">
        <f t="shared" si="88"/>
        <v>8602.4136451047707</v>
      </c>
      <c r="K86" s="5">
        <f t="shared" si="89"/>
        <v>67643.073576782175</v>
      </c>
      <c r="L86" s="5">
        <f t="shared" si="90"/>
        <v>7541.1704118059224</v>
      </c>
      <c r="M86" s="5">
        <f t="shared" si="91"/>
        <v>2105.616703010664</v>
      </c>
      <c r="N86" s="15">
        <f t="shared" si="92"/>
        <v>1.9946618897473289E-2</v>
      </c>
      <c r="O86" s="15">
        <f t="shared" si="93"/>
        <v>2.4960399679023748E-2</v>
      </c>
      <c r="P86" s="15">
        <f t="shared" si="94"/>
        <v>2.2861743062268847E-2</v>
      </c>
      <c r="Q86" s="5">
        <f t="shared" si="95"/>
        <v>7888.6685579064242</v>
      </c>
      <c r="R86" s="5">
        <f t="shared" si="96"/>
        <v>8974.6295052753085</v>
      </c>
      <c r="S86" s="5">
        <f t="shared" si="97"/>
        <v>4214.5158396481702</v>
      </c>
      <c r="T86" s="5">
        <f t="shared" si="98"/>
        <v>101.76005357266209</v>
      </c>
      <c r="U86" s="5">
        <f t="shared" si="99"/>
        <v>414.95606824866559</v>
      </c>
      <c r="V86" s="5">
        <f t="shared" si="100"/>
        <v>489.92248147081995</v>
      </c>
      <c r="W86" s="15">
        <f t="shared" si="101"/>
        <v>-1.0734613539272964E-2</v>
      </c>
      <c r="X86" s="15">
        <f t="shared" si="102"/>
        <v>-1.217998157191269E-2</v>
      </c>
      <c r="Y86" s="15">
        <f t="shared" si="103"/>
        <v>-9.7425357312937999E-3</v>
      </c>
      <c r="Z86" s="5">
        <f t="shared" si="123"/>
        <v>15813.823995278777</v>
      </c>
      <c r="AA86" s="5">
        <f t="shared" si="124"/>
        <v>25402.799577813981</v>
      </c>
      <c r="AB86" s="5">
        <f t="shared" si="125"/>
        <v>12951.663278133079</v>
      </c>
      <c r="AC86" s="16">
        <f t="shared" si="107"/>
        <v>2.0494815595303097</v>
      </c>
      <c r="AD86" s="16">
        <f t="shared" si="108"/>
        <v>2.9011496434268627</v>
      </c>
      <c r="AE86" s="16">
        <f t="shared" si="109"/>
        <v>3.1448828448814452</v>
      </c>
      <c r="AF86" s="15">
        <f t="shared" si="110"/>
        <v>-4.0504037456468023E-3</v>
      </c>
      <c r="AG86" s="15">
        <f t="shared" si="111"/>
        <v>2.9673830763510267E-4</v>
      </c>
      <c r="AH86" s="15">
        <f t="shared" si="112"/>
        <v>9.7937136394747881E-3</v>
      </c>
      <c r="AI86" s="1">
        <f t="shared" si="70"/>
        <v>126066.53833291511</v>
      </c>
      <c r="AJ86" s="1">
        <f t="shared" si="71"/>
        <v>33391.116632144825</v>
      </c>
      <c r="AK86" s="1">
        <f t="shared" si="72"/>
        <v>13229.58045962757</v>
      </c>
      <c r="AL86" s="14">
        <f t="shared" si="113"/>
        <v>25.836754260996816</v>
      </c>
      <c r="AM86" s="14">
        <f t="shared" si="114"/>
        <v>4.5593310471413577</v>
      </c>
      <c r="AN86" s="14">
        <f t="shared" si="115"/>
        <v>1.6547938583431077</v>
      </c>
      <c r="AO86" s="11">
        <f t="shared" si="116"/>
        <v>1.5253450869565916E-2</v>
      </c>
      <c r="AP86" s="11">
        <f t="shared" si="117"/>
        <v>1.9215325050867194E-2</v>
      </c>
      <c r="AQ86" s="11">
        <f t="shared" si="118"/>
        <v>1.7430724301054405E-2</v>
      </c>
      <c r="AR86" s="1">
        <f t="shared" si="126"/>
        <v>77522.252405984589</v>
      </c>
      <c r="AS86" s="1">
        <f t="shared" si="122"/>
        <v>21627.902787764979</v>
      </c>
      <c r="AT86" s="1">
        <f t="shared" si="122"/>
        <v>8602.4136451047707</v>
      </c>
      <c r="AU86" s="1">
        <f t="shared" si="76"/>
        <v>15504.450481196918</v>
      </c>
      <c r="AV86" s="1">
        <f t="shared" si="77"/>
        <v>4325.5805575529957</v>
      </c>
      <c r="AW86" s="1">
        <f t="shared" si="78"/>
        <v>1720.4827290209541</v>
      </c>
      <c r="AX86" s="1">
        <f t="shared" si="141"/>
        <v>54114.458861425737</v>
      </c>
      <c r="AY86" s="1">
        <f t="shared" si="133"/>
        <v>6032.9363294447376</v>
      </c>
      <c r="AZ86" s="1">
        <f t="shared" si="134"/>
        <v>1684.4933624085313</v>
      </c>
      <c r="BA86" s="1">
        <f t="shared" si="142"/>
        <v>12490.619876531802</v>
      </c>
      <c r="BB86" s="1">
        <f t="shared" si="143"/>
        <v>24965.708010284281</v>
      </c>
      <c r="BC86" s="1">
        <f t="shared" si="144"/>
        <v>30351.784568596362</v>
      </c>
      <c r="BD86" s="1">
        <f t="shared" si="145"/>
        <v>32385.532149825875</v>
      </c>
      <c r="BE86" s="2">
        <f t="shared" si="152"/>
        <v>1.2215527840971803E-2</v>
      </c>
      <c r="BF86" s="2">
        <f t="shared" si="153"/>
        <v>1.0459493193196024E-2</v>
      </c>
      <c r="BG86" s="2">
        <f t="shared" si="154"/>
        <v>6.7106044469667243E-3</v>
      </c>
      <c r="BH86" s="2">
        <f t="shared" si="135"/>
        <v>1.0075786728269554E-2</v>
      </c>
      <c r="BI86" s="2">
        <f t="shared" si="146"/>
        <v>1.4921912043355725E-5</v>
      </c>
      <c r="BJ86" s="2">
        <f t="shared" si="136"/>
        <v>1.0940099785851396E-5</v>
      </c>
      <c r="BK86" s="2">
        <f t="shared" si="137"/>
        <v>4.5032212043649583E-6</v>
      </c>
      <c r="BL86" s="2">
        <f t="shared" si="138"/>
        <v>1.1567802318049238</v>
      </c>
      <c r="BM86" s="2">
        <f t="shared" si="139"/>
        <v>0.23661141465684246</v>
      </c>
      <c r="BN86" s="2">
        <f t="shared" si="140"/>
        <v>3.8738571535354253E-2</v>
      </c>
      <c r="BO86" s="2">
        <f t="shared" si="147"/>
        <v>11.976549540994865</v>
      </c>
      <c r="BP86" s="2">
        <f t="shared" si="148"/>
        <v>1.7810391433336661</v>
      </c>
      <c r="BQ86" s="2">
        <f t="shared" si="149"/>
        <v>0.89142829027915316</v>
      </c>
      <c r="BR86" s="11">
        <f t="shared" si="150"/>
        <v>4.9895253474109252E-2</v>
      </c>
      <c r="BS86" s="17">
        <f t="shared" si="128"/>
        <v>0.28088613382138361</v>
      </c>
      <c r="BT86" s="17">
        <f t="shared" si="129"/>
        <v>0.47760556926165926</v>
      </c>
      <c r="BU86" s="12">
        <f>(BU$3*templow!$I196+BU$4*templow!$I196^2+BU$5*templow!$I196^6)*(K86/K$56)^$BW$1</f>
        <v>2.2802683097376582</v>
      </c>
      <c r="BV86" s="12">
        <f>(BV$3*templow!$I196+BV$4*templow!$I196^2+BV$5*templow!$I196^6)*(L86/L$56)^$BW$1</f>
        <v>1.2416270693377127</v>
      </c>
      <c r="BW86" s="12">
        <f>(BW$3*templow!$I196+BW$4*templow!$I196^2+BW$5*templow!$I196^6)*(M86/M$56)^$BW$1</f>
        <v>0.59582351263998767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79"/>
        <v>2041</v>
      </c>
      <c r="B87" s="5">
        <f t="shared" si="80"/>
        <v>1147.0086202616155</v>
      </c>
      <c r="C87" s="5">
        <f t="shared" si="81"/>
        <v>2872.709713740227</v>
      </c>
      <c r="D87" s="5">
        <f t="shared" si="82"/>
        <v>4099.2237253700641</v>
      </c>
      <c r="E87" s="15">
        <f t="shared" si="83"/>
        <v>8.3764448993553053E-4</v>
      </c>
      <c r="F87" s="15">
        <f t="shared" si="84"/>
        <v>1.6502158138268868E-3</v>
      </c>
      <c r="G87" s="15">
        <f t="shared" si="85"/>
        <v>3.3688568822224053E-3</v>
      </c>
      <c r="H87" s="5">
        <f t="shared" si="86"/>
        <v>79118.850160073096</v>
      </c>
      <c r="I87" s="5">
        <f t="shared" si="87"/>
        <v>22198.727409826861</v>
      </c>
      <c r="J87" s="5">
        <f t="shared" si="88"/>
        <v>8826.6186469360619</v>
      </c>
      <c r="K87" s="5">
        <f t="shared" si="89"/>
        <v>68978.426807313153</v>
      </c>
      <c r="L87" s="5">
        <f t="shared" si="90"/>
        <v>7727.4523435660458</v>
      </c>
      <c r="M87" s="5">
        <f t="shared" si="91"/>
        <v>2153.2415008988619</v>
      </c>
      <c r="N87" s="15">
        <f t="shared" si="92"/>
        <v>1.9741167275836524E-2</v>
      </c>
      <c r="O87" s="15">
        <f t="shared" si="93"/>
        <v>2.4701992076520796E-2</v>
      </c>
      <c r="P87" s="15">
        <f t="shared" si="94"/>
        <v>2.2617980670509796E-2</v>
      </c>
      <c r="Q87" s="5">
        <f t="shared" si="95"/>
        <v>7964.7125712896004</v>
      </c>
      <c r="R87" s="5">
        <f t="shared" si="96"/>
        <v>9099.3007867063352</v>
      </c>
      <c r="S87" s="5">
        <f t="shared" si="97"/>
        <v>4282.2286893030068</v>
      </c>
      <c r="T87" s="5">
        <f t="shared" si="98"/>
        <v>100.66769872382385</v>
      </c>
      <c r="U87" s="5">
        <f t="shared" si="99"/>
        <v>409.9019109842435</v>
      </c>
      <c r="V87" s="5">
        <f t="shared" si="100"/>
        <v>485.14939418952633</v>
      </c>
      <c r="W87" s="15">
        <f t="shared" si="101"/>
        <v>-1.0734613539272964E-2</v>
      </c>
      <c r="X87" s="15">
        <f t="shared" si="102"/>
        <v>-1.217998157191269E-2</v>
      </c>
      <c r="Y87" s="15">
        <f t="shared" si="103"/>
        <v>-9.7425357312937999E-3</v>
      </c>
      <c r="Z87" s="5">
        <f t="shared" si="123"/>
        <v>15905.498291459098</v>
      </c>
      <c r="AA87" s="5">
        <f t="shared" si="124"/>
        <v>25772.057338987306</v>
      </c>
      <c r="AB87" s="5">
        <f t="shared" si="125"/>
        <v>13294.151495356497</v>
      </c>
      <c r="AC87" s="16">
        <f t="shared" si="107"/>
        <v>2.0411803317449539</v>
      </c>
      <c r="AD87" s="16">
        <f t="shared" si="108"/>
        <v>2.9020105256622495</v>
      </c>
      <c r="AE87" s="16">
        <f t="shared" si="109"/>
        <v>3.1756829268939111</v>
      </c>
      <c r="AF87" s="15">
        <f t="shared" si="110"/>
        <v>-4.0504037456468023E-3</v>
      </c>
      <c r="AG87" s="15">
        <f t="shared" si="111"/>
        <v>2.9673830763510267E-4</v>
      </c>
      <c r="AH87" s="15">
        <f t="shared" si="112"/>
        <v>9.7937136394747881E-3</v>
      </c>
      <c r="AI87" s="1">
        <f t="shared" si="70"/>
        <v>128964.33498082052</v>
      </c>
      <c r="AJ87" s="1">
        <f t="shared" si="71"/>
        <v>34377.585526483337</v>
      </c>
      <c r="AK87" s="1">
        <f t="shared" si="72"/>
        <v>13627.105142685768</v>
      </c>
      <c r="AL87" s="14">
        <f t="shared" si="113"/>
        <v>26.226912926128485</v>
      </c>
      <c r="AM87" s="14">
        <f t="shared" si="114"/>
        <v>4.6460639849458367</v>
      </c>
      <c r="AN87" s="14">
        <f t="shared" si="115"/>
        <v>1.6833496713077658</v>
      </c>
      <c r="AO87" s="11">
        <f t="shared" si="116"/>
        <v>1.5100916360870256E-2</v>
      </c>
      <c r="AP87" s="11">
        <f t="shared" si="117"/>
        <v>1.9023171800358521E-2</v>
      </c>
      <c r="AQ87" s="11">
        <f t="shared" si="118"/>
        <v>1.7256417058043861E-2</v>
      </c>
      <c r="AR87" s="1">
        <f t="shared" si="126"/>
        <v>79118.850160073096</v>
      </c>
      <c r="AS87" s="1">
        <f t="shared" si="122"/>
        <v>22198.727409826861</v>
      </c>
      <c r="AT87" s="1">
        <f t="shared" si="122"/>
        <v>8826.6186469360619</v>
      </c>
      <c r="AU87" s="1">
        <f t="shared" si="76"/>
        <v>15823.77003201462</v>
      </c>
      <c r="AV87" s="1">
        <f t="shared" si="77"/>
        <v>4439.7454819653722</v>
      </c>
      <c r="AW87" s="1">
        <f t="shared" si="78"/>
        <v>1765.3237293872126</v>
      </c>
      <c r="AX87" s="1">
        <f t="shared" si="141"/>
        <v>55182.741445850523</v>
      </c>
      <c r="AY87" s="1">
        <f t="shared" si="133"/>
        <v>6181.9618748528364</v>
      </c>
      <c r="AZ87" s="1">
        <f t="shared" si="134"/>
        <v>1722.5932007190895</v>
      </c>
      <c r="BA87" s="1">
        <f t="shared" si="142"/>
        <v>12523.505260600592</v>
      </c>
      <c r="BB87" s="1">
        <f t="shared" si="143"/>
        <v>25077.006193048055</v>
      </c>
      <c r="BC87" s="1">
        <f t="shared" si="144"/>
        <v>30545.718570649118</v>
      </c>
      <c r="BD87" s="1">
        <f t="shared" si="145"/>
        <v>31599.047557078356</v>
      </c>
      <c r="BE87" s="2">
        <f t="shared" si="152"/>
        <v>1.2215527840971803E-2</v>
      </c>
      <c r="BF87" s="2">
        <f t="shared" si="153"/>
        <v>1.0459493193196024E-2</v>
      </c>
      <c r="BG87" s="2">
        <f t="shared" si="154"/>
        <v>6.7106044469667243E-3</v>
      </c>
      <c r="BH87" s="2">
        <f t="shared" si="135"/>
        <v>1.006096656946333E-2</v>
      </c>
      <c r="BI87" s="2">
        <f t="shared" si="146"/>
        <v>1.4921912043355725E-5</v>
      </c>
      <c r="BJ87" s="2">
        <f t="shared" si="136"/>
        <v>1.0940099785851396E-5</v>
      </c>
      <c r="BK87" s="2">
        <f t="shared" si="137"/>
        <v>4.5032212043649583E-6</v>
      </c>
      <c r="BL87" s="2">
        <f t="shared" si="138"/>
        <v>1.1806045230600517</v>
      </c>
      <c r="BM87" s="2">
        <f t="shared" si="139"/>
        <v>0.24285629298242037</v>
      </c>
      <c r="BN87" s="2">
        <f t="shared" si="140"/>
        <v>3.9748216253725613E-2</v>
      </c>
      <c r="BO87" s="2">
        <f t="shared" si="147"/>
        <v>12.152759997403249</v>
      </c>
      <c r="BP87" s="2">
        <f t="shared" si="148"/>
        <v>1.8018541180990693</v>
      </c>
      <c r="BQ87" s="2">
        <f t="shared" si="149"/>
        <v>0.89109780890488022</v>
      </c>
      <c r="BR87" s="11">
        <f t="shared" si="150"/>
        <v>4.9745976704947709E-2</v>
      </c>
      <c r="BS87" s="17">
        <f t="shared" si="128"/>
        <v>0.26753729278414184</v>
      </c>
      <c r="BT87" s="17">
        <f t="shared" si="129"/>
        <v>0.4636947274385041</v>
      </c>
      <c r="BU87" s="12">
        <f>(BU$3*templow!$I197+BU$4*templow!$I197^2+BU$5*templow!$I197^6)*(K87/K$56)^$BW$1</f>
        <v>2.2986974724378229</v>
      </c>
      <c r="BV87" s="12">
        <f>(BV$3*templow!$I197+BV$4*templow!$I197^2+BV$5*templow!$I197^6)*(L87/L$56)^$BW$1</f>
        <v>1.2478703943003462</v>
      </c>
      <c r="BW87" s="12">
        <f>(BW$3*templow!$I197+BW$4*templow!$I197^2+BW$5*templow!$I197^6)*(M87/M$56)^$BW$1</f>
        <v>0.5964383956052921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79"/>
        <v>2042</v>
      </c>
      <c r="B88" s="5">
        <f t="shared" si="80"/>
        <v>1147.9213664397525</v>
      </c>
      <c r="C88" s="5">
        <f t="shared" si="81"/>
        <v>2877.2132751884678</v>
      </c>
      <c r="D88" s="5">
        <f t="shared" si="82"/>
        <v>4112.342938526097</v>
      </c>
      <c r="E88" s="15">
        <f t="shared" si="83"/>
        <v>7.9576226543875397E-4</v>
      </c>
      <c r="F88" s="15">
        <f t="shared" si="84"/>
        <v>1.5677050231355423E-3</v>
      </c>
      <c r="G88" s="15">
        <f t="shared" si="85"/>
        <v>3.2004140381112849E-3</v>
      </c>
      <c r="H88" s="5">
        <f t="shared" si="86"/>
        <v>80728.844774962767</v>
      </c>
      <c r="I88" s="5">
        <f t="shared" si="87"/>
        <v>22777.052837657768</v>
      </c>
      <c r="J88" s="5">
        <f t="shared" si="88"/>
        <v>9053.010182922204</v>
      </c>
      <c r="K88" s="5">
        <f t="shared" si="89"/>
        <v>70326.110424567771</v>
      </c>
      <c r="L88" s="5">
        <f t="shared" si="90"/>
        <v>7916.3588719942181</v>
      </c>
      <c r="M88" s="5">
        <f t="shared" si="91"/>
        <v>2201.4239372183511</v>
      </c>
      <c r="N88" s="15">
        <f t="shared" si="92"/>
        <v>1.9537755203076657E-2</v>
      </c>
      <c r="O88" s="15">
        <f t="shared" si="93"/>
        <v>2.4446158970550913E-2</v>
      </c>
      <c r="P88" s="15">
        <f t="shared" si="94"/>
        <v>2.2376698711860987E-2</v>
      </c>
      <c r="Q88" s="5">
        <f t="shared" si="95"/>
        <v>8039.5491061082976</v>
      </c>
      <c r="R88" s="5">
        <f t="shared" si="96"/>
        <v>9222.6408226320218</v>
      </c>
      <c r="S88" s="5">
        <f t="shared" si="97"/>
        <v>4349.2725809133881</v>
      </c>
      <c r="T88" s="5">
        <f t="shared" si="98"/>
        <v>99.587069882135637</v>
      </c>
      <c r="U88" s="5">
        <f t="shared" si="99"/>
        <v>404.90931326216361</v>
      </c>
      <c r="V88" s="5">
        <f t="shared" si="100"/>
        <v>480.42280888161935</v>
      </c>
      <c r="W88" s="15">
        <f t="shared" si="101"/>
        <v>-1.0734613539272964E-2</v>
      </c>
      <c r="X88" s="15">
        <f t="shared" si="102"/>
        <v>-1.217998157191269E-2</v>
      </c>
      <c r="Y88" s="15">
        <f t="shared" si="103"/>
        <v>-9.7425357312937999E-3</v>
      </c>
      <c r="Z88" s="5">
        <f t="shared" si="123"/>
        <v>15993.777035501154</v>
      </c>
      <c r="AA88" s="5">
        <f t="shared" si="124"/>
        <v>26137.824285705494</v>
      </c>
      <c r="AB88" s="5">
        <f t="shared" si="125"/>
        <v>13640.03399128698</v>
      </c>
      <c r="AC88" s="16">
        <f t="shared" si="107"/>
        <v>2.0329127272837137</v>
      </c>
      <c r="AD88" s="16">
        <f t="shared" si="108"/>
        <v>2.9028716633543739</v>
      </c>
      <c r="AE88" s="16">
        <f t="shared" si="109"/>
        <v>3.2067846560896793</v>
      </c>
      <c r="AF88" s="15">
        <f t="shared" si="110"/>
        <v>-4.0504037456468023E-3</v>
      </c>
      <c r="AG88" s="15">
        <f t="shared" si="111"/>
        <v>2.9673830763510267E-4</v>
      </c>
      <c r="AH88" s="15">
        <f t="shared" si="112"/>
        <v>9.7937136394747881E-3</v>
      </c>
      <c r="AI88" s="1">
        <f t="shared" si="70"/>
        <v>131891.67151475308</v>
      </c>
      <c r="AJ88" s="1">
        <f t="shared" si="71"/>
        <v>35379.572455800371</v>
      </c>
      <c r="AK88" s="1">
        <f t="shared" si="72"/>
        <v>14029.718357804406</v>
      </c>
      <c r="AL88" s="14">
        <f t="shared" si="113"/>
        <v>26.619002840444768</v>
      </c>
      <c r="AM88" s="14">
        <f t="shared" si="114"/>
        <v>4.7335630295931095</v>
      </c>
      <c r="AN88" s="14">
        <f t="shared" si="115"/>
        <v>1.7121077694505478</v>
      </c>
      <c r="AO88" s="11">
        <f t="shared" si="116"/>
        <v>1.4949907197261553E-2</v>
      </c>
      <c r="AP88" s="11">
        <f t="shared" si="117"/>
        <v>1.8832940082354935E-2</v>
      </c>
      <c r="AQ88" s="11">
        <f t="shared" si="118"/>
        <v>1.7083852887463422E-2</v>
      </c>
      <c r="AR88" s="1">
        <f t="shared" si="126"/>
        <v>80728.844774962767</v>
      </c>
      <c r="AS88" s="1">
        <f t="shared" si="122"/>
        <v>22777.052837657768</v>
      </c>
      <c r="AT88" s="1">
        <f t="shared" si="122"/>
        <v>9053.010182922204</v>
      </c>
      <c r="AU88" s="1">
        <f t="shared" si="76"/>
        <v>16145.768954992554</v>
      </c>
      <c r="AV88" s="1">
        <f t="shared" si="77"/>
        <v>4555.4105675315541</v>
      </c>
      <c r="AW88" s="1">
        <f t="shared" si="78"/>
        <v>1810.6020365844408</v>
      </c>
      <c r="AX88" s="1">
        <f t="shared" si="141"/>
        <v>56260.888339654215</v>
      </c>
      <c r="AY88" s="1">
        <f t="shared" si="133"/>
        <v>6333.0870975953731</v>
      </c>
      <c r="AZ88" s="1">
        <f t="shared" si="134"/>
        <v>1761.1391497746808</v>
      </c>
      <c r="BA88" s="1">
        <f t="shared" si="142"/>
        <v>12555.682518239299</v>
      </c>
      <c r="BB88" s="1">
        <f t="shared" si="143"/>
        <v>25185.810381749052</v>
      </c>
      <c r="BC88" s="1">
        <f t="shared" si="144"/>
        <v>30734.483722351557</v>
      </c>
      <c r="BD88" s="1">
        <f t="shared" si="145"/>
        <v>30827.135258234255</v>
      </c>
      <c r="BE88" s="2">
        <f t="shared" si="152"/>
        <v>1.2215527840971803E-2</v>
      </c>
      <c r="BF88" s="2">
        <f t="shared" si="153"/>
        <v>1.0459493193196024E-2</v>
      </c>
      <c r="BG88" s="2">
        <f t="shared" si="154"/>
        <v>6.7106044469667243E-3</v>
      </c>
      <c r="BH88" s="2">
        <f t="shared" si="135"/>
        <v>1.0046212442580901E-2</v>
      </c>
      <c r="BI88" s="2">
        <f t="shared" si="146"/>
        <v>1.4921912043355725E-5</v>
      </c>
      <c r="BJ88" s="2">
        <f t="shared" si="136"/>
        <v>1.0940099785851396E-5</v>
      </c>
      <c r="BK88" s="2">
        <f t="shared" si="137"/>
        <v>4.5032212043649583E-6</v>
      </c>
      <c r="BL88" s="2">
        <f t="shared" si="138"/>
        <v>1.2046287210937119</v>
      </c>
      <c r="BM88" s="2">
        <f t="shared" si="139"/>
        <v>0.24918323087158567</v>
      </c>
      <c r="BN88" s="2">
        <f t="shared" si="140"/>
        <v>4.0767707419067156E-2</v>
      </c>
      <c r="BO88" s="2">
        <f t="shared" si="147"/>
        <v>12.331614336364899</v>
      </c>
      <c r="BP88" s="2">
        <f t="shared" si="148"/>
        <v>1.8229247125732395</v>
      </c>
      <c r="BQ88" s="2">
        <f t="shared" si="149"/>
        <v>0.89077740467156596</v>
      </c>
      <c r="BR88" s="11">
        <f t="shared" si="150"/>
        <v>4.9595451484990977E-2</v>
      </c>
      <c r="BS88" s="17">
        <f t="shared" si="128"/>
        <v>0.25485907897824561</v>
      </c>
      <c r="BT88" s="17">
        <f t="shared" si="129"/>
        <v>0.45018905576553797</v>
      </c>
      <c r="BU88" s="12">
        <f>(BU$3*templow!$I198+BU$4*templow!$I198^2+BU$5*templow!$I198^6)*(K88/K$56)^$BW$1</f>
        <v>2.3168162007583217</v>
      </c>
      <c r="BV88" s="12">
        <f>(BV$3*templow!$I198+BV$4*templow!$I198^2+BV$5*templow!$I198^6)*(L88/L$56)^$BW$1</f>
        <v>1.2538539324187634</v>
      </c>
      <c r="BW88" s="12">
        <f>(BW$3*templow!$I198+BW$4*templow!$I198^2+BW$5*templow!$I198^6)*(M88/M$56)^$BW$1</f>
        <v>0.59682707259774515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79"/>
        <v>2043</v>
      </c>
      <c r="B89" s="5">
        <f t="shared" si="80"/>
        <v>1148.7891653215011</v>
      </c>
      <c r="C89" s="5">
        <f t="shared" si="81"/>
        <v>2881.4983658074057</v>
      </c>
      <c r="D89" s="5">
        <f t="shared" si="82"/>
        <v>4124.8460785925845</v>
      </c>
      <c r="E89" s="15">
        <f t="shared" si="83"/>
        <v>7.5597415216681623E-4</v>
      </c>
      <c r="F89" s="15">
        <f t="shared" si="84"/>
        <v>1.489319771978765E-3</v>
      </c>
      <c r="G89" s="15">
        <f t="shared" si="85"/>
        <v>3.0403933362057206E-3</v>
      </c>
      <c r="H89" s="5">
        <f t="shared" si="86"/>
        <v>82352.055273196616</v>
      </c>
      <c r="I89" s="5">
        <f t="shared" si="87"/>
        <v>23362.838530984856</v>
      </c>
      <c r="J89" s="5">
        <f t="shared" si="88"/>
        <v>9281.5589707249128</v>
      </c>
      <c r="K89" s="5">
        <f t="shared" si="89"/>
        <v>71685.960974527028</v>
      </c>
      <c r="L89" s="5">
        <f t="shared" si="90"/>
        <v>8107.878459420368</v>
      </c>
      <c r="M89" s="5">
        <f t="shared" si="91"/>
        <v>2250.1588650531708</v>
      </c>
      <c r="N89" s="15">
        <f t="shared" si="92"/>
        <v>1.9336353763199199E-2</v>
      </c>
      <c r="O89" s="15">
        <f t="shared" si="93"/>
        <v>2.4192888488632214E-2</v>
      </c>
      <c r="P89" s="15">
        <f t="shared" si="94"/>
        <v>2.213791129045295E-2</v>
      </c>
      <c r="Q89" s="5">
        <f t="shared" si="95"/>
        <v>8113.1631721223839</v>
      </c>
      <c r="R89" s="5">
        <f t="shared" si="96"/>
        <v>9344.6103393342746</v>
      </c>
      <c r="S89" s="5">
        <f t="shared" si="97"/>
        <v>4415.6299570750753</v>
      </c>
      <c r="T89" s="5">
        <f t="shared" si="98"/>
        <v>98.518041173442342</v>
      </c>
      <c r="U89" s="5">
        <f t="shared" si="99"/>
        <v>399.97752528833462</v>
      </c>
      <c r="V89" s="5">
        <f t="shared" si="100"/>
        <v>475.74227249996164</v>
      </c>
      <c r="W89" s="15">
        <f t="shared" si="101"/>
        <v>-1.0734613539272964E-2</v>
      </c>
      <c r="X89" s="15">
        <f t="shared" si="102"/>
        <v>-1.217998157191269E-2</v>
      </c>
      <c r="Y89" s="15">
        <f t="shared" si="103"/>
        <v>-9.7425357312937999E-3</v>
      </c>
      <c r="Z89" s="5">
        <f t="shared" si="123"/>
        <v>16078.664816441207</v>
      </c>
      <c r="AA89" s="5">
        <f t="shared" si="124"/>
        <v>26499.980887674115</v>
      </c>
      <c r="AB89" s="5">
        <f t="shared" si="125"/>
        <v>13989.264625321091</v>
      </c>
      <c r="AC89" s="16">
        <f t="shared" si="107"/>
        <v>2.0246786099585505</v>
      </c>
      <c r="AD89" s="16">
        <f t="shared" si="108"/>
        <v>2.9037330565790396</v>
      </c>
      <c r="AE89" s="16">
        <f t="shared" si="109"/>
        <v>3.2381909867148835</v>
      </c>
      <c r="AF89" s="15">
        <f t="shared" si="110"/>
        <v>-4.0504037456468023E-3</v>
      </c>
      <c r="AG89" s="15">
        <f t="shared" si="111"/>
        <v>2.9673830763510267E-4</v>
      </c>
      <c r="AH89" s="15">
        <f t="shared" si="112"/>
        <v>9.7937136394747881E-3</v>
      </c>
      <c r="AI89" s="1">
        <f t="shared" si="70"/>
        <v>134848.27331827031</v>
      </c>
      <c r="AJ89" s="1">
        <f t="shared" si="71"/>
        <v>36397.025777751885</v>
      </c>
      <c r="AK89" s="1">
        <f t="shared" si="72"/>
        <v>14437.348558608408</v>
      </c>
      <c r="AL89" s="14">
        <f t="shared" si="113"/>
        <v>27.012974946371578</v>
      </c>
      <c r="AM89" s="14">
        <f t="shared" si="114"/>
        <v>4.8218184694163639</v>
      </c>
      <c r="AN89" s="14">
        <f t="shared" si="115"/>
        <v>1.7410646727387162</v>
      </c>
      <c r="AO89" s="11">
        <f t="shared" si="116"/>
        <v>1.4800408125288936E-2</v>
      </c>
      <c r="AP89" s="11">
        <f t="shared" si="117"/>
        <v>1.8644610681531386E-2</v>
      </c>
      <c r="AQ89" s="11">
        <f t="shared" si="118"/>
        <v>1.6913014358588788E-2</v>
      </c>
      <c r="AR89" s="1">
        <f t="shared" si="126"/>
        <v>82352.055273196616</v>
      </c>
      <c r="AS89" s="1">
        <f t="shared" si="122"/>
        <v>23362.838530984856</v>
      </c>
      <c r="AT89" s="1">
        <f t="shared" si="122"/>
        <v>9281.5589707249128</v>
      </c>
      <c r="AU89" s="1">
        <f t="shared" si="76"/>
        <v>16470.411054639324</v>
      </c>
      <c r="AV89" s="1">
        <f t="shared" si="77"/>
        <v>4672.5677061969718</v>
      </c>
      <c r="AW89" s="1">
        <f t="shared" si="78"/>
        <v>1856.3117941449827</v>
      </c>
      <c r="AX89" s="1">
        <f t="shared" si="141"/>
        <v>57348.768779621634</v>
      </c>
      <c r="AY89" s="1">
        <f t="shared" si="133"/>
        <v>6486.3027675362946</v>
      </c>
      <c r="AZ89" s="1">
        <f t="shared" si="134"/>
        <v>1800.1270920425368</v>
      </c>
      <c r="BA89" s="1">
        <f t="shared" si="142"/>
        <v>12587.175649317467</v>
      </c>
      <c r="BB89" s="1">
        <f t="shared" si="143"/>
        <v>25292.201969817481</v>
      </c>
      <c r="BC89" s="1">
        <f t="shared" si="144"/>
        <v>30918.248025605488</v>
      </c>
      <c r="BD89" s="1">
        <f t="shared" si="145"/>
        <v>30069.842842637529</v>
      </c>
      <c r="BE89" s="2">
        <f t="shared" si="152"/>
        <v>1.2215527840971803E-2</v>
      </c>
      <c r="BF89" s="2">
        <f t="shared" si="153"/>
        <v>1.0459493193196024E-2</v>
      </c>
      <c r="BG89" s="2">
        <f t="shared" si="154"/>
        <v>6.7106044469667243E-3</v>
      </c>
      <c r="BH89" s="2">
        <f t="shared" si="135"/>
        <v>1.0031520795537069E-2</v>
      </c>
      <c r="BI89" s="2">
        <f t="shared" si="146"/>
        <v>1.4921912043355725E-5</v>
      </c>
      <c r="BJ89" s="2">
        <f t="shared" si="136"/>
        <v>1.0940099785851396E-5</v>
      </c>
      <c r="BK89" s="2">
        <f t="shared" si="137"/>
        <v>4.5032212043649583E-6</v>
      </c>
      <c r="BL89" s="2">
        <f t="shared" si="138"/>
        <v>1.228850125376209</v>
      </c>
      <c r="BM89" s="2">
        <f t="shared" si="139"/>
        <v>0.25559178480970818</v>
      </c>
      <c r="BN89" s="2">
        <f t="shared" si="140"/>
        <v>4.1796913166532224E-2</v>
      </c>
      <c r="BO89" s="2">
        <f t="shared" si="147"/>
        <v>12.513151252737423</v>
      </c>
      <c r="BP89" s="2">
        <f t="shared" si="148"/>
        <v>1.844253787384686</v>
      </c>
      <c r="BQ89" s="2">
        <f t="shared" si="149"/>
        <v>0.89046669102237952</v>
      </c>
      <c r="BR89" s="11">
        <f t="shared" si="150"/>
        <v>4.944382164881686E-2</v>
      </c>
      <c r="BS89" s="17">
        <f t="shared" si="128"/>
        <v>0.24281648573997278</v>
      </c>
      <c r="BT89" s="17">
        <f t="shared" si="129"/>
        <v>0.43707675317042521</v>
      </c>
      <c r="BU89" s="12">
        <f>(BU$3*templow!$I199+BU$4*templow!$I199^2+BU$5*templow!$I199^6)*(K89/K$56)^$BW$1</f>
        <v>2.3346062714445157</v>
      </c>
      <c r="BV89" s="12">
        <f>(BV$3*templow!$I199+BV$4*templow!$I199^2+BV$5*templow!$I199^6)*(L89/L$56)^$BW$1</f>
        <v>1.2595676275755319</v>
      </c>
      <c r="BW89" s="12">
        <f>(BW$3*templow!$I199+BW$4*templow!$I199^2+BW$5*templow!$I199^6)*(M89/M$56)^$BW$1</f>
        <v>0.59698322648608482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79"/>
        <v>2044</v>
      </c>
      <c r="B90" s="5">
        <f t="shared" si="80"/>
        <v>1149.6141974910097</v>
      </c>
      <c r="C90" s="5">
        <f t="shared" si="81"/>
        <v>2885.5752646720712</v>
      </c>
      <c r="D90" s="5">
        <f t="shared" si="82"/>
        <v>4136.7601753962999</v>
      </c>
      <c r="E90" s="15">
        <f t="shared" si="83"/>
        <v>7.1817544455847536E-4</v>
      </c>
      <c r="F90" s="15">
        <f t="shared" si="84"/>
        <v>1.4148537833798267E-3</v>
      </c>
      <c r="G90" s="15">
        <f t="shared" si="85"/>
        <v>2.8883736693954346E-3</v>
      </c>
      <c r="H90" s="5">
        <f t="shared" si="86"/>
        <v>83988.296259822382</v>
      </c>
      <c r="I90" s="5">
        <f t="shared" si="87"/>
        <v>23956.041911275621</v>
      </c>
      <c r="J90" s="5">
        <f t="shared" si="88"/>
        <v>9512.2359672865223</v>
      </c>
      <c r="K90" s="5">
        <f t="shared" si="89"/>
        <v>73057.810562120503</v>
      </c>
      <c r="L90" s="5">
        <f t="shared" si="90"/>
        <v>8301.998635962831</v>
      </c>
      <c r="M90" s="5">
        <f t="shared" si="91"/>
        <v>2299.4410030973709</v>
      </c>
      <c r="N90" s="15">
        <f t="shared" si="92"/>
        <v>1.9136935167556102E-2</v>
      </c>
      <c r="O90" s="15">
        <f t="shared" si="93"/>
        <v>2.3942166562316736E-2</v>
      </c>
      <c r="P90" s="15">
        <f t="shared" si="94"/>
        <v>2.1901626062760471E-2</v>
      </c>
      <c r="Q90" s="5">
        <f t="shared" si="95"/>
        <v>8185.5403460531261</v>
      </c>
      <c r="R90" s="5">
        <f t="shared" si="96"/>
        <v>9465.1712575341444</v>
      </c>
      <c r="S90" s="5">
        <f t="shared" si="97"/>
        <v>4481.2841498635853</v>
      </c>
      <c r="T90" s="5">
        <f t="shared" si="98"/>
        <v>97.460488074799258</v>
      </c>
      <c r="U90" s="5">
        <f t="shared" si="99"/>
        <v>395.10580640114347</v>
      </c>
      <c r="V90" s="5">
        <f t="shared" si="100"/>
        <v>471.10733641124386</v>
      </c>
      <c r="W90" s="15">
        <f t="shared" si="101"/>
        <v>-1.0734613539272964E-2</v>
      </c>
      <c r="X90" s="15">
        <f t="shared" si="102"/>
        <v>-1.217998157191269E-2</v>
      </c>
      <c r="Y90" s="15">
        <f t="shared" si="103"/>
        <v>-9.7425357312937999E-3</v>
      </c>
      <c r="Z90" s="5">
        <f t="shared" si="123"/>
        <v>16160.167578583103</v>
      </c>
      <c r="AA90" s="5">
        <f t="shared" si="124"/>
        <v>26858.410953887513</v>
      </c>
      <c r="AB90" s="5">
        <f t="shared" si="125"/>
        <v>14341.797704228218</v>
      </c>
      <c r="AC90" s="16">
        <f t="shared" si="107"/>
        <v>2.0164778441330435</v>
      </c>
      <c r="AD90" s="16">
        <f t="shared" si="108"/>
        <v>2.9045947054120731</v>
      </c>
      <c r="AE90" s="16">
        <f t="shared" si="109"/>
        <v>3.2699049019486974</v>
      </c>
      <c r="AF90" s="15">
        <f t="shared" si="110"/>
        <v>-4.0504037456468023E-3</v>
      </c>
      <c r="AG90" s="15">
        <f t="shared" si="111"/>
        <v>2.9673830763510267E-4</v>
      </c>
      <c r="AH90" s="15">
        <f t="shared" si="112"/>
        <v>9.7937136394747881E-3</v>
      </c>
      <c r="AI90" s="1">
        <f t="shared" si="70"/>
        <v>137833.85704108261</v>
      </c>
      <c r="AJ90" s="1">
        <f t="shared" si="71"/>
        <v>37429.89090617367</v>
      </c>
      <c r="AK90" s="1">
        <f t="shared" si="72"/>
        <v>14849.925496892549</v>
      </c>
      <c r="AL90" s="14">
        <f t="shared" si="113"/>
        <v>27.408779969717241</v>
      </c>
      <c r="AM90" s="14">
        <f t="shared" si="114"/>
        <v>4.9108203882742574</v>
      </c>
      <c r="AN90" s="14">
        <f t="shared" si="115"/>
        <v>1.7702168580298854</v>
      </c>
      <c r="AO90" s="11">
        <f t="shared" si="116"/>
        <v>1.4652404044036046E-2</v>
      </c>
      <c r="AP90" s="11">
        <f t="shared" si="117"/>
        <v>1.8458164574716072E-2</v>
      </c>
      <c r="AQ90" s="11">
        <f t="shared" si="118"/>
        <v>1.6743884215002898E-2</v>
      </c>
      <c r="AR90" s="1">
        <f t="shared" si="126"/>
        <v>83988.296259822382</v>
      </c>
      <c r="AS90" s="1">
        <f t="shared" si="122"/>
        <v>23956.041911275621</v>
      </c>
      <c r="AT90" s="1">
        <f t="shared" si="122"/>
        <v>9512.2359672865223</v>
      </c>
      <c r="AU90" s="1">
        <f t="shared" si="76"/>
        <v>16797.659251964476</v>
      </c>
      <c r="AV90" s="1">
        <f t="shared" si="77"/>
        <v>4791.208382255124</v>
      </c>
      <c r="AW90" s="1">
        <f t="shared" si="78"/>
        <v>1902.4471934573046</v>
      </c>
      <c r="AX90" s="1">
        <f t="shared" si="141"/>
        <v>58446.248449696403</v>
      </c>
      <c r="AY90" s="1">
        <f t="shared" si="133"/>
        <v>6641.5989087702646</v>
      </c>
      <c r="AZ90" s="1">
        <f t="shared" si="134"/>
        <v>1839.5528024778964</v>
      </c>
      <c r="BA90" s="1">
        <f t="shared" si="142"/>
        <v>12618.007682655645</v>
      </c>
      <c r="BB90" s="1">
        <f t="shared" si="143"/>
        <v>25396.259584009931</v>
      </c>
      <c r="BC90" s="1">
        <f t="shared" si="144"/>
        <v>31097.175343277151</v>
      </c>
      <c r="BD90" s="1">
        <f t="shared" si="145"/>
        <v>29327.189264930039</v>
      </c>
      <c r="BE90" s="2">
        <f t="shared" si="152"/>
        <v>1.2215527840971803E-2</v>
      </c>
      <c r="BF90" s="2">
        <f t="shared" si="153"/>
        <v>1.0459493193196024E-2</v>
      </c>
      <c r="BG90" s="2">
        <f t="shared" si="154"/>
        <v>6.7106044469667243E-3</v>
      </c>
      <c r="BH90" s="2">
        <f t="shared" si="135"/>
        <v>1.0016888184340092E-2</v>
      </c>
      <c r="BI90" s="2">
        <f t="shared" si="146"/>
        <v>1.4921912043355725E-5</v>
      </c>
      <c r="BJ90" s="2">
        <f t="shared" si="136"/>
        <v>1.0940099785851396E-5</v>
      </c>
      <c r="BK90" s="2">
        <f t="shared" si="137"/>
        <v>4.5032212043649583E-6</v>
      </c>
      <c r="BL90" s="2">
        <f t="shared" si="138"/>
        <v>1.2532659694603723</v>
      </c>
      <c r="BM90" s="2">
        <f t="shared" si="139"/>
        <v>0.26208148898339351</v>
      </c>
      <c r="BN90" s="2">
        <f t="shared" si="140"/>
        <v>4.2835702708807689E-2</v>
      </c>
      <c r="BO90" s="2">
        <f t="shared" si="147"/>
        <v>12.697410052075744</v>
      </c>
      <c r="BP90" s="2">
        <f t="shared" si="148"/>
        <v>1.8658442432584688</v>
      </c>
      <c r="BQ90" s="2">
        <f t="shared" si="149"/>
        <v>0.89016529585898008</v>
      </c>
      <c r="BR90" s="11">
        <f t="shared" si="150"/>
        <v>4.9291223266972412E-2</v>
      </c>
      <c r="BS90" s="17">
        <f t="shared" si="128"/>
        <v>0.23137635453270433</v>
      </c>
      <c r="BT90" s="17">
        <f t="shared" si="129"/>
        <v>0.42434636230138367</v>
      </c>
      <c r="BU90" s="12">
        <f>(BU$3*templow!$I200+BU$4*templow!$I200^2+BU$5*templow!$I200^6)*(K90/K$56)^$BW$1</f>
        <v>2.3520499285781526</v>
      </c>
      <c r="BV90" s="12">
        <f>(BV$3*templow!$I200+BV$4*templow!$I200^2+BV$5*templow!$I200^6)*(L90/L$56)^$BW$1</f>
        <v>1.2650017709691159</v>
      </c>
      <c r="BW90" s="12">
        <f>(BW$3*templow!$I200+BW$4*templow!$I200^2+BW$5*templow!$I200^6)*(M90/M$56)^$BW$1</f>
        <v>0.59690078081281306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79"/>
        <v>2045</v>
      </c>
      <c r="B91" s="5">
        <f t="shared" si="80"/>
        <v>1150.3985409439958</v>
      </c>
      <c r="C91" s="5">
        <f t="shared" si="81"/>
        <v>2889.4537983984969</v>
      </c>
      <c r="D91" s="5">
        <f t="shared" si="82"/>
        <v>4148.1112591051569</v>
      </c>
      <c r="E91" s="15">
        <f t="shared" si="83"/>
        <v>6.8226667233055153E-4</v>
      </c>
      <c r="F91" s="15">
        <f t="shared" si="84"/>
        <v>1.3441110942108354E-3</v>
      </c>
      <c r="G91" s="15">
        <f t="shared" si="85"/>
        <v>2.7439549859256626E-3</v>
      </c>
      <c r="H91" s="5">
        <f t="shared" si="86"/>
        <v>85637.377997130301</v>
      </c>
      <c r="I91" s="5">
        <f t="shared" si="87"/>
        <v>24556.618341831308</v>
      </c>
      <c r="J91" s="5">
        <f t="shared" si="88"/>
        <v>9745.0123260901637</v>
      </c>
      <c r="K91" s="5">
        <f t="shared" si="89"/>
        <v>74441.486970991682</v>
      </c>
      <c r="L91" s="5">
        <f t="shared" si="90"/>
        <v>8498.7060029968325</v>
      </c>
      <c r="M91" s="5">
        <f t="shared" si="91"/>
        <v>2349.2649346614648</v>
      </c>
      <c r="N91" s="15">
        <f t="shared" si="92"/>
        <v>1.8939472702848681E-2</v>
      </c>
      <c r="O91" s="15">
        <f t="shared" si="93"/>
        <v>2.3693977276977529E-2</v>
      </c>
      <c r="P91" s="15">
        <f t="shared" si="94"/>
        <v>2.1667845140179942E-2</v>
      </c>
      <c r="Q91" s="5">
        <f t="shared" si="95"/>
        <v>8256.666774394962</v>
      </c>
      <c r="R91" s="5">
        <f t="shared" si="96"/>
        <v>9584.2866780743443</v>
      </c>
      <c r="S91" s="5">
        <f t="shared" si="97"/>
        <v>4546.2193369972792</v>
      </c>
      <c r="T91" s="5">
        <f t="shared" si="98"/>
        <v>96.414287399967364</v>
      </c>
      <c r="U91" s="5">
        <f t="shared" si="99"/>
        <v>390.29342496022184</v>
      </c>
      <c r="V91" s="5">
        <f t="shared" si="100"/>
        <v>466.51755635298269</v>
      </c>
      <c r="W91" s="15">
        <f t="shared" si="101"/>
        <v>-1.0734613539272964E-2</v>
      </c>
      <c r="X91" s="15">
        <f t="shared" si="102"/>
        <v>-1.217998157191269E-2</v>
      </c>
      <c r="Y91" s="15">
        <f t="shared" si="103"/>
        <v>-9.7425357312937999E-3</v>
      </c>
      <c r="Z91" s="5">
        <f t="shared" si="123"/>
        <v>16238.292600691484</v>
      </c>
      <c r="AA91" s="5">
        <f t="shared" si="124"/>
        <v>27213.001591464774</v>
      </c>
      <c r="AB91" s="5">
        <f t="shared" si="125"/>
        <v>14697.587912542092</v>
      </c>
      <c r="AC91" s="16">
        <f t="shared" si="107"/>
        <v>2.0083102947201534</v>
      </c>
      <c r="AD91" s="16">
        <f t="shared" si="108"/>
        <v>2.9054566099293231</v>
      </c>
      <c r="AE91" s="16">
        <f t="shared" si="109"/>
        <v>3.3019294141866977</v>
      </c>
      <c r="AF91" s="15">
        <f t="shared" si="110"/>
        <v>-4.0504037456468023E-3</v>
      </c>
      <c r="AG91" s="15">
        <f t="shared" si="111"/>
        <v>2.9673830763510267E-4</v>
      </c>
      <c r="AH91" s="15">
        <f t="shared" si="112"/>
        <v>9.7937136394747881E-3</v>
      </c>
      <c r="AI91" s="1">
        <f t="shared" si="70"/>
        <v>140848.13058893883</v>
      </c>
      <c r="AJ91" s="1">
        <f t="shared" si="71"/>
        <v>38478.110197811424</v>
      </c>
      <c r="AK91" s="1">
        <f t="shared" si="72"/>
        <v>15267.3801406606</v>
      </c>
      <c r="AL91" s="14">
        <f t="shared" si="113"/>
        <v>27.806368443002917</v>
      </c>
      <c r="AM91" s="14">
        <f t="shared" si="114"/>
        <v>5.0005586718886583</v>
      </c>
      <c r="AN91" s="14">
        <f t="shared" si="115"/>
        <v>1.7995607610751212</v>
      </c>
      <c r="AO91" s="11">
        <f t="shared" si="116"/>
        <v>1.4505880003595685E-2</v>
      </c>
      <c r="AP91" s="11">
        <f t="shared" si="117"/>
        <v>1.8273582928968912E-2</v>
      </c>
      <c r="AQ91" s="11">
        <f t="shared" si="118"/>
        <v>1.6576445372852869E-2</v>
      </c>
      <c r="AR91" s="1">
        <f t="shared" si="126"/>
        <v>85637.377997130301</v>
      </c>
      <c r="AS91" s="1">
        <f t="shared" si="122"/>
        <v>24556.618341831308</v>
      </c>
      <c r="AT91" s="1">
        <f t="shared" si="122"/>
        <v>9745.0123260901637</v>
      </c>
      <c r="AU91" s="1">
        <f t="shared" si="76"/>
        <v>17127.475599426059</v>
      </c>
      <c r="AV91" s="1">
        <f t="shared" si="77"/>
        <v>4911.3236683662617</v>
      </c>
      <c r="AW91" s="1">
        <f t="shared" si="78"/>
        <v>1949.0024652180327</v>
      </c>
      <c r="AX91" s="1">
        <f t="shared" si="141"/>
        <v>59553.189576793338</v>
      </c>
      <c r="AY91" s="1">
        <f t="shared" si="133"/>
        <v>6798.9648023974669</v>
      </c>
      <c r="AZ91" s="1">
        <f t="shared" si="134"/>
        <v>1879.411947729172</v>
      </c>
      <c r="BA91" s="1">
        <f t="shared" si="142"/>
        <v>12648.200713153123</v>
      </c>
      <c r="BB91" s="1">
        <f t="shared" si="143"/>
        <v>25498.05914295189</v>
      </c>
      <c r="BC91" s="1">
        <f t="shared" si="144"/>
        <v>31271.425306672008</v>
      </c>
      <c r="BD91" s="1">
        <f t="shared" si="145"/>
        <v>28599.167163307924</v>
      </c>
      <c r="BE91" s="2">
        <f t="shared" si="152"/>
        <v>1.2215527840971803E-2</v>
      </c>
      <c r="BF91" s="2">
        <f t="shared" si="153"/>
        <v>1.0459493193196024E-2</v>
      </c>
      <c r="BG91" s="2">
        <f t="shared" si="154"/>
        <v>6.7106044469667243E-3</v>
      </c>
      <c r="BH91" s="2">
        <f t="shared" si="135"/>
        <v>1.000231127443371E-2</v>
      </c>
      <c r="BI91" s="2">
        <f t="shared" si="146"/>
        <v>1.4921912043355725E-5</v>
      </c>
      <c r="BJ91" s="2">
        <f t="shared" si="136"/>
        <v>1.0940099785851396E-5</v>
      </c>
      <c r="BK91" s="2">
        <f t="shared" si="137"/>
        <v>4.5032212043649583E-6</v>
      </c>
      <c r="BL91" s="2">
        <f t="shared" si="138"/>
        <v>1.2778734220967851</v>
      </c>
      <c r="BM91" s="2">
        <f t="shared" si="139"/>
        <v>0.26865185506270317</v>
      </c>
      <c r="BN91" s="2">
        <f t="shared" si="140"/>
        <v>4.3883946143647108E-2</v>
      </c>
      <c r="BO91" s="2">
        <f t="shared" si="147"/>
        <v>12.884430658765496</v>
      </c>
      <c r="BP91" s="2">
        <f t="shared" si="148"/>
        <v>1.8876990215945668</v>
      </c>
      <c r="BQ91" s="2">
        <f t="shared" si="149"/>
        <v>0.88987286132035126</v>
      </c>
      <c r="BR91" s="11">
        <f t="shared" si="150"/>
        <v>4.9137785043175536E-2</v>
      </c>
      <c r="BS91" s="17">
        <f t="shared" si="128"/>
        <v>0.22050728091703001</v>
      </c>
      <c r="BT91" s="17">
        <f t="shared" si="129"/>
        <v>0.41198675951590646</v>
      </c>
      <c r="BU91" s="12">
        <f>(BU$3*templow!$I201+BU$4*templow!$I201^2+BU$5*templow!$I201^6)*(K91/K$56)^$BW$1</f>
        <v>2.3691299074434422</v>
      </c>
      <c r="BV91" s="12">
        <f>(BV$3*templow!$I201+BV$4*templow!$I201^2+BV$5*templow!$I201^6)*(L91/L$56)^$BW$1</f>
        <v>1.2701470130089121</v>
      </c>
      <c r="BW91" s="12">
        <f>(BW$3*templow!$I201+BW$4*templow!$I201^2+BW$5*templow!$I201^6)*(M91/M$56)^$BW$1</f>
        <v>0.59657390766690044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79"/>
        <v>2046</v>
      </c>
      <c r="B92" s="5">
        <f t="shared" si="80"/>
        <v>1151.1441755991602</v>
      </c>
      <c r="C92" s="5">
        <f t="shared" si="81"/>
        <v>2893.1433579598024</v>
      </c>
      <c r="D92" s="5">
        <f t="shared" si="82"/>
        <v>4158.9243781481728</v>
      </c>
      <c r="E92" s="15">
        <f t="shared" si="83"/>
        <v>6.481533387140239E-4</v>
      </c>
      <c r="F92" s="15">
        <f t="shared" si="84"/>
        <v>1.2769055395002935E-3</v>
      </c>
      <c r="G92" s="15">
        <f t="shared" si="85"/>
        <v>2.6067572366293792E-3</v>
      </c>
      <c r="H92" s="5">
        <f t="shared" si="86"/>
        <v>87299.106486739751</v>
      </c>
      <c r="I92" s="5">
        <f t="shared" si="87"/>
        <v>25164.521111945105</v>
      </c>
      <c r="J92" s="5">
        <f t="shared" si="88"/>
        <v>9979.8593567053776</v>
      </c>
      <c r="K92" s="5">
        <f t="shared" si="89"/>
        <v>75836.813786858052</v>
      </c>
      <c r="L92" s="5">
        <f t="shared" si="90"/>
        <v>8697.9862379480273</v>
      </c>
      <c r="M92" s="5">
        <f t="shared" si="91"/>
        <v>2399.6251071891497</v>
      </c>
      <c r="N92" s="15">
        <f t="shared" si="92"/>
        <v>1.8743940679343263E-2</v>
      </c>
      <c r="O92" s="15">
        <f t="shared" si="93"/>
        <v>2.3448303174733232E-2</v>
      </c>
      <c r="P92" s="15">
        <f t="shared" si="94"/>
        <v>2.143656587414311E-2</v>
      </c>
      <c r="Q92" s="5">
        <f t="shared" si="95"/>
        <v>8326.5291763013684</v>
      </c>
      <c r="R92" s="5">
        <f t="shared" si="96"/>
        <v>9701.9208691862077</v>
      </c>
      <c r="S92" s="5">
        <f t="shared" si="97"/>
        <v>4610.4205007282053</v>
      </c>
      <c r="T92" s="5">
        <f t="shared" si="98"/>
        <v>95.379317285064317</v>
      </c>
      <c r="U92" s="5">
        <f t="shared" si="99"/>
        <v>385.53965823656767</v>
      </c>
      <c r="V92" s="5">
        <f t="shared" si="100"/>
        <v>461.97249239093787</v>
      </c>
      <c r="W92" s="15">
        <f t="shared" si="101"/>
        <v>-1.0734613539272964E-2</v>
      </c>
      <c r="X92" s="15">
        <f t="shared" si="102"/>
        <v>-1.217998157191269E-2</v>
      </c>
      <c r="Y92" s="15">
        <f t="shared" si="103"/>
        <v>-9.7425357312937999E-3</v>
      </c>
      <c r="Z92" s="5">
        <f t="shared" si="123"/>
        <v>16313.048475663554</v>
      </c>
      <c r="AA92" s="5">
        <f t="shared" si="124"/>
        <v>27563.643169468523</v>
      </c>
      <c r="AB92" s="5">
        <f t="shared" si="125"/>
        <v>15056.590246442709</v>
      </c>
      <c r="AC92" s="16">
        <f t="shared" si="107"/>
        <v>2.0001758271799979</v>
      </c>
      <c r="AD92" s="16">
        <f t="shared" si="108"/>
        <v>2.9063187702066609</v>
      </c>
      <c r="AE92" s="16">
        <f t="shared" si="109"/>
        <v>3.3342675653270009</v>
      </c>
      <c r="AF92" s="15">
        <f t="shared" si="110"/>
        <v>-4.0504037456468023E-3</v>
      </c>
      <c r="AG92" s="15">
        <f t="shared" si="111"/>
        <v>2.9673830763510267E-4</v>
      </c>
      <c r="AH92" s="15">
        <f t="shared" si="112"/>
        <v>9.7937136394747881E-3</v>
      </c>
      <c r="AI92" s="1">
        <f t="shared" si="70"/>
        <v>143890.79312947101</v>
      </c>
      <c r="AJ92" s="1">
        <f t="shared" si="71"/>
        <v>39541.622846396545</v>
      </c>
      <c r="AK92" s="1">
        <f t="shared" si="72"/>
        <v>15689.644591812574</v>
      </c>
      <c r="AL92" s="14">
        <f t="shared" si="113"/>
        <v>28.205690728533188</v>
      </c>
      <c r="AM92" s="14">
        <f t="shared" si="114"/>
        <v>5.0910230142347714</v>
      </c>
      <c r="AN92" s="14">
        <f t="shared" si="115"/>
        <v>1.8290927785197013</v>
      </c>
      <c r="AO92" s="11">
        <f t="shared" si="116"/>
        <v>1.4360821203559727E-2</v>
      </c>
      <c r="AP92" s="11">
        <f t="shared" si="117"/>
        <v>1.8090847099679223E-2</v>
      </c>
      <c r="AQ92" s="11">
        <f t="shared" si="118"/>
        <v>1.641068091912434E-2</v>
      </c>
      <c r="AR92" s="1">
        <f t="shared" si="126"/>
        <v>87299.106486739751</v>
      </c>
      <c r="AS92" s="1">
        <f t="shared" si="122"/>
        <v>25164.521111945105</v>
      </c>
      <c r="AT92" s="1">
        <f t="shared" si="122"/>
        <v>9979.8593567053776</v>
      </c>
      <c r="AU92" s="1">
        <f t="shared" si="76"/>
        <v>17459.821297347949</v>
      </c>
      <c r="AV92" s="1">
        <f t="shared" si="77"/>
        <v>5032.904222389021</v>
      </c>
      <c r="AW92" s="1">
        <f t="shared" si="78"/>
        <v>1995.9718713410757</v>
      </c>
      <c r="AX92" s="1">
        <f t="shared" si="141"/>
        <v>60669.451029486445</v>
      </c>
      <c r="AY92" s="1">
        <f t="shared" si="133"/>
        <v>6958.3889903584222</v>
      </c>
      <c r="AZ92" s="1">
        <f t="shared" si="134"/>
        <v>1919.7000857513199</v>
      </c>
      <c r="BA92" s="1">
        <f t="shared" si="142"/>
        <v>12677.775937935026</v>
      </c>
      <c r="BB92" s="1">
        <f t="shared" si="143"/>
        <v>25597.673918807497</v>
      </c>
      <c r="BC92" s="1">
        <f t="shared" si="144"/>
        <v>31441.153249809067</v>
      </c>
      <c r="BD92" s="1">
        <f t="shared" si="145"/>
        <v>27885.745046917255</v>
      </c>
      <c r="BE92" s="2">
        <f t="shared" si="152"/>
        <v>1.2215527840971803E-2</v>
      </c>
      <c r="BF92" s="2">
        <f t="shared" si="153"/>
        <v>1.0459493193196024E-2</v>
      </c>
      <c r="BG92" s="2">
        <f t="shared" si="154"/>
        <v>6.7106044469667243E-3</v>
      </c>
      <c r="BH92" s="2">
        <f t="shared" si="135"/>
        <v>9.9877868414522206E-3</v>
      </c>
      <c r="BI92" s="2">
        <f t="shared" si="146"/>
        <v>1.4921912043355725E-5</v>
      </c>
      <c r="BJ92" s="2">
        <f t="shared" si="136"/>
        <v>1.0940099785851396E-5</v>
      </c>
      <c r="BK92" s="2">
        <f t="shared" si="137"/>
        <v>4.5032212043649583E-6</v>
      </c>
      <c r="BL92" s="2">
        <f t="shared" si="138"/>
        <v>1.3026695884586759</v>
      </c>
      <c r="BM92" s="2">
        <f t="shared" si="139"/>
        <v>0.27530237202784358</v>
      </c>
      <c r="BN92" s="2">
        <f t="shared" si="140"/>
        <v>4.4941514271695689E-2</v>
      </c>
      <c r="BO92" s="2">
        <f t="shared" si="147"/>
        <v>13.074253624288996</v>
      </c>
      <c r="BP92" s="2">
        <f t="shared" si="148"/>
        <v>1.9098211050125316</v>
      </c>
      <c r="BQ92" s="2">
        <f t="shared" si="149"/>
        <v>0.88958904350913348</v>
      </c>
      <c r="BR92" s="11">
        <f t="shared" si="150"/>
        <v>4.8983628689652087E-2</v>
      </c>
      <c r="BS92" s="17">
        <f t="shared" si="128"/>
        <v>0.21017952461597347</v>
      </c>
      <c r="BT92" s="17">
        <f t="shared" si="129"/>
        <v>0.39998714516107425</v>
      </c>
      <c r="BU92" s="12">
        <f>(BU$3*templow!$I202+BU$4*templow!$I202^2+BU$5*templow!$I202^6)*(K92/K$56)^$BW$1</f>
        <v>2.3858294560687523</v>
      </c>
      <c r="BV92" s="12">
        <f>(BV$3*templow!$I202+BV$4*templow!$I202^2+BV$5*templow!$I202^6)*(L92/L$56)^$BW$1</f>
        <v>1.2749943736729257</v>
      </c>
      <c r="BW92" s="12">
        <f>(BW$3*templow!$I202+BW$4*templow!$I202^2+BW$5*templow!$I202^6)*(M92/M$56)^$BW$1</f>
        <v>0.59599703452689834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79"/>
        <v>2047</v>
      </c>
      <c r="B93" s="5">
        <f t="shared" si="80"/>
        <v>1151.8529876428784</v>
      </c>
      <c r="C93" s="5">
        <f t="shared" si="81"/>
        <v>2896.6529152011326</v>
      </c>
      <c r="D93" s="5">
        <f t="shared" si="82"/>
        <v>4169.2236190565382</v>
      </c>
      <c r="E93" s="15">
        <f t="shared" si="83"/>
        <v>6.1574567177832265E-4</v>
      </c>
      <c r="F93" s="15">
        <f t="shared" si="84"/>
        <v>1.2130602625252788E-3</v>
      </c>
      <c r="G93" s="15">
        <f t="shared" si="85"/>
        <v>2.4764193747979103E-3</v>
      </c>
      <c r="H93" s="5">
        <f t="shared" si="86"/>
        <v>88973.283558599302</v>
      </c>
      <c r="I93" s="5">
        <f t="shared" si="87"/>
        <v>25779.701425036656</v>
      </c>
      <c r="J93" s="5">
        <f t="shared" si="88"/>
        <v>10216.748486641134</v>
      </c>
      <c r="K93" s="5">
        <f t="shared" si="89"/>
        <v>77243.610524179734</v>
      </c>
      <c r="L93" s="5">
        <f t="shared" si="90"/>
        <v>8899.8241003432795</v>
      </c>
      <c r="M93" s="5">
        <f t="shared" si="91"/>
        <v>2450.5158322385937</v>
      </c>
      <c r="N93" s="15">
        <f t="shared" si="92"/>
        <v>1.855031437997301E-2</v>
      </c>
      <c r="O93" s="15">
        <f t="shared" si="93"/>
        <v>2.3205125516830849E-2</v>
      </c>
      <c r="P93" s="15">
        <f t="shared" si="94"/>
        <v>2.1207781539282156E-2</v>
      </c>
      <c r="Q93" s="5">
        <f t="shared" si="95"/>
        <v>8395.1148464764447</v>
      </c>
      <c r="R93" s="5">
        <f t="shared" si="96"/>
        <v>9818.0392551759141</v>
      </c>
      <c r="S93" s="5">
        <f t="shared" si="97"/>
        <v>4673.8733893496546</v>
      </c>
      <c r="T93" s="5">
        <f t="shared" si="98"/>
        <v>94.355457174369448</v>
      </c>
      <c r="U93" s="5">
        <f t="shared" si="99"/>
        <v>380.84379230400475</v>
      </c>
      <c r="V93" s="5">
        <f t="shared" si="100"/>
        <v>457.47170887694432</v>
      </c>
      <c r="W93" s="15">
        <f t="shared" si="101"/>
        <v>-1.0734613539272964E-2</v>
      </c>
      <c r="X93" s="15">
        <f t="shared" si="102"/>
        <v>-1.217998157191269E-2</v>
      </c>
      <c r="Y93" s="15">
        <f t="shared" si="103"/>
        <v>-9.7425357312937999E-3</v>
      </c>
      <c r="Z93" s="5">
        <f t="shared" si="123"/>
        <v>16384.44509051742</v>
      </c>
      <c r="AA93" s="5">
        <f t="shared" si="124"/>
        <v>27910.229287213009</v>
      </c>
      <c r="AB93" s="5">
        <f t="shared" si="125"/>
        <v>15418.759951186734</v>
      </c>
      <c r="AC93" s="16">
        <f t="shared" si="107"/>
        <v>1.9920743075176359</v>
      </c>
      <c r="AD93" s="16">
        <f t="shared" si="108"/>
        <v>2.9071811863199799</v>
      </c>
      <c r="AE93" s="16">
        <f t="shared" si="109"/>
        <v>3.3669224270592024</v>
      </c>
      <c r="AF93" s="15">
        <f t="shared" si="110"/>
        <v>-4.0504037456468023E-3</v>
      </c>
      <c r="AG93" s="15">
        <f t="shared" si="111"/>
        <v>2.9673830763510267E-4</v>
      </c>
      <c r="AH93" s="15">
        <f t="shared" si="112"/>
        <v>9.7937136394747881E-3</v>
      </c>
      <c r="AI93" s="1">
        <f t="shared" si="70"/>
        <v>146961.53511387185</v>
      </c>
      <c r="AJ93" s="1">
        <f t="shared" si="71"/>
        <v>40620.36478414591</v>
      </c>
      <c r="AK93" s="1">
        <f t="shared" si="72"/>
        <v>16116.652003972391</v>
      </c>
      <c r="AL93" s="14">
        <f t="shared" si="113"/>
        <v>28.606697041193801</v>
      </c>
      <c r="AM93" s="14">
        <f t="shared" si="114"/>
        <v>5.1822029239769263</v>
      </c>
      <c r="AN93" s="14">
        <f t="shared" si="115"/>
        <v>1.8588092698998651</v>
      </c>
      <c r="AO93" s="11">
        <f t="shared" si="116"/>
        <v>1.421721299152413E-2</v>
      </c>
      <c r="AP93" s="11">
        <f t="shared" si="117"/>
        <v>1.7909938628682429E-2</v>
      </c>
      <c r="AQ93" s="11">
        <f t="shared" si="118"/>
        <v>1.6246574109933097E-2</v>
      </c>
      <c r="AR93" s="1">
        <f t="shared" si="126"/>
        <v>88973.283558599302</v>
      </c>
      <c r="AS93" s="1">
        <f t="shared" si="122"/>
        <v>25779.701425036656</v>
      </c>
      <c r="AT93" s="1">
        <f t="shared" si="122"/>
        <v>10216.748486641134</v>
      </c>
      <c r="AU93" s="1">
        <f t="shared" si="76"/>
        <v>17794.656711719861</v>
      </c>
      <c r="AV93" s="1">
        <f t="shared" si="77"/>
        <v>5155.9402850073311</v>
      </c>
      <c r="AW93" s="1">
        <f t="shared" si="78"/>
        <v>2043.349697328227</v>
      </c>
      <c r="AX93" s="1">
        <f t="shared" si="141"/>
        <v>61794.888419343784</v>
      </c>
      <c r="AY93" s="1">
        <f t="shared" si="133"/>
        <v>7119.8592802746234</v>
      </c>
      <c r="AZ93" s="1">
        <f t="shared" si="134"/>
        <v>1960.4126657908748</v>
      </c>
      <c r="BA93" s="1">
        <f t="shared" si="142"/>
        <v>12706.753691495194</v>
      </c>
      <c r="BB93" s="1">
        <f t="shared" si="143"/>
        <v>25695.174601447114</v>
      </c>
      <c r="BC93" s="1">
        <f t="shared" si="144"/>
        <v>31606.510167617867</v>
      </c>
      <c r="BD93" s="1">
        <f t="shared" si="145"/>
        <v>27186.869356334188</v>
      </c>
      <c r="BE93" s="2">
        <f t="shared" si="152"/>
        <v>1.2215527840971803E-2</v>
      </c>
      <c r="BF93" s="2">
        <f t="shared" si="153"/>
        <v>1.0459493193196024E-2</v>
      </c>
      <c r="BG93" s="2">
        <f t="shared" si="154"/>
        <v>6.7106044469667243E-3</v>
      </c>
      <c r="BH93" s="2">
        <f t="shared" si="135"/>
        <v>9.973311771468157E-3</v>
      </c>
      <c r="BI93" s="2">
        <f t="shared" si="146"/>
        <v>1.4921912043355725E-5</v>
      </c>
      <c r="BJ93" s="2">
        <f t="shared" si="136"/>
        <v>1.0940099785851396E-5</v>
      </c>
      <c r="BK93" s="2">
        <f t="shared" si="137"/>
        <v>4.5032212043649583E-6</v>
      </c>
      <c r="BL93" s="2">
        <f t="shared" si="138"/>
        <v>1.3276515114699667</v>
      </c>
      <c r="BM93" s="2">
        <f t="shared" si="139"/>
        <v>0.28203250603935642</v>
      </c>
      <c r="BN93" s="2">
        <f t="shared" si="140"/>
        <v>4.6008278424705951E-2</v>
      </c>
      <c r="BO93" s="2">
        <f t="shared" si="147"/>
        <v>13.266920135632445</v>
      </c>
      <c r="BP93" s="2">
        <f t="shared" si="148"/>
        <v>1.9322135178683948</v>
      </c>
      <c r="BQ93" s="2">
        <f t="shared" si="149"/>
        <v>0.88931351217667354</v>
      </c>
      <c r="BR93" s="11">
        <f t="shared" si="150"/>
        <v>4.88288692823102E-2</v>
      </c>
      <c r="BS93" s="17">
        <f t="shared" si="128"/>
        <v>0.20036492359611105</v>
      </c>
      <c r="BT93" s="17">
        <f t="shared" si="129"/>
        <v>0.3883370341369653</v>
      </c>
      <c r="BU93" s="12">
        <f>(BU$3*templow!$I203+BU$4*templow!$I203^2+BU$5*templow!$I203^6)*(K93/K$56)^$BW$1</f>
        <v>2.402132354459749</v>
      </c>
      <c r="BV93" s="12">
        <f>(BV$3*templow!$I203+BV$4*templow!$I203^2+BV$5*templow!$I203^6)*(L93/L$56)^$BW$1</f>
        <v>1.2795352513648963</v>
      </c>
      <c r="BW93" s="12">
        <f>(BW$3*templow!$I203+BW$4*templow!$I203^2+BW$5*templow!$I203^6)*(M93/M$56)^$BW$1</f>
        <v>0.59516485010622666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79"/>
        <v>2048</v>
      </c>
      <c r="B94" s="5">
        <f t="shared" si="80"/>
        <v>1152.5267737099612</v>
      </c>
      <c r="C94" s="5">
        <f t="shared" si="81"/>
        <v>2899.9910390196028</v>
      </c>
      <c r="D94" s="5">
        <f t="shared" si="82"/>
        <v>4179.0321278972297</v>
      </c>
      <c r="E94" s="15">
        <f t="shared" si="83"/>
        <v>5.8495838818940651E-4</v>
      </c>
      <c r="F94" s="15">
        <f t="shared" si="84"/>
        <v>1.1524072493990149E-3</v>
      </c>
      <c r="G94" s="15">
        <f t="shared" si="85"/>
        <v>2.3525984060580145E-3</v>
      </c>
      <c r="H94" s="5">
        <f t="shared" si="86"/>
        <v>90659.706966484067</v>
      </c>
      <c r="I94" s="5">
        <f t="shared" si="87"/>
        <v>26402.10839066976</v>
      </c>
      <c r="J94" s="5">
        <f t="shared" si="88"/>
        <v>10455.651225514344</v>
      </c>
      <c r="K94" s="5">
        <f t="shared" si="89"/>
        <v>78661.692755867392</v>
      </c>
      <c r="L94" s="5">
        <f t="shared" si="90"/>
        <v>9104.2034390545905</v>
      </c>
      <c r="M94" s="5">
        <f t="shared" si="91"/>
        <v>2501.9312858873213</v>
      </c>
      <c r="N94" s="15">
        <f t="shared" si="92"/>
        <v>1.8358570010703401E-2</v>
      </c>
      <c r="O94" s="15">
        <f t="shared" si="93"/>
        <v>2.2964424510752757E-2</v>
      </c>
      <c r="P94" s="15">
        <f t="shared" si="94"/>
        <v>2.0981481928137091E-2</v>
      </c>
      <c r="Q94" s="5">
        <f t="shared" si="95"/>
        <v>8462.4116580107602</v>
      </c>
      <c r="R94" s="5">
        <f t="shared" si="96"/>
        <v>9932.6084063728631</v>
      </c>
      <c r="S94" s="5">
        <f t="shared" si="97"/>
        <v>4736.564481206271</v>
      </c>
      <c r="T94" s="5">
        <f t="shared" si="98"/>
        <v>93.342587806281173</v>
      </c>
      <c r="U94" s="5">
        <f t="shared" si="99"/>
        <v>376.20512193196464</v>
      </c>
      <c r="V94" s="5">
        <f t="shared" si="100"/>
        <v>453.01477440715468</v>
      </c>
      <c r="W94" s="15">
        <f t="shared" si="101"/>
        <v>-1.0734613539272964E-2</v>
      </c>
      <c r="X94" s="15">
        <f t="shared" si="102"/>
        <v>-1.217998157191269E-2</v>
      </c>
      <c r="Y94" s="15">
        <f t="shared" si="103"/>
        <v>-9.7425357312937999E-3</v>
      </c>
      <c r="Z94" s="5">
        <f t="shared" si="123"/>
        <v>16452.493606557917</v>
      </c>
      <c r="AA94" s="5">
        <f t="shared" si="124"/>
        <v>28252.65674659549</v>
      </c>
      <c r="AB94" s="5">
        <f t="shared" si="125"/>
        <v>15784.052462119291</v>
      </c>
      <c r="AC94" s="16">
        <f t="shared" si="107"/>
        <v>1.9840056022808596</v>
      </c>
      <c r="AD94" s="16">
        <f t="shared" si="108"/>
        <v>2.9080438583451973</v>
      </c>
      <c r="AE94" s="16">
        <f t="shared" si="109"/>
        <v>3.3998971011561459</v>
      </c>
      <c r="AF94" s="15">
        <f t="shared" si="110"/>
        <v>-4.0504037456468023E-3</v>
      </c>
      <c r="AG94" s="15">
        <f t="shared" si="111"/>
        <v>2.9673830763510267E-4</v>
      </c>
      <c r="AH94" s="15">
        <f t="shared" si="112"/>
        <v>9.7937136394747881E-3</v>
      </c>
      <c r="AI94" s="1">
        <f t="shared" si="70"/>
        <v>150060.03831420455</v>
      </c>
      <c r="AJ94" s="1">
        <f t="shared" si="71"/>
        <v>41714.268590738648</v>
      </c>
      <c r="AK94" s="1">
        <f t="shared" si="72"/>
        <v>16548.336500903377</v>
      </c>
      <c r="AL94" s="14">
        <f t="shared" si="113"/>
        <v>29.009337470964269</v>
      </c>
      <c r="AM94" s="14">
        <f t="shared" si="114"/>
        <v>5.2740877309434335</v>
      </c>
      <c r="AN94" s="14">
        <f t="shared" si="115"/>
        <v>1.888706559633927</v>
      </c>
      <c r="AO94" s="11">
        <f t="shared" si="116"/>
        <v>1.4075040861608889E-2</v>
      </c>
      <c r="AP94" s="11">
        <f t="shared" si="117"/>
        <v>1.7730839242395605E-2</v>
      </c>
      <c r="AQ94" s="11">
        <f t="shared" si="118"/>
        <v>1.6084108368833765E-2</v>
      </c>
      <c r="AR94" s="1">
        <f t="shared" si="126"/>
        <v>90659.706966484067</v>
      </c>
      <c r="AS94" s="1">
        <f t="shared" si="122"/>
        <v>26402.10839066976</v>
      </c>
      <c r="AT94" s="1">
        <f t="shared" si="122"/>
        <v>10455.651225514344</v>
      </c>
      <c r="AU94" s="1">
        <f t="shared" si="76"/>
        <v>18131.941393296813</v>
      </c>
      <c r="AV94" s="1">
        <f t="shared" si="77"/>
        <v>5280.4216781339528</v>
      </c>
      <c r="AW94" s="1">
        <f t="shared" si="78"/>
        <v>2091.1302451028691</v>
      </c>
      <c r="AX94" s="1">
        <f t="shared" si="141"/>
        <v>62929.354204693911</v>
      </c>
      <c r="AY94" s="1">
        <f t="shared" si="133"/>
        <v>7283.3627512436715</v>
      </c>
      <c r="AZ94" s="1">
        <f t="shared" si="134"/>
        <v>2001.5450287098568</v>
      </c>
      <c r="BA94" s="1">
        <f t="shared" si="142"/>
        <v>12735.153479818668</v>
      </c>
      <c r="BB94" s="1">
        <f t="shared" si="143"/>
        <v>25790.629364550845</v>
      </c>
      <c r="BC94" s="1">
        <f t="shared" si="144"/>
        <v>31767.642695411665</v>
      </c>
      <c r="BD94" s="1">
        <f t="shared" si="145"/>
        <v>26502.466401404108</v>
      </c>
      <c r="BE94" s="2">
        <f t="shared" si="152"/>
        <v>1.2215527840971803E-2</v>
      </c>
      <c r="BF94" s="2">
        <f t="shared" si="153"/>
        <v>1.0459493193196024E-2</v>
      </c>
      <c r="BG94" s="2">
        <f t="shared" si="154"/>
        <v>6.7106044469667243E-3</v>
      </c>
      <c r="BH94" s="2">
        <f t="shared" si="135"/>
        <v>9.9588830608029234E-3</v>
      </c>
      <c r="BI94" s="2">
        <f t="shared" si="146"/>
        <v>1.4921912043355725E-5</v>
      </c>
      <c r="BJ94" s="2">
        <f t="shared" si="136"/>
        <v>1.0940099785851396E-5</v>
      </c>
      <c r="BK94" s="2">
        <f t="shared" si="137"/>
        <v>4.5032212043649583E-6</v>
      </c>
      <c r="BL94" s="2">
        <f t="shared" si="138"/>
        <v>1.3528161732302795</v>
      </c>
      <c r="BM94" s="2">
        <f t="shared" si="139"/>
        <v>0.2888417003507916</v>
      </c>
      <c r="BN94" s="2">
        <f t="shared" si="140"/>
        <v>4.7084110304180658E-2</v>
      </c>
      <c r="BO94" s="2">
        <f t="shared" si="147"/>
        <v>13.462472023839627</v>
      </c>
      <c r="BP94" s="2">
        <f t="shared" si="148"/>
        <v>1.9548793267487032</v>
      </c>
      <c r="BQ94" s="2">
        <f t="shared" si="149"/>
        <v>0.88904595037628131</v>
      </c>
      <c r="BR94" s="11">
        <f t="shared" si="150"/>
        <v>4.8673615597114334E-2</v>
      </c>
      <c r="BS94" s="17">
        <f t="shared" si="128"/>
        <v>0.19103681207136891</v>
      </c>
      <c r="BT94" s="17">
        <f t="shared" si="129"/>
        <v>0.37702624673491775</v>
      </c>
      <c r="BU94" s="12">
        <f>(BU$3*templow!$I204+BU$4*templow!$I204^2+BU$5*templow!$I204^6)*(K94/K$56)^$BW$1</f>
        <v>2.418022931570337</v>
      </c>
      <c r="BV94" s="12">
        <f>(BV$3*templow!$I204+BV$4*templow!$I204^2+BV$5*templow!$I204^6)*(L94/L$56)^$BW$1</f>
        <v>1.2837614303219749</v>
      </c>
      <c r="BW94" s="12">
        <f>(BW$3*templow!$I204+BW$4*templow!$I204^2+BW$5*templow!$I204^6)*(M94/M$56)^$BW$1</f>
        <v>0.59407230923781584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79"/>
        <v>2049</v>
      </c>
      <c r="B95" s="5">
        <f t="shared" si="80"/>
        <v>1153.167244903661</v>
      </c>
      <c r="C95" s="5">
        <f t="shared" si="81"/>
        <v>2903.1659111813333</v>
      </c>
      <c r="D95" s="5">
        <f t="shared" si="82"/>
        <v>4188.3721330040389</v>
      </c>
      <c r="E95" s="15">
        <f t="shared" si="83"/>
        <v>5.5571046877993615E-4</v>
      </c>
      <c r="F95" s="15">
        <f t="shared" si="84"/>
        <v>1.0947868869290642E-3</v>
      </c>
      <c r="G95" s="15">
        <f t="shared" si="85"/>
        <v>2.2349684857551136E-3</v>
      </c>
      <c r="H95" s="5">
        <f t="shared" si="86"/>
        <v>92358.170489589611</v>
      </c>
      <c r="I95" s="5">
        <f t="shared" si="87"/>
        <v>27031.689020357102</v>
      </c>
      <c r="J95" s="5">
        <f t="shared" si="88"/>
        <v>10696.53913152829</v>
      </c>
      <c r="K95" s="5">
        <f t="shared" si="89"/>
        <v>80090.872245773411</v>
      </c>
      <c r="L95" s="5">
        <f t="shared" si="90"/>
        <v>9311.1072006758241</v>
      </c>
      <c r="M95" s="5">
        <f t="shared" si="91"/>
        <v>2553.8655095234767</v>
      </c>
      <c r="N95" s="15">
        <f t="shared" si="92"/>
        <v>1.8168684652408729E-2</v>
      </c>
      <c r="O95" s="15">
        <f t="shared" si="93"/>
        <v>2.2726179506673994E-2</v>
      </c>
      <c r="P95" s="15">
        <f t="shared" si="94"/>
        <v>2.0757653868873849E-2</v>
      </c>
      <c r="Q95" s="5">
        <f t="shared" si="95"/>
        <v>8528.4080651060012</v>
      </c>
      <c r="R95" s="5">
        <f t="shared" si="96"/>
        <v>10045.596030191417</v>
      </c>
      <c r="S95" s="5">
        <f t="shared" si="97"/>
        <v>4798.4809510901059</v>
      </c>
      <c r="T95" s="5">
        <f t="shared" si="98"/>
        <v>92.340591199425091</v>
      </c>
      <c r="U95" s="5">
        <f t="shared" si="99"/>
        <v>371.62295047957417</v>
      </c>
      <c r="V95" s="5">
        <f t="shared" si="100"/>
        <v>448.60126178068896</v>
      </c>
      <c r="W95" s="15">
        <f t="shared" si="101"/>
        <v>-1.0734613539272964E-2</v>
      </c>
      <c r="X95" s="15">
        <f t="shared" si="102"/>
        <v>-1.217998157191269E-2</v>
      </c>
      <c r="Y95" s="15">
        <f t="shared" si="103"/>
        <v>-9.7425357312937999E-3</v>
      </c>
      <c r="Z95" s="5">
        <f t="shared" si="123"/>
        <v>16517.206439598864</v>
      </c>
      <c r="AA95" s="5">
        <f t="shared" si="124"/>
        <v>28590.825528007084</v>
      </c>
      <c r="AB95" s="5">
        <f t="shared" si="125"/>
        <v>16152.423349278472</v>
      </c>
      <c r="AC95" s="16">
        <f t="shared" si="107"/>
        <v>1.9759695785579969</v>
      </c>
      <c r="AD95" s="16">
        <f t="shared" si="108"/>
        <v>2.9089067863582514</v>
      </c>
      <c r="AE95" s="16">
        <f t="shared" si="109"/>
        <v>3.4331947197685495</v>
      </c>
      <c r="AF95" s="15">
        <f t="shared" si="110"/>
        <v>-4.0504037456468023E-3</v>
      </c>
      <c r="AG95" s="15">
        <f t="shared" si="111"/>
        <v>2.9673830763510267E-4</v>
      </c>
      <c r="AH95" s="15">
        <f t="shared" si="112"/>
        <v>9.7937136394747881E-3</v>
      </c>
      <c r="AI95" s="1">
        <f t="shared" si="70"/>
        <v>153185.97587608092</v>
      </c>
      <c r="AJ95" s="1">
        <f t="shared" si="71"/>
        <v>42823.263409798732</v>
      </c>
      <c r="AK95" s="1">
        <f t="shared" si="72"/>
        <v>16984.63309591591</v>
      </c>
      <c r="AL95" s="14">
        <f t="shared" si="113"/>
        <v>29.413562005133574</v>
      </c>
      <c r="AM95" s="14">
        <f t="shared" si="114"/>
        <v>5.3666665926340062</v>
      </c>
      <c r="AN95" s="14">
        <f t="shared" si="115"/>
        <v>1.9187809390061856</v>
      </c>
      <c r="AO95" s="11">
        <f t="shared" si="116"/>
        <v>1.39342904529928E-2</v>
      </c>
      <c r="AP95" s="11">
        <f t="shared" si="117"/>
        <v>1.755353084997165E-2</v>
      </c>
      <c r="AQ95" s="11">
        <f t="shared" si="118"/>
        <v>1.5923267285145426E-2</v>
      </c>
      <c r="AR95" s="1">
        <f t="shared" si="126"/>
        <v>92358.170489589611</v>
      </c>
      <c r="AS95" s="1">
        <f t="shared" si="122"/>
        <v>27031.689020357102</v>
      </c>
      <c r="AT95" s="1">
        <f t="shared" si="122"/>
        <v>10696.53913152829</v>
      </c>
      <c r="AU95" s="1">
        <f t="shared" si="76"/>
        <v>18471.634097917922</v>
      </c>
      <c r="AV95" s="1">
        <f t="shared" si="77"/>
        <v>5406.3378040714206</v>
      </c>
      <c r="AW95" s="1">
        <f t="shared" si="78"/>
        <v>2139.3078263056582</v>
      </c>
      <c r="AX95" s="1">
        <f t="shared" si="141"/>
        <v>64072.697796618726</v>
      </c>
      <c r="AY95" s="1">
        <f t="shared" si="133"/>
        <v>7448.8857605406592</v>
      </c>
      <c r="AZ95" s="1">
        <f t="shared" si="134"/>
        <v>2043.0924076187816</v>
      </c>
      <c r="BA95" s="1">
        <f t="shared" si="142"/>
        <v>12762.994013474079</v>
      </c>
      <c r="BB95" s="1">
        <f t="shared" si="143"/>
        <v>25884.103933147861</v>
      </c>
      <c r="BC95" s="1">
        <f t="shared" si="144"/>
        <v>31924.693107207044</v>
      </c>
      <c r="BD95" s="1">
        <f t="shared" si="145"/>
        <v>25832.444180957271</v>
      </c>
      <c r="BE95" s="2">
        <f t="shared" si="152"/>
        <v>1.2215527840971803E-2</v>
      </c>
      <c r="BF95" s="2">
        <f t="shared" si="153"/>
        <v>1.0459493193196024E-2</v>
      </c>
      <c r="BG95" s="2">
        <f t="shared" si="154"/>
        <v>6.7106044469667243E-3</v>
      </c>
      <c r="BH95" s="2">
        <f t="shared" si="135"/>
        <v>9.9444978154625968E-3</v>
      </c>
      <c r="BI95" s="2">
        <f t="shared" si="146"/>
        <v>1.4921912043355725E-5</v>
      </c>
      <c r="BJ95" s="2">
        <f t="shared" si="136"/>
        <v>1.0940099785851396E-5</v>
      </c>
      <c r="BK95" s="2">
        <f t="shared" si="137"/>
        <v>4.5032212043649583E-6</v>
      </c>
      <c r="BL95" s="2">
        <f t="shared" si="138"/>
        <v>1.3781604965309084</v>
      </c>
      <c r="BM95" s="2">
        <f t="shared" si="139"/>
        <v>0.29572937526281029</v>
      </c>
      <c r="BN95" s="2">
        <f t="shared" si="140"/>
        <v>4.8168881830417731E-2</v>
      </c>
      <c r="BO95" s="2">
        <f t="shared" si="147"/>
        <v>13.660951772716377</v>
      </c>
      <c r="BP95" s="2">
        <f t="shared" si="148"/>
        <v>1.9778216409459861</v>
      </c>
      <c r="BQ95" s="2">
        <f t="shared" si="149"/>
        <v>0.88878605409254285</v>
      </c>
      <c r="BR95" s="11">
        <f t="shared" si="150"/>
        <v>4.8517970428837848E-2</v>
      </c>
      <c r="BS95" s="17">
        <f t="shared" si="128"/>
        <v>0.18216994232527975</v>
      </c>
      <c r="BT95" s="17">
        <f t="shared" si="129"/>
        <v>0.3660448997426386</v>
      </c>
      <c r="BU95" s="12">
        <f>(BU$3*templow!$I205+BU$4*templow!$I205^2+BU$5*templow!$I205^6)*(K95/K$56)^$BW$1</f>
        <v>2.4334860800763582</v>
      </c>
      <c r="BV95" s="12">
        <f>(BV$3*templow!$I205+BV$4*templow!$I205^2+BV$5*templow!$I205^6)*(L95/L$56)^$BW$1</f>
        <v>1.2876650866321961</v>
      </c>
      <c r="BW95" s="12">
        <f>(BW$3*templow!$I205+BW$4*templow!$I205^2+BW$5*templow!$I205^6)*(M95/M$56)^$BW$1</f>
        <v>0.59271463683829428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79"/>
        <v>2050</v>
      </c>
      <c r="B96" s="5">
        <f t="shared" si="80"/>
        <v>1153.7760306583957</v>
      </c>
      <c r="C96" s="5">
        <f t="shared" si="81"/>
        <v>2906.1853417529674</v>
      </c>
      <c r="D96" s="5">
        <f t="shared" si="82"/>
        <v>4197.2649687417243</v>
      </c>
      <c r="E96" s="15">
        <f t="shared" si="83"/>
        <v>5.2792494534093935E-4</v>
      </c>
      <c r="F96" s="15">
        <f t="shared" si="84"/>
        <v>1.0400475425826109E-3</v>
      </c>
      <c r="G96" s="15">
        <f t="shared" si="85"/>
        <v>2.123220061467358E-3</v>
      </c>
      <c r="H96" s="5">
        <f t="shared" si="86"/>
        <v>94068.464039828104</v>
      </c>
      <c r="I96" s="5">
        <f t="shared" si="87"/>
        <v>27668.388227051029</v>
      </c>
      <c r="J96" s="5">
        <f t="shared" si="88"/>
        <v>10939.383780245113</v>
      </c>
      <c r="K96" s="5">
        <f t="shared" si="89"/>
        <v>81530.957083714486</v>
      </c>
      <c r="L96" s="5">
        <f t="shared" si="90"/>
        <v>9520.5174389744443</v>
      </c>
      <c r="M96" s="5">
        <f t="shared" si="91"/>
        <v>2606.3124109900004</v>
      </c>
      <c r="N96" s="15">
        <f t="shared" si="92"/>
        <v>1.7980636214347978E-2</v>
      </c>
      <c r="O96" s="15">
        <f t="shared" si="93"/>
        <v>2.2490369167204927E-2</v>
      </c>
      <c r="P96" s="15">
        <f t="shared" si="94"/>
        <v>2.0536281676128532E-2</v>
      </c>
      <c r="Q96" s="5">
        <f t="shared" si="95"/>
        <v>8593.0931056380741</v>
      </c>
      <c r="R96" s="5">
        <f t="shared" si="96"/>
        <v>10156.970963164802</v>
      </c>
      <c r="S96" s="5">
        <f t="shared" si="97"/>
        <v>4859.6106389054166</v>
      </c>
      <c r="T96" s="5">
        <f t="shared" si="98"/>
        <v>91.349350638911275</v>
      </c>
      <c r="U96" s="5">
        <f t="shared" si="99"/>
        <v>367.09658979103313</v>
      </c>
      <c r="V96" s="5">
        <f t="shared" si="100"/>
        <v>444.23074795868712</v>
      </c>
      <c r="W96" s="15">
        <f t="shared" si="101"/>
        <v>-1.0734613539272964E-2</v>
      </c>
      <c r="X96" s="15">
        <f t="shared" si="102"/>
        <v>-1.217998157191269E-2</v>
      </c>
      <c r="Y96" s="15">
        <f t="shared" si="103"/>
        <v>-9.7425357312937999E-3</v>
      </c>
      <c r="Z96" s="5">
        <f t="shared" si="123"/>
        <v>16578.59724013603</v>
      </c>
      <c r="AA96" s="5">
        <f t="shared" si="124"/>
        <v>28924.63876940226</v>
      </c>
      <c r="AB96" s="5">
        <f t="shared" si="125"/>
        <v>16523.828265582877</v>
      </c>
      <c r="AC96" s="16">
        <f t="shared" si="107"/>
        <v>1.9679661039757215</v>
      </c>
      <c r="AD96" s="16">
        <f t="shared" si="108"/>
        <v>2.9097699704351037</v>
      </c>
      <c r="AE96" s="16">
        <f t="shared" si="109"/>
        <v>3.4668184457225197</v>
      </c>
      <c r="AF96" s="15">
        <f t="shared" si="110"/>
        <v>-4.0504037456468023E-3</v>
      </c>
      <c r="AG96" s="15">
        <f t="shared" si="111"/>
        <v>2.9673830763510267E-4</v>
      </c>
      <c r="AH96" s="15">
        <f t="shared" si="112"/>
        <v>9.7937136394747881E-3</v>
      </c>
      <c r="AI96" s="1">
        <f t="shared" si="70"/>
        <v>156339.01238639076</v>
      </c>
      <c r="AJ96" s="1">
        <f t="shared" si="71"/>
        <v>43947.274872890281</v>
      </c>
      <c r="AK96" s="1">
        <f t="shared" si="72"/>
        <v>17425.477612629977</v>
      </c>
      <c r="AL96" s="14">
        <f t="shared" si="113"/>
        <v>29.819320550207852</v>
      </c>
      <c r="AM96" s="14">
        <f t="shared" si="114"/>
        <v>5.4599285007533664</v>
      </c>
      <c r="AN96" s="14">
        <f t="shared" si="115"/>
        <v>1.9490286681420892</v>
      </c>
      <c r="AO96" s="11">
        <f t="shared" si="116"/>
        <v>1.3794947548462872E-2</v>
      </c>
      <c r="AP96" s="11">
        <f t="shared" si="117"/>
        <v>1.7377995541471934E-2</v>
      </c>
      <c r="AQ96" s="11">
        <f t="shared" si="118"/>
        <v>1.5764034612293972E-2</v>
      </c>
      <c r="AR96" s="1">
        <f t="shared" si="126"/>
        <v>94068.464039828104</v>
      </c>
      <c r="AS96" s="1">
        <f t="shared" si="122"/>
        <v>27668.388227051029</v>
      </c>
      <c r="AT96" s="1">
        <f t="shared" si="122"/>
        <v>10939.383780245113</v>
      </c>
      <c r="AU96" s="1">
        <f t="shared" si="76"/>
        <v>18813.692807965621</v>
      </c>
      <c r="AV96" s="1">
        <f t="shared" si="77"/>
        <v>5533.6776454102064</v>
      </c>
      <c r="AW96" s="1">
        <f t="shared" si="78"/>
        <v>2187.8767560490228</v>
      </c>
      <c r="AX96" s="1">
        <f t="shared" si="141"/>
        <v>65224.76566697158</v>
      </c>
      <c r="AY96" s="1">
        <f t="shared" si="133"/>
        <v>7616.4139511795547</v>
      </c>
      <c r="AZ96" s="1">
        <f t="shared" si="134"/>
        <v>2085.0499287920002</v>
      </c>
      <c r="BA96" s="1">
        <f t="shared" si="142"/>
        <v>12790.293239671775</v>
      </c>
      <c r="BB96" s="1">
        <f t="shared" si="143"/>
        <v>25975.661652147468</v>
      </c>
      <c r="BC96" s="1">
        <f t="shared" si="144"/>
        <v>32077.799330664522</v>
      </c>
      <c r="BD96" s="1">
        <f t="shared" si="145"/>
        <v>25176.694089088542</v>
      </c>
      <c r="BE96" s="2">
        <f t="shared" si="152"/>
        <v>1.2215527840971803E-2</v>
      </c>
      <c r="BF96" s="2">
        <f t="shared" si="153"/>
        <v>1.0459493193196024E-2</v>
      </c>
      <c r="BG96" s="2">
        <f t="shared" si="154"/>
        <v>6.7106044469667243E-3</v>
      </c>
      <c r="BH96" s="2">
        <f t="shared" si="135"/>
        <v>9.9301532502537315E-3</v>
      </c>
      <c r="BI96" s="2">
        <f t="shared" si="146"/>
        <v>1.4921912043355725E-5</v>
      </c>
      <c r="BJ96" s="2">
        <f t="shared" si="136"/>
        <v>1.0940099785851396E-5</v>
      </c>
      <c r="BK96" s="2">
        <f t="shared" si="137"/>
        <v>4.5032212043649583E-6</v>
      </c>
      <c r="BL96" s="2">
        <f t="shared" si="138"/>
        <v>1.4036813464558859</v>
      </c>
      <c r="BM96" s="2">
        <f t="shared" si="139"/>
        <v>0.30269492811761428</v>
      </c>
      <c r="BN96" s="2">
        <f t="shared" si="140"/>
        <v>4.9262465001885886E-2</v>
      </c>
      <c r="BO96" s="2">
        <f t="shared" si="147"/>
        <v>13.862402527688724</v>
      </c>
      <c r="BP96" s="2">
        <f t="shared" si="148"/>
        <v>2.001043612919255</v>
      </c>
      <c r="BQ96" s="2">
        <f t="shared" si="149"/>
        <v>0.88853353185341877</v>
      </c>
      <c r="BR96" s="11">
        <f t="shared" si="150"/>
        <v>4.8362030893243285E-2</v>
      </c>
      <c r="BS96" s="17">
        <f t="shared" si="128"/>
        <v>0.17374041023900932</v>
      </c>
      <c r="BT96" s="17">
        <f t="shared" si="129"/>
        <v>0.35538339780838696</v>
      </c>
      <c r="BU96" s="12">
        <f>(BU$3*templow!$I206+BU$4*templow!$I206^2+BU$5*templow!$I206^6)*(K96/K$56)^$BW$1</f>
        <v>2.4485072690283913</v>
      </c>
      <c r="BV96" s="12">
        <f>(BV$3*templow!$I206+BV$4*templow!$I206^2+BV$5*templow!$I206^6)*(L96/L$56)^$BW$1</f>
        <v>1.2912387929254756</v>
      </c>
      <c r="BW96" s="12">
        <f>(BW$3*templow!$I206+BW$4*templow!$I206^2+BW$5*templow!$I206^6)*(M96/M$56)^$BW$1</f>
        <v>0.59108733099345112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79"/>
        <v>2051</v>
      </c>
      <c r="B97" s="5">
        <f t="shared" si="80"/>
        <v>1154.3546824489206</v>
      </c>
      <c r="C97" s="5">
        <f t="shared" si="81"/>
        <v>2909.0567841297984</v>
      </c>
      <c r="D97" s="5">
        <f t="shared" si="82"/>
        <v>4205.7311000674044</v>
      </c>
      <c r="E97" s="15">
        <f t="shared" si="83"/>
        <v>5.0152869807389231E-4</v>
      </c>
      <c r="F97" s="15">
        <f t="shared" si="84"/>
        <v>9.8804516545348024E-4</v>
      </c>
      <c r="G97" s="15">
        <f t="shared" si="85"/>
        <v>2.01705905839399E-3</v>
      </c>
      <c r="H97" s="5">
        <f t="shared" si="86"/>
        <v>95790.373774440057</v>
      </c>
      <c r="I97" s="5">
        <f t="shared" si="87"/>
        <v>28312.148828215304</v>
      </c>
      <c r="J97" s="5">
        <f t="shared" si="88"/>
        <v>11184.156735625795</v>
      </c>
      <c r="K97" s="5">
        <f t="shared" si="89"/>
        <v>82981.751822779755</v>
      </c>
      <c r="L97" s="5">
        <f t="shared" si="90"/>
        <v>9732.4153253627428</v>
      </c>
      <c r="M97" s="5">
        <f t="shared" si="91"/>
        <v>2659.2657660511268</v>
      </c>
      <c r="N97" s="15">
        <f t="shared" si="92"/>
        <v>1.779440338932381E-2</v>
      </c>
      <c r="O97" s="15">
        <f t="shared" si="93"/>
        <v>2.225697161383744E-2</v>
      </c>
      <c r="P97" s="15">
        <f t="shared" si="94"/>
        <v>2.0317347543540309E-2</v>
      </c>
      <c r="Q97" s="5">
        <f t="shared" si="95"/>
        <v>8656.4564035129497</v>
      </c>
      <c r="R97" s="5">
        <f t="shared" si="96"/>
        <v>10266.703163817412</v>
      </c>
      <c r="S97" s="5">
        <f t="shared" si="97"/>
        <v>4919.9420204845801</v>
      </c>
      <c r="T97" s="5">
        <f t="shared" si="98"/>
        <v>90.368750662739032</v>
      </c>
      <c r="U97" s="5">
        <f t="shared" si="99"/>
        <v>362.62536009226636</v>
      </c>
      <c r="V97" s="5">
        <f t="shared" si="100"/>
        <v>439.90281402376024</v>
      </c>
      <c r="W97" s="15">
        <f t="shared" si="101"/>
        <v>-1.0734613539272964E-2</v>
      </c>
      <c r="X97" s="15">
        <f t="shared" si="102"/>
        <v>-1.217998157191269E-2</v>
      </c>
      <c r="Y97" s="15">
        <f t="shared" si="103"/>
        <v>-9.7425357312937999E-3</v>
      </c>
      <c r="Z97" s="5">
        <f t="shared" si="123"/>
        <v>16636.680873378686</v>
      </c>
      <c r="AA97" s="5">
        <f t="shared" si="124"/>
        <v>29254.002748126775</v>
      </c>
      <c r="AB97" s="5">
        <f t="shared" si="125"/>
        <v>16898.222898576569</v>
      </c>
      <c r="AC97" s="16">
        <f t="shared" si="107"/>
        <v>1.9599950466968723</v>
      </c>
      <c r="AD97" s="16">
        <f t="shared" si="108"/>
        <v>2.9106334106517382</v>
      </c>
      <c r="AE97" s="16">
        <f t="shared" si="109"/>
        <v>3.500771472819975</v>
      </c>
      <c r="AF97" s="15">
        <f t="shared" si="110"/>
        <v>-4.0504037456468023E-3</v>
      </c>
      <c r="AG97" s="15">
        <f t="shared" si="111"/>
        <v>2.9673830763510267E-4</v>
      </c>
      <c r="AH97" s="15">
        <f t="shared" si="112"/>
        <v>9.7937136394747881E-3</v>
      </c>
      <c r="AI97" s="1">
        <f t="shared" si="70"/>
        <v>159518.8039557173</v>
      </c>
      <c r="AJ97" s="1">
        <f t="shared" si="71"/>
        <v>45086.225031011461</v>
      </c>
      <c r="AK97" s="1">
        <f t="shared" si="72"/>
        <v>17870.806607416001</v>
      </c>
      <c r="AL97" s="14">
        <f t="shared" si="113"/>
        <v>30.22656295349956</v>
      </c>
      <c r="AM97" s="14">
        <f t="shared" si="114"/>
        <v>5.5538622877647859</v>
      </c>
      <c r="AN97" s="14">
        <f t="shared" si="115"/>
        <v>1.979445977973185</v>
      </c>
      <c r="AO97" s="11">
        <f t="shared" si="116"/>
        <v>1.3656998072978243E-2</v>
      </c>
      <c r="AP97" s="11">
        <f t="shared" si="117"/>
        <v>1.7204215586057215E-2</v>
      </c>
      <c r="AQ97" s="11">
        <f t="shared" si="118"/>
        <v>1.5606394266171032E-2</v>
      </c>
      <c r="AR97" s="1">
        <f t="shared" si="126"/>
        <v>95790.373774440057</v>
      </c>
      <c r="AS97" s="1">
        <f t="shared" si="122"/>
        <v>28312.148828215304</v>
      </c>
      <c r="AT97" s="1">
        <f t="shared" si="122"/>
        <v>11184.156735625795</v>
      </c>
      <c r="AU97" s="1">
        <f t="shared" si="76"/>
        <v>19158.074754888014</v>
      </c>
      <c r="AV97" s="1">
        <f t="shared" si="77"/>
        <v>5662.4297656430608</v>
      </c>
      <c r="AW97" s="1">
        <f t="shared" si="78"/>
        <v>2236.831347125159</v>
      </c>
      <c r="AX97" s="1">
        <f t="shared" si="141"/>
        <v>66385.401458223801</v>
      </c>
      <c r="AY97" s="1">
        <f t="shared" si="133"/>
        <v>7785.9322602901939</v>
      </c>
      <c r="AZ97" s="1">
        <f t="shared" si="134"/>
        <v>2127.4126128409016</v>
      </c>
      <c r="BA97" s="1">
        <f t="shared" si="142"/>
        <v>12817.068373288323</v>
      </c>
      <c r="BB97" s="1">
        <f t="shared" si="143"/>
        <v>26065.363555468757</v>
      </c>
      <c r="BC97" s="1">
        <f t="shared" si="144"/>
        <v>32227.094976615772</v>
      </c>
      <c r="BD97" s="1">
        <f t="shared" si="145"/>
        <v>24535.092512794483</v>
      </c>
      <c r="BE97" s="2">
        <f t="shared" si="152"/>
        <v>1.2215527840971803E-2</v>
      </c>
      <c r="BF97" s="2">
        <f t="shared" si="153"/>
        <v>1.0459493193196024E-2</v>
      </c>
      <c r="BG97" s="2">
        <f t="shared" si="154"/>
        <v>6.7106044469667243E-3</v>
      </c>
      <c r="BH97" s="2">
        <f t="shared" si="135"/>
        <v>9.9158466876275771E-3</v>
      </c>
      <c r="BI97" s="2">
        <f t="shared" si="146"/>
        <v>1.4921912043355725E-5</v>
      </c>
      <c r="BJ97" s="2">
        <f t="shared" si="136"/>
        <v>1.0940099785851396E-5</v>
      </c>
      <c r="BK97" s="2">
        <f t="shared" si="137"/>
        <v>4.5032212043649583E-6</v>
      </c>
      <c r="BL97" s="2">
        <f t="shared" si="138"/>
        <v>1.4293755320623636</v>
      </c>
      <c r="BM97" s="2">
        <f t="shared" si="139"/>
        <v>0.30973773333255111</v>
      </c>
      <c r="BN97" s="2">
        <f t="shared" si="140"/>
        <v>5.0364731764811252E-2</v>
      </c>
      <c r="BO97" s="2">
        <f t="shared" si="147"/>
        <v>14.066868104817235</v>
      </c>
      <c r="BP97" s="2">
        <f t="shared" si="148"/>
        <v>2.0245484387426806</v>
      </c>
      <c r="BQ97" s="2">
        <f t="shared" si="149"/>
        <v>0.88828810433060856</v>
      </c>
      <c r="BR97" s="11">
        <f t="shared" si="150"/>
        <v>4.8205888713597628E-2</v>
      </c>
      <c r="BS97" s="17">
        <f t="shared" si="128"/>
        <v>0.16572558440615792</v>
      </c>
      <c r="BT97" s="17">
        <f t="shared" si="129"/>
        <v>0.34503242505668635</v>
      </c>
      <c r="BU97" s="12">
        <f>(BU$3*templow!$I207+BU$4*templow!$I207^2+BU$5*templow!$I207^6)*(K97/K$56)^$BW$1</f>
        <v>2.4630725544669563</v>
      </c>
      <c r="BV97" s="12">
        <f>(BV$3*templow!$I207+BV$4*templow!$I207^2+BV$5*templow!$I207^6)*(L97/L$56)^$BW$1</f>
        <v>1.2944755218041155</v>
      </c>
      <c r="BW97" s="12">
        <f>(BW$3*templow!$I207+BW$4*templow!$I207^2+BW$5*templow!$I207^6)*(M97/M$56)^$BW$1</f>
        <v>0.58918616520742295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79"/>
        <v>2052</v>
      </c>
      <c r="B98" s="5">
        <f t="shared" si="80"/>
        <v>1154.9046773498744</v>
      </c>
      <c r="C98" s="5">
        <f t="shared" si="81"/>
        <v>2911.7873496468078</v>
      </c>
      <c r="D98" s="5">
        <f t="shared" si="82"/>
        <v>4213.7901476793368</v>
      </c>
      <c r="E98" s="15">
        <f t="shared" si="83"/>
        <v>4.764522631701977E-4</v>
      </c>
      <c r="F98" s="15">
        <f t="shared" si="84"/>
        <v>9.3864290718080623E-4</v>
      </c>
      <c r="G98" s="15">
        <f t="shared" si="85"/>
        <v>1.9162061054742905E-3</v>
      </c>
      <c r="H98" s="5">
        <f t="shared" si="86"/>
        <v>97523.682213538355</v>
      </c>
      <c r="I98" s="5">
        <f t="shared" si="87"/>
        <v>28962.911552370148</v>
      </c>
      <c r="J98" s="5">
        <f t="shared" si="88"/>
        <v>11430.829523302853</v>
      </c>
      <c r="K98" s="5">
        <f t="shared" si="89"/>
        <v>84443.057618679886</v>
      </c>
      <c r="L98" s="5">
        <f t="shared" si="90"/>
        <v>9946.7811603355149</v>
      </c>
      <c r="M98" s="5">
        <f t="shared" si="91"/>
        <v>2712.7192201534194</v>
      </c>
      <c r="N98" s="15">
        <f t="shared" si="92"/>
        <v>1.7609965610523304E-2</v>
      </c>
      <c r="O98" s="15">
        <f t="shared" si="93"/>
        <v>2.2025964553129329E-2</v>
      </c>
      <c r="P98" s="15">
        <f t="shared" si="94"/>
        <v>2.0100831885512704E-2</v>
      </c>
      <c r="Q98" s="5">
        <f t="shared" si="95"/>
        <v>8718.4881707737968</v>
      </c>
      <c r="R98" s="5">
        <f t="shared" si="96"/>
        <v>10374.763706249541</v>
      </c>
      <c r="S98" s="5">
        <f t="shared" si="97"/>
        <v>4979.4641804384009</v>
      </c>
      <c r="T98" s="5">
        <f t="shared" si="98"/>
        <v>89.398677048347608</v>
      </c>
      <c r="U98" s="5">
        <f t="shared" si="99"/>
        <v>358.20858988883435</v>
      </c>
      <c r="V98" s="5">
        <f t="shared" si="100"/>
        <v>435.61704513983705</v>
      </c>
      <c r="W98" s="15">
        <f t="shared" si="101"/>
        <v>-1.0734613539272964E-2</v>
      </c>
      <c r="X98" s="15">
        <f t="shared" si="102"/>
        <v>-1.217998157191269E-2</v>
      </c>
      <c r="Y98" s="15">
        <f t="shared" si="103"/>
        <v>-9.7425357312937999E-3</v>
      </c>
      <c r="Z98" s="5">
        <f t="shared" si="123"/>
        <v>16691.473399059425</v>
      </c>
      <c r="AA98" s="5">
        <f t="shared" si="124"/>
        <v>29578.826865124498</v>
      </c>
      <c r="AB98" s="5">
        <f t="shared" si="125"/>
        <v>17275.56292568929</v>
      </c>
      <c r="AC98" s="16">
        <f t="shared" si="107"/>
        <v>1.9520562754182822</v>
      </c>
      <c r="AD98" s="16">
        <f t="shared" si="108"/>
        <v>2.9114971070841613</v>
      </c>
      <c r="AE98" s="16">
        <f t="shared" si="109"/>
        <v>3.5350570261420162</v>
      </c>
      <c r="AF98" s="15">
        <f t="shared" si="110"/>
        <v>-4.0504037456468023E-3</v>
      </c>
      <c r="AG98" s="15">
        <f t="shared" si="111"/>
        <v>2.9673830763510267E-4</v>
      </c>
      <c r="AH98" s="15">
        <f t="shared" si="112"/>
        <v>9.7937136394747881E-3</v>
      </c>
      <c r="AI98" s="1">
        <f t="shared" si="70"/>
        <v>162724.99831503359</v>
      </c>
      <c r="AJ98" s="1">
        <f t="shared" si="71"/>
        <v>46240.032293553377</v>
      </c>
      <c r="AK98" s="1">
        <f t="shared" si="72"/>
        <v>18320.55729379956</v>
      </c>
      <c r="AL98" s="14">
        <f t="shared" si="113"/>
        <v>30.635239024388174</v>
      </c>
      <c r="AM98" s="14">
        <f t="shared" si="114"/>
        <v>5.6484566334574238</v>
      </c>
      <c r="AN98" s="14">
        <f t="shared" si="115"/>
        <v>2.0100290721904126</v>
      </c>
      <c r="AO98" s="11">
        <f t="shared" si="116"/>
        <v>1.352042809224846E-2</v>
      </c>
      <c r="AP98" s="11">
        <f t="shared" si="117"/>
        <v>1.7032173430196643E-2</v>
      </c>
      <c r="AQ98" s="11">
        <f t="shared" si="118"/>
        <v>1.5450330323509322E-2</v>
      </c>
      <c r="AR98" s="1">
        <f t="shared" si="126"/>
        <v>97523.682213538355</v>
      </c>
      <c r="AS98" s="1">
        <f t="shared" si="122"/>
        <v>28962.911552370148</v>
      </c>
      <c r="AT98" s="1">
        <f t="shared" si="122"/>
        <v>11430.829523302853</v>
      </c>
      <c r="AU98" s="1">
        <f t="shared" si="76"/>
        <v>19504.736442707672</v>
      </c>
      <c r="AV98" s="1">
        <f t="shared" si="77"/>
        <v>5792.5823104740302</v>
      </c>
      <c r="AW98" s="1">
        <f t="shared" si="78"/>
        <v>2286.1659046605705</v>
      </c>
      <c r="AX98" s="1">
        <f t="shared" si="141"/>
        <v>67554.446094943909</v>
      </c>
      <c r="AY98" s="1">
        <f t="shared" si="133"/>
        <v>7957.4249282684113</v>
      </c>
      <c r="AZ98" s="1">
        <f t="shared" si="134"/>
        <v>2170.1753761227355</v>
      </c>
      <c r="BA98" s="1">
        <f t="shared" si="142"/>
        <v>12843.335926862319</v>
      </c>
      <c r="BB98" s="1">
        <f t="shared" si="143"/>
        <v>26153.268435422309</v>
      </c>
      <c r="BC98" s="1">
        <f t="shared" si="144"/>
        <v>32372.709381321649</v>
      </c>
      <c r="BD98" s="1">
        <f t="shared" si="145"/>
        <v>23907.502325813559</v>
      </c>
      <c r="BE98" s="2">
        <f t="shared" si="152"/>
        <v>1.2215527840971803E-2</v>
      </c>
      <c r="BF98" s="2">
        <f t="shared" si="153"/>
        <v>1.0459493193196024E-2</v>
      </c>
      <c r="BG98" s="2">
        <f t="shared" si="154"/>
        <v>6.7106044469667243E-3</v>
      </c>
      <c r="BH98" s="2">
        <f t="shared" si="135"/>
        <v>9.9015755562952088E-3</v>
      </c>
      <c r="BI98" s="2">
        <f t="shared" si="146"/>
        <v>1.4921912043355725E-5</v>
      </c>
      <c r="BJ98" s="2">
        <f t="shared" si="136"/>
        <v>1.0940099785851396E-5</v>
      </c>
      <c r="BK98" s="2">
        <f t="shared" si="137"/>
        <v>4.5032212043649583E-6</v>
      </c>
      <c r="BL98" s="2">
        <f t="shared" si="138"/>
        <v>1.4552398081345945</v>
      </c>
      <c r="BM98" s="2">
        <f t="shared" si="139"/>
        <v>0.31685714247171759</v>
      </c>
      <c r="BN98" s="2">
        <f t="shared" si="140"/>
        <v>5.1475553892818396E-2</v>
      </c>
      <c r="BO98" s="2">
        <f t="shared" si="147"/>
        <v>14.274392999969614</v>
      </c>
      <c r="BP98" s="2">
        <f t="shared" si="148"/>
        <v>2.0483393585452729</v>
      </c>
      <c r="BQ98" s="2">
        <f t="shared" si="149"/>
        <v>0.88804950393283977</v>
      </c>
      <c r="BR98" s="11">
        <f t="shared" si="150"/>
        <v>4.8049630492412704E-2</v>
      </c>
      <c r="BS98" s="17">
        <f t="shared" si="128"/>
        <v>0.1581040387108904</v>
      </c>
      <c r="BT98" s="17">
        <f t="shared" si="129"/>
        <v>0.33498293694823916</v>
      </c>
      <c r="BU98" s="12">
        <f>(BU$3*templow!$I208+BU$4*templow!$I208^2+BU$5*templow!$I208^6)*(K98/K$56)^$BW$1</f>
        <v>2.4771685880875611</v>
      </c>
      <c r="BV98" s="12">
        <f>(BV$3*templow!$I208+BV$4*templow!$I208^2+BV$5*templow!$I208^6)*(L98/L$56)^$BW$1</f>
        <v>1.2973686480796756</v>
      </c>
      <c r="BW98" s="12">
        <f>(BW$3*templow!$I208+BW$4*templow!$I208^2+BW$5*templow!$I208^6)*(M98/M$56)^$BW$1</f>
        <v>0.58700718985820832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79"/>
        <v>2053</v>
      </c>
      <c r="B99" s="5">
        <f t="shared" si="80"/>
        <v>1155.42742144978</v>
      </c>
      <c r="C99" s="5">
        <f t="shared" si="81"/>
        <v>2914.3838217626244</v>
      </c>
      <c r="D99" s="5">
        <f t="shared" si="82"/>
        <v>4221.4609135670989</v>
      </c>
      <c r="E99" s="15">
        <f t="shared" si="83"/>
        <v>4.5262965001168778E-4</v>
      </c>
      <c r="F99" s="15">
        <f t="shared" si="84"/>
        <v>8.9171076182176592E-4</v>
      </c>
      <c r="G99" s="15">
        <f t="shared" si="85"/>
        <v>1.820395800200576E-3</v>
      </c>
      <c r="H99" s="5">
        <f t="shared" si="86"/>
        <v>99268.168362206634</v>
      </c>
      <c r="I99" s="5">
        <f t="shared" si="87"/>
        <v>29620.615048998417</v>
      </c>
      <c r="J99" s="5">
        <f t="shared" si="88"/>
        <v>11679.373606043806</v>
      </c>
      <c r="K99" s="5">
        <f t="shared" si="89"/>
        <v>85914.672370895656</v>
      </c>
      <c r="L99" s="5">
        <f t="shared" si="90"/>
        <v>10163.594385822462</v>
      </c>
      <c r="M99" s="5">
        <f t="shared" si="91"/>
        <v>2766.6662904560294</v>
      </c>
      <c r="N99" s="15">
        <f t="shared" si="92"/>
        <v>1.7427303010049133E-2</v>
      </c>
      <c r="O99" s="15">
        <f t="shared" si="93"/>
        <v>2.1797325385173538E-2</v>
      </c>
      <c r="P99" s="15">
        <f t="shared" si="94"/>
        <v>1.9886713634726716E-2</v>
      </c>
      <c r="Q99" s="5">
        <f t="shared" si="95"/>
        <v>8779.1792094220582</v>
      </c>
      <c r="R99" s="5">
        <f t="shared" si="96"/>
        <v>10481.124774315524</v>
      </c>
      <c r="S99" s="5">
        <f t="shared" si="97"/>
        <v>5038.1667869256717</v>
      </c>
      <c r="T99" s="5">
        <f t="shared" si="98"/>
        <v>88.439016799311318</v>
      </c>
      <c r="U99" s="5">
        <f t="shared" si="99"/>
        <v>353.8456158650875</v>
      </c>
      <c r="V99" s="5">
        <f t="shared" si="100"/>
        <v>431.37303051240156</v>
      </c>
      <c r="W99" s="15">
        <f t="shared" si="101"/>
        <v>-1.0734613539272964E-2</v>
      </c>
      <c r="X99" s="15">
        <f t="shared" si="102"/>
        <v>-1.217998157191269E-2</v>
      </c>
      <c r="Y99" s="15">
        <f t="shared" si="103"/>
        <v>-9.7425357312937999E-3</v>
      </c>
      <c r="Z99" s="5">
        <f t="shared" si="123"/>
        <v>16742.992050952897</v>
      </c>
      <c r="AA99" s="5">
        <f t="shared" si="124"/>
        <v>29899.023631165113</v>
      </c>
      <c r="AB99" s="5">
        <f t="shared" si="125"/>
        <v>17655.803972957176</v>
      </c>
      <c r="AC99" s="16">
        <f t="shared" si="107"/>
        <v>1.9441496593686147</v>
      </c>
      <c r="AD99" s="16">
        <f t="shared" si="108"/>
        <v>2.912361059808402</v>
      </c>
      <c r="AE99" s="16">
        <f t="shared" si="109"/>
        <v>3.5696783623552646</v>
      </c>
      <c r="AF99" s="15">
        <f t="shared" si="110"/>
        <v>-4.0504037456468023E-3</v>
      </c>
      <c r="AG99" s="15">
        <f t="shared" si="111"/>
        <v>2.9673830763510267E-4</v>
      </c>
      <c r="AH99" s="15">
        <f t="shared" si="112"/>
        <v>9.7937136394747881E-3</v>
      </c>
      <c r="AI99" s="1">
        <f t="shared" si="70"/>
        <v>165957.23492623793</v>
      </c>
      <c r="AJ99" s="1">
        <f t="shared" si="71"/>
        <v>47408.611374672066</v>
      </c>
      <c r="AK99" s="1">
        <f t="shared" si="72"/>
        <v>18774.667469080177</v>
      </c>
      <c r="AL99" s="14">
        <f t="shared" si="113"/>
        <v>31.045298555243075</v>
      </c>
      <c r="AM99" s="14">
        <f t="shared" si="114"/>
        <v>5.7437000715214754</v>
      </c>
      <c r="AN99" s="14">
        <f t="shared" si="115"/>
        <v>2.0407741291843595</v>
      </c>
      <c r="AO99" s="11">
        <f t="shared" si="116"/>
        <v>1.3385223811325975E-2</v>
      </c>
      <c r="AP99" s="11">
        <f t="shared" si="117"/>
        <v>1.6861851695894676E-2</v>
      </c>
      <c r="AQ99" s="11">
        <f t="shared" si="118"/>
        <v>1.5295827020274228E-2</v>
      </c>
      <c r="AR99" s="1">
        <f t="shared" si="126"/>
        <v>99268.168362206634</v>
      </c>
      <c r="AS99" s="1">
        <f t="shared" si="122"/>
        <v>29620.615048998417</v>
      </c>
      <c r="AT99" s="1">
        <f t="shared" si="122"/>
        <v>11679.373606043806</v>
      </c>
      <c r="AU99" s="1">
        <f t="shared" si="76"/>
        <v>19853.633672441327</v>
      </c>
      <c r="AV99" s="1">
        <f t="shared" si="77"/>
        <v>5924.123009799684</v>
      </c>
      <c r="AW99" s="1">
        <f t="shared" si="78"/>
        <v>2335.8747212087615</v>
      </c>
      <c r="AX99" s="1">
        <f t="shared" si="141"/>
        <v>68731.737896716528</v>
      </c>
      <c r="AY99" s="1">
        <f t="shared" si="133"/>
        <v>8130.8755086579686</v>
      </c>
      <c r="AZ99" s="1">
        <f t="shared" si="134"/>
        <v>2213.3330323648233</v>
      </c>
      <c r="BA99" s="1">
        <f t="shared" si="142"/>
        <v>12869.111739569997</v>
      </c>
      <c r="BB99" s="1">
        <f t="shared" si="143"/>
        <v>26239.432912039178</v>
      </c>
      <c r="BC99" s="1">
        <f t="shared" si="144"/>
        <v>32514.767659772035</v>
      </c>
      <c r="BD99" s="1">
        <f t="shared" si="145"/>
        <v>23293.774283521801</v>
      </c>
      <c r="BE99" s="2">
        <f t="shared" si="152"/>
        <v>1.2215527840971803E-2</v>
      </c>
      <c r="BF99" s="2">
        <f t="shared" si="153"/>
        <v>1.0459493193196024E-2</v>
      </c>
      <c r="BG99" s="2">
        <f t="shared" si="154"/>
        <v>6.7106044469667243E-3</v>
      </c>
      <c r="BH99" s="2">
        <f t="shared" si="135"/>
        <v>9.8873373896510106E-3</v>
      </c>
      <c r="BI99" s="2">
        <f t="shared" si="146"/>
        <v>1.4921912043355725E-5</v>
      </c>
      <c r="BJ99" s="2">
        <f t="shared" si="136"/>
        <v>1.0940099785851396E-5</v>
      </c>
      <c r="BK99" s="2">
        <f t="shared" si="137"/>
        <v>4.5032212043649583E-6</v>
      </c>
      <c r="BL99" s="2">
        <f t="shared" si="138"/>
        <v>1.4812708770058749</v>
      </c>
      <c r="BM99" s="2">
        <f t="shared" si="139"/>
        <v>0.3240524843543342</v>
      </c>
      <c r="BN99" s="2">
        <f t="shared" si="140"/>
        <v>5.2594802876436891E-2</v>
      </c>
      <c r="BO99" s="2">
        <f t="shared" si="147"/>
        <v>14.485022398153715</v>
      </c>
      <c r="BP99" s="2">
        <f t="shared" si="148"/>
        <v>2.0724196569438655</v>
      </c>
      <c r="BQ99" s="2">
        <f t="shared" si="149"/>
        <v>0.88781747439594172</v>
      </c>
      <c r="BR99" s="11">
        <f t="shared" si="150"/>
        <v>4.7893337969179245E-2</v>
      </c>
      <c r="BS99" s="17">
        <f t="shared" si="128"/>
        <v>0.15085548824305892</v>
      </c>
      <c r="BT99" s="17">
        <f t="shared" si="129"/>
        <v>0.3252261523769312</v>
      </c>
      <c r="BU99" s="12">
        <f>(BU$3*templow!$I209+BU$4*templow!$I209^2+BU$5*templow!$I209^6)*(K99/K$56)^$BW$1</f>
        <v>2.4907826240453721</v>
      </c>
      <c r="BV99" s="12">
        <f>(BV$3*templow!$I209+BV$4*templow!$I209^2+BV$5*templow!$I209^6)*(L99/L$56)^$BW$1</f>
        <v>1.2999119498830596</v>
      </c>
      <c r="BW99" s="12">
        <f>(BW$3*templow!$I209+BW$4*templow!$I209^2+BW$5*templow!$I209^6)*(M99/M$56)^$BW$1</f>
        <v>0.5845467329019457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79"/>
        <v>2054</v>
      </c>
      <c r="B100" s="5">
        <f t="shared" si="80"/>
        <v>1155.9242531236955</v>
      </c>
      <c r="C100" s="5">
        <f t="shared" si="81"/>
        <v>2916.8526698096725</v>
      </c>
      <c r="D100" s="5">
        <f t="shared" si="82"/>
        <v>4228.7614067989789</v>
      </c>
      <c r="E100" s="15">
        <f t="shared" si="83"/>
        <v>4.2999816751110336E-4</v>
      </c>
      <c r="F100" s="15">
        <f t="shared" si="84"/>
        <v>8.4712522373067754E-4</v>
      </c>
      <c r="G100" s="15">
        <f t="shared" si="85"/>
        <v>1.7293760101905471E-3</v>
      </c>
      <c r="H100" s="5">
        <f t="shared" si="86"/>
        <v>101023.60783678095</v>
      </c>
      <c r="I100" s="5">
        <f t="shared" si="87"/>
        <v>30285.195901698247</v>
      </c>
      <c r="J100" s="5">
        <f t="shared" si="88"/>
        <v>11929.760361356241</v>
      </c>
      <c r="K100" s="5">
        <f t="shared" si="89"/>
        <v>87396.390865388661</v>
      </c>
      <c r="L100" s="5">
        <f t="shared" si="90"/>
        <v>10382.833598405361</v>
      </c>
      <c r="M100" s="5">
        <f t="shared" si="91"/>
        <v>2821.1003681067555</v>
      </c>
      <c r="N100" s="15">
        <f t="shared" si="92"/>
        <v>1.7246396379146933E-2</v>
      </c>
      <c r="O100" s="15">
        <f t="shared" si="93"/>
        <v>2.1571031296636844E-2</v>
      </c>
      <c r="P100" s="15">
        <f t="shared" si="94"/>
        <v>1.967497050096112E-2</v>
      </c>
      <c r="Q100" s="5">
        <f t="shared" si="95"/>
        <v>8838.5209129191262</v>
      </c>
      <c r="R100" s="5">
        <f t="shared" si="96"/>
        <v>10585.759656283502</v>
      </c>
      <c r="S100" s="5">
        <f t="shared" si="97"/>
        <v>5096.0400682284508</v>
      </c>
      <c r="T100" s="5">
        <f t="shared" si="98"/>
        <v>87.489658132177439</v>
      </c>
      <c r="U100" s="5">
        <f t="shared" si="99"/>
        <v>349.53578278454864</v>
      </c>
      <c r="V100" s="5">
        <f t="shared" si="100"/>
        <v>427.17036334911802</v>
      </c>
      <c r="W100" s="15">
        <f t="shared" si="101"/>
        <v>-1.0734613539272964E-2</v>
      </c>
      <c r="X100" s="15">
        <f t="shared" si="102"/>
        <v>-1.217998157191269E-2</v>
      </c>
      <c r="Y100" s="15">
        <f t="shared" si="103"/>
        <v>-9.7425357312937999E-3</v>
      </c>
      <c r="Z100" s="5">
        <f t="shared" si="123"/>
        <v>16791.255216044403</v>
      </c>
      <c r="AA100" s="5">
        <f t="shared" si="124"/>
        <v>30214.508654753739</v>
      </c>
      <c r="AB100" s="5">
        <f t="shared" si="125"/>
        <v>18038.901577138076</v>
      </c>
      <c r="AC100" s="16">
        <f t="shared" si="107"/>
        <v>1.9362750683062102</v>
      </c>
      <c r="AD100" s="16">
        <f t="shared" si="108"/>
        <v>2.9132252689005118</v>
      </c>
      <c r="AE100" s="16">
        <f t="shared" si="109"/>
        <v>3.6046387700212015</v>
      </c>
      <c r="AF100" s="15">
        <f t="shared" si="110"/>
        <v>-4.0504037456468023E-3</v>
      </c>
      <c r="AG100" s="15">
        <f t="shared" si="111"/>
        <v>2.9673830763510267E-4</v>
      </c>
      <c r="AH100" s="15">
        <f t="shared" si="112"/>
        <v>9.7937136394747881E-3</v>
      </c>
      <c r="AI100" s="1">
        <f t="shared" si="70"/>
        <v>169215.14510605545</v>
      </c>
      <c r="AJ100" s="1">
        <f t="shared" si="71"/>
        <v>48591.873247004543</v>
      </c>
      <c r="AK100" s="1">
        <f t="shared" si="72"/>
        <v>19233.075443380923</v>
      </c>
      <c r="AL100" s="14">
        <f t="shared" si="113"/>
        <v>31.456691341999928</v>
      </c>
      <c r="AM100" s="14">
        <f t="shared" si="114"/>
        <v>5.8395809961252532</v>
      </c>
      <c r="AN100" s="14">
        <f t="shared" si="115"/>
        <v>2.0716773039711396</v>
      </c>
      <c r="AO100" s="11">
        <f t="shared" si="116"/>
        <v>1.3251371573212715E-2</v>
      </c>
      <c r="AP100" s="11">
        <f t="shared" si="117"/>
        <v>1.6693233178935729E-2</v>
      </c>
      <c r="AQ100" s="11">
        <f t="shared" si="118"/>
        <v>1.5142868750071486E-2</v>
      </c>
      <c r="AR100" s="1">
        <f t="shared" si="126"/>
        <v>101023.60783678095</v>
      </c>
      <c r="AS100" s="1">
        <f t="shared" si="122"/>
        <v>30285.195901698247</v>
      </c>
      <c r="AT100" s="1">
        <f t="shared" si="122"/>
        <v>11929.760361356241</v>
      </c>
      <c r="AU100" s="1">
        <f t="shared" si="76"/>
        <v>20204.721567356191</v>
      </c>
      <c r="AV100" s="1">
        <f t="shared" si="77"/>
        <v>6057.0391803396496</v>
      </c>
      <c r="AW100" s="1">
        <f t="shared" si="78"/>
        <v>2385.9520722712482</v>
      </c>
      <c r="AX100" s="1">
        <f t="shared" si="141"/>
        <v>69917.11269231094</v>
      </c>
      <c r="AY100" s="1">
        <f t="shared" si="133"/>
        <v>8306.2668787242892</v>
      </c>
      <c r="AZ100" s="1">
        <f t="shared" si="134"/>
        <v>2256.8802944854042</v>
      </c>
      <c r="BA100" s="1">
        <f t="shared" si="142"/>
        <v>12894.411005192285</v>
      </c>
      <c r="BB100" s="1">
        <f t="shared" si="143"/>
        <v>26323.911502080529</v>
      </c>
      <c r="BC100" s="1">
        <f t="shared" si="144"/>
        <v>32653.390768492969</v>
      </c>
      <c r="BD100" s="1">
        <f t="shared" si="145"/>
        <v>22693.748323704182</v>
      </c>
      <c r="BE100" s="2">
        <f t="shared" si="152"/>
        <v>1.2215527840971803E-2</v>
      </c>
      <c r="BF100" s="2">
        <f t="shared" si="153"/>
        <v>1.0459493193196024E-2</v>
      </c>
      <c r="BG100" s="2">
        <f t="shared" si="154"/>
        <v>6.7106044469667243E-3</v>
      </c>
      <c r="BH100" s="2">
        <f t="shared" si="135"/>
        <v>9.8731298240373432E-3</v>
      </c>
      <c r="BI100" s="2">
        <f t="shared" si="146"/>
        <v>1.4921912043355725E-5</v>
      </c>
      <c r="BJ100" s="2">
        <f t="shared" si="136"/>
        <v>1.0940099785851396E-5</v>
      </c>
      <c r="BK100" s="2">
        <f t="shared" si="137"/>
        <v>4.5032212043649583E-6</v>
      </c>
      <c r="BL100" s="2">
        <f t="shared" si="138"/>
        <v>1.5074653904429076</v>
      </c>
      <c r="BM100" s="2">
        <f t="shared" si="139"/>
        <v>0.33132306519863658</v>
      </c>
      <c r="BN100" s="2">
        <f t="shared" si="140"/>
        <v>5.3722349822251991E-2</v>
      </c>
      <c r="BO100" s="2">
        <f t="shared" si="147"/>
        <v>14.698802183013065</v>
      </c>
      <c r="BP100" s="2">
        <f t="shared" si="148"/>
        <v>2.0967926634715135</v>
      </c>
      <c r="BQ100" s="2">
        <f t="shared" si="149"/>
        <v>0.88759177037281278</v>
      </c>
      <c r="BR100" s="11">
        <f t="shared" si="150"/>
        <v>4.7737088264874189E-2</v>
      </c>
      <c r="BS100" s="17">
        <f t="shared" si="128"/>
        <v>0.14396072842243404</v>
      </c>
      <c r="BT100" s="17">
        <f t="shared" si="129"/>
        <v>0.31575354599702055</v>
      </c>
      <c r="BU100" s="12">
        <f>(BU$3*templow!$I210+BU$4*templow!$I210^2+BU$5*templow!$I210^6)*(K100/K$56)^$BW$1</f>
        <v>2.5039025239904076</v>
      </c>
      <c r="BV100" s="12">
        <f>(BV$3*templow!$I210+BV$4*templow!$I210^2+BV$5*templow!$I210^6)*(L100/L$56)^$BW$1</f>
        <v>1.3020996087141419</v>
      </c>
      <c r="BW100" s="12">
        <f>(BW$3*templow!$I210+BW$4*templow!$I210^2+BW$5*templow!$I210^6)*(M100/M$56)^$BW$1</f>
        <v>0.58180139986800283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79"/>
        <v>2055</v>
      </c>
      <c r="B101" s="5">
        <f t="shared" si="80"/>
        <v>1156.396446168789</v>
      </c>
      <c r="C101" s="5">
        <f t="shared" si="81"/>
        <v>2919.2000623066492</v>
      </c>
      <c r="D101" s="5">
        <f t="shared" si="82"/>
        <v>4235.7088694022304</v>
      </c>
      <c r="E101" s="15">
        <f t="shared" si="83"/>
        <v>4.0849825913554817E-4</v>
      </c>
      <c r="F101" s="15">
        <f t="shared" si="84"/>
        <v>8.0476896254414365E-4</v>
      </c>
      <c r="G101" s="15">
        <f t="shared" si="85"/>
        <v>1.6429072096810196E-3</v>
      </c>
      <c r="H101" s="5">
        <f t="shared" si="86"/>
        <v>102789.77299494535</v>
      </c>
      <c r="I101" s="5">
        <f t="shared" si="87"/>
        <v>30956.588644465901</v>
      </c>
      <c r="J101" s="5">
        <f t="shared" si="88"/>
        <v>12181.961061181373</v>
      </c>
      <c r="K101" s="5">
        <f t="shared" si="89"/>
        <v>88888.004918636725</v>
      </c>
      <c r="L101" s="5">
        <f t="shared" si="90"/>
        <v>10604.476563351775</v>
      </c>
      <c r="M101" s="5">
        <f t="shared" si="91"/>
        <v>2876.0147207427331</v>
      </c>
      <c r="N101" s="15">
        <f t="shared" si="92"/>
        <v>1.7067227130071139E-2</v>
      </c>
      <c r="O101" s="15">
        <f t="shared" si="93"/>
        <v>2.1347059340376395E-2</v>
      </c>
      <c r="P101" s="15">
        <f t="shared" si="94"/>
        <v>1.946557919625902E-2</v>
      </c>
      <c r="Q101" s="5">
        <f t="shared" si="95"/>
        <v>8896.5052673387345</v>
      </c>
      <c r="R101" s="5">
        <f t="shared" si="96"/>
        <v>10688.642739872443</v>
      </c>
      <c r="S101" s="5">
        <f t="shared" si="97"/>
        <v>5153.0747910227246</v>
      </c>
      <c r="T101" s="5">
        <f t="shared" si="98"/>
        <v>86.550490463445399</v>
      </c>
      <c r="U101" s="5">
        <f t="shared" si="99"/>
        <v>345.27844339150874</v>
      </c>
      <c r="V101" s="5">
        <f t="shared" si="100"/>
        <v>423.0086408208395</v>
      </c>
      <c r="W101" s="15">
        <f t="shared" si="101"/>
        <v>-1.0734613539272964E-2</v>
      </c>
      <c r="X101" s="15">
        <f t="shared" si="102"/>
        <v>-1.217998157191269E-2</v>
      </c>
      <c r="Y101" s="15">
        <f t="shared" si="103"/>
        <v>-9.7425357312937999E-3</v>
      </c>
      <c r="Z101" s="5">
        <f t="shared" si="123"/>
        <v>16836.282413298912</v>
      </c>
      <c r="AA101" s="5">
        <f t="shared" si="124"/>
        <v>30525.200631403703</v>
      </c>
      <c r="AB101" s="5">
        <f t="shared" si="125"/>
        <v>18424.811151144528</v>
      </c>
      <c r="AC101" s="16">
        <f t="shared" si="107"/>
        <v>1.9284323725169403</v>
      </c>
      <c r="AD101" s="16">
        <f t="shared" si="108"/>
        <v>2.914089734436565</v>
      </c>
      <c r="AE101" s="16">
        <f t="shared" si="109"/>
        <v>3.6399415699085376</v>
      </c>
      <c r="AF101" s="15">
        <f t="shared" si="110"/>
        <v>-4.0504037456468023E-3</v>
      </c>
      <c r="AG101" s="15">
        <f t="shared" si="111"/>
        <v>2.9673830763510267E-4</v>
      </c>
      <c r="AH101" s="15">
        <f t="shared" si="112"/>
        <v>9.7937136394747881E-3</v>
      </c>
      <c r="AI101" s="1">
        <f t="shared" si="70"/>
        <v>172498.35216280611</v>
      </c>
      <c r="AJ101" s="1">
        <f t="shared" si="71"/>
        <v>49789.725102643737</v>
      </c>
      <c r="AK101" s="1">
        <f t="shared" si="72"/>
        <v>19695.71997131408</v>
      </c>
      <c r="AL101" s="14">
        <f t="shared" si="113"/>
        <v>31.869367204382264</v>
      </c>
      <c r="AM101" s="14">
        <f t="shared" si="114"/>
        <v>5.936087668488498</v>
      </c>
      <c r="AN101" s="14">
        <f t="shared" si="115"/>
        <v>2.1027347301026111</v>
      </c>
      <c r="AO101" s="11">
        <f t="shared" si="116"/>
        <v>1.3118857857480588E-2</v>
      </c>
      <c r="AP101" s="11">
        <f t="shared" si="117"/>
        <v>1.6526300847146371E-2</v>
      </c>
      <c r="AQ101" s="11">
        <f t="shared" si="118"/>
        <v>1.4991440062570771E-2</v>
      </c>
      <c r="AR101" s="1">
        <f t="shared" si="126"/>
        <v>102789.77299494535</v>
      </c>
      <c r="AS101" s="1">
        <f t="shared" si="122"/>
        <v>30956.588644465901</v>
      </c>
      <c r="AT101" s="1">
        <f t="shared" si="122"/>
        <v>12181.961061181373</v>
      </c>
      <c r="AU101" s="1">
        <f t="shared" si="76"/>
        <v>20557.954598989072</v>
      </c>
      <c r="AV101" s="1">
        <f t="shared" si="77"/>
        <v>6191.3177288931802</v>
      </c>
      <c r="AW101" s="1">
        <f t="shared" si="78"/>
        <v>2436.3922122362746</v>
      </c>
      <c r="AX101" s="1">
        <f t="shared" si="141"/>
        <v>71110.403934909365</v>
      </c>
      <c r="AY101" s="1">
        <f t="shared" si="133"/>
        <v>8483.58125068142</v>
      </c>
      <c r="AZ101" s="1">
        <f t="shared" si="134"/>
        <v>2300.8117765941861</v>
      </c>
      <c r="BA101" s="1">
        <f t="shared" si="142"/>
        <v>12919.24829908764</v>
      </c>
      <c r="BB101" s="1">
        <f t="shared" si="143"/>
        <v>26406.756687496134</v>
      </c>
      <c r="BC101" s="1">
        <f t="shared" si="144"/>
        <v>32788.695576470731</v>
      </c>
      <c r="BD101" s="1">
        <f t="shared" si="145"/>
        <v>22107.254777959024</v>
      </c>
      <c r="BE101" s="2">
        <f t="shared" si="152"/>
        <v>1.2215527840971803E-2</v>
      </c>
      <c r="BF101" s="2">
        <f t="shared" si="153"/>
        <v>1.0459493193196024E-2</v>
      </c>
      <c r="BG101" s="2">
        <f t="shared" si="154"/>
        <v>6.7106044469667243E-3</v>
      </c>
      <c r="BH101" s="2">
        <f t="shared" si="135"/>
        <v>9.8589505968792214E-3</v>
      </c>
      <c r="BI101" s="2">
        <f t="shared" si="146"/>
        <v>1.4921912043355725E-5</v>
      </c>
      <c r="BJ101" s="2">
        <f t="shared" si="136"/>
        <v>1.0940099785851396E-5</v>
      </c>
      <c r="BK101" s="2">
        <f t="shared" si="137"/>
        <v>4.5032212043649583E-6</v>
      </c>
      <c r="BL101" s="2">
        <f t="shared" si="138"/>
        <v>1.5338199515870761</v>
      </c>
      <c r="BM101" s="2">
        <f t="shared" si="139"/>
        <v>0.33866816880001116</v>
      </c>
      <c r="BN101" s="2">
        <f t="shared" si="140"/>
        <v>5.4858065361460207E-2</v>
      </c>
      <c r="BO101" s="2">
        <f t="shared" si="147"/>
        <v>14.91577894648653</v>
      </c>
      <c r="BP101" s="2">
        <f t="shared" si="148"/>
        <v>2.1214617530032003</v>
      </c>
      <c r="BQ101" s="2">
        <f t="shared" si="149"/>
        <v>0.88737215702600136</v>
      </c>
      <c r="BR101" s="11">
        <f t="shared" si="150"/>
        <v>4.7580954113916024E-2</v>
      </c>
      <c r="BS101" s="17">
        <f t="shared" si="128"/>
        <v>0.13740157720372681</v>
      </c>
      <c r="BT101" s="17">
        <f t="shared" si="129"/>
        <v>0.30655684077380635</v>
      </c>
      <c r="BU101" s="12">
        <f>(BU$3*templow!$I211+BU$4*templow!$I211^2+BU$5*templow!$I211^6)*(K101/K$56)^$BW$1</f>
        <v>2.5165167604244552</v>
      </c>
      <c r="BV101" s="12">
        <f>(BV$3*templow!$I211+BV$4*templow!$I211^2+BV$5*templow!$I211^6)*(L101/L$56)^$BW$1</f>
        <v>1.3039262084962526</v>
      </c>
      <c r="BW101" s="12">
        <f>(BW$3*templow!$I211+BW$4*templow!$I211^2+BW$5*templow!$I211^6)*(M101/M$56)^$BW$1</f>
        <v>0.57876807318634471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79"/>
        <v>2056</v>
      </c>
      <c r="B102" s="5">
        <f t="shared" si="80"/>
        <v>1156.8452128071629</v>
      </c>
      <c r="C102" s="5">
        <f t="shared" si="81"/>
        <v>2921.43187983197</v>
      </c>
      <c r="D102" s="5">
        <f t="shared" si="82"/>
        <v>4242.3198022098995</v>
      </c>
      <c r="E102" s="15">
        <f t="shared" si="83"/>
        <v>3.8807334617877077E-4</v>
      </c>
      <c r="F102" s="15">
        <f t="shared" si="84"/>
        <v>7.6453051441693648E-4</v>
      </c>
      <c r="G102" s="15">
        <f t="shared" si="85"/>
        <v>1.5607618491969685E-3</v>
      </c>
      <c r="H102" s="5">
        <f t="shared" si="86"/>
        <v>104566.43306928292</v>
      </c>
      <c r="I102" s="5">
        <f t="shared" si="87"/>
        <v>31634.725780989182</v>
      </c>
      <c r="J102" s="5">
        <f t="shared" si="88"/>
        <v>12435.94685361689</v>
      </c>
      <c r="K102" s="5">
        <f t="shared" si="89"/>
        <v>90389.303522763803</v>
      </c>
      <c r="L102" s="5">
        <f t="shared" si="90"/>
        <v>10828.500229417876</v>
      </c>
      <c r="M102" s="5">
        <f t="shared" si="91"/>
        <v>2931.4024951958563</v>
      </c>
      <c r="N102" s="15">
        <f t="shared" si="92"/>
        <v>1.688977725961216E-2</v>
      </c>
      <c r="O102" s="15">
        <f t="shared" si="93"/>
        <v>2.1125386503310306E-2</v>
      </c>
      <c r="P102" s="15">
        <f t="shared" si="94"/>
        <v>1.9258515630552697E-2</v>
      </c>
      <c r="Q102" s="5">
        <f t="shared" si="95"/>
        <v>8953.1248521440502</v>
      </c>
      <c r="R102" s="5">
        <f t="shared" si="96"/>
        <v>10789.749507568495</v>
      </c>
      <c r="S102" s="5">
        <f t="shared" si="97"/>
        <v>5209.2622402363404</v>
      </c>
      <c r="T102" s="5">
        <f t="shared" si="98"/>
        <v>85.621404396685776</v>
      </c>
      <c r="U102" s="5">
        <f t="shared" si="99"/>
        <v>341.07295831382146</v>
      </c>
      <c r="V102" s="5">
        <f t="shared" si="100"/>
        <v>418.88746402299643</v>
      </c>
      <c r="W102" s="15">
        <f t="shared" si="101"/>
        <v>-1.0734613539272964E-2</v>
      </c>
      <c r="X102" s="15">
        <f t="shared" si="102"/>
        <v>-1.217998157191269E-2</v>
      </c>
      <c r="Y102" s="15">
        <f t="shared" si="103"/>
        <v>-9.7425357312937999E-3</v>
      </c>
      <c r="Z102" s="5">
        <f t="shared" si="123"/>
        <v>16878.094271989539</v>
      </c>
      <c r="AA102" s="5">
        <f t="shared" si="124"/>
        <v>30831.021333974248</v>
      </c>
      <c r="AB102" s="5">
        <f t="shared" si="125"/>
        <v>18813.487952711275</v>
      </c>
      <c r="AC102" s="16">
        <f t="shared" si="107"/>
        <v>1.9206214428120711</v>
      </c>
      <c r="AD102" s="16">
        <f t="shared" si="108"/>
        <v>2.9149544564926586</v>
      </c>
      <c r="AE102" s="16">
        <f t="shared" si="109"/>
        <v>3.6755901153086419</v>
      </c>
      <c r="AF102" s="15">
        <f t="shared" si="110"/>
        <v>-4.0504037456468023E-3</v>
      </c>
      <c r="AG102" s="15">
        <f t="shared" si="111"/>
        <v>2.9673830763510267E-4</v>
      </c>
      <c r="AH102" s="15">
        <f t="shared" si="112"/>
        <v>9.7937136394747881E-3</v>
      </c>
      <c r="AI102" s="1">
        <f t="shared" si="70"/>
        <v>175806.47154551459</v>
      </c>
      <c r="AJ102" s="1">
        <f t="shared" si="71"/>
        <v>51002.070321272549</v>
      </c>
      <c r="AK102" s="1">
        <f t="shared" si="72"/>
        <v>20162.540186418948</v>
      </c>
      <c r="AL102" s="14">
        <f t="shared" si="113"/>
        <v>32.283276005760783</v>
      </c>
      <c r="AM102" s="14">
        <f t="shared" si="114"/>
        <v>6.03320822344633</v>
      </c>
      <c r="AN102" s="14">
        <f t="shared" si="115"/>
        <v>2.1339425215596921</v>
      </c>
      <c r="AO102" s="11">
        <f t="shared" si="116"/>
        <v>1.2987669278905782E-2</v>
      </c>
      <c r="AP102" s="11">
        <f t="shared" si="117"/>
        <v>1.6361037838674906E-2</v>
      </c>
      <c r="AQ102" s="11">
        <f t="shared" si="118"/>
        <v>1.4841525661945064E-2</v>
      </c>
      <c r="AR102" s="1">
        <f t="shared" si="126"/>
        <v>104566.43306928292</v>
      </c>
      <c r="AS102" s="1">
        <f t="shared" si="122"/>
        <v>31634.725780989182</v>
      </c>
      <c r="AT102" s="1">
        <f t="shared" si="122"/>
        <v>12435.94685361689</v>
      </c>
      <c r="AU102" s="1">
        <f t="shared" si="76"/>
        <v>20913.286613856588</v>
      </c>
      <c r="AV102" s="1">
        <f t="shared" si="77"/>
        <v>6326.9451561978367</v>
      </c>
      <c r="AW102" s="1">
        <f t="shared" si="78"/>
        <v>2487.189370723378</v>
      </c>
      <c r="AX102" s="1">
        <f t="shared" si="141"/>
        <v>72311.442818211028</v>
      </c>
      <c r="AY102" s="1">
        <f t="shared" si="133"/>
        <v>8662.8001835343021</v>
      </c>
      <c r="AZ102" s="1">
        <f t="shared" si="134"/>
        <v>2345.1219961566849</v>
      </c>
      <c r="BA102" s="1">
        <f t="shared" si="142"/>
        <v>12943.637604187286</v>
      </c>
      <c r="BB102" s="1">
        <f t="shared" si="143"/>
        <v>26488.018983130594</v>
      </c>
      <c r="BC102" s="1">
        <f t="shared" si="144"/>
        <v>32920.794942934823</v>
      </c>
      <c r="BD102" s="1">
        <f t="shared" si="145"/>
        <v>21534.115498402152</v>
      </c>
      <c r="BE102" s="2">
        <f t="shared" si="152"/>
        <v>1.2215527840971803E-2</v>
      </c>
      <c r="BF102" s="2">
        <f t="shared" si="153"/>
        <v>1.0459493193196024E-2</v>
      </c>
      <c r="BG102" s="2">
        <f t="shared" si="154"/>
        <v>6.7106044469667243E-3</v>
      </c>
      <c r="BH102" s="2">
        <f t="shared" si="135"/>
        <v>9.8447975447141824E-3</v>
      </c>
      <c r="BI102" s="2">
        <f t="shared" si="146"/>
        <v>1.4921912043355725E-5</v>
      </c>
      <c r="BJ102" s="2">
        <f t="shared" si="136"/>
        <v>1.0940099785851396E-5</v>
      </c>
      <c r="BK102" s="2">
        <f t="shared" si="137"/>
        <v>4.5032212043649583E-6</v>
      </c>
      <c r="BL102" s="2">
        <f t="shared" si="138"/>
        <v>1.5603311169472833</v>
      </c>
      <c r="BM102" s="2">
        <f t="shared" si="139"/>
        <v>0.34608705674206741</v>
      </c>
      <c r="BN102" s="2">
        <f t="shared" si="140"/>
        <v>5.6001819567563262E-2</v>
      </c>
      <c r="BO102" s="2">
        <f t="shared" si="147"/>
        <v>15.135999998634583</v>
      </c>
      <c r="BP102" s="2">
        <f t="shared" si="148"/>
        <v>2.1464303461803413</v>
      </c>
      <c r="BQ102" s="2">
        <f t="shared" si="149"/>
        <v>0.88715840962490633</v>
      </c>
      <c r="BR102" s="11">
        <f t="shared" si="150"/>
        <v>4.7425004084259176E-2</v>
      </c>
      <c r="BS102" s="17">
        <f t="shared" si="128"/>
        <v>0.13116082023460068</v>
      </c>
      <c r="BT102" s="17">
        <f t="shared" si="129"/>
        <v>0.29762800075126827</v>
      </c>
      <c r="BU102" s="12">
        <f>(BU$3*templow!$I212+BU$4*templow!$I212^2+BU$5*templow!$I212^6)*(K102/K$56)^$BW$1</f>
        <v>2.528614418470553</v>
      </c>
      <c r="BV102" s="12">
        <f>(BV$3*templow!$I212+BV$4*templow!$I212^2+BV$5*templow!$I212^6)*(L102/L$56)^$BW$1</f>
        <v>1.3053867336996914</v>
      </c>
      <c r="BW102" s="12">
        <f>(BW$3*templow!$I212+BW$4*templow!$I212^2+BW$5*templow!$I212^6)*(M102/M$56)^$BW$1</f>
        <v>0.57544391088799374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79"/>
        <v>2057</v>
      </c>
      <c r="B103" s="5">
        <f t="shared" si="80"/>
        <v>1157.2717065602706</v>
      </c>
      <c r="C103" s="5">
        <f t="shared" si="81"/>
        <v>2923.5537274589956</v>
      </c>
      <c r="D103" s="5">
        <f t="shared" si="82"/>
        <v>4248.6099905643132</v>
      </c>
      <c r="E103" s="15">
        <f t="shared" si="83"/>
        <v>3.6866967886983222E-4</v>
      </c>
      <c r="F103" s="15">
        <f t="shared" si="84"/>
        <v>7.263039886960896E-4</v>
      </c>
      <c r="G103" s="15">
        <f t="shared" si="85"/>
        <v>1.48272375673712E-3</v>
      </c>
      <c r="H103" s="5">
        <f t="shared" si="86"/>
        <v>106353.35430392451</v>
      </c>
      <c r="I103" s="5">
        <f t="shared" si="87"/>
        <v>32319.537806831398</v>
      </c>
      <c r="J103" s="5">
        <f t="shared" si="88"/>
        <v>12691.688746607655</v>
      </c>
      <c r="K103" s="5">
        <f t="shared" si="89"/>
        <v>91900.072991532725</v>
      </c>
      <c r="L103" s="5">
        <f t="shared" si="90"/>
        <v>11054.880744374725</v>
      </c>
      <c r="M103" s="5">
        <f t="shared" si="91"/>
        <v>2987.2567203848962</v>
      </c>
      <c r="N103" s="15">
        <f t="shared" si="92"/>
        <v>1.6714029314192524E-2</v>
      </c>
      <c r="O103" s="15">
        <f t="shared" si="93"/>
        <v>2.0905989764107735E-2</v>
      </c>
      <c r="P103" s="15">
        <f t="shared" si="94"/>
        <v>1.9053755081595458E-2</v>
      </c>
      <c r="Q103" s="5">
        <f t="shared" si="95"/>
        <v>9008.3728405664679</v>
      </c>
      <c r="R103" s="5">
        <f t="shared" si="96"/>
        <v>10889.056532129956</v>
      </c>
      <c r="S103" s="5">
        <f t="shared" si="97"/>
        <v>5264.5942003900154</v>
      </c>
      <c r="T103" s="5">
        <f t="shared" si="98"/>
        <v>84.702291709797549</v>
      </c>
      <c r="U103" s="5">
        <f t="shared" si="99"/>
        <v>336.91869596688139</v>
      </c>
      <c r="V103" s="5">
        <f t="shared" si="100"/>
        <v>414.80643793736135</v>
      </c>
      <c r="W103" s="15">
        <f t="shared" si="101"/>
        <v>-1.0734613539272964E-2</v>
      </c>
      <c r="X103" s="15">
        <f t="shared" si="102"/>
        <v>-1.217998157191269E-2</v>
      </c>
      <c r="Y103" s="15">
        <f t="shared" si="103"/>
        <v>-9.7425357312937999E-3</v>
      </c>
      <c r="Z103" s="5">
        <f t="shared" si="123"/>
        <v>16916.712509553396</v>
      </c>
      <c r="AA103" s="5">
        <f t="shared" si="124"/>
        <v>31131.895603792898</v>
      </c>
      <c r="AB103" s="5">
        <f t="shared" si="125"/>
        <v>19204.887056205003</v>
      </c>
      <c r="AC103" s="16">
        <f t="shared" si="107"/>
        <v>1.9128421505261355</v>
      </c>
      <c r="AD103" s="16">
        <f t="shared" si="108"/>
        <v>2.9158194351449116</v>
      </c>
      <c r="AE103" s="16">
        <f t="shared" si="109"/>
        <v>3.711587792354059</v>
      </c>
      <c r="AF103" s="15">
        <f t="shared" si="110"/>
        <v>-4.0504037456468023E-3</v>
      </c>
      <c r="AG103" s="15">
        <f t="shared" si="111"/>
        <v>2.9673830763510267E-4</v>
      </c>
      <c r="AH103" s="15">
        <f t="shared" si="112"/>
        <v>9.7937136394747881E-3</v>
      </c>
      <c r="AI103" s="1">
        <f t="shared" si="70"/>
        <v>179139.11100481972</v>
      </c>
      <c r="AJ103" s="1">
        <f t="shared" si="71"/>
        <v>52228.808445343129</v>
      </c>
      <c r="AK103" s="1">
        <f t="shared" si="72"/>
        <v>20633.475538500432</v>
      </c>
      <c r="AL103" s="14">
        <f t="shared" si="113"/>
        <v>32.698367672643208</v>
      </c>
      <c r="AM103" s="14">
        <f t="shared" si="114"/>
        <v>6.1309306759984157</v>
      </c>
      <c r="AN103" s="14">
        <f t="shared" si="115"/>
        <v>2.1652967746275875</v>
      </c>
      <c r="AO103" s="11">
        <f t="shared" si="116"/>
        <v>1.2857792586116724E-2</v>
      </c>
      <c r="AP103" s="11">
        <f t="shared" si="117"/>
        <v>1.6197427460288155E-2</v>
      </c>
      <c r="AQ103" s="11">
        <f t="shared" si="118"/>
        <v>1.4693110405325614E-2</v>
      </c>
      <c r="AR103" s="1">
        <f t="shared" si="126"/>
        <v>106353.35430392451</v>
      </c>
      <c r="AS103" s="1">
        <f t="shared" si="122"/>
        <v>32319.537806831398</v>
      </c>
      <c r="AT103" s="1">
        <f t="shared" si="122"/>
        <v>12691.688746607655</v>
      </c>
      <c r="AU103" s="1">
        <f t="shared" si="76"/>
        <v>21270.670860784903</v>
      </c>
      <c r="AV103" s="1">
        <f t="shared" si="77"/>
        <v>6463.9075613662799</v>
      </c>
      <c r="AW103" s="1">
        <f t="shared" si="78"/>
        <v>2538.3377493215312</v>
      </c>
      <c r="AX103" s="1">
        <f t="shared" si="141"/>
        <v>73520.058393226194</v>
      </c>
      <c r="AY103" s="1">
        <f t="shared" si="133"/>
        <v>8843.90459549978</v>
      </c>
      <c r="AZ103" s="1">
        <f t="shared" si="134"/>
        <v>2389.8053763079174</v>
      </c>
      <c r="BA103" s="1">
        <f t="shared" si="142"/>
        <v>12967.592336031335</v>
      </c>
      <c r="BB103" s="1">
        <f t="shared" si="143"/>
        <v>26567.74700350469</v>
      </c>
      <c r="BC103" s="1">
        <f t="shared" si="144"/>
        <v>33049.797800865512</v>
      </c>
      <c r="BD103" s="1">
        <f t="shared" si="145"/>
        <v>20974.144904227516</v>
      </c>
      <c r="BE103" s="2">
        <f t="shared" si="152"/>
        <v>1.2215527840971803E-2</v>
      </c>
      <c r="BF103" s="2">
        <f t="shared" si="153"/>
        <v>1.0459493193196024E-2</v>
      </c>
      <c r="BG103" s="2">
        <f t="shared" si="154"/>
        <v>6.7106044469667243E-3</v>
      </c>
      <c r="BH103" s="2">
        <f t="shared" si="135"/>
        <v>9.8306686011394185E-3</v>
      </c>
      <c r="BI103" s="2">
        <f t="shared" si="146"/>
        <v>1.4921912043355725E-5</v>
      </c>
      <c r="BJ103" s="2">
        <f t="shared" si="136"/>
        <v>1.0940099785851396E-5</v>
      </c>
      <c r="BK103" s="2">
        <f t="shared" si="137"/>
        <v>4.5032212043649583E-6</v>
      </c>
      <c r="BL103" s="2">
        <f t="shared" si="138"/>
        <v>1.5869953984390097</v>
      </c>
      <c r="BM103" s="2">
        <f t="shared" si="139"/>
        <v>0.3535789686393323</v>
      </c>
      <c r="BN103" s="2">
        <f t="shared" si="140"/>
        <v>5.7153481882923712E-2</v>
      </c>
      <c r="BO103" s="2">
        <f t="shared" si="147"/>
        <v>15.359513377633519</v>
      </c>
      <c r="BP103" s="2">
        <f t="shared" si="148"/>
        <v>2.1717019098355794</v>
      </c>
      <c r="BQ103" s="2">
        <f t="shared" si="149"/>
        <v>0.88695031314943573</v>
      </c>
      <c r="BR103" s="11">
        <f t="shared" si="150"/>
        <v>4.7269302786217854E-2</v>
      </c>
      <c r="BS103" s="17">
        <f t="shared" si="128"/>
        <v>0.12522215884016605</v>
      </c>
      <c r="BT103" s="17">
        <f t="shared" si="129"/>
        <v>0.28895922403035756</v>
      </c>
      <c r="BU103" s="12">
        <f>(BU$3*templow!$I213+BU$4*templow!$I213^2+BU$5*templow!$I213^6)*(K103/K$56)^$BW$1</f>
        <v>2.5401851961451078</v>
      </c>
      <c r="BV103" s="12">
        <f>(BV$3*templow!$I213+BV$4*templow!$I213^2+BV$5*templow!$I213^6)*(L103/L$56)^$BW$1</f>
        <v>1.30647656659694</v>
      </c>
      <c r="BW103" s="12">
        <f>(BW$3*templow!$I213+BW$4*templow!$I213^2+BW$5*templow!$I213^6)*(M103/M$56)^$BW$1</f>
        <v>0.57182634471858806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79"/>
        <v>2058</v>
      </c>
      <c r="B104" s="5">
        <f t="shared" si="80"/>
        <v>1157.6770249992721</v>
      </c>
      <c r="C104" s="5">
        <f t="shared" si="81"/>
        <v>2925.5709467557454</v>
      </c>
      <c r="D104" s="5">
        <f t="shared" si="82"/>
        <v>4254.5945297821272</v>
      </c>
      <c r="E104" s="15">
        <f t="shared" si="83"/>
        <v>3.5023619492634061E-4</v>
      </c>
      <c r="F104" s="15">
        <f t="shared" si="84"/>
        <v>6.8998878926128512E-4</v>
      </c>
      <c r="G104" s="15">
        <f t="shared" si="85"/>
        <v>1.4085875689002639E-3</v>
      </c>
      <c r="H104" s="5">
        <f t="shared" si="86"/>
        <v>108150.30009395265</v>
      </c>
      <c r="I104" s="5">
        <f t="shared" si="87"/>
        <v>33010.953234383531</v>
      </c>
      <c r="J104" s="5">
        <f t="shared" si="88"/>
        <v>12949.157593538592</v>
      </c>
      <c r="K104" s="5">
        <f t="shared" si="89"/>
        <v>93420.0971069808</v>
      </c>
      <c r="L104" s="5">
        <f t="shared" si="90"/>
        <v>11283.593471212989</v>
      </c>
      <c r="M104" s="5">
        <f t="shared" si="91"/>
        <v>3043.5703103773094</v>
      </c>
      <c r="N104" s="15">
        <f t="shared" si="92"/>
        <v>1.6539966356589497E-2</v>
      </c>
      <c r="O104" s="15">
        <f t="shared" si="93"/>
        <v>2.0688846141976303E-2</v>
      </c>
      <c r="P104" s="15">
        <f t="shared" si="94"/>
        <v>1.8851272342323977E-2</v>
      </c>
      <c r="Q104" s="5">
        <f t="shared" si="95"/>
        <v>9062.24299956697</v>
      </c>
      <c r="R104" s="5">
        <f t="shared" si="96"/>
        <v>10986.541472196355</v>
      </c>
      <c r="S104" s="5">
        <f t="shared" si="97"/>
        <v>5319.062938320204</v>
      </c>
      <c r="T104" s="5">
        <f t="shared" si="98"/>
        <v>83.79304534240211</v>
      </c>
      <c r="U104" s="5">
        <f t="shared" si="99"/>
        <v>332.8150324587719</v>
      </c>
      <c r="V104" s="5">
        <f t="shared" si="100"/>
        <v>410.76517139418593</v>
      </c>
      <c r="W104" s="15">
        <f t="shared" si="101"/>
        <v>-1.0734613539272964E-2</v>
      </c>
      <c r="X104" s="15">
        <f t="shared" si="102"/>
        <v>-1.217998157191269E-2</v>
      </c>
      <c r="Y104" s="15">
        <f t="shared" si="103"/>
        <v>-9.7425357312937999E-3</v>
      </c>
      <c r="Z104" s="5">
        <f t="shared" si="123"/>
        <v>16952.159908949587</v>
      </c>
      <c r="AA104" s="5">
        <f t="shared" si="124"/>
        <v>31427.751342302265</v>
      </c>
      <c r="AB104" s="5">
        <f t="shared" si="125"/>
        <v>19598.963327480356</v>
      </c>
      <c r="AC104" s="16">
        <f t="shared" si="107"/>
        <v>1.9050943675148133</v>
      </c>
      <c r="AD104" s="16">
        <f t="shared" si="108"/>
        <v>2.9166846704694662</v>
      </c>
      <c r="AE104" s="16">
        <f t="shared" si="109"/>
        <v>3.7479380203401451</v>
      </c>
      <c r="AF104" s="15">
        <f t="shared" si="110"/>
        <v>-4.0504037456468023E-3</v>
      </c>
      <c r="AG104" s="15">
        <f t="shared" si="111"/>
        <v>2.9673830763510267E-4</v>
      </c>
      <c r="AH104" s="15">
        <f t="shared" si="112"/>
        <v>9.7937136394747881E-3</v>
      </c>
      <c r="AI104" s="1">
        <f t="shared" si="70"/>
        <v>182495.87076512267</v>
      </c>
      <c r="AJ104" s="1">
        <f t="shared" si="71"/>
        <v>53469.835162175099</v>
      </c>
      <c r="AK104" s="1">
        <f t="shared" si="72"/>
        <v>21108.46573397192</v>
      </c>
      <c r="AL104" s="14">
        <f t="shared" si="113"/>
        <v>33.114592213788242</v>
      </c>
      <c r="AM104" s="14">
        <f t="shared" si="114"/>
        <v>6.2292429278380697</v>
      </c>
      <c r="AN104" s="14">
        <f t="shared" si="115"/>
        <v>2.1967935697517875</v>
      </c>
      <c r="AO104" s="11">
        <f t="shared" si="116"/>
        <v>1.2729214660255558E-2</v>
      </c>
      <c r="AP104" s="11">
        <f t="shared" si="117"/>
        <v>1.6035453185685274E-2</v>
      </c>
      <c r="AQ104" s="11">
        <f t="shared" si="118"/>
        <v>1.4546179301272357E-2</v>
      </c>
      <c r="AR104" s="1">
        <f t="shared" si="126"/>
        <v>108150.30009395265</v>
      </c>
      <c r="AS104" s="1">
        <f t="shared" si="122"/>
        <v>33010.953234383531</v>
      </c>
      <c r="AT104" s="1">
        <f t="shared" si="122"/>
        <v>12949.157593538592</v>
      </c>
      <c r="AU104" s="1">
        <f t="shared" si="76"/>
        <v>21630.060018790533</v>
      </c>
      <c r="AV104" s="1">
        <f t="shared" si="77"/>
        <v>6602.1906468767065</v>
      </c>
      <c r="AW104" s="1">
        <f t="shared" si="78"/>
        <v>2589.8315187077187</v>
      </c>
      <c r="AX104" s="1">
        <f t="shared" si="141"/>
        <v>74736.077685584649</v>
      </c>
      <c r="AY104" s="1">
        <f t="shared" si="133"/>
        <v>9026.8747769703914</v>
      </c>
      <c r="AZ104" s="1">
        <f t="shared" si="134"/>
        <v>2434.8562483018472</v>
      </c>
      <c r="BA104" s="1">
        <f t="shared" si="142"/>
        <v>12991.125366865957</v>
      </c>
      <c r="BB104" s="1">
        <f t="shared" si="143"/>
        <v>26645.987528524282</v>
      </c>
      <c r="BC104" s="1">
        <f t="shared" si="144"/>
        <v>33175.809245203855</v>
      </c>
      <c r="BD104" s="1">
        <f t="shared" si="145"/>
        <v>20427.15095255234</v>
      </c>
      <c r="BE104" s="2">
        <f t="shared" si="152"/>
        <v>1.2215527840971803E-2</v>
      </c>
      <c r="BF104" s="2">
        <f t="shared" si="153"/>
        <v>1.0459493193196024E-2</v>
      </c>
      <c r="BG104" s="2">
        <f t="shared" si="154"/>
        <v>6.7106044469667243E-3</v>
      </c>
      <c r="BH104" s="2">
        <f t="shared" si="135"/>
        <v>9.8165617946954272E-3</v>
      </c>
      <c r="BI104" s="2">
        <f t="shared" si="146"/>
        <v>1.4921912043355725E-5</v>
      </c>
      <c r="BJ104" s="2">
        <f t="shared" si="136"/>
        <v>1.0940099785851396E-5</v>
      </c>
      <c r="BK104" s="2">
        <f t="shared" si="137"/>
        <v>4.5032212043649583E-6</v>
      </c>
      <c r="BL104" s="2">
        <f t="shared" si="138"/>
        <v>1.613809265464488</v>
      </c>
      <c r="BM104" s="2">
        <f t="shared" si="139"/>
        <v>0.36114312241022972</v>
      </c>
      <c r="BN104" s="2">
        <f t="shared" si="140"/>
        <v>5.8312921053886503E-2</v>
      </c>
      <c r="BO104" s="2">
        <f t="shared" si="147"/>
        <v>15.586367859940683</v>
      </c>
      <c r="BP104" s="2">
        <f t="shared" si="148"/>
        <v>2.1972799574190165</v>
      </c>
      <c r="BQ104" s="2">
        <f t="shared" si="149"/>
        <v>0.88674766190140575</v>
      </c>
      <c r="BR104" s="11">
        <f t="shared" si="150"/>
        <v>4.7113911070660847E-2</v>
      </c>
      <c r="BS104" s="17">
        <f t="shared" si="128"/>
        <v>0.11957016070939684</v>
      </c>
      <c r="BT104" s="17">
        <f t="shared" si="129"/>
        <v>0.28054293595180346</v>
      </c>
      <c r="BU104" s="12">
        <f>(BU$3*templow!$I214+BU$4*templow!$I214^2+BU$5*templow!$I214^6)*(K104/K$56)^$BW$1</f>
        <v>2.5512194032215016</v>
      </c>
      <c r="BV104" s="12">
        <f>(BV$3*templow!$I214+BV$4*templow!$I214^2+BV$5*templow!$I214^6)*(L104/L$56)^$BW$1</f>
        <v>1.3071914837107559</v>
      </c>
      <c r="BW104" s="12">
        <f>(BW$3*templow!$I214+BW$4*templow!$I214^2+BW$5*templow!$I214^6)*(M104/M$56)^$BW$1</f>
        <v>0.56791307770420785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79"/>
        <v>2059</v>
      </c>
      <c r="B105" s="5">
        <f t="shared" si="80"/>
        <v>1158.0622123756521</v>
      </c>
      <c r="C105" s="5">
        <f t="shared" si="81"/>
        <v>2927.488627353423</v>
      </c>
      <c r="D105" s="5">
        <f t="shared" si="82"/>
        <v>4260.2878502992216</v>
      </c>
      <c r="E105" s="15">
        <f t="shared" si="83"/>
        <v>3.3272438518002357E-4</v>
      </c>
      <c r="F105" s="15">
        <f t="shared" si="84"/>
        <v>6.5548934979822086E-4</v>
      </c>
      <c r="G105" s="15">
        <f t="shared" si="85"/>
        <v>1.3381581904552506E-3</v>
      </c>
      <c r="H105" s="5">
        <f t="shared" si="86"/>
        <v>109957.0311272168</v>
      </c>
      <c r="I105" s="5">
        <f t="shared" si="87"/>
        <v>33708.898620462896</v>
      </c>
      <c r="J105" s="5">
        <f t="shared" si="88"/>
        <v>13208.324080662602</v>
      </c>
      <c r="K105" s="5">
        <f t="shared" si="89"/>
        <v>94949.157266474169</v>
      </c>
      <c r="L105" s="5">
        <f t="shared" si="90"/>
        <v>11514.613004982773</v>
      </c>
      <c r="M105" s="5">
        <f t="shared" si="91"/>
        <v>3100.3360676051298</v>
      </c>
      <c r="N105" s="15">
        <f t="shared" si="92"/>
        <v>1.6367571934145619E-2</v>
      </c>
      <c r="O105" s="15">
        <f t="shared" si="93"/>
        <v>2.0473932737754774E-2</v>
      </c>
      <c r="P105" s="15">
        <f t="shared" si="94"/>
        <v>1.8651041848539718E-2</v>
      </c>
      <c r="Q105" s="5">
        <f t="shared" si="95"/>
        <v>9114.7296893633011</v>
      </c>
      <c r="R105" s="5">
        <f t="shared" si="96"/>
        <v>11082.183067924196</v>
      </c>
      <c r="S105" s="5">
        <f t="shared" si="97"/>
        <v>5372.6611871867544</v>
      </c>
      <c r="T105" s="5">
        <f t="shared" si="98"/>
        <v>82.893559383372647</v>
      </c>
      <c r="U105" s="5">
        <f t="shared" si="99"/>
        <v>328.76135149656852</v>
      </c>
      <c r="V105" s="5">
        <f t="shared" si="100"/>
        <v>406.76327703470707</v>
      </c>
      <c r="W105" s="15">
        <f t="shared" si="101"/>
        <v>-1.0734613539272964E-2</v>
      </c>
      <c r="X105" s="15">
        <f t="shared" si="102"/>
        <v>-1.217998157191269E-2</v>
      </c>
      <c r="Y105" s="15">
        <f t="shared" si="103"/>
        <v>-9.7425357312937999E-3</v>
      </c>
      <c r="Z105" s="5">
        <f t="shared" si="123"/>
        <v>16984.460295502584</v>
      </c>
      <c r="AA105" s="5">
        <f t="shared" si="124"/>
        <v>31718.519502988474</v>
      </c>
      <c r="AB105" s="5">
        <f t="shared" si="125"/>
        <v>19995.67140167992</v>
      </c>
      <c r="AC105" s="16">
        <f t="shared" si="107"/>
        <v>1.8973779661528207</v>
      </c>
      <c r="AD105" s="16">
        <f t="shared" si="108"/>
        <v>2.9175501625424864</v>
      </c>
      <c r="AE105" s="16">
        <f t="shared" si="109"/>
        <v>3.7846442520498567</v>
      </c>
      <c r="AF105" s="15">
        <f t="shared" si="110"/>
        <v>-4.0504037456468023E-3</v>
      </c>
      <c r="AG105" s="15">
        <f t="shared" si="111"/>
        <v>2.9673830763510267E-4</v>
      </c>
      <c r="AH105" s="15">
        <f t="shared" si="112"/>
        <v>9.7937136394747881E-3</v>
      </c>
      <c r="AI105" s="1">
        <f t="shared" si="70"/>
        <v>185876.34370740096</v>
      </c>
      <c r="AJ105" s="1">
        <f t="shared" si="71"/>
        <v>54725.042292834296</v>
      </c>
      <c r="AK105" s="1">
        <f t="shared" si="72"/>
        <v>21587.450679282447</v>
      </c>
      <c r="AL105" s="14">
        <f t="shared" si="113"/>
        <v>33.531899738937625</v>
      </c>
      <c r="AM105" s="14">
        <f t="shared" si="114"/>
        <v>6.3281327738561624</v>
      </c>
      <c r="AN105" s="14">
        <f t="shared" si="115"/>
        <v>2.2284289733737443</v>
      </c>
      <c r="AO105" s="11">
        <f t="shared" si="116"/>
        <v>1.2601922513653002E-2</v>
      </c>
      <c r="AP105" s="11">
        <f t="shared" si="117"/>
        <v>1.5875098653828423E-2</v>
      </c>
      <c r="AQ105" s="11">
        <f t="shared" si="118"/>
        <v>1.4400717508259633E-2</v>
      </c>
      <c r="AR105" s="1">
        <f t="shared" si="126"/>
        <v>109957.0311272168</v>
      </c>
      <c r="AS105" s="1">
        <f t="shared" si="122"/>
        <v>33708.898620462896</v>
      </c>
      <c r="AT105" s="1">
        <f t="shared" si="122"/>
        <v>13208.324080662602</v>
      </c>
      <c r="AU105" s="1">
        <f t="shared" si="76"/>
        <v>21991.406225443363</v>
      </c>
      <c r="AV105" s="1">
        <f t="shared" si="77"/>
        <v>6741.7797240925793</v>
      </c>
      <c r="AW105" s="1">
        <f t="shared" si="78"/>
        <v>2641.6648161325206</v>
      </c>
      <c r="AX105" s="1">
        <f t="shared" si="141"/>
        <v>75959.325813179326</v>
      </c>
      <c r="AY105" s="1">
        <f t="shared" si="133"/>
        <v>9211.6904039862202</v>
      </c>
      <c r="AZ105" s="1">
        <f t="shared" si="134"/>
        <v>2480.2688540841041</v>
      </c>
      <c r="BA105" s="1">
        <f t="shared" si="142"/>
        <v>13014.249048823001</v>
      </c>
      <c r="BB105" s="1">
        <f t="shared" si="143"/>
        <v>26722.785567992229</v>
      </c>
      <c r="BC105" s="1">
        <f t="shared" si="144"/>
        <v>33298.930624847424</v>
      </c>
      <c r="BD105" s="1">
        <f t="shared" si="145"/>
        <v>19892.936037834865</v>
      </c>
      <c r="BE105" s="2">
        <f t="shared" si="152"/>
        <v>1.2215527840971803E-2</v>
      </c>
      <c r="BF105" s="2">
        <f t="shared" si="153"/>
        <v>1.0459493193196024E-2</v>
      </c>
      <c r="BG105" s="2">
        <f t="shared" si="154"/>
        <v>6.7106044469667243E-3</v>
      </c>
      <c r="BH105" s="2">
        <f t="shared" si="135"/>
        <v>9.80247524670292E-3</v>
      </c>
      <c r="BI105" s="2">
        <f t="shared" si="146"/>
        <v>1.4921912043355725E-5</v>
      </c>
      <c r="BJ105" s="2">
        <f t="shared" si="136"/>
        <v>1.0940099785851396E-5</v>
      </c>
      <c r="BK105" s="2">
        <f t="shared" si="137"/>
        <v>4.5032212043649583E-6</v>
      </c>
      <c r="BL105" s="2">
        <f t="shared" si="138"/>
        <v>1.6407691470288568</v>
      </c>
      <c r="BM105" s="2">
        <f t="shared" si="139"/>
        <v>0.36877871457901257</v>
      </c>
      <c r="BN105" s="2">
        <f t="shared" si="140"/>
        <v>5.9480005074164122E-2</v>
      </c>
      <c r="BO105" s="2">
        <f t="shared" si="147"/>
        <v>15.816612970631624</v>
      </c>
      <c r="BP105" s="2">
        <f t="shared" si="148"/>
        <v>2.223168049427068</v>
      </c>
      <c r="BQ105" s="2">
        <f t="shared" si="149"/>
        <v>0.88655025912483709</v>
      </c>
      <c r="BR105" s="11">
        <f t="shared" si="150"/>
        <v>4.6958886217095513E-2</v>
      </c>
      <c r="BS105" s="17">
        <f t="shared" si="128"/>
        <v>0.11419021316137215</v>
      </c>
      <c r="BT105" s="17">
        <f t="shared" si="129"/>
        <v>0.27237178247747906</v>
      </c>
      <c r="BU105" s="12">
        <f>(BU$3*templow!$I215+BU$4*templow!$I215^2+BU$5*templow!$I215^6)*(K105/K$56)^$BW$1</f>
        <v>2.5617079587726113</v>
      </c>
      <c r="BV105" s="12">
        <f>(BV$3*templow!$I215+BV$4*templow!$I215^2+BV$5*templow!$I215^6)*(L105/L$56)^$BW$1</f>
        <v>1.3075276515145546</v>
      </c>
      <c r="BW105" s="12">
        <f>(BW$3*templow!$I215+BW$4*templow!$I215^2+BW$5*templow!$I215^6)*(M105/M$56)^$BW$1</f>
        <v>0.56370208120769261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79"/>
        <v>2060</v>
      </c>
      <c r="B106" s="5">
        <f t="shared" si="80"/>
        <v>1158.4282621363843</v>
      </c>
      <c r="C106" s="5">
        <f t="shared" si="81"/>
        <v>2929.3116180894644</v>
      </c>
      <c r="D106" s="5">
        <f t="shared" si="82"/>
        <v>4265.7037424257678</v>
      </c>
      <c r="E106" s="15">
        <f t="shared" si="83"/>
        <v>3.1608816592102238E-4</v>
      </c>
      <c r="F106" s="15">
        <f t="shared" si="84"/>
        <v>6.2271488230830976E-4</v>
      </c>
      <c r="G106" s="15">
        <f t="shared" si="85"/>
        <v>1.271250280932488E-3</v>
      </c>
      <c r="H106" s="5">
        <f t="shared" si="86"/>
        <v>111773.30552823255</v>
      </c>
      <c r="I106" s="5">
        <f t="shared" si="87"/>
        <v>34413.298596434412</v>
      </c>
      <c r="J106" s="5">
        <f t="shared" si="88"/>
        <v>13469.158716294118</v>
      </c>
      <c r="K106" s="5">
        <f t="shared" si="89"/>
        <v>96487.032629969821</v>
      </c>
      <c r="L106" s="5">
        <f t="shared" si="90"/>
        <v>11747.913190225632</v>
      </c>
      <c r="M106" s="5">
        <f t="shared" si="91"/>
        <v>3157.5466862203239</v>
      </c>
      <c r="N106" s="15">
        <f t="shared" si="92"/>
        <v>1.6196830048524014E-2</v>
      </c>
      <c r="O106" s="15">
        <f t="shared" si="93"/>
        <v>2.0261226768272689E-2</v>
      </c>
      <c r="P106" s="15">
        <f t="shared" si="94"/>
        <v>1.8453037789347482E-2</v>
      </c>
      <c r="Q106" s="5">
        <f t="shared" si="95"/>
        <v>9165.8278625098283</v>
      </c>
      <c r="R106" s="5">
        <f t="shared" si="96"/>
        <v>11175.961136577438</v>
      </c>
      <c r="S106" s="5">
        <f t="shared" si="97"/>
        <v>5425.3821316719504</v>
      </c>
      <c r="T106" s="5">
        <f t="shared" si="98"/>
        <v>82.00372905849737</v>
      </c>
      <c r="U106" s="5">
        <f t="shared" si="99"/>
        <v>324.75704429378322</v>
      </c>
      <c r="V106" s="5">
        <f t="shared" si="100"/>
        <v>402.80037127401829</v>
      </c>
      <c r="W106" s="15">
        <f t="shared" si="101"/>
        <v>-1.0734613539272964E-2</v>
      </c>
      <c r="X106" s="15">
        <f t="shared" si="102"/>
        <v>-1.217998157191269E-2</v>
      </c>
      <c r="Y106" s="15">
        <f t="shared" si="103"/>
        <v>-9.7425357312937999E-3</v>
      </c>
      <c r="Z106" s="5">
        <f t="shared" si="123"/>
        <v>17013.638513219485</v>
      </c>
      <c r="AA106" s="5">
        <f t="shared" si="124"/>
        <v>32004.134083368175</v>
      </c>
      <c r="AB106" s="5">
        <f t="shared" si="125"/>
        <v>20394.965663873598</v>
      </c>
      <c r="AC106" s="16">
        <f t="shared" si="107"/>
        <v>1.8896928193318077</v>
      </c>
      <c r="AD106" s="16">
        <f t="shared" si="108"/>
        <v>2.9184159114401598</v>
      </c>
      <c r="AE106" s="16">
        <f t="shared" si="109"/>
        <v>3.8217099740817173</v>
      </c>
      <c r="AF106" s="15">
        <f t="shared" si="110"/>
        <v>-4.0504037456468023E-3</v>
      </c>
      <c r="AG106" s="15">
        <f t="shared" si="111"/>
        <v>2.9673830763510267E-4</v>
      </c>
      <c r="AH106" s="15">
        <f t="shared" si="112"/>
        <v>9.7937136394747881E-3</v>
      </c>
      <c r="AI106" s="1">
        <f t="shared" si="70"/>
        <v>189280.11556210421</v>
      </c>
      <c r="AJ106" s="1">
        <f t="shared" si="71"/>
        <v>55994.317787643449</v>
      </c>
      <c r="AK106" s="1">
        <f t="shared" si="72"/>
        <v>22070.370427486723</v>
      </c>
      <c r="AL106" s="14">
        <f t="shared" si="113"/>
        <v>33.95024047716084</v>
      </c>
      <c r="AM106" s="14">
        <f t="shared" si="114"/>
        <v>6.4275879086148588</v>
      </c>
      <c r="AN106" s="14">
        <f t="shared" si="115"/>
        <v>2.260199039745193</v>
      </c>
      <c r="AO106" s="11">
        <f t="shared" si="116"/>
        <v>1.2475903288516471E-2</v>
      </c>
      <c r="AP106" s="11">
        <f t="shared" si="117"/>
        <v>1.5716347667290138E-2</v>
      </c>
      <c r="AQ106" s="11">
        <f t="shared" si="118"/>
        <v>1.4256710333177037E-2</v>
      </c>
      <c r="AR106" s="1">
        <f t="shared" si="126"/>
        <v>111773.30552823255</v>
      </c>
      <c r="AS106" s="1">
        <f t="shared" si="122"/>
        <v>34413.298596434412</v>
      </c>
      <c r="AT106" s="1">
        <f t="shared" si="122"/>
        <v>13469.158716294118</v>
      </c>
      <c r="AU106" s="1">
        <f t="shared" si="76"/>
        <v>22354.661105646512</v>
      </c>
      <c r="AV106" s="1">
        <f t="shared" si="77"/>
        <v>6882.659719286883</v>
      </c>
      <c r="AW106" s="1">
        <f t="shared" si="78"/>
        <v>2693.8317432588237</v>
      </c>
      <c r="AX106" s="1">
        <f t="shared" si="141"/>
        <v>77189.626103975868</v>
      </c>
      <c r="AY106" s="1">
        <f t="shared" si="133"/>
        <v>9398.330552180505</v>
      </c>
      <c r="AZ106" s="1">
        <f t="shared" si="134"/>
        <v>2526.0373489762596</v>
      </c>
      <c r="BA106" s="1">
        <f t="shared" si="142"/>
        <v>13036.975236204555</v>
      </c>
      <c r="BB106" s="1">
        <f t="shared" si="143"/>
        <v>26798.184424819025</v>
      </c>
      <c r="BC106" s="1">
        <f t="shared" si="144"/>
        <v>33419.259637609561</v>
      </c>
      <c r="BD106" s="1">
        <f t="shared" si="145"/>
        <v>19371.297824001311</v>
      </c>
      <c r="BE106" s="2">
        <f t="shared" si="152"/>
        <v>1.2215527840971803E-2</v>
      </c>
      <c r="BF106" s="2">
        <f t="shared" si="153"/>
        <v>1.0459493193196024E-2</v>
      </c>
      <c r="BG106" s="2">
        <f t="shared" si="154"/>
        <v>6.7106044469667243E-3</v>
      </c>
      <c r="BH106" s="2">
        <f t="shared" si="135"/>
        <v>9.7884071690675575E-3</v>
      </c>
      <c r="BI106" s="2">
        <f t="shared" si="146"/>
        <v>1.4921912043355725E-5</v>
      </c>
      <c r="BJ106" s="2">
        <f t="shared" si="136"/>
        <v>1.0940099785851396E-5</v>
      </c>
      <c r="BK106" s="2">
        <f t="shared" si="137"/>
        <v>4.5032212043649583E-6</v>
      </c>
      <c r="BL106" s="2">
        <f t="shared" si="138"/>
        <v>1.6678714338874123</v>
      </c>
      <c r="BM106" s="2">
        <f t="shared" si="139"/>
        <v>0.37648492060529226</v>
      </c>
      <c r="BN106" s="2">
        <f t="shared" si="140"/>
        <v>6.065460113617277E-2</v>
      </c>
      <c r="BO106" s="2">
        <f t="shared" si="147"/>
        <v>16.05029899391231</v>
      </c>
      <c r="BP106" s="2">
        <f t="shared" si="148"/>
        <v>2.249369793834751</v>
      </c>
      <c r="BQ106" s="2">
        <f t="shared" si="149"/>
        <v>0.88635791663595243</v>
      </c>
      <c r="BR106" s="11">
        <f t="shared" si="150"/>
        <v>4.6804282112192092E-2</v>
      </c>
      <c r="BS106" s="17">
        <f t="shared" si="128"/>
        <v>0.10906847887214348</v>
      </c>
      <c r="BT106" s="17">
        <f t="shared" si="129"/>
        <v>0.26443862376454275</v>
      </c>
      <c r="BU106" s="12">
        <f>(BU$3*templow!$I216+BU$4*templow!$I216^2+BU$5*templow!$I216^6)*(K106/K$56)^$BW$1</f>
        <v>2.5716423874778953</v>
      </c>
      <c r="BV106" s="12">
        <f>(BV$3*templow!$I216+BV$4*templow!$I216^2+BV$5*templow!$I216^6)*(L106/L$56)^$BW$1</f>
        <v>1.3074816214427631</v>
      </c>
      <c r="BW106" s="12">
        <f>(BW$3*templow!$I216+BW$4*templow!$I216^2+BW$5*templow!$I216^6)*(M106/M$56)^$BW$1</f>
        <v>0.55919159151269437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79"/>
        <v>2061</v>
      </c>
      <c r="B107" s="5">
        <f t="shared" si="80"/>
        <v>1158.7761193278775</v>
      </c>
      <c r="C107" s="5">
        <f t="shared" si="81"/>
        <v>2931.0445377319925</v>
      </c>
      <c r="D107" s="5">
        <f t="shared" si="82"/>
        <v>4270.8553806526543</v>
      </c>
      <c r="E107" s="15">
        <f t="shared" si="83"/>
        <v>3.0028375762497126E-4</v>
      </c>
      <c r="F107" s="15">
        <f t="shared" si="84"/>
        <v>5.9157913819289426E-4</v>
      </c>
      <c r="G107" s="15">
        <f t="shared" si="85"/>
        <v>1.2076877668858637E-3</v>
      </c>
      <c r="H107" s="5">
        <f t="shared" si="86"/>
        <v>113598.87900384083</v>
      </c>
      <c r="I107" s="5">
        <f t="shared" si="87"/>
        <v>35124.075900731143</v>
      </c>
      <c r="J107" s="5">
        <f t="shared" si="88"/>
        <v>13731.631821697791</v>
      </c>
      <c r="K107" s="5">
        <f t="shared" si="89"/>
        <v>98033.500267274547</v>
      </c>
      <c r="L107" s="5">
        <f t="shared" si="90"/>
        <v>11983.467138957136</v>
      </c>
      <c r="M107" s="5">
        <f t="shared" si="91"/>
        <v>3215.1947555759616</v>
      </c>
      <c r="N107" s="15">
        <f t="shared" si="92"/>
        <v>1.6027725126913861E-2</v>
      </c>
      <c r="O107" s="15">
        <f t="shared" si="93"/>
        <v>2.0050705594887086E-2</v>
      </c>
      <c r="P107" s="15">
        <f t="shared" si="94"/>
        <v>1.8257234202495365E-2</v>
      </c>
      <c r="Q107" s="5">
        <f t="shared" si="95"/>
        <v>9215.5330625193837</v>
      </c>
      <c r="R107" s="5">
        <f t="shared" si="96"/>
        <v>11267.856568007273</v>
      </c>
      <c r="S107" s="5">
        <f t="shared" si="97"/>
        <v>5477.2193942815911</v>
      </c>
      <c r="T107" s="5">
        <f t="shared" si="98"/>
        <v>81.123450718275151</v>
      </c>
      <c r="U107" s="5">
        <f t="shared" si="99"/>
        <v>320.80150947893611</v>
      </c>
      <c r="V107" s="5">
        <f t="shared" si="100"/>
        <v>398.87607426430276</v>
      </c>
      <c r="W107" s="15">
        <f t="shared" si="101"/>
        <v>-1.0734613539272964E-2</v>
      </c>
      <c r="X107" s="15">
        <f t="shared" si="102"/>
        <v>-1.217998157191269E-2</v>
      </c>
      <c r="Y107" s="15">
        <f t="shared" si="103"/>
        <v>-9.7425357312937999E-3</v>
      </c>
      <c r="Z107" s="5">
        <f t="shared" si="123"/>
        <v>17039.720400576953</v>
      </c>
      <c r="AA107" s="5">
        <f t="shared" si="124"/>
        <v>32284.532116826394</v>
      </c>
      <c r="AB107" s="5">
        <f t="shared" si="125"/>
        <v>20796.800232429319</v>
      </c>
      <c r="AC107" s="16">
        <f t="shared" si="107"/>
        <v>1.8820388004582642</v>
      </c>
      <c r="AD107" s="16">
        <f t="shared" si="108"/>
        <v>2.9192819172386959</v>
      </c>
      <c r="AE107" s="16">
        <f t="shared" si="109"/>
        <v>3.8591387071809984</v>
      </c>
      <c r="AF107" s="15">
        <f t="shared" si="110"/>
        <v>-4.0504037456468023E-3</v>
      </c>
      <c r="AG107" s="15">
        <f t="shared" si="111"/>
        <v>2.9673830763510267E-4</v>
      </c>
      <c r="AH107" s="15">
        <f t="shared" si="112"/>
        <v>9.7937136394747881E-3</v>
      </c>
      <c r="AI107" s="1">
        <f t="shared" si="70"/>
        <v>192706.76511154033</v>
      </c>
      <c r="AJ107" s="1">
        <f t="shared" si="71"/>
        <v>57277.545728165991</v>
      </c>
      <c r="AK107" s="1">
        <f t="shared" si="72"/>
        <v>22557.165127996876</v>
      </c>
      <c r="AL107" s="14">
        <f t="shared" si="113"/>
        <v>34.369564794807623</v>
      </c>
      <c r="AM107" s="14">
        <f t="shared" si="114"/>
        <v>6.5275959327863822</v>
      </c>
      <c r="AN107" s="14">
        <f t="shared" si="115"/>
        <v>2.2920998127201155</v>
      </c>
      <c r="AO107" s="11">
        <f t="shared" si="116"/>
        <v>1.2351144255631306E-2</v>
      </c>
      <c r="AP107" s="11">
        <f t="shared" si="117"/>
        <v>1.5559184190617237E-2</v>
      </c>
      <c r="AQ107" s="11">
        <f t="shared" si="118"/>
        <v>1.4114143229845267E-2</v>
      </c>
      <c r="AR107" s="1">
        <f t="shared" si="126"/>
        <v>113598.87900384083</v>
      </c>
      <c r="AS107" s="1">
        <f t="shared" si="122"/>
        <v>35124.075900731143</v>
      </c>
      <c r="AT107" s="1">
        <f t="shared" si="122"/>
        <v>13731.631821697791</v>
      </c>
      <c r="AU107" s="1">
        <f t="shared" si="76"/>
        <v>22719.77580076817</v>
      </c>
      <c r="AV107" s="1">
        <f t="shared" si="77"/>
        <v>7024.8151801462291</v>
      </c>
      <c r="AW107" s="1">
        <f t="shared" si="78"/>
        <v>2746.3263643395585</v>
      </c>
      <c r="AX107" s="1">
        <f t="shared" si="141"/>
        <v>78426.800213819632</v>
      </c>
      <c r="AY107" s="1">
        <f t="shared" si="133"/>
        <v>9586.7737111657079</v>
      </c>
      <c r="AZ107" s="1">
        <f t="shared" si="134"/>
        <v>2572.1558044607691</v>
      </c>
      <c r="BA107" s="1">
        <f t="shared" si="142"/>
        <v>13059.315306895747</v>
      </c>
      <c r="BB107" s="1">
        <f t="shared" si="143"/>
        <v>26872.225756846175</v>
      </c>
      <c r="BC107" s="1">
        <f t="shared" si="144"/>
        <v>33536.890427408944</v>
      </c>
      <c r="BD107" s="1">
        <f t="shared" si="145"/>
        <v>18862.030013261676</v>
      </c>
      <c r="BE107" s="2">
        <f t="shared" si="152"/>
        <v>1.2215527840971803E-2</v>
      </c>
      <c r="BF107" s="2">
        <f t="shared" si="153"/>
        <v>1.0459493193196024E-2</v>
      </c>
      <c r="BG107" s="2">
        <f t="shared" si="154"/>
        <v>6.7106044469667243E-3</v>
      </c>
      <c r="BH107" s="2">
        <f t="shared" si="135"/>
        <v>9.77435586206514E-3</v>
      </c>
      <c r="BI107" s="2">
        <f t="shared" si="146"/>
        <v>1.4921912043355725E-5</v>
      </c>
      <c r="BJ107" s="2">
        <f t="shared" si="136"/>
        <v>1.0940099785851396E-5</v>
      </c>
      <c r="BK107" s="2">
        <f t="shared" si="137"/>
        <v>4.5032212043649583E-6</v>
      </c>
      <c r="BL107" s="2">
        <f t="shared" si="138"/>
        <v>1.6951124807191222</v>
      </c>
      <c r="BM107" s="2">
        <f t="shared" si="139"/>
        <v>0.38426089523981694</v>
      </c>
      <c r="BN107" s="2">
        <f t="shared" si="140"/>
        <v>6.1836575590002114E-2</v>
      </c>
      <c r="BO107" s="2">
        <f t="shared" si="147"/>
        <v>16.287476983808013</v>
      </c>
      <c r="BP107" s="2">
        <f t="shared" si="148"/>
        <v>2.2758888465323177</v>
      </c>
      <c r="BQ107" s="2">
        <f t="shared" si="149"/>
        <v>0.88617045446352338</v>
      </c>
      <c r="BR107" s="11">
        <f t="shared" si="150"/>
        <v>4.6650149419252357E-2</v>
      </c>
      <c r="BS107" s="17">
        <f t="shared" si="128"/>
        <v>0.10419185394625084</v>
      </c>
      <c r="BT107" s="17">
        <f t="shared" si="129"/>
        <v>0.25673652792674051</v>
      </c>
      <c r="BU107" s="12">
        <f>(BU$3*templow!$I217+BU$4*templow!$I217^2+BU$5*templow!$I217^6)*(K107/K$56)^$BW$1</f>
        <v>2.5810148147787912</v>
      </c>
      <c r="BV107" s="12">
        <f>(BV$3*templow!$I217+BV$4*templow!$I217^2+BV$5*templow!$I217^6)*(L107/L$56)^$BW$1</f>
        <v>1.3070503242669351</v>
      </c>
      <c r="BW107" s="12">
        <f>(BW$3*templow!$I217+BW$4*templow!$I217^2+BW$5*templow!$I217^6)*(M107/M$56)^$BW$1</f>
        <v>0.55438010597166087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79"/>
        <v>2062</v>
      </c>
      <c r="B108" s="5">
        <f t="shared" si="80"/>
        <v>1159.1066828928674</v>
      </c>
      <c r="C108" s="5">
        <f t="shared" si="81"/>
        <v>2932.6917852935467</v>
      </c>
      <c r="D108" s="5">
        <f t="shared" si="82"/>
        <v>4275.75534746014</v>
      </c>
      <c r="E108" s="15">
        <f t="shared" si="83"/>
        <v>2.8526956974372268E-4</v>
      </c>
      <c r="F108" s="15">
        <f t="shared" si="84"/>
        <v>5.6200018128324948E-4</v>
      </c>
      <c r="G108" s="15">
        <f t="shared" si="85"/>
        <v>1.1473033785415704E-3</v>
      </c>
      <c r="H108" s="5">
        <f t="shared" si="86"/>
        <v>115433.50499031614</v>
      </c>
      <c r="I108" s="5">
        <f t="shared" si="87"/>
        <v>35841.151413652122</v>
      </c>
      <c r="J108" s="5">
        <f t="shared" si="88"/>
        <v>13995.71352360066</v>
      </c>
      <c r="K108" s="5">
        <f t="shared" si="89"/>
        <v>99588.335305099172</v>
      </c>
      <c r="L108" s="5">
        <f t="shared" si="90"/>
        <v>12221.24724915974</v>
      </c>
      <c r="M108" s="5">
        <f t="shared" si="91"/>
        <v>3273.2727638203892</v>
      </c>
      <c r="N108" s="15">
        <f t="shared" si="92"/>
        <v>1.5860241994681168E-2</v>
      </c>
      <c r="O108" s="15">
        <f t="shared" si="93"/>
        <v>1.9842346747011463E-2</v>
      </c>
      <c r="P108" s="15">
        <f t="shared" si="94"/>
        <v>1.8063605056491738E-2</v>
      </c>
      <c r="Q108" s="5">
        <f t="shared" si="95"/>
        <v>9263.8414220193099</v>
      </c>
      <c r="R108" s="5">
        <f t="shared" si="96"/>
        <v>11357.851319961883</v>
      </c>
      <c r="S108" s="5">
        <f t="shared" si="97"/>
        <v>5528.1670226627102</v>
      </c>
      <c r="T108" s="5">
        <f t="shared" si="98"/>
        <v>80.252621825842212</v>
      </c>
      <c r="U108" s="5">
        <f t="shared" si="99"/>
        <v>316.89415300524092</v>
      </c>
      <c r="V108" s="5">
        <f t="shared" si="100"/>
        <v>394.99000985842457</v>
      </c>
      <c r="W108" s="15">
        <f t="shared" si="101"/>
        <v>-1.0734613539272964E-2</v>
      </c>
      <c r="X108" s="15">
        <f t="shared" si="102"/>
        <v>-1.217998157191269E-2</v>
      </c>
      <c r="Y108" s="15">
        <f t="shared" si="103"/>
        <v>-9.7425357312937999E-3</v>
      </c>
      <c r="Z108" s="5">
        <f t="shared" si="123"/>
        <v>17062.732765778739</v>
      </c>
      <c r="AA108" s="5">
        <f t="shared" si="124"/>
        <v>32559.653664115973</v>
      </c>
      <c r="AB108" s="5">
        <f t="shared" si="125"/>
        <v>21201.128945005396</v>
      </c>
      <c r="AC108" s="16">
        <f t="shared" si="107"/>
        <v>1.8744157834514354</v>
      </c>
      <c r="AD108" s="16">
        <f t="shared" si="108"/>
        <v>2.9201481800143272</v>
      </c>
      <c r="AE108" s="16">
        <f t="shared" si="109"/>
        <v>3.896934006574142</v>
      </c>
      <c r="AF108" s="15">
        <f t="shared" si="110"/>
        <v>-4.0504037456468023E-3</v>
      </c>
      <c r="AG108" s="15">
        <f t="shared" si="111"/>
        <v>2.9673830763510267E-4</v>
      </c>
      <c r="AH108" s="15">
        <f t="shared" si="112"/>
        <v>9.7937136394747881E-3</v>
      </c>
      <c r="AI108" s="1">
        <f t="shared" si="70"/>
        <v>196155.86440115448</v>
      </c>
      <c r="AJ108" s="1">
        <f t="shared" si="71"/>
        <v>58574.60633549562</v>
      </c>
      <c r="AK108" s="1">
        <f t="shared" si="72"/>
        <v>23047.774979536745</v>
      </c>
      <c r="AL108" s="14">
        <f t="shared" si="113"/>
        <v>34.78982321306372</v>
      </c>
      <c r="AM108" s="14">
        <f t="shared" si="114"/>
        <v>6.6281443595521274</v>
      </c>
      <c r="AN108" s="14">
        <f t="shared" si="115"/>
        <v>2.3241273275234104</v>
      </c>
      <c r="AO108" s="11">
        <f t="shared" si="116"/>
        <v>1.2227632813074993E-2</v>
      </c>
      <c r="AP108" s="11">
        <f t="shared" si="117"/>
        <v>1.5403592348711064E-2</v>
      </c>
      <c r="AQ108" s="11">
        <f t="shared" si="118"/>
        <v>1.3973001797546814E-2</v>
      </c>
      <c r="AR108" s="1">
        <f t="shared" si="126"/>
        <v>115433.50499031614</v>
      </c>
      <c r="AS108" s="1">
        <f t="shared" si="122"/>
        <v>35841.151413652122</v>
      </c>
      <c r="AT108" s="1">
        <f t="shared" si="122"/>
        <v>13995.71352360066</v>
      </c>
      <c r="AU108" s="1">
        <f t="shared" si="76"/>
        <v>23086.700998063228</v>
      </c>
      <c r="AV108" s="1">
        <f t="shared" si="77"/>
        <v>7168.2302827304247</v>
      </c>
      <c r="AW108" s="1">
        <f t="shared" si="78"/>
        <v>2799.1427047201323</v>
      </c>
      <c r="AX108" s="1">
        <f t="shared" si="141"/>
        <v>79670.668244079337</v>
      </c>
      <c r="AY108" s="1">
        <f t="shared" si="133"/>
        <v>9776.9977993277917</v>
      </c>
      <c r="AZ108" s="1">
        <f t="shared" si="134"/>
        <v>2618.6182110563113</v>
      </c>
      <c r="BA108" s="1">
        <f t="shared" si="142"/>
        <v>13081.280182929711</v>
      </c>
      <c r="BB108" s="1">
        <f t="shared" si="143"/>
        <v>26944.949637212918</v>
      </c>
      <c r="BC108" s="1">
        <f t="shared" si="144"/>
        <v>33651.913683035491</v>
      </c>
      <c r="BD108" s="1">
        <f t="shared" si="145"/>
        <v>18364.923055431147</v>
      </c>
      <c r="BE108" s="2">
        <f t="shared" si="152"/>
        <v>1.2215527840971803E-2</v>
      </c>
      <c r="BF108" s="2">
        <f t="shared" si="153"/>
        <v>1.0459493193196024E-2</v>
      </c>
      <c r="BG108" s="2">
        <f t="shared" si="154"/>
        <v>6.7106044469667243E-3</v>
      </c>
      <c r="BH108" s="2">
        <f t="shared" si="135"/>
        <v>9.7603197121181595E-3</v>
      </c>
      <c r="BI108" s="2">
        <f t="shared" si="146"/>
        <v>1.4921912043355725E-5</v>
      </c>
      <c r="BJ108" s="2">
        <f t="shared" si="136"/>
        <v>1.0940099785851396E-5</v>
      </c>
      <c r="BK108" s="2">
        <f t="shared" si="137"/>
        <v>4.5032212043649583E-6</v>
      </c>
      <c r="BL108" s="2">
        <f t="shared" si="138"/>
        <v>1.7224886083217616</v>
      </c>
      <c r="BM108" s="2">
        <f t="shared" si="139"/>
        <v>0.39210577290516302</v>
      </c>
      <c r="BN108" s="2">
        <f t="shared" si="140"/>
        <v>6.3025793909695899E-2</v>
      </c>
      <c r="BO108" s="2">
        <f t="shared" si="147"/>
        <v>16.528198775031434</v>
      </c>
      <c r="BP108" s="2">
        <f t="shared" si="148"/>
        <v>2.3027289117670091</v>
      </c>
      <c r="BQ108" s="2">
        <f t="shared" si="149"/>
        <v>0.88598770050000297</v>
      </c>
      <c r="BR108" s="11">
        <f t="shared" si="150"/>
        <v>4.6496535739103367E-2</v>
      </c>
      <c r="BS108" s="17">
        <f t="shared" si="128"/>
        <v>9.9547928220392518E-2</v>
      </c>
      <c r="BT108" s="17">
        <f t="shared" si="129"/>
        <v>0.24925876497741797</v>
      </c>
      <c r="BU108" s="12">
        <f>(BU$3*templow!$I218+BU$4*templow!$I218^2+BU$5*templow!$I218^6)*(K108/K$56)^$BW$1</f>
        <v>2.5898179609640297</v>
      </c>
      <c r="BV108" s="12">
        <f>(BV$3*templow!$I218+BV$4*templow!$I218^2+BV$5*templow!$I218^6)*(L108/L$56)^$BW$1</f>
        <v>1.3062310638914907</v>
      </c>
      <c r="BW108" s="12">
        <f>(BW$3*templow!$I218+BW$4*templow!$I218^2+BW$5*templow!$I218^6)*(M108/M$56)^$BW$1</f>
        <v>0.54926637875286954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79"/>
        <v>2063</v>
      </c>
      <c r="B109" s="5">
        <f t="shared" si="80"/>
        <v>1159.4208078643476</v>
      </c>
      <c r="C109" s="5">
        <f t="shared" si="81"/>
        <v>2934.2575499427803</v>
      </c>
      <c r="D109" s="5">
        <f t="shared" si="82"/>
        <v>4280.4156565883004</v>
      </c>
      <c r="E109" s="15">
        <f t="shared" si="83"/>
        <v>2.7100609125653652E-4</v>
      </c>
      <c r="F109" s="15">
        <f t="shared" si="84"/>
        <v>5.3390017221908699E-4</v>
      </c>
      <c r="G109" s="15">
        <f t="shared" si="85"/>
        <v>1.0899382096144919E-3</v>
      </c>
      <c r="H109" s="5">
        <f t="shared" si="86"/>
        <v>117276.93480161871</v>
      </c>
      <c r="I109" s="5">
        <f t="shared" si="87"/>
        <v>36564.444194312935</v>
      </c>
      <c r="J109" s="5">
        <f t="shared" si="88"/>
        <v>14261.373748256145</v>
      </c>
      <c r="K109" s="5">
        <f t="shared" si="89"/>
        <v>101151.31107370995</v>
      </c>
      <c r="L109" s="5">
        <f t="shared" si="90"/>
        <v>12461.2252237456</v>
      </c>
      <c r="M109" s="5">
        <f t="shared" si="91"/>
        <v>3331.7731015924637</v>
      </c>
      <c r="N109" s="15">
        <f t="shared" si="92"/>
        <v>1.5694365849398206E-2</v>
      </c>
      <c r="O109" s="15">
        <f t="shared" si="93"/>
        <v>1.9636127941226267E-2</v>
      </c>
      <c r="P109" s="15">
        <f t="shared" si="94"/>
        <v>1.787212432116303E-2</v>
      </c>
      <c r="Q109" s="5">
        <f t="shared" si="95"/>
        <v>9310.7496604362132</v>
      </c>
      <c r="R109" s="5">
        <f t="shared" si="96"/>
        <v>11445.928413171601</v>
      </c>
      <c r="S109" s="5">
        <f t="shared" si="97"/>
        <v>5578.2194778567664</v>
      </c>
      <c r="T109" s="5">
        <f t="shared" si="98"/>
        <v>79.391140945028368</v>
      </c>
      <c r="U109" s="5">
        <f t="shared" si="99"/>
        <v>313.03438806139019</v>
      </c>
      <c r="V109" s="5">
        <f t="shared" si="100"/>
        <v>391.14180557387476</v>
      </c>
      <c r="W109" s="15">
        <f t="shared" si="101"/>
        <v>-1.0734613539272964E-2</v>
      </c>
      <c r="X109" s="15">
        <f t="shared" si="102"/>
        <v>-1.217998157191269E-2</v>
      </c>
      <c r="Y109" s="15">
        <f t="shared" si="103"/>
        <v>-9.7425357312937999E-3</v>
      </c>
      <c r="Z109" s="5">
        <f t="shared" si="123"/>
        <v>17082.703361490159</v>
      </c>
      <c r="AA109" s="5">
        <f t="shared" si="124"/>
        <v>32829.441804346323</v>
      </c>
      <c r="AB109" s="5">
        <f t="shared" si="125"/>
        <v>21607.905347053078</v>
      </c>
      <c r="AC109" s="16">
        <f t="shared" si="107"/>
        <v>1.8668236427412443</v>
      </c>
      <c r="AD109" s="16">
        <f t="shared" si="108"/>
        <v>2.9210146998433082</v>
      </c>
      <c r="AE109" s="16">
        <f t="shared" si="109"/>
        <v>3.9350994623064603</v>
      </c>
      <c r="AF109" s="15">
        <f t="shared" si="110"/>
        <v>-4.0504037456468023E-3</v>
      </c>
      <c r="AG109" s="15">
        <f t="shared" si="111"/>
        <v>2.9673830763510267E-4</v>
      </c>
      <c r="AH109" s="15">
        <f t="shared" si="112"/>
        <v>9.7937136394747881E-3</v>
      </c>
      <c r="AI109" s="1">
        <f t="shared" si="70"/>
        <v>199626.97895910227</v>
      </c>
      <c r="AJ109" s="1">
        <f t="shared" si="71"/>
        <v>59885.375984676481</v>
      </c>
      <c r="AK109" s="1">
        <f t="shared" si="72"/>
        <v>23542.140186303204</v>
      </c>
      <c r="AL109" s="14">
        <f t="shared" si="113"/>
        <v>35.210966425106044</v>
      </c>
      <c r="AM109" s="14">
        <f t="shared" si="114"/>
        <v>6.7292206209576477</v>
      </c>
      <c r="AN109" s="14">
        <f t="shared" si="115"/>
        <v>2.3562776124953704</v>
      </c>
      <c r="AO109" s="11">
        <f t="shared" si="116"/>
        <v>1.2105356484944244E-2</v>
      </c>
      <c r="AP109" s="11">
        <f t="shared" si="117"/>
        <v>1.5249556425223954E-2</v>
      </c>
      <c r="AQ109" s="11">
        <f t="shared" si="118"/>
        <v>1.3833271779571346E-2</v>
      </c>
      <c r="AR109" s="1">
        <f t="shared" si="126"/>
        <v>117276.93480161871</v>
      </c>
      <c r="AS109" s="1">
        <f t="shared" si="122"/>
        <v>36564.444194312935</v>
      </c>
      <c r="AT109" s="1">
        <f t="shared" si="122"/>
        <v>14261.373748256145</v>
      </c>
      <c r="AU109" s="1">
        <f t="shared" si="76"/>
        <v>23455.386960323744</v>
      </c>
      <c r="AV109" s="1">
        <f t="shared" si="77"/>
        <v>7312.8888388625874</v>
      </c>
      <c r="AW109" s="1">
        <f t="shared" si="78"/>
        <v>2852.2747496512293</v>
      </c>
      <c r="AX109" s="1">
        <f t="shared" si="141"/>
        <v>80921.048858967959</v>
      </c>
      <c r="AY109" s="1">
        <f t="shared" si="133"/>
        <v>9968.9801789964804</v>
      </c>
      <c r="AZ109" s="1">
        <f t="shared" si="134"/>
        <v>2665.4184812739713</v>
      </c>
      <c r="BA109" s="1">
        <f t="shared" si="142"/>
        <v>13102.880350229092</v>
      </c>
      <c r="BB109" s="1">
        <f t="shared" si="143"/>
        <v>27016.394613211127</v>
      </c>
      <c r="BC109" s="1">
        <f t="shared" si="144"/>
        <v>33764.416737912841</v>
      </c>
      <c r="BD109" s="1">
        <f t="shared" si="145"/>
        <v>17879.764801409292</v>
      </c>
      <c r="BE109" s="2">
        <f t="shared" si="152"/>
        <v>1.2215527840971803E-2</v>
      </c>
      <c r="BF109" s="2">
        <f t="shared" si="153"/>
        <v>1.0459493193196024E-2</v>
      </c>
      <c r="BG109" s="2">
        <f t="shared" si="154"/>
        <v>6.7106044469667243E-3</v>
      </c>
      <c r="BH109" s="2">
        <f t="shared" si="135"/>
        <v>9.7462971895730978E-3</v>
      </c>
      <c r="BI109" s="2">
        <f t="shared" si="146"/>
        <v>1.4921912043355725E-5</v>
      </c>
      <c r="BJ109" s="2">
        <f t="shared" si="136"/>
        <v>1.0940099785851396E-5</v>
      </c>
      <c r="BK109" s="2">
        <f t="shared" si="137"/>
        <v>4.5032212043649583E-6</v>
      </c>
      <c r="BL109" s="2">
        <f t="shared" si="138"/>
        <v>1.7499961058241185</v>
      </c>
      <c r="BM109" s="2">
        <f t="shared" si="139"/>
        <v>0.40001866809997827</v>
      </c>
      <c r="BN109" s="2">
        <f t="shared" si="140"/>
        <v>6.4222120666520832E-2</v>
      </c>
      <c r="BO109" s="2">
        <f t="shared" si="147"/>
        <v>16.772516994032024</v>
      </c>
      <c r="BP109" s="2">
        <f t="shared" si="148"/>
        <v>2.3298937425904067</v>
      </c>
      <c r="BQ109" s="2">
        <f t="shared" si="149"/>
        <v>0.88580949016378641</v>
      </c>
      <c r="BR109" s="11">
        <f t="shared" si="150"/>
        <v>4.6343485762840836E-2</v>
      </c>
      <c r="BS109" s="17">
        <f t="shared" si="128"/>
        <v>9.5124947690424358E-2</v>
      </c>
      <c r="BT109" s="17">
        <f t="shared" si="129"/>
        <v>0.24199880094894949</v>
      </c>
      <c r="BU109" s="12">
        <f>(BU$3*templow!$I219+BU$4*templow!$I219^2+BU$5*templow!$I219^6)*(K109/K$56)^$BW$1</f>
        <v>2.5980451342642228</v>
      </c>
      <c r="BV109" s="12">
        <f>(BV$3*templow!$I219+BV$4*templow!$I219^2+BV$5*templow!$I219^6)*(L109/L$56)^$BW$1</f>
        <v>1.3050215106209959</v>
      </c>
      <c r="BW109" s="12">
        <f>(BW$3*templow!$I219+BW$4*templow!$I219^2+BW$5*templow!$I219^6)*(M109/M$56)^$BW$1</f>
        <v>0.54384941622049388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79"/>
        <v>2064</v>
      </c>
      <c r="B110" s="5">
        <f t="shared" si="80"/>
        <v>1159.7193074605452</v>
      </c>
      <c r="C110" s="5">
        <f t="shared" si="81"/>
        <v>2935.7458205234675</v>
      </c>
      <c r="D110" s="5">
        <f t="shared" si="82"/>
        <v>4284.8477757365908</v>
      </c>
      <c r="E110" s="15">
        <f t="shared" si="83"/>
        <v>2.5745578669370971E-4</v>
      </c>
      <c r="F110" s="15">
        <f t="shared" si="84"/>
        <v>5.0720516360813262E-4</v>
      </c>
      <c r="G110" s="15">
        <f t="shared" si="85"/>
        <v>1.0354412991337672E-3</v>
      </c>
      <c r="H110" s="5">
        <f t="shared" si="86"/>
        <v>119128.91777850002</v>
      </c>
      <c r="I110" s="5">
        <f t="shared" si="87"/>
        <v>37293.87151962857</v>
      </c>
      <c r="J110" s="5">
        <f t="shared" si="88"/>
        <v>14528.582216987801</v>
      </c>
      <c r="K110" s="5">
        <f t="shared" si="89"/>
        <v>102722.19925298856</v>
      </c>
      <c r="L110" s="5">
        <f t="shared" si="90"/>
        <v>12703.372089951155</v>
      </c>
      <c r="M110" s="5">
        <f t="shared" si="91"/>
        <v>3390.6880658065502</v>
      </c>
      <c r="N110" s="15">
        <f t="shared" si="92"/>
        <v>1.553008223624408E-2</v>
      </c>
      <c r="O110" s="15">
        <f t="shared" si="93"/>
        <v>1.9432027096671911E-2</v>
      </c>
      <c r="P110" s="15">
        <f t="shared" si="94"/>
        <v>1.7682766028072949E-2</v>
      </c>
      <c r="Q110" s="5">
        <f t="shared" si="95"/>
        <v>9356.2550812066256</v>
      </c>
      <c r="R110" s="5">
        <f t="shared" si="96"/>
        <v>11532.071926161427</v>
      </c>
      <c r="S110" s="5">
        <f t="shared" si="97"/>
        <v>5627.3716234110816</v>
      </c>
      <c r="T110" s="5">
        <f t="shared" si="98"/>
        <v>78.538907728541545</v>
      </c>
      <c r="U110" s="5">
        <f t="shared" si="99"/>
        <v>309.22163498342746</v>
      </c>
      <c r="V110" s="5">
        <f t="shared" si="100"/>
        <v>387.33109255706853</v>
      </c>
      <c r="W110" s="15">
        <f t="shared" si="101"/>
        <v>-1.0734613539272964E-2</v>
      </c>
      <c r="X110" s="15">
        <f t="shared" si="102"/>
        <v>-1.217998157191269E-2</v>
      </c>
      <c r="Y110" s="15">
        <f t="shared" si="103"/>
        <v>-9.7425357312937999E-3</v>
      </c>
      <c r="Z110" s="5">
        <f t="shared" si="123"/>
        <v>17099.660859060434</v>
      </c>
      <c r="AA110" s="5">
        <f t="shared" si="124"/>
        <v>33093.84262530283</v>
      </c>
      <c r="AB110" s="5">
        <f t="shared" si="125"/>
        <v>22017.082682717944</v>
      </c>
      <c r="AC110" s="16">
        <f t="shared" si="107"/>
        <v>1.8592622532662233</v>
      </c>
      <c r="AD110" s="16">
        <f t="shared" si="108"/>
        <v>2.921881476801917</v>
      </c>
      <c r="AE110" s="16">
        <f t="shared" si="109"/>
        <v>3.973638699583141</v>
      </c>
      <c r="AF110" s="15">
        <f t="shared" si="110"/>
        <v>-4.0504037456468023E-3</v>
      </c>
      <c r="AG110" s="15">
        <f t="shared" si="111"/>
        <v>2.9673830763510267E-4</v>
      </c>
      <c r="AH110" s="15">
        <f t="shared" si="112"/>
        <v>9.7937136394747881E-3</v>
      </c>
      <c r="AI110" s="1">
        <f t="shared" si="70"/>
        <v>203119.66802351581</v>
      </c>
      <c r="AJ110" s="1">
        <f t="shared" si="71"/>
        <v>61209.727225071416</v>
      </c>
      <c r="AK110" s="1">
        <f t="shared" si="72"/>
        <v>24040.200917324117</v>
      </c>
      <c r="AL110" s="14">
        <f t="shared" si="113"/>
        <v>35.632945312853799</v>
      </c>
      <c r="AM110" s="14">
        <f t="shared" si="114"/>
        <v>6.8308120742191516</v>
      </c>
      <c r="AN110" s="14">
        <f t="shared" si="115"/>
        <v>2.3885466908111206</v>
      </c>
      <c r="AO110" s="11">
        <f t="shared" si="116"/>
        <v>1.1984302920094801E-2</v>
      </c>
      <c r="AP110" s="11">
        <f t="shared" si="117"/>
        <v>1.5097060860971715E-2</v>
      </c>
      <c r="AQ110" s="11">
        <f t="shared" si="118"/>
        <v>1.3694939061775633E-2</v>
      </c>
      <c r="AR110" s="1">
        <f t="shared" si="126"/>
        <v>119128.91777850002</v>
      </c>
      <c r="AS110" s="1">
        <f t="shared" si="122"/>
        <v>37293.87151962857</v>
      </c>
      <c r="AT110" s="1">
        <f t="shared" si="122"/>
        <v>14528.582216987801</v>
      </c>
      <c r="AU110" s="1">
        <f t="shared" si="76"/>
        <v>23825.783555700007</v>
      </c>
      <c r="AV110" s="1">
        <f t="shared" si="77"/>
        <v>7458.7743039257148</v>
      </c>
      <c r="AW110" s="1">
        <f t="shared" si="78"/>
        <v>2905.7164433975604</v>
      </c>
      <c r="AX110" s="1">
        <f t="shared" si="141"/>
        <v>82177.759402390831</v>
      </c>
      <c r="AY110" s="1">
        <f t="shared" si="133"/>
        <v>10162.697671960925</v>
      </c>
      <c r="AZ110" s="1">
        <f t="shared" si="134"/>
        <v>2712.5504526452405</v>
      </c>
      <c r="BA110" s="1">
        <f t="shared" si="142"/>
        <v>13124.125877548733</v>
      </c>
      <c r="BB110" s="1">
        <f t="shared" si="143"/>
        <v>27086.597763586502</v>
      </c>
      <c r="BC110" s="1">
        <f t="shared" si="144"/>
        <v>33874.483670344307</v>
      </c>
      <c r="BD110" s="1">
        <f t="shared" si="145"/>
        <v>17406.341104303297</v>
      </c>
      <c r="BE110" s="2">
        <f t="shared" si="152"/>
        <v>1.2215527840971803E-2</v>
      </c>
      <c r="BF110" s="2">
        <f t="shared" si="153"/>
        <v>1.0459493193196024E-2</v>
      </c>
      <c r="BG110" s="2">
        <f t="shared" si="154"/>
        <v>6.7106044469667243E-3</v>
      </c>
      <c r="BH110" s="2">
        <f t="shared" si="135"/>
        <v>9.7322868464865091E-3</v>
      </c>
      <c r="BI110" s="2">
        <f t="shared" si="146"/>
        <v>1.4921912043355725E-5</v>
      </c>
      <c r="BJ110" s="2">
        <f t="shared" si="136"/>
        <v>1.0940099785851396E-5</v>
      </c>
      <c r="BK110" s="2">
        <f t="shared" si="137"/>
        <v>4.5032212043649583E-6</v>
      </c>
      <c r="BL110" s="2">
        <f t="shared" si="138"/>
        <v>1.7776312329109334</v>
      </c>
      <c r="BM110" s="2">
        <f t="shared" si="139"/>
        <v>0.40799867582545801</v>
      </c>
      <c r="BN110" s="2">
        <f t="shared" si="140"/>
        <v>6.5425419508899116E-2</v>
      </c>
      <c r="BO110" s="2">
        <f t="shared" si="147"/>
        <v>17.020485070229249</v>
      </c>
      <c r="BP110" s="2">
        <f t="shared" si="148"/>
        <v>2.3573871413121381</v>
      </c>
      <c r="BQ110" s="2">
        <f t="shared" si="149"/>
        <v>0.88563566607276312</v>
      </c>
      <c r="BR110" s="11">
        <f t="shared" si="150"/>
        <v>4.6191041416894646E-2</v>
      </c>
      <c r="BS110" s="17">
        <f t="shared" si="128"/>
        <v>9.0911778956671324E-2</v>
      </c>
      <c r="BT110" s="17">
        <f t="shared" si="129"/>
        <v>0.2349502921834461</v>
      </c>
      <c r="BU110" s="12">
        <f>(BU$3*templow!$I220+BU$4*templow!$I220^2+BU$5*templow!$I220^6)*(K110/K$56)^$BW$1</f>
        <v>2.6056902230326773</v>
      </c>
      <c r="BV110" s="12">
        <f>(BV$3*templow!$I220+BV$4*templow!$I220^2+BV$5*templow!$I220^6)*(L110/L$56)^$BW$1</f>
        <v>1.3034196939488778</v>
      </c>
      <c r="BW110" s="12">
        <f>(BW$3*templow!$I220+BW$4*templow!$I220^2+BW$5*templow!$I220^6)*(M110/M$56)^$BW$1</f>
        <v>0.5381284719805437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79"/>
        <v>2065</v>
      </c>
      <c r="B111" s="5">
        <f t="shared" si="80"/>
        <v>1160.002955084859</v>
      </c>
      <c r="C111" s="5">
        <f t="shared" si="81"/>
        <v>2937.1603946907176</v>
      </c>
      <c r="D111" s="5">
        <f t="shared" si="82"/>
        <v>4289.0626486667152</v>
      </c>
      <c r="E111" s="15">
        <f t="shared" si="83"/>
        <v>2.4458299735902422E-4</v>
      </c>
      <c r="F111" s="15">
        <f t="shared" si="84"/>
        <v>4.8184490542772595E-4</v>
      </c>
      <c r="G111" s="15">
        <f t="shared" si="85"/>
        <v>9.8366923417707894E-4</v>
      </c>
      <c r="H111" s="5">
        <f t="shared" si="86"/>
        <v>120989.20143817646</v>
      </c>
      <c r="I111" s="5">
        <f t="shared" si="87"/>
        <v>38029.348925206221</v>
      </c>
      <c r="J111" s="5">
        <f t="shared" si="88"/>
        <v>14797.308443140933</v>
      </c>
      <c r="K111" s="5">
        <f t="shared" si="89"/>
        <v>104300.77001771569</v>
      </c>
      <c r="L111" s="5">
        <f t="shared" si="90"/>
        <v>12947.658219125176</v>
      </c>
      <c r="M111" s="5">
        <f t="shared" si="91"/>
        <v>3450.009863516631</v>
      </c>
      <c r="N111" s="15">
        <f t="shared" si="92"/>
        <v>1.5367377024700923E-2</v>
      </c>
      <c r="O111" s="15">
        <f t="shared" si="93"/>
        <v>1.923002234715776E-2</v>
      </c>
      <c r="P111" s="15">
        <f t="shared" si="94"/>
        <v>1.7495504322061484E-2</v>
      </c>
      <c r="Q111" s="5">
        <f t="shared" si="95"/>
        <v>9400.3555685126776</v>
      </c>
      <c r="R111" s="5">
        <f t="shared" si="96"/>
        <v>11616.266989747111</v>
      </c>
      <c r="S111" s="5">
        <f t="shared" si="97"/>
        <v>5675.618715275351</v>
      </c>
      <c r="T111" s="5">
        <f t="shared" si="98"/>
        <v>77.695822906279034</v>
      </c>
      <c r="U111" s="5">
        <f t="shared" si="99"/>
        <v>305.4553211676926</v>
      </c>
      <c r="V111" s="5">
        <f t="shared" si="100"/>
        <v>383.55750554799022</v>
      </c>
      <c r="W111" s="15">
        <f t="shared" si="101"/>
        <v>-1.0734613539272964E-2</v>
      </c>
      <c r="X111" s="15">
        <f t="shared" si="102"/>
        <v>-1.217998157191269E-2</v>
      </c>
      <c r="Y111" s="15">
        <f t="shared" si="103"/>
        <v>-9.7425357312937999E-3</v>
      </c>
      <c r="Z111" s="5">
        <f t="shared" si="123"/>
        <v>17113.634822248467</v>
      </c>
      <c r="AA111" s="5">
        <f t="shared" si="124"/>
        <v>33352.805212956344</v>
      </c>
      <c r="AB111" s="5">
        <f t="shared" si="125"/>
        <v>22428.613888028063</v>
      </c>
      <c r="AC111" s="16">
        <f t="shared" si="107"/>
        <v>1.8517314904714541</v>
      </c>
      <c r="AD111" s="16">
        <f t="shared" si="108"/>
        <v>2.9227485109664535</v>
      </c>
      <c r="AE111" s="16">
        <f t="shared" si="109"/>
        <v>4.0125553791135928</v>
      </c>
      <c r="AF111" s="15">
        <f t="shared" si="110"/>
        <v>-4.0504037456468023E-3</v>
      </c>
      <c r="AG111" s="15">
        <f t="shared" si="111"/>
        <v>2.9673830763510267E-4</v>
      </c>
      <c r="AH111" s="15">
        <f t="shared" si="112"/>
        <v>9.7937136394747881E-3</v>
      </c>
      <c r="AI111" s="1">
        <f t="shared" si="70"/>
        <v>206633.48477686424</v>
      </c>
      <c r="AJ111" s="1">
        <f t="shared" si="71"/>
        <v>62547.528806489994</v>
      </c>
      <c r="AK111" s="1">
        <f t="shared" si="72"/>
        <v>24541.897268989265</v>
      </c>
      <c r="AL111" s="14">
        <f t="shared" si="113"/>
        <v>36.055710963312571</v>
      </c>
      <c r="AM111" s="14">
        <f t="shared" si="114"/>
        <v>6.9329060079773548</v>
      </c>
      <c r="AN111" s="14">
        <f t="shared" si="115"/>
        <v>2.4209305821742162</v>
      </c>
      <c r="AO111" s="11">
        <f t="shared" si="116"/>
        <v>1.1864459890893853E-2</v>
      </c>
      <c r="AP111" s="11">
        <f t="shared" si="117"/>
        <v>1.4946090252361998E-2</v>
      </c>
      <c r="AQ111" s="11">
        <f t="shared" si="118"/>
        <v>1.3557989671157877E-2</v>
      </c>
      <c r="AR111" s="1">
        <f t="shared" si="126"/>
        <v>120989.20143817646</v>
      </c>
      <c r="AS111" s="1">
        <f t="shared" si="122"/>
        <v>38029.348925206221</v>
      </c>
      <c r="AT111" s="1">
        <f t="shared" si="122"/>
        <v>14797.308443140933</v>
      </c>
      <c r="AU111" s="1">
        <f t="shared" si="76"/>
        <v>24197.840287635292</v>
      </c>
      <c r="AV111" s="1">
        <f t="shared" si="77"/>
        <v>7605.8697850412445</v>
      </c>
      <c r="AW111" s="1">
        <f t="shared" si="78"/>
        <v>2959.4616886281869</v>
      </c>
      <c r="AX111" s="1">
        <f t="shared" si="141"/>
        <v>83440.616014172541</v>
      </c>
      <c r="AY111" s="1">
        <f t="shared" si="133"/>
        <v>10358.126575300143</v>
      </c>
      <c r="AZ111" s="1">
        <f t="shared" si="134"/>
        <v>2760.0078908133041</v>
      </c>
      <c r="BA111" s="1">
        <f t="shared" si="142"/>
        <v>13145.026434644362</v>
      </c>
      <c r="BB111" s="1">
        <f t="shared" si="143"/>
        <v>27155.594754255664</v>
      </c>
      <c r="BC111" s="1">
        <f t="shared" si="144"/>
        <v>33982.195403790131</v>
      </c>
      <c r="BD111" s="1">
        <f t="shared" si="145"/>
        <v>16944.436371516396</v>
      </c>
      <c r="BE111" s="2">
        <f t="shared" si="152"/>
        <v>1.2215527840971803E-2</v>
      </c>
      <c r="BF111" s="2">
        <f t="shared" si="153"/>
        <v>1.0459493193196024E-2</v>
      </c>
      <c r="BG111" s="2">
        <f t="shared" si="154"/>
        <v>6.7106044469667243E-3</v>
      </c>
      <c r="BH111" s="2">
        <f t="shared" si="135"/>
        <v>9.7182873144267944E-3</v>
      </c>
      <c r="BI111" s="2">
        <f t="shared" si="146"/>
        <v>1.4921912043355725E-5</v>
      </c>
      <c r="BJ111" s="2">
        <f t="shared" si="136"/>
        <v>1.0940099785851396E-5</v>
      </c>
      <c r="BK111" s="2">
        <f t="shared" si="137"/>
        <v>4.5032212043649583E-6</v>
      </c>
      <c r="BL111" s="2">
        <f t="shared" si="138"/>
        <v>1.8053902220563172</v>
      </c>
      <c r="BM111" s="2">
        <f t="shared" si="139"/>
        <v>0.41604487203271662</v>
      </c>
      <c r="BN111" s="2">
        <f t="shared" si="140"/>
        <v>6.6635553148680887E-2</v>
      </c>
      <c r="BO111" s="2">
        <f t="shared" si="147"/>
        <v>17.272157247431682</v>
      </c>
      <c r="BP111" s="2">
        <f t="shared" si="148"/>
        <v>2.3852129599602785</v>
      </c>
      <c r="BQ111" s="2">
        <f t="shared" si="149"/>
        <v>0.88546607772924857</v>
      </c>
      <c r="BR111" s="11">
        <f t="shared" si="150"/>
        <v>4.6039242000775554E-2</v>
      </c>
      <c r="BS111" s="17">
        <f t="shared" si="128"/>
        <v>8.6897875586418885E-2</v>
      </c>
      <c r="BT111" s="17">
        <f t="shared" si="129"/>
        <v>0.22810707978975348</v>
      </c>
      <c r="BU111" s="12">
        <f>(BU$3*templow!$I221+BU$4*templow!$I221^2+BU$5*templow!$I221^6)*(K111/K$56)^$BW$1</f>
        <v>2.6127476870869066</v>
      </c>
      <c r="BV111" s="12">
        <f>(BV$3*templow!$I221+BV$4*templow!$I221^2+BV$5*templow!$I221^6)*(L111/L$56)^$BW$1</f>
        <v>1.3014239949154536</v>
      </c>
      <c r="BW111" s="12">
        <f>(BW$3*templow!$I221+BW$4*templow!$I221^2+BW$5*templow!$I221^6)*(M111/M$56)^$BW$1</f>
        <v>0.53210304162433231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79"/>
        <v>2066</v>
      </c>
      <c r="B112" s="5">
        <f t="shared" si="80"/>
        <v>1160.272486234574</v>
      </c>
      <c r="C112" s="5">
        <f t="shared" si="81"/>
        <v>2938.5048876746932</v>
      </c>
      <c r="D112" s="5">
        <f t="shared" si="82"/>
        <v>4293.0707166891189</v>
      </c>
      <c r="E112" s="15">
        <f t="shared" si="83"/>
        <v>2.3235384749107301E-4</v>
      </c>
      <c r="F112" s="15">
        <f t="shared" si="84"/>
        <v>4.577526601563396E-4</v>
      </c>
      <c r="G112" s="15">
        <f t="shared" si="85"/>
        <v>9.3448577246822489E-4</v>
      </c>
      <c r="H112" s="5">
        <f t="shared" si="86"/>
        <v>122857.53162430042</v>
      </c>
      <c r="I112" s="5">
        <f t="shared" si="87"/>
        <v>38770.790248028832</v>
      </c>
      <c r="J112" s="5">
        <f t="shared" si="88"/>
        <v>15067.521730371011</v>
      </c>
      <c r="K112" s="5">
        <f t="shared" si="89"/>
        <v>105886.79218190315</v>
      </c>
      <c r="L112" s="5">
        <f t="shared" si="90"/>
        <v>13194.053346873639</v>
      </c>
      <c r="M112" s="5">
        <f t="shared" si="91"/>
        <v>3509.7306158495594</v>
      </c>
      <c r="N112" s="15">
        <f t="shared" si="92"/>
        <v>1.5206236386539285E-2</v>
      </c>
      <c r="O112" s="15">
        <f t="shared" si="93"/>
        <v>1.9030092050507541E-2</v>
      </c>
      <c r="P112" s="15">
        <f t="shared" si="94"/>
        <v>1.7310313505032759E-2</v>
      </c>
      <c r="Q112" s="5">
        <f t="shared" si="95"/>
        <v>9443.0495835442835</v>
      </c>
      <c r="R112" s="5">
        <f t="shared" si="96"/>
        <v>11698.499781176688</v>
      </c>
      <c r="S112" s="5">
        <f t="shared" si="97"/>
        <v>5722.9563924141512</v>
      </c>
      <c r="T112" s="5">
        <f t="shared" si="98"/>
        <v>76.861788273764333</v>
      </c>
      <c r="U112" s="5">
        <f t="shared" si="99"/>
        <v>301.73488098482744</v>
      </c>
      <c r="V112" s="5">
        <f t="shared" si="100"/>
        <v>379.820682845183</v>
      </c>
      <c r="W112" s="15">
        <f t="shared" si="101"/>
        <v>-1.0734613539272964E-2</v>
      </c>
      <c r="X112" s="15">
        <f t="shared" si="102"/>
        <v>-1.217998157191269E-2</v>
      </c>
      <c r="Y112" s="15">
        <f t="shared" si="103"/>
        <v>-9.7425357312937999E-3</v>
      </c>
      <c r="Z112" s="5">
        <f t="shared" si="123"/>
        <v>17124.655680471093</v>
      </c>
      <c r="AA112" s="5">
        <f t="shared" si="124"/>
        <v>33606.281640034642</v>
      </c>
      <c r="AB112" s="5">
        <f t="shared" si="125"/>
        <v>22842.451586257313</v>
      </c>
      <c r="AC112" s="16">
        <f t="shared" si="107"/>
        <v>1.8442312303065165</v>
      </c>
      <c r="AD112" s="16">
        <f t="shared" si="108"/>
        <v>2.9236158024132406</v>
      </c>
      <c r="AE112" s="16">
        <f t="shared" si="109"/>
        <v>4.0518531974591658</v>
      </c>
      <c r="AF112" s="15">
        <f t="shared" si="110"/>
        <v>-4.0504037456468023E-3</v>
      </c>
      <c r="AG112" s="15">
        <f t="shared" si="111"/>
        <v>2.9673830763510267E-4</v>
      </c>
      <c r="AH112" s="15">
        <f t="shared" si="112"/>
        <v>9.7937136394747881E-3</v>
      </c>
      <c r="AI112" s="1">
        <f t="shared" si="70"/>
        <v>210167.97658681311</v>
      </c>
      <c r="AJ112" s="1">
        <f t="shared" si="71"/>
        <v>63898.645710882236</v>
      </c>
      <c r="AK112" s="1">
        <f t="shared" si="72"/>
        <v>25047.169230718526</v>
      </c>
      <c r="AL112" s="14">
        <f t="shared" si="113"/>
        <v>36.479214684508833</v>
      </c>
      <c r="AM112" s="14">
        <f t="shared" si="114"/>
        <v>7.0354896484946625</v>
      </c>
      <c r="AN112" s="14">
        <f t="shared" si="115"/>
        <v>2.4534253044836469</v>
      </c>
      <c r="AO112" s="11">
        <f t="shared" si="116"/>
        <v>1.1745815291984913E-2</v>
      </c>
      <c r="AP112" s="11">
        <f t="shared" si="117"/>
        <v>1.4796629349838377E-2</v>
      </c>
      <c r="AQ112" s="11">
        <f t="shared" si="118"/>
        <v>1.3422409774446298E-2</v>
      </c>
      <c r="AR112" s="1">
        <f t="shared" si="126"/>
        <v>122857.53162430042</v>
      </c>
      <c r="AS112" s="1">
        <f t="shared" si="122"/>
        <v>38770.790248028832</v>
      </c>
      <c r="AT112" s="1">
        <f t="shared" si="122"/>
        <v>15067.521730371011</v>
      </c>
      <c r="AU112" s="1">
        <f t="shared" si="76"/>
        <v>24571.506324860085</v>
      </c>
      <c r="AV112" s="1">
        <f t="shared" si="77"/>
        <v>7754.1580496057668</v>
      </c>
      <c r="AW112" s="1">
        <f t="shared" si="78"/>
        <v>3013.5043460742022</v>
      </c>
      <c r="AX112" s="1">
        <f t="shared" si="141"/>
        <v>84709.433745522532</v>
      </c>
      <c r="AY112" s="1">
        <f t="shared" si="133"/>
        <v>10555.242677498913</v>
      </c>
      <c r="AZ112" s="1">
        <f t="shared" si="134"/>
        <v>2807.7844926796474</v>
      </c>
      <c r="BA112" s="1">
        <f t="shared" si="142"/>
        <v>13165.591309692069</v>
      </c>
      <c r="BB112" s="1">
        <f t="shared" si="143"/>
        <v>27223.419892418693</v>
      </c>
      <c r="BC112" s="1">
        <f t="shared" si="144"/>
        <v>34087.629806779551</v>
      </c>
      <c r="BD112" s="1">
        <f t="shared" si="145"/>
        <v>16493.834070959001</v>
      </c>
      <c r="BE112" s="2">
        <f t="shared" si="152"/>
        <v>1.2215527840971803E-2</v>
      </c>
      <c r="BF112" s="2">
        <f t="shared" si="153"/>
        <v>1.0459493193196024E-2</v>
      </c>
      <c r="BG112" s="2">
        <f t="shared" si="154"/>
        <v>6.7106044469667243E-3</v>
      </c>
      <c r="BH112" s="2">
        <f t="shared" si="135"/>
        <v>9.7042973022974498E-3</v>
      </c>
      <c r="BI112" s="2">
        <f t="shared" si="146"/>
        <v>1.4921912043355725E-5</v>
      </c>
      <c r="BJ112" s="2">
        <f t="shared" si="136"/>
        <v>1.0940099785851396E-5</v>
      </c>
      <c r="BK112" s="2">
        <f t="shared" si="137"/>
        <v>4.5032212043649583E-6</v>
      </c>
      <c r="BL112" s="2">
        <f t="shared" si="138"/>
        <v>1.8332692807616053</v>
      </c>
      <c r="BM112" s="2">
        <f t="shared" si="139"/>
        <v>0.42415631408974963</v>
      </c>
      <c r="BN112" s="2">
        <f t="shared" si="140"/>
        <v>6.7852383353436518E-2</v>
      </c>
      <c r="BO112" s="2">
        <f t="shared" si="147"/>
        <v>17.52758859544474</v>
      </c>
      <c r="BP112" s="2">
        <f t="shared" si="148"/>
        <v>2.4133751007489939</v>
      </c>
      <c r="BQ112" s="2">
        <f t="shared" si="149"/>
        <v>0.88530058121631316</v>
      </c>
      <c r="BR112" s="11">
        <f t="shared" si="150"/>
        <v>4.5888124317922746E-2</v>
      </c>
      <c r="BS112" s="17">
        <f t="shared" si="128"/>
        <v>8.3073246296389375E-2</v>
      </c>
      <c r="BT112" s="17">
        <f t="shared" si="129"/>
        <v>0.22146318426189657</v>
      </c>
      <c r="BU112" s="12">
        <f>(BU$3*templow!$I222+BU$4*templow!$I222^2+BU$5*templow!$I222^6)*(K112/K$56)^$BW$1</f>
        <v>2.6192125482827313</v>
      </c>
      <c r="BV112" s="12">
        <f>(BV$3*templow!$I222+BV$4*templow!$I222^2+BV$5*templow!$I222^6)*(L112/L$56)^$BW$1</f>
        <v>1.299033138081114</v>
      </c>
      <c r="BW112" s="12">
        <f>(BW$3*templow!$I222+BW$4*templow!$I222^2+BW$5*templow!$I222^6)*(M112/M$56)^$BW$1</f>
        <v>0.52577285719992106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79"/>
        <v>2067</v>
      </c>
      <c r="B113" s="5">
        <f t="shared" si="80"/>
        <v>1160.5286003220729</v>
      </c>
      <c r="C113" s="5">
        <f t="shared" si="81"/>
        <v>2939.7827406824481</v>
      </c>
      <c r="D113" s="5">
        <f t="shared" si="82"/>
        <v>4296.8819395188175</v>
      </c>
      <c r="E113" s="15">
        <f t="shared" si="83"/>
        <v>2.2073615511651934E-4</v>
      </c>
      <c r="F113" s="15">
        <f t="shared" si="84"/>
        <v>4.3486502714852262E-4</v>
      </c>
      <c r="G113" s="15">
        <f t="shared" si="85"/>
        <v>8.8776148384481365E-4</v>
      </c>
      <c r="H113" s="5">
        <f t="shared" si="86"/>
        <v>124733.65265696651</v>
      </c>
      <c r="I113" s="5">
        <f t="shared" si="87"/>
        <v>39518.107670809848</v>
      </c>
      <c r="J113" s="5">
        <f t="shared" si="88"/>
        <v>15339.191172198096</v>
      </c>
      <c r="K113" s="5">
        <f t="shared" si="89"/>
        <v>107480.03334200477</v>
      </c>
      <c r="L113" s="5">
        <f t="shared" si="90"/>
        <v>13442.526593525079</v>
      </c>
      <c r="M113" s="5">
        <f t="shared" si="91"/>
        <v>3569.8423619979285</v>
      </c>
      <c r="N113" s="15">
        <f t="shared" si="92"/>
        <v>1.504664677502543E-2</v>
      </c>
      <c r="O113" s="15">
        <f t="shared" si="93"/>
        <v>1.8832214795487134E-2</v>
      </c>
      <c r="P113" s="15">
        <f t="shared" si="94"/>
        <v>1.7127168072931687E-2</v>
      </c>
      <c r="Q113" s="5">
        <f t="shared" si="95"/>
        <v>9484.3361602910827</v>
      </c>
      <c r="R113" s="5">
        <f t="shared" si="96"/>
        <v>11778.757517883532</v>
      </c>
      <c r="S113" s="5">
        <f t="shared" si="97"/>
        <v>5769.3806680701382</v>
      </c>
      <c r="T113" s="5">
        <f t="shared" si="98"/>
        <v>76.03670668070805</v>
      </c>
      <c r="U113" s="5">
        <f t="shared" si="99"/>
        <v>298.05975569482899</v>
      </c>
      <c r="V113" s="5">
        <f t="shared" si="100"/>
        <v>376.1202662710794</v>
      </c>
      <c r="W113" s="15">
        <f t="shared" si="101"/>
        <v>-1.0734613539272964E-2</v>
      </c>
      <c r="X113" s="15">
        <f t="shared" si="102"/>
        <v>-1.217998157191269E-2</v>
      </c>
      <c r="Y113" s="15">
        <f t="shared" si="103"/>
        <v>-9.7425357312937999E-3</v>
      </c>
      <c r="Z113" s="5">
        <f t="shared" si="123"/>
        <v>17132.754701596688</v>
      </c>
      <c r="AA113" s="5">
        <f t="shared" si="124"/>
        <v>33854.226953543468</v>
      </c>
      <c r="AB113" s="5">
        <f t="shared" si="125"/>
        <v>23258.548085353439</v>
      </c>
      <c r="AC113" s="16">
        <f t="shared" si="107"/>
        <v>1.8367613492234443</v>
      </c>
      <c r="AD113" s="16">
        <f t="shared" si="108"/>
        <v>2.9244833512186239</v>
      </c>
      <c r="AE113" s="16">
        <f t="shared" si="109"/>
        <v>4.0915358873842713</v>
      </c>
      <c r="AF113" s="15">
        <f t="shared" si="110"/>
        <v>-4.0504037456468023E-3</v>
      </c>
      <c r="AG113" s="15">
        <f t="shared" si="111"/>
        <v>2.9673830763510267E-4</v>
      </c>
      <c r="AH113" s="15">
        <f t="shared" si="112"/>
        <v>9.7937136394747881E-3</v>
      </c>
      <c r="AI113" s="1">
        <f t="shared" si="70"/>
        <v>213722.68525299188</v>
      </c>
      <c r="AJ113" s="1">
        <f t="shared" si="71"/>
        <v>65262.939189399782</v>
      </c>
      <c r="AK113" s="1">
        <f t="shared" si="72"/>
        <v>25555.956653720874</v>
      </c>
      <c r="AL113" s="14">
        <f t="shared" si="113"/>
        <v>36.903408021012922</v>
      </c>
      <c r="AM113" s="14">
        <f t="shared" si="114"/>
        <v>7.1385501657918295</v>
      </c>
      <c r="AN113" s="14">
        <f t="shared" si="115"/>
        <v>2.4860268754735442</v>
      </c>
      <c r="AO113" s="11">
        <f t="shared" si="116"/>
        <v>1.1628357139065064E-2</v>
      </c>
      <c r="AP113" s="11">
        <f t="shared" si="117"/>
        <v>1.4648663056339993E-2</v>
      </c>
      <c r="AQ113" s="11">
        <f t="shared" si="118"/>
        <v>1.3288185676701836E-2</v>
      </c>
      <c r="AR113" s="1">
        <f t="shared" si="126"/>
        <v>124733.65265696651</v>
      </c>
      <c r="AS113" s="1">
        <f t="shared" si="122"/>
        <v>39518.107670809848</v>
      </c>
      <c r="AT113" s="1">
        <f t="shared" si="122"/>
        <v>15339.191172198096</v>
      </c>
      <c r="AU113" s="1">
        <f t="shared" si="76"/>
        <v>24946.730531393303</v>
      </c>
      <c r="AV113" s="1">
        <f t="shared" si="77"/>
        <v>7903.62153416197</v>
      </c>
      <c r="AW113" s="1">
        <f t="shared" si="78"/>
        <v>3067.8382344396196</v>
      </c>
      <c r="AX113" s="1">
        <f t="shared" si="141"/>
        <v>85984.026673603803</v>
      </c>
      <c r="AY113" s="1">
        <f t="shared" si="133"/>
        <v>10754.021274820063</v>
      </c>
      <c r="AZ113" s="1">
        <f t="shared" si="134"/>
        <v>2855.8738895983429</v>
      </c>
      <c r="BA113" s="1">
        <f t="shared" si="142"/>
        <v>13185.829425983318</v>
      </c>
      <c r="BB113" s="1">
        <f t="shared" si="143"/>
        <v>27290.106179055994</v>
      </c>
      <c r="BC113" s="1">
        <f t="shared" si="144"/>
        <v>34190.861792111282</v>
      </c>
      <c r="BD113" s="1">
        <f t="shared" si="145"/>
        <v>16054.317194379477</v>
      </c>
      <c r="BE113" s="2">
        <f t="shared" si="152"/>
        <v>1.2215527840971803E-2</v>
      </c>
      <c r="BF113" s="2">
        <f t="shared" si="153"/>
        <v>1.0459493193196024E-2</v>
      </c>
      <c r="BG113" s="2">
        <f t="shared" si="154"/>
        <v>6.7106044469667243E-3</v>
      </c>
      <c r="BH113" s="2">
        <f t="shared" si="135"/>
        <v>9.6903155941867099E-3</v>
      </c>
      <c r="BI113" s="2">
        <f t="shared" si="146"/>
        <v>1.4921912043355725E-5</v>
      </c>
      <c r="BJ113" s="2">
        <f t="shared" si="136"/>
        <v>1.0940099785851396E-5</v>
      </c>
      <c r="BK113" s="2">
        <f t="shared" si="137"/>
        <v>4.5032212043649583E-6</v>
      </c>
      <c r="BL113" s="2">
        <f t="shared" si="138"/>
        <v>1.8612645937937384</v>
      </c>
      <c r="BM113" s="2">
        <f t="shared" si="139"/>
        <v>0.43233204126667923</v>
      </c>
      <c r="BN113" s="2">
        <f t="shared" si="140"/>
        <v>6.9075770944450249E-2</v>
      </c>
      <c r="BO113" s="2">
        <f t="shared" si="147"/>
        <v>17.786835021869319</v>
      </c>
      <c r="BP113" s="2">
        <f t="shared" si="148"/>
        <v>2.441877516553717</v>
      </c>
      <c r="BQ113" s="2">
        <f t="shared" si="149"/>
        <v>0.88513903890541201</v>
      </c>
      <c r="BR113" s="11">
        <f t="shared" si="150"/>
        <v>4.5737722799986197E-2</v>
      </c>
      <c r="BS113" s="17">
        <f t="shared" si="128"/>
        <v>7.9428424861947539E-2</v>
      </c>
      <c r="BT113" s="17">
        <f t="shared" si="129"/>
        <v>0.2150128002542685</v>
      </c>
      <c r="BU113" s="12">
        <f>(BU$3*templow!$I223+BU$4*templow!$I223^2+BU$5*templow!$I223^6)*(K113/K$56)^$BW$1</f>
        <v>2.6250803803902301</v>
      </c>
      <c r="BV113" s="12">
        <f>(BV$3*templow!$I223+BV$4*templow!$I223^2+BV$5*templow!$I223^6)*(L113/L$56)^$BW$1</f>
        <v>1.29624618315847</v>
      </c>
      <c r="BW113" s="12">
        <f>(BW$3*templow!$I223+BW$4*templow!$I223^2+BW$5*templow!$I223^6)*(M113/M$56)^$BW$1</f>
        <v>0.51913788144078976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79"/>
        <v>2068</v>
      </c>
      <c r="B114" s="5">
        <f t="shared" si="80"/>
        <v>1160.7719624121537</v>
      </c>
      <c r="C114" s="5">
        <f t="shared" si="81"/>
        <v>2940.9972289487187</v>
      </c>
      <c r="D114" s="5">
        <f t="shared" si="82"/>
        <v>4300.5058154910248</v>
      </c>
      <c r="E114" s="15">
        <f t="shared" si="83"/>
        <v>2.0969934736069336E-4</v>
      </c>
      <c r="F114" s="15">
        <f t="shared" si="84"/>
        <v>4.1312177579109647E-4</v>
      </c>
      <c r="G114" s="15">
        <f t="shared" si="85"/>
        <v>8.4337340965257295E-4</v>
      </c>
      <c r="H114" s="5">
        <f t="shared" si="86"/>
        <v>126617.30748250075</v>
      </c>
      <c r="I114" s="5">
        <f t="shared" si="87"/>
        <v>40271.211767902721</v>
      </c>
      <c r="J114" s="5">
        <f t="shared" si="88"/>
        <v>15612.28565275769</v>
      </c>
      <c r="K114" s="5">
        <f t="shared" si="89"/>
        <v>109080.26001884331</v>
      </c>
      <c r="L114" s="5">
        <f t="shared" si="90"/>
        <v>13693.046484881581</v>
      </c>
      <c r="M114" s="5">
        <f t="shared" si="91"/>
        <v>3630.3370632635929</v>
      </c>
      <c r="N114" s="15">
        <f t="shared" si="92"/>
        <v>1.4888594905312136E-2</v>
      </c>
      <c r="O114" s="15">
        <f t="shared" si="93"/>
        <v>1.8636369406713316E-2</v>
      </c>
      <c r="P114" s="15">
        <f t="shared" si="94"/>
        <v>1.6946042746774692E-2</v>
      </c>
      <c r="Q114" s="5">
        <f t="shared" si="95"/>
        <v>9524.2149008692104</v>
      </c>
      <c r="R114" s="5">
        <f t="shared" si="96"/>
        <v>11857.028450822028</v>
      </c>
      <c r="S114" s="5">
        <f t="shared" si="97"/>
        <v>5814.8879216165769</v>
      </c>
      <c r="T114" s="5">
        <f t="shared" si="98"/>
        <v>75.220482019691602</v>
      </c>
      <c r="U114" s="5">
        <f t="shared" si="99"/>
        <v>294.42939336313719</v>
      </c>
      <c r="V114" s="5">
        <f t="shared" si="100"/>
        <v>372.45590113766968</v>
      </c>
      <c r="W114" s="15">
        <f t="shared" si="101"/>
        <v>-1.0734613539272964E-2</v>
      </c>
      <c r="X114" s="15">
        <f t="shared" si="102"/>
        <v>-1.217998157191269E-2</v>
      </c>
      <c r="Y114" s="15">
        <f t="shared" si="103"/>
        <v>-9.7425357312937999E-3</v>
      </c>
      <c r="Z114" s="5">
        <f t="shared" si="123"/>
        <v>17137.963964309925</v>
      </c>
      <c r="AA114" s="5">
        <f t="shared" si="124"/>
        <v>34096.599161136837</v>
      </c>
      <c r="AB114" s="5">
        <f t="shared" si="125"/>
        <v>23676.855377320946</v>
      </c>
      <c r="AC114" s="16">
        <f t="shared" si="107"/>
        <v>1.8293217241746904</v>
      </c>
      <c r="AD114" s="16">
        <f t="shared" si="108"/>
        <v>2.9253511574589717</v>
      </c>
      <c r="AE114" s="16">
        <f t="shared" si="109"/>
        <v>4.1316072182109469</v>
      </c>
      <c r="AF114" s="15">
        <f t="shared" si="110"/>
        <v>-4.0504037456468023E-3</v>
      </c>
      <c r="AG114" s="15">
        <f t="shared" si="111"/>
        <v>2.9673830763510267E-4</v>
      </c>
      <c r="AH114" s="15">
        <f t="shared" si="112"/>
        <v>9.7937136394747881E-3</v>
      </c>
      <c r="AI114" s="1">
        <f t="shared" si="70"/>
        <v>217297.14725908602</v>
      </c>
      <c r="AJ114" s="1">
        <f t="shared" si="71"/>
        <v>66640.266804621773</v>
      </c>
      <c r="AK114" s="1">
        <f t="shared" si="72"/>
        <v>26068.199222788407</v>
      </c>
      <c r="AL114" s="14">
        <f t="shared" si="113"/>
        <v>37.328242769048728</v>
      </c>
      <c r="AM114" s="14">
        <f t="shared" si="114"/>
        <v>7.2420746797203996</v>
      </c>
      <c r="AN114" s="14">
        <f t="shared" si="115"/>
        <v>2.5187313143249219</v>
      </c>
      <c r="AO114" s="11">
        <f t="shared" si="116"/>
        <v>1.1512073567674414E-2</v>
      </c>
      <c r="AP114" s="11">
        <f t="shared" si="117"/>
        <v>1.4502176425776593E-2</v>
      </c>
      <c r="AQ114" s="11">
        <f t="shared" si="118"/>
        <v>1.3155303819934818E-2</v>
      </c>
      <c r="AR114" s="1">
        <f t="shared" si="126"/>
        <v>126617.30748250075</v>
      </c>
      <c r="AS114" s="1">
        <f t="shared" si="122"/>
        <v>40271.211767902721</v>
      </c>
      <c r="AT114" s="1">
        <f t="shared" si="122"/>
        <v>15612.28565275769</v>
      </c>
      <c r="AU114" s="1">
        <f t="shared" si="76"/>
        <v>25323.461496500153</v>
      </c>
      <c r="AV114" s="1">
        <f t="shared" si="77"/>
        <v>8054.2423535805447</v>
      </c>
      <c r="AW114" s="1">
        <f t="shared" si="78"/>
        <v>3122.4571305515383</v>
      </c>
      <c r="AX114" s="1">
        <f t="shared" si="141"/>
        <v>87264.208015074662</v>
      </c>
      <c r="AY114" s="1">
        <f t="shared" si="133"/>
        <v>10954.437187905265</v>
      </c>
      <c r="AZ114" s="1">
        <f t="shared" si="134"/>
        <v>2904.2696506108741</v>
      </c>
      <c r="BA114" s="1">
        <f t="shared" si="142"/>
        <v>13205.749357920096</v>
      </c>
      <c r="BB114" s="1">
        <f t="shared" si="143"/>
        <v>27355.685359806055</v>
      </c>
      <c r="BC114" s="1">
        <f t="shared" si="144"/>
        <v>34291.963415041842</v>
      </c>
      <c r="BD114" s="1">
        <f t="shared" si="145"/>
        <v>15625.668680654446</v>
      </c>
      <c r="BE114" s="2">
        <f t="shared" si="152"/>
        <v>1.2215527840971803E-2</v>
      </c>
      <c r="BF114" s="2">
        <f t="shared" si="153"/>
        <v>1.0459493193196024E-2</v>
      </c>
      <c r="BG114" s="2">
        <f t="shared" si="154"/>
        <v>6.7106044469667243E-3</v>
      </c>
      <c r="BH114" s="2">
        <f t="shared" si="135"/>
        <v>9.6763410472476916E-3</v>
      </c>
      <c r="BI114" s="2">
        <f t="shared" si="146"/>
        <v>1.4921912043355725E-5</v>
      </c>
      <c r="BJ114" s="2">
        <f t="shared" si="136"/>
        <v>1.0940099785851396E-5</v>
      </c>
      <c r="BK114" s="2">
        <f t="shared" si="137"/>
        <v>4.5032212043649583E-6</v>
      </c>
      <c r="BL114" s="2">
        <f t="shared" si="138"/>
        <v>1.8893723254204029</v>
      </c>
      <c r="BM114" s="2">
        <f t="shared" si="139"/>
        <v>0.44057107523800876</v>
      </c>
      <c r="BN114" s="2">
        <f t="shared" si="140"/>
        <v>7.0305575800101244E-2</v>
      </c>
      <c r="BO114" s="2">
        <f t="shared" si="147"/>
        <v>18.049953284093679</v>
      </c>
      <c r="BP114" s="2">
        <f t="shared" si="148"/>
        <v>2.4707242113942844</v>
      </c>
      <c r="BQ114" s="2">
        <f t="shared" si="149"/>
        <v>0.88498131917520806</v>
      </c>
      <c r="BR114" s="11">
        <f t="shared" si="150"/>
        <v>4.5588069624907995E-2</v>
      </c>
      <c r="BS114" s="17">
        <f t="shared" si="128"/>
        <v>7.5954441663705269E-2</v>
      </c>
      <c r="BT114" s="17">
        <f t="shared" si="129"/>
        <v>0.20875029150899854</v>
      </c>
      <c r="BU114" s="12">
        <f>(BU$3*templow!$I224+BU$4*templow!$I224^2+BU$5*templow!$I224^6)*(K114/K$56)^$BW$1</f>
        <v>2.6303472983381195</v>
      </c>
      <c r="BV114" s="12">
        <f>(BV$3*templow!$I224+BV$4*templow!$I224^2+BV$5*templow!$I224^6)*(L114/L$56)^$BW$1</f>
        <v>1.2930625163452196</v>
      </c>
      <c r="BW114" s="12">
        <f>(BW$3*templow!$I224+BW$4*templow!$I224^2+BW$5*templow!$I224^6)*(M114/M$56)^$BW$1</f>
        <v>0.5121983017797479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79"/>
        <v>2069</v>
      </c>
      <c r="B115" s="5">
        <f t="shared" si="80"/>
        <v>1161.0032048789585</v>
      </c>
      <c r="C115" s="5">
        <f t="shared" si="81"/>
        <v>2942.1514694466478</v>
      </c>
      <c r="D115" s="5">
        <f t="shared" si="82"/>
        <v>4303.951401131224</v>
      </c>
      <c r="E115" s="15">
        <f t="shared" si="83"/>
        <v>1.992143799926587E-4</v>
      </c>
      <c r="F115" s="15">
        <f t="shared" si="84"/>
        <v>3.9246568700154164E-4</v>
      </c>
      <c r="G115" s="15">
        <f t="shared" si="85"/>
        <v>8.0120473916994424E-4</v>
      </c>
      <c r="H115" s="5">
        <f t="shared" si="86"/>
        <v>128508.23782279561</v>
      </c>
      <c r="I115" s="5">
        <f t="shared" si="87"/>
        <v>41030.011552649739</v>
      </c>
      <c r="J115" s="5">
        <f t="shared" si="88"/>
        <v>15886.773848679557</v>
      </c>
      <c r="K115" s="5">
        <f t="shared" si="89"/>
        <v>110687.23779810182</v>
      </c>
      <c r="L115" s="5">
        <f t="shared" si="90"/>
        <v>13945.580973221124</v>
      </c>
      <c r="M115" s="5">
        <f t="shared" si="91"/>
        <v>3691.2066071433746</v>
      </c>
      <c r="N115" s="15">
        <f t="shared" si="92"/>
        <v>1.4732067736003884E-2</v>
      </c>
      <c r="O115" s="15">
        <f t="shared" si="93"/>
        <v>1.8442534947819222E-2</v>
      </c>
      <c r="P115" s="15">
        <f t="shared" si="94"/>
        <v>1.676691249849438E-2</v>
      </c>
      <c r="Q115" s="5">
        <f t="shared" si="95"/>
        <v>9562.6859703899299</v>
      </c>
      <c r="R115" s="5">
        <f t="shared" si="96"/>
        <v>11933.301857361048</v>
      </c>
      <c r="S115" s="5">
        <f t="shared" si="97"/>
        <v>5859.4748909415775</v>
      </c>
      <c r="T115" s="5">
        <f t="shared" si="98"/>
        <v>74.41301921497238</v>
      </c>
      <c r="U115" s="5">
        <f t="shared" si="99"/>
        <v>290.84324877774475</v>
      </c>
      <c r="V115" s="5">
        <f t="shared" si="100"/>
        <v>368.82723621250472</v>
      </c>
      <c r="W115" s="15">
        <f t="shared" si="101"/>
        <v>-1.0734613539272964E-2</v>
      </c>
      <c r="X115" s="15">
        <f t="shared" si="102"/>
        <v>-1.217998157191269E-2</v>
      </c>
      <c r="Y115" s="15">
        <f t="shared" si="103"/>
        <v>-9.7425357312937999E-3</v>
      </c>
      <c r="Z115" s="5">
        <f t="shared" si="123"/>
        <v>17140.316330076057</v>
      </c>
      <c r="AA115" s="5">
        <f t="shared" si="124"/>
        <v>34333.359216250574</v>
      </c>
      <c r="AB115" s="5">
        <f t="shared" si="125"/>
        <v>24097.325139450862</v>
      </c>
      <c r="AC115" s="16">
        <f t="shared" si="107"/>
        <v>1.8219122326111001</v>
      </c>
      <c r="AD115" s="16">
        <f t="shared" si="108"/>
        <v>2.9262192212106743</v>
      </c>
      <c r="AE115" s="16">
        <f t="shared" si="109"/>
        <v>4.1720709961768918</v>
      </c>
      <c r="AF115" s="15">
        <f t="shared" si="110"/>
        <v>-4.0504037456468023E-3</v>
      </c>
      <c r="AG115" s="15">
        <f t="shared" si="111"/>
        <v>2.9673830763510267E-4</v>
      </c>
      <c r="AH115" s="15">
        <f t="shared" si="112"/>
        <v>9.7937136394747881E-3</v>
      </c>
      <c r="AI115" s="1">
        <f t="shared" si="70"/>
        <v>220890.89402967758</v>
      </c>
      <c r="AJ115" s="1">
        <f t="shared" si="71"/>
        <v>68030.482477740137</v>
      </c>
      <c r="AK115" s="1">
        <f t="shared" si="72"/>
        <v>26583.836431061107</v>
      </c>
      <c r="AL115" s="14">
        <f t="shared" si="113"/>
        <v>37.753670991188933</v>
      </c>
      <c r="AM115" s="14">
        <f t="shared" si="114"/>
        <v>7.3460502659674152</v>
      </c>
      <c r="AN115" s="14">
        <f t="shared" si="115"/>
        <v>2.5515346432488428</v>
      </c>
      <c r="AO115" s="11">
        <f t="shared" si="116"/>
        <v>1.1396952831997669E-2</v>
      </c>
      <c r="AP115" s="11">
        <f t="shared" si="117"/>
        <v>1.4357154661518826E-2</v>
      </c>
      <c r="AQ115" s="11">
        <f t="shared" si="118"/>
        <v>1.302375078173547E-2</v>
      </c>
      <c r="AR115" s="1">
        <f t="shared" si="126"/>
        <v>128508.23782279561</v>
      </c>
      <c r="AS115" s="1">
        <f t="shared" si="122"/>
        <v>41030.011552649739</v>
      </c>
      <c r="AT115" s="1">
        <f t="shared" si="122"/>
        <v>15886.773848679557</v>
      </c>
      <c r="AU115" s="1">
        <f t="shared" si="76"/>
        <v>25701.647564559124</v>
      </c>
      <c r="AV115" s="1">
        <f t="shared" si="77"/>
        <v>8206.0023105299479</v>
      </c>
      <c r="AW115" s="1">
        <f t="shared" si="78"/>
        <v>3177.3547697359118</v>
      </c>
      <c r="AX115" s="1">
        <f t="shared" si="141"/>
        <v>88549.790238481452</v>
      </c>
      <c r="AY115" s="1">
        <f t="shared" si="133"/>
        <v>11156.464778576899</v>
      </c>
      <c r="AZ115" s="1">
        <f t="shared" si="134"/>
        <v>2952.9652857146993</v>
      </c>
      <c r="BA115" s="1">
        <f t="shared" si="142"/>
        <v>13225.35934633445</v>
      </c>
      <c r="BB115" s="1">
        <f t="shared" si="143"/>
        <v>27420.187974227618</v>
      </c>
      <c r="BC115" s="1">
        <f t="shared" si="144"/>
        <v>34391.003970202226</v>
      </c>
      <c r="BD115" s="1">
        <f t="shared" si="145"/>
        <v>15207.671801725211</v>
      </c>
      <c r="BE115" s="2">
        <f t="shared" si="152"/>
        <v>1.2215527840971803E-2</v>
      </c>
      <c r="BF115" s="2">
        <f t="shared" si="153"/>
        <v>1.0459493193196024E-2</v>
      </c>
      <c r="BG115" s="2">
        <f t="shared" si="154"/>
        <v>6.7106044469667243E-3</v>
      </c>
      <c r="BH115" s="2">
        <f t="shared" si="135"/>
        <v>9.662372589612403E-3</v>
      </c>
      <c r="BI115" s="2">
        <f t="shared" si="146"/>
        <v>1.4921912043355725E-5</v>
      </c>
      <c r="BJ115" s="2">
        <f t="shared" si="136"/>
        <v>1.0940099785851396E-5</v>
      </c>
      <c r="BK115" s="2">
        <f t="shared" si="137"/>
        <v>4.5032212043649583E-6</v>
      </c>
      <c r="BL115" s="2">
        <f t="shared" si="138"/>
        <v>1.9175886216383955</v>
      </c>
      <c r="BM115" s="2">
        <f t="shared" si="139"/>
        <v>0.44887242060062371</v>
      </c>
      <c r="BN115" s="2">
        <f t="shared" si="140"/>
        <v>7.1541656864324482E-2</v>
      </c>
      <c r="BO115" s="2">
        <f t="shared" si="147"/>
        <v>18.317001001481749</v>
      </c>
      <c r="BP115" s="2">
        <f t="shared" si="148"/>
        <v>2.499919240926292</v>
      </c>
      <c r="BQ115" s="2">
        <f t="shared" si="149"/>
        <v>0.88482729614141042</v>
      </c>
      <c r="BR115" s="11">
        <f t="shared" si="150"/>
        <v>4.543919482912992E-2</v>
      </c>
      <c r="BS115" s="17">
        <f t="shared" si="128"/>
        <v>7.2642796786073702E-2</v>
      </c>
      <c r="BT115" s="17">
        <f t="shared" si="129"/>
        <v>0.20267018593106653</v>
      </c>
      <c r="BU115" s="12">
        <f>(BU$3*templow!$I225+BU$4*templow!$I225^2+BU$5*templow!$I225^6)*(K115/K$56)^$BW$1</f>
        <v>2.6350099468904218</v>
      </c>
      <c r="BV115" s="12">
        <f>(BV$3*templow!$I225+BV$4*templow!$I225^2+BV$5*templow!$I225^6)*(L115/L$56)^$BW$1</f>
        <v>1.2894818413974911</v>
      </c>
      <c r="BW115" s="12">
        <f>(BW$3*templow!$I225+BW$4*templow!$I225^2+BW$5*templow!$I225^6)*(M115/M$56)^$BW$1</f>
        <v>0.50495452417488085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79"/>
        <v>2070</v>
      </c>
      <c r="B116" s="5">
        <f t="shared" si="80"/>
        <v>1161.2229289859065</v>
      </c>
      <c r="C116" s="5">
        <f t="shared" si="81"/>
        <v>2943.2484282694809</v>
      </c>
      <c r="D116" s="5">
        <f t="shared" si="82"/>
        <v>4307.2273300779807</v>
      </c>
      <c r="E116" s="15">
        <f t="shared" si="83"/>
        <v>1.8925366099302576E-4</v>
      </c>
      <c r="F116" s="15">
        <f t="shared" si="84"/>
        <v>3.7284240265146454E-4</v>
      </c>
      <c r="G116" s="15">
        <f t="shared" si="85"/>
        <v>7.6114450221144696E-4</v>
      </c>
      <c r="H116" s="5">
        <f t="shared" si="86"/>
        <v>130406.18432395725</v>
      </c>
      <c r="I116" s="5">
        <f t="shared" si="87"/>
        <v>41794.414526055407</v>
      </c>
      <c r="J116" s="5">
        <f t="shared" si="88"/>
        <v>16162.624232027327</v>
      </c>
      <c r="K116" s="5">
        <f t="shared" si="89"/>
        <v>112300.73146922847</v>
      </c>
      <c r="L116" s="5">
        <f t="shared" si="90"/>
        <v>14200.097458517612</v>
      </c>
      <c r="M116" s="5">
        <f t="shared" si="91"/>
        <v>3752.4428114488928</v>
      </c>
      <c r="N116" s="15">
        <f t="shared" si="92"/>
        <v>1.457705245178964E-2</v>
      </c>
      <c r="O116" s="15">
        <f t="shared" si="93"/>
        <v>1.8250690723120133E-2</v>
      </c>
      <c r="P116" s="15">
        <f t="shared" si="94"/>
        <v>1.6589752572237826E-2</v>
      </c>
      <c r="Q116" s="5">
        <f t="shared" si="95"/>
        <v>9599.7500913781369</v>
      </c>
      <c r="R116" s="5">
        <f t="shared" si="96"/>
        <v>12007.568033714077</v>
      </c>
      <c r="S116" s="5">
        <f t="shared" si="97"/>
        <v>5903.1386653100853</v>
      </c>
      <c r="T116" s="5">
        <f t="shared" si="98"/>
        <v>73.614224211409152</v>
      </c>
      <c r="U116" s="5">
        <f t="shared" si="99"/>
        <v>287.30078336731663</v>
      </c>
      <c r="V116" s="5">
        <f t="shared" si="100"/>
        <v>365.23392368503005</v>
      </c>
      <c r="W116" s="15">
        <f t="shared" si="101"/>
        <v>-1.0734613539272964E-2</v>
      </c>
      <c r="X116" s="15">
        <f t="shared" si="102"/>
        <v>-1.217998157191269E-2</v>
      </c>
      <c r="Y116" s="15">
        <f t="shared" si="103"/>
        <v>-9.7425357312937999E-3</v>
      </c>
      <c r="Z116" s="5">
        <f t="shared" si="123"/>
        <v>17139.845414736032</v>
      </c>
      <c r="AA116" s="5">
        <f t="shared" si="124"/>
        <v>34564.471001924598</v>
      </c>
      <c r="AB116" s="5">
        <f t="shared" si="125"/>
        <v>24519.908737291065</v>
      </c>
      <c r="AC116" s="16">
        <f t="shared" si="107"/>
        <v>1.8145327524798924</v>
      </c>
      <c r="AD116" s="16">
        <f t="shared" si="108"/>
        <v>2.9270875425501459</v>
      </c>
      <c r="AE116" s="16">
        <f t="shared" si="109"/>
        <v>4.2129310647970062</v>
      </c>
      <c r="AF116" s="15">
        <f t="shared" si="110"/>
        <v>-4.0504037456468023E-3</v>
      </c>
      <c r="AG116" s="15">
        <f t="shared" si="111"/>
        <v>2.9673830763510267E-4</v>
      </c>
      <c r="AH116" s="15">
        <f t="shared" si="112"/>
        <v>9.7937136394747881E-3</v>
      </c>
      <c r="AI116" s="1">
        <f t="shared" si="70"/>
        <v>224503.45219126897</v>
      </c>
      <c r="AJ116" s="1">
        <f t="shared" si="71"/>
        <v>69433.43654049607</v>
      </c>
      <c r="AK116" s="1">
        <f t="shared" si="72"/>
        <v>27102.80755769091</v>
      </c>
      <c r="AL116" s="14">
        <f t="shared" si="113"/>
        <v>38.179645030635058</v>
      </c>
      <c r="AM116" s="14">
        <f t="shared" si="114"/>
        <v>7.4504639619890041</v>
      </c>
      <c r="AN116" s="14">
        <f t="shared" si="115"/>
        <v>2.5844328890404338</v>
      </c>
      <c r="AO116" s="11">
        <f t="shared" si="116"/>
        <v>1.1282983303677692E-2</v>
      </c>
      <c r="AP116" s="11">
        <f t="shared" si="117"/>
        <v>1.4213583114903637E-2</v>
      </c>
      <c r="AQ116" s="11">
        <f t="shared" si="118"/>
        <v>1.2893513273918116E-2</v>
      </c>
      <c r="AR116" s="1">
        <f t="shared" si="126"/>
        <v>130406.18432395725</v>
      </c>
      <c r="AS116" s="1">
        <f t="shared" si="122"/>
        <v>41794.414526055407</v>
      </c>
      <c r="AT116" s="1">
        <f t="shared" si="122"/>
        <v>16162.624232027327</v>
      </c>
      <c r="AU116" s="1">
        <f t="shared" si="76"/>
        <v>26081.236864791452</v>
      </c>
      <c r="AV116" s="1">
        <f t="shared" si="77"/>
        <v>8358.8829052110814</v>
      </c>
      <c r="AW116" s="1">
        <f t="shared" si="78"/>
        <v>3232.5248464054657</v>
      </c>
      <c r="AX116" s="1">
        <f t="shared" si="141"/>
        <v>89840.585175382774</v>
      </c>
      <c r="AY116" s="1">
        <f t="shared" si="133"/>
        <v>11360.077966814089</v>
      </c>
      <c r="AZ116" s="1">
        <f t="shared" si="134"/>
        <v>3001.9542491591142</v>
      </c>
      <c r="BA116" s="1">
        <f t="shared" si="142"/>
        <v>13244.667313156406</v>
      </c>
      <c r="BB116" s="1">
        <f t="shared" si="143"/>
        <v>27483.643403455833</v>
      </c>
      <c r="BC116" s="1">
        <f t="shared" si="144"/>
        <v>34488.050087020878</v>
      </c>
      <c r="BD116" s="1">
        <f t="shared" si="145"/>
        <v>14800.110513718939</v>
      </c>
      <c r="BE116" s="2">
        <f t="shared" si="152"/>
        <v>1.2215527840971803E-2</v>
      </c>
      <c r="BF116" s="2">
        <f t="shared" si="153"/>
        <v>1.0459493193196024E-2</v>
      </c>
      <c r="BG116" s="2">
        <f t="shared" si="154"/>
        <v>6.7106044469667243E-3</v>
      </c>
      <c r="BH116" s="2">
        <f t="shared" si="135"/>
        <v>9.6484092183424259E-3</v>
      </c>
      <c r="BI116" s="2">
        <f t="shared" si="146"/>
        <v>1.4921912043355725E-5</v>
      </c>
      <c r="BJ116" s="2">
        <f t="shared" si="136"/>
        <v>1.0940099785851396E-5</v>
      </c>
      <c r="BK116" s="2">
        <f t="shared" si="137"/>
        <v>4.5032212043649583E-6</v>
      </c>
      <c r="BL116" s="2">
        <f t="shared" si="138"/>
        <v>1.9459096123917241</v>
      </c>
      <c r="BM116" s="2">
        <f t="shared" si="139"/>
        <v>0.45723506540628323</v>
      </c>
      <c r="BN116" s="2">
        <f t="shared" si="140"/>
        <v>7.2783872159848356E-2</v>
      </c>
      <c r="BO116" s="2">
        <f t="shared" si="147"/>
        <v>18.588036667759336</v>
      </c>
      <c r="BP116" s="2">
        <f t="shared" si="148"/>
        <v>2.5294667129408612</v>
      </c>
      <c r="BQ116" s="2">
        <f t="shared" si="149"/>
        <v>0.88467684939742064</v>
      </c>
      <c r="BR116" s="11">
        <f t="shared" si="150"/>
        <v>4.529112641419572E-2</v>
      </c>
      <c r="BS116" s="17">
        <f t="shared" si="128"/>
        <v>6.9485434586127867E-2</v>
      </c>
      <c r="BT116" s="17">
        <f t="shared" si="129"/>
        <v>0.19676717080686071</v>
      </c>
      <c r="BU116" s="12">
        <f>(BU$3*templow!$I226+BU$4*templow!$I226^2+BU$5*templow!$I226^6)*(K116/K$56)^$BW$1</f>
        <v>2.6390654888165783</v>
      </c>
      <c r="BV116" s="12">
        <f>(BV$3*templow!$I226+BV$4*templow!$I226^2+BV$5*templow!$I226^6)*(L116/L$56)^$BW$1</f>
        <v>1.2855041704814061</v>
      </c>
      <c r="BW116" s="12">
        <f>(BW$3*templow!$I226+BW$4*templow!$I226^2+BW$5*templow!$I226^6)*(M116/M$56)^$BW$1</f>
        <v>0.49740716677310076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79"/>
        <v>2071</v>
      </c>
      <c r="B117" s="5">
        <f t="shared" si="80"/>
        <v>1161.4317063919191</v>
      </c>
      <c r="C117" s="5">
        <f t="shared" si="81"/>
        <v>2944.2909276942974</v>
      </c>
      <c r="D117" s="5">
        <f t="shared" si="82"/>
        <v>4310.3418313599414</v>
      </c>
      <c r="E117" s="15">
        <f t="shared" si="83"/>
        <v>1.7979097794337446E-4</v>
      </c>
      <c r="F117" s="15">
        <f t="shared" si="84"/>
        <v>3.542002825188913E-4</v>
      </c>
      <c r="G117" s="15">
        <f t="shared" si="85"/>
        <v>7.2308727710087455E-4</v>
      </c>
      <c r="H117" s="5">
        <f t="shared" si="86"/>
        <v>132310.88670404945</v>
      </c>
      <c r="I117" s="5">
        <f t="shared" si="87"/>
        <v>42564.326726674713</v>
      </c>
      <c r="J117" s="5">
        <f t="shared" si="88"/>
        <v>16439.805074232714</v>
      </c>
      <c r="K117" s="5">
        <f t="shared" si="89"/>
        <v>113920.50516261852</v>
      </c>
      <c r="L117" s="5">
        <f t="shared" si="90"/>
        <v>14456.562809846801</v>
      </c>
      <c r="M117" s="5">
        <f t="shared" si="91"/>
        <v>3814.0374284528257</v>
      </c>
      <c r="N117" s="15">
        <f t="shared" si="92"/>
        <v>1.4423536447168095E-2</v>
      </c>
      <c r="O117" s="15">
        <f t="shared" si="93"/>
        <v>1.806081627808509E-2</v>
      </c>
      <c r="P117" s="15">
        <f t="shared" si="94"/>
        <v>1.6414538501694054E-2</v>
      </c>
      <c r="Q117" s="5">
        <f t="shared" si="95"/>
        <v>9635.408537750729</v>
      </c>
      <c r="R117" s="5">
        <f t="shared" si="96"/>
        <v>12079.818286889707</v>
      </c>
      <c r="S117" s="5">
        <f t="shared" si="97"/>
        <v>5945.8766786530286</v>
      </c>
      <c r="T117" s="5">
        <f t="shared" si="98"/>
        <v>72.824003963506286</v>
      </c>
      <c r="U117" s="5">
        <f t="shared" si="99"/>
        <v>283.8014651203066</v>
      </c>
      <c r="V117" s="5">
        <f t="shared" si="100"/>
        <v>361.67561913324801</v>
      </c>
      <c r="W117" s="15">
        <f t="shared" si="101"/>
        <v>-1.0734613539272964E-2</v>
      </c>
      <c r="X117" s="15">
        <f t="shared" si="102"/>
        <v>-1.217998157191269E-2</v>
      </c>
      <c r="Y117" s="15">
        <f t="shared" si="103"/>
        <v>-9.7425357312937999E-3</v>
      </c>
      <c r="Z117" s="5">
        <f t="shared" si="123"/>
        <v>17136.585559764811</v>
      </c>
      <c r="AA117" s="5">
        <f t="shared" si="124"/>
        <v>34789.901313250055</v>
      </c>
      <c r="AB117" s="5">
        <f t="shared" si="125"/>
        <v>24944.557229253031</v>
      </c>
      <c r="AC117" s="16">
        <f t="shared" si="107"/>
        <v>1.8071831622226491</v>
      </c>
      <c r="AD117" s="16">
        <f t="shared" si="108"/>
        <v>2.9279561215538221</v>
      </c>
      <c r="AE117" s="16">
        <f t="shared" si="109"/>
        <v>4.2541913052284759</v>
      </c>
      <c r="AF117" s="15">
        <f t="shared" si="110"/>
        <v>-4.0504037456468023E-3</v>
      </c>
      <c r="AG117" s="15">
        <f t="shared" si="111"/>
        <v>2.9673830763510267E-4</v>
      </c>
      <c r="AH117" s="15">
        <f t="shared" si="112"/>
        <v>9.7937136394747881E-3</v>
      </c>
      <c r="AI117" s="1">
        <f t="shared" si="70"/>
        <v>228134.34383693352</v>
      </c>
      <c r="AJ117" s="1">
        <f t="shared" si="71"/>
        <v>70848.975791657547</v>
      </c>
      <c r="AK117" s="1">
        <f t="shared" si="72"/>
        <v>27625.051648327288</v>
      </c>
      <c r="AL117" s="14">
        <f t="shared" si="113"/>
        <v>38.606117525081849</v>
      </c>
      <c r="AM117" s="14">
        <f t="shared" si="114"/>
        <v>7.5553027728696458</v>
      </c>
      <c r="AN117" s="14">
        <f t="shared" si="115"/>
        <v>2.617422084603223</v>
      </c>
      <c r="AO117" s="11">
        <f t="shared" si="116"/>
        <v>1.1170153470640916E-2</v>
      </c>
      <c r="AP117" s="11">
        <f t="shared" si="117"/>
        <v>1.40714472837546E-2</v>
      </c>
      <c r="AQ117" s="11">
        <f t="shared" si="118"/>
        <v>1.2764578141178935E-2</v>
      </c>
      <c r="AR117" s="1">
        <f t="shared" si="126"/>
        <v>132310.88670404945</v>
      </c>
      <c r="AS117" s="1">
        <f t="shared" si="122"/>
        <v>42564.326726674713</v>
      </c>
      <c r="AT117" s="1">
        <f t="shared" si="122"/>
        <v>16439.805074232714</v>
      </c>
      <c r="AU117" s="1">
        <f t="shared" si="76"/>
        <v>26462.177340809892</v>
      </c>
      <c r="AV117" s="1">
        <f t="shared" si="77"/>
        <v>8512.8653453349434</v>
      </c>
      <c r="AW117" s="1">
        <f t="shared" si="78"/>
        <v>3287.9610148465431</v>
      </c>
      <c r="AX117" s="1">
        <f t="shared" si="141"/>
        <v>91136.404130094801</v>
      </c>
      <c r="AY117" s="1">
        <f t="shared" si="133"/>
        <v>11565.250247877442</v>
      </c>
      <c r="AZ117" s="1">
        <f t="shared" si="134"/>
        <v>3051.2299427622606</v>
      </c>
      <c r="BA117" s="1">
        <f t="shared" si="142"/>
        <v>13263.680875453898</v>
      </c>
      <c r="BB117" s="1">
        <f t="shared" si="143"/>
        <v>27546.079916267219</v>
      </c>
      <c r="BC117" s="1">
        <f t="shared" si="144"/>
        <v>34583.165823464216</v>
      </c>
      <c r="BD117" s="1">
        <f t="shared" si="145"/>
        <v>14402.769775649795</v>
      </c>
      <c r="BE117" s="2">
        <f t="shared" si="152"/>
        <v>1.2215527840971803E-2</v>
      </c>
      <c r="BF117" s="2">
        <f t="shared" si="153"/>
        <v>1.0459493193196024E-2</v>
      </c>
      <c r="BG117" s="2">
        <f t="shared" si="154"/>
        <v>6.7106044469667243E-3</v>
      </c>
      <c r="BH117" s="2">
        <f t="shared" si="135"/>
        <v>9.6344499974183925E-3</v>
      </c>
      <c r="BI117" s="2">
        <f t="shared" si="146"/>
        <v>1.4921912043355725E-5</v>
      </c>
      <c r="BJ117" s="2">
        <f t="shared" si="136"/>
        <v>1.0940099785851396E-5</v>
      </c>
      <c r="BK117" s="2">
        <f t="shared" si="137"/>
        <v>4.5032212043649583E-6</v>
      </c>
      <c r="BL117" s="2">
        <f t="shared" si="138"/>
        <v>1.9743314137762304</v>
      </c>
      <c r="BM117" s="2">
        <f t="shared" si="139"/>
        <v>0.46565798170740291</v>
      </c>
      <c r="BN117" s="2">
        <f t="shared" si="140"/>
        <v>7.4032078805911394E-2</v>
      </c>
      <c r="BO117" s="2">
        <f t="shared" si="147"/>
        <v>18.863119663601925</v>
      </c>
      <c r="BP117" s="2">
        <f t="shared" si="148"/>
        <v>2.559370787873243</v>
      </c>
      <c r="BQ117" s="2">
        <f t="shared" si="149"/>
        <v>0.88452986376552145</v>
      </c>
      <c r="BR117" s="11">
        <f t="shared" si="150"/>
        <v>4.5143890448099827E-2</v>
      </c>
      <c r="BS117" s="17">
        <f t="shared" si="128"/>
        <v>6.6474719654890019E-2</v>
      </c>
      <c r="BT117" s="17">
        <f t="shared" si="129"/>
        <v>0.19103608816200068</v>
      </c>
      <c r="BU117" s="12">
        <f>(BU$3*templow!$I227+BU$4*templow!$I227^2+BU$5*templow!$I227^6)*(K117/K$56)^$BW$1</f>
        <v>2.6425115926134026</v>
      </c>
      <c r="BV117" s="12">
        <f>(BV$3*templow!$I227+BV$4*templow!$I227^2+BV$5*templow!$I227^6)*(L117/L$56)^$BW$1</f>
        <v>1.2811298148386332</v>
      </c>
      <c r="BW117" s="12">
        <f>(BW$3*templow!$I227+BW$4*templow!$I227^2+BW$5*templow!$I227^6)*(M117/M$56)^$BW$1</f>
        <v>0.48955705343565514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79"/>
        <v>2072</v>
      </c>
      <c r="B118" s="5">
        <f t="shared" si="80"/>
        <v>1161.6300805871103</v>
      </c>
      <c r="C118" s="5">
        <f t="shared" si="81"/>
        <v>2945.2816529387837</v>
      </c>
      <c r="D118" s="5">
        <f t="shared" si="82"/>
        <v>4313.3027470312427</v>
      </c>
      <c r="E118" s="15">
        <f t="shared" si="83"/>
        <v>1.7080142904620573E-4</v>
      </c>
      <c r="F118" s="15">
        <f t="shared" si="84"/>
        <v>3.364902683929467E-4</v>
      </c>
      <c r="G118" s="15">
        <f t="shared" si="85"/>
        <v>6.8693291324583075E-4</v>
      </c>
      <c r="H118" s="5">
        <f t="shared" si="86"/>
        <v>134222.08389972604</v>
      </c>
      <c r="I118" s="5">
        <f t="shared" si="87"/>
        <v>43339.652781605524</v>
      </c>
      <c r="J118" s="5">
        <f t="shared" si="88"/>
        <v>16718.284450960407</v>
      </c>
      <c r="K118" s="5">
        <f t="shared" si="89"/>
        <v>115546.32248494081</v>
      </c>
      <c r="L118" s="5">
        <f t="shared" si="90"/>
        <v>14714.943386946197</v>
      </c>
      <c r="M118" s="5">
        <f t="shared" si="91"/>
        <v>3875.9821490544009</v>
      </c>
      <c r="N118" s="15">
        <f t="shared" si="92"/>
        <v>1.4271507311185871E-2</v>
      </c>
      <c r="O118" s="15">
        <f t="shared" si="93"/>
        <v>1.7872891398736046E-2</v>
      </c>
      <c r="P118" s="15">
        <f t="shared" si="94"/>
        <v>1.6241246123980257E-2</v>
      </c>
      <c r="Q118" s="5">
        <f t="shared" si="95"/>
        <v>9669.6631283657971</v>
      </c>
      <c r="R118" s="5">
        <f t="shared" si="96"/>
        <v>12150.044926148856</v>
      </c>
      <c r="S118" s="5">
        <f t="shared" si="97"/>
        <v>5987.6867032367054</v>
      </c>
      <c r="T118" s="5">
        <f t="shared" si="98"/>
        <v>72.042266424575558</v>
      </c>
      <c r="U118" s="5">
        <f t="shared" si="99"/>
        <v>280.34476850505945</v>
      </c>
      <c r="V118" s="5">
        <f t="shared" si="100"/>
        <v>358.15198149070454</v>
      </c>
      <c r="W118" s="15">
        <f t="shared" si="101"/>
        <v>-1.0734613539272964E-2</v>
      </c>
      <c r="X118" s="15">
        <f t="shared" si="102"/>
        <v>-1.217998157191269E-2</v>
      </c>
      <c r="Y118" s="15">
        <f t="shared" si="103"/>
        <v>-9.7425357312937999E-3</v>
      </c>
      <c r="Z118" s="5">
        <f t="shared" si="123"/>
        <v>17130.571803227878</v>
      </c>
      <c r="AA118" s="5">
        <f t="shared" si="124"/>
        <v>35009.619838391212</v>
      </c>
      <c r="AB118" s="5">
        <f t="shared" si="125"/>
        <v>25371.221372752301</v>
      </c>
      <c r="AC118" s="16">
        <f t="shared" si="107"/>
        <v>1.7998633407733127</v>
      </c>
      <c r="AD118" s="16">
        <f t="shared" si="108"/>
        <v>2.9288249582981618</v>
      </c>
      <c r="AE118" s="16">
        <f t="shared" si="109"/>
        <v>4.2958556366394269</v>
      </c>
      <c r="AF118" s="15">
        <f t="shared" si="110"/>
        <v>-4.0504037456468023E-3</v>
      </c>
      <c r="AG118" s="15">
        <f t="shared" si="111"/>
        <v>2.9673830763510267E-4</v>
      </c>
      <c r="AH118" s="15">
        <f t="shared" si="112"/>
        <v>9.7937136394747881E-3</v>
      </c>
      <c r="AI118" s="1">
        <f t="shared" si="70"/>
        <v>231783.08679405006</v>
      </c>
      <c r="AJ118" s="1">
        <f t="shared" si="71"/>
        <v>72276.943557826744</v>
      </c>
      <c r="AK118" s="1">
        <f t="shared" si="72"/>
        <v>28150.507498341103</v>
      </c>
      <c r="AL118" s="14">
        <f t="shared" si="113"/>
        <v>39.033041420166008</v>
      </c>
      <c r="AM118" s="14">
        <f t="shared" si="114"/>
        <v>7.6605536771040734</v>
      </c>
      <c r="AN118" s="14">
        <f t="shared" si="115"/>
        <v>2.6504982704433142</v>
      </c>
      <c r="AO118" s="11">
        <f t="shared" si="116"/>
        <v>1.1058451935934506E-2</v>
      </c>
      <c r="AP118" s="11">
        <f t="shared" si="117"/>
        <v>1.3930732810917055E-2</v>
      </c>
      <c r="AQ118" s="11">
        <f t="shared" si="118"/>
        <v>1.2636932359767145E-2</v>
      </c>
      <c r="AR118" s="1">
        <f t="shared" si="126"/>
        <v>134222.08389972604</v>
      </c>
      <c r="AS118" s="1">
        <f t="shared" si="122"/>
        <v>43339.652781605524</v>
      </c>
      <c r="AT118" s="1">
        <f t="shared" si="122"/>
        <v>16718.284450960407</v>
      </c>
      <c r="AU118" s="1">
        <f t="shared" si="76"/>
        <v>26844.416779945212</v>
      </c>
      <c r="AV118" s="1">
        <f t="shared" si="77"/>
        <v>8667.9305563211055</v>
      </c>
      <c r="AW118" s="1">
        <f t="shared" si="78"/>
        <v>3343.6568901920818</v>
      </c>
      <c r="AX118" s="1">
        <f t="shared" si="141"/>
        <v>92437.057987952663</v>
      </c>
      <c r="AY118" s="1">
        <f t="shared" si="133"/>
        <v>11771.95470955696</v>
      </c>
      <c r="AZ118" s="1">
        <f t="shared" si="134"/>
        <v>3100.7857192435208</v>
      </c>
      <c r="BA118" s="1">
        <f t="shared" si="142"/>
        <v>13282.407358867849</v>
      </c>
      <c r="BB118" s="1">
        <f t="shared" si="143"/>
        <v>27607.524713572668</v>
      </c>
      <c r="BC118" s="1">
        <f t="shared" si="144"/>
        <v>34676.412757936363</v>
      </c>
      <c r="BD118" s="1">
        <f t="shared" si="145"/>
        <v>14015.435837957302</v>
      </c>
      <c r="BE118" s="2">
        <f t="shared" si="152"/>
        <v>1.2215527840971803E-2</v>
      </c>
      <c r="BF118" s="2">
        <f t="shared" si="153"/>
        <v>1.0459493193196024E-2</v>
      </c>
      <c r="BG118" s="2">
        <f t="shared" si="154"/>
        <v>6.7106044469667243E-3</v>
      </c>
      <c r="BH118" s="2">
        <f t="shared" si="135"/>
        <v>9.6204940557700694E-3</v>
      </c>
      <c r="BI118" s="2">
        <f t="shared" si="146"/>
        <v>1.4921912043355725E-5</v>
      </c>
      <c r="BJ118" s="2">
        <f t="shared" si="136"/>
        <v>1.0940099785851396E-5</v>
      </c>
      <c r="BK118" s="2">
        <f t="shared" si="137"/>
        <v>4.5032212043649583E-6</v>
      </c>
      <c r="BL118" s="2">
        <f t="shared" si="138"/>
        <v>2.0028501302276247</v>
      </c>
      <c r="BM118" s="2">
        <f t="shared" si="139"/>
        <v>0.47414012611491646</v>
      </c>
      <c r="BN118" s="2">
        <f t="shared" si="140"/>
        <v>7.5286133040169886E-2</v>
      </c>
      <c r="BO118" s="2">
        <f t="shared" si="147"/>
        <v>19.142310269426165</v>
      </c>
      <c r="BP118" s="2">
        <f t="shared" si="148"/>
        <v>2.589635679320264</v>
      </c>
      <c r="BQ118" s="2">
        <f t="shared" si="149"/>
        <v>0.88438622905838515</v>
      </c>
      <c r="BR118" s="11">
        <f t="shared" si="150"/>
        <v>4.4997511161609188E-2</v>
      </c>
      <c r="BS118" s="17">
        <f t="shared" si="128"/>
        <v>6.3603414096779859E-2</v>
      </c>
      <c r="BT118" s="17">
        <f t="shared" si="129"/>
        <v>0.18547193025436959</v>
      </c>
      <c r="BU118" s="12">
        <f>(BU$3*templow!$I228+BU$4*templow!$I228^2+BU$5*templow!$I228^6)*(K118/K$56)^$BW$1</f>
        <v>2.6453464198345888</v>
      </c>
      <c r="BV118" s="12">
        <f>(BV$3*templow!$I228+BV$4*templow!$I228^2+BV$5*templow!$I228^6)*(L118/L$56)^$BW$1</f>
        <v>1.2763593752997593</v>
      </c>
      <c r="BW118" s="12">
        <f>(BW$3*templow!$I228+BW$4*templow!$I228^2+BW$5*templow!$I228^6)*(M118/M$56)^$BW$1</f>
        <v>0.48140520714873297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79"/>
        <v>2073</v>
      </c>
      <c r="B119" s="5">
        <f t="shared" si="80"/>
        <v>1161.8185682610083</v>
      </c>
      <c r="C119" s="5">
        <f t="shared" si="81"/>
        <v>2946.2231586219796</v>
      </c>
      <c r="D119" s="5">
        <f t="shared" si="82"/>
        <v>4316.117549171885</v>
      </c>
      <c r="E119" s="15">
        <f t="shared" si="83"/>
        <v>1.6226135759389544E-4</v>
      </c>
      <c r="F119" s="15">
        <f t="shared" si="84"/>
        <v>3.1966575497329933E-4</v>
      </c>
      <c r="G119" s="15">
        <f t="shared" si="85"/>
        <v>6.5258626758353923E-4</v>
      </c>
      <c r="H119" s="5">
        <f t="shared" si="86"/>
        <v>136139.51421155484</v>
      </c>
      <c r="I119" s="5">
        <f t="shared" si="87"/>
        <v>44120.295958478273</v>
      </c>
      <c r="J119" s="5">
        <f t="shared" si="88"/>
        <v>16998.030247840576</v>
      </c>
      <c r="K119" s="5">
        <f t="shared" si="89"/>
        <v>117177.94665248493</v>
      </c>
      <c r="L119" s="5">
        <f t="shared" si="90"/>
        <v>14975.205061898438</v>
      </c>
      <c r="M119" s="5">
        <f t="shared" si="91"/>
        <v>3938.2686069571751</v>
      </c>
      <c r="N119" s="15">
        <f t="shared" si="92"/>
        <v>1.4120952813160725E-2</v>
      </c>
      <c r="O119" s="15">
        <f t="shared" si="93"/>
        <v>1.7686896110189698E-2</v>
      </c>
      <c r="P119" s="15">
        <f t="shared" si="94"/>
        <v>1.6069851590511108E-2</v>
      </c>
      <c r="Q119" s="5">
        <f t="shared" si="95"/>
        <v>9702.5162201549065</v>
      </c>
      <c r="R119" s="5">
        <f t="shared" si="96"/>
        <v>12218.241253958877</v>
      </c>
      <c r="S119" s="5">
        <f t="shared" si="97"/>
        <v>6028.5668436685255</v>
      </c>
      <c r="T119" s="5">
        <f t="shared" si="98"/>
        <v>71.268920536014406</v>
      </c>
      <c r="U119" s="5">
        <f t="shared" si="99"/>
        <v>276.93017439088567</v>
      </c>
      <c r="V119" s="5">
        <f t="shared" si="100"/>
        <v>354.6626730137977</v>
      </c>
      <c r="W119" s="15">
        <f t="shared" si="101"/>
        <v>-1.0734613539272964E-2</v>
      </c>
      <c r="X119" s="15">
        <f t="shared" si="102"/>
        <v>-1.217998157191269E-2</v>
      </c>
      <c r="Y119" s="15">
        <f t="shared" si="103"/>
        <v>-9.7425357312937999E-3</v>
      </c>
      <c r="Z119" s="5">
        <f t="shared" si="123"/>
        <v>17121.839850471806</v>
      </c>
      <c r="AA119" s="5">
        <f t="shared" si="124"/>
        <v>35223.599138139682</v>
      </c>
      <c r="AB119" s="5">
        <f t="shared" si="125"/>
        <v>25799.851631783604</v>
      </c>
      <c r="AC119" s="16">
        <f t="shared" si="107"/>
        <v>1.792573167556192</v>
      </c>
      <c r="AD119" s="16">
        <f t="shared" si="108"/>
        <v>2.9296940528596465</v>
      </c>
      <c r="AE119" s="16">
        <f t="shared" si="109"/>
        <v>4.3379280165811975</v>
      </c>
      <c r="AF119" s="15">
        <f t="shared" si="110"/>
        <v>-4.0504037456468023E-3</v>
      </c>
      <c r="AG119" s="15">
        <f t="shared" si="111"/>
        <v>2.9673830763510267E-4</v>
      </c>
      <c r="AH119" s="15">
        <f t="shared" si="112"/>
        <v>9.7937136394747881E-3</v>
      </c>
      <c r="AI119" s="1">
        <f t="shared" si="70"/>
        <v>235449.1948945903</v>
      </c>
      <c r="AJ119" s="1">
        <f t="shared" si="71"/>
        <v>73717.179758365179</v>
      </c>
      <c r="AK119" s="1">
        <f t="shared" si="72"/>
        <v>28679.113638699077</v>
      </c>
      <c r="AL119" s="14">
        <f t="shared" si="113"/>
        <v>39.460369982499671</v>
      </c>
      <c r="AM119" s="14">
        <f t="shared" si="114"/>
        <v>7.7662036322989048</v>
      </c>
      <c r="AN119" s="14">
        <f t="shared" si="115"/>
        <v>2.6836574961329536</v>
      </c>
      <c r="AO119" s="11">
        <f t="shared" si="116"/>
        <v>1.094786741657516E-2</v>
      </c>
      <c r="AP119" s="11">
        <f t="shared" si="117"/>
        <v>1.3791425482807885E-2</v>
      </c>
      <c r="AQ119" s="11">
        <f t="shared" si="118"/>
        <v>1.2510563036169473E-2</v>
      </c>
      <c r="AR119" s="1">
        <f t="shared" si="126"/>
        <v>136139.51421155484</v>
      </c>
      <c r="AS119" s="1">
        <f t="shared" si="122"/>
        <v>44120.295958478273</v>
      </c>
      <c r="AT119" s="1">
        <f t="shared" si="122"/>
        <v>16998.030247840576</v>
      </c>
      <c r="AU119" s="1">
        <f t="shared" si="76"/>
        <v>27227.90284231097</v>
      </c>
      <c r="AV119" s="1">
        <f t="shared" si="77"/>
        <v>8824.0591916956546</v>
      </c>
      <c r="AW119" s="1">
        <f t="shared" si="78"/>
        <v>3399.6060495681154</v>
      </c>
      <c r="AX119" s="1">
        <f t="shared" si="141"/>
        <v>93742.357321987933</v>
      </c>
      <c r="AY119" s="1">
        <f t="shared" si="133"/>
        <v>11980.164049518749</v>
      </c>
      <c r="AZ119" s="1">
        <f t="shared" si="134"/>
        <v>3150.6148855657398</v>
      </c>
      <c r="BA119" s="1">
        <f t="shared" si="142"/>
        <v>13300.853810465109</v>
      </c>
      <c r="BB119" s="1">
        <f t="shared" si="143"/>
        <v>27668.003971361719</v>
      </c>
      <c r="BC119" s="1">
        <f t="shared" si="144"/>
        <v>34767.850079206873</v>
      </c>
      <c r="BD119" s="1">
        <f t="shared" si="145"/>
        <v>13637.896503006998</v>
      </c>
      <c r="BE119" s="2">
        <f t="shared" si="152"/>
        <v>1.2215527840971803E-2</v>
      </c>
      <c r="BF119" s="2">
        <f t="shared" si="153"/>
        <v>1.0459493193196024E-2</v>
      </c>
      <c r="BG119" s="2">
        <f t="shared" si="154"/>
        <v>6.7106044469667243E-3</v>
      </c>
      <c r="BH119" s="2">
        <f t="shared" si="135"/>
        <v>9.6065405853483204E-3</v>
      </c>
      <c r="BI119" s="2">
        <f t="shared" si="146"/>
        <v>1.4921912043355725E-5</v>
      </c>
      <c r="BJ119" s="2">
        <f t="shared" si="136"/>
        <v>1.0940099785851396E-5</v>
      </c>
      <c r="BK119" s="2">
        <f t="shared" si="137"/>
        <v>4.5032212043649583E-6</v>
      </c>
      <c r="BL119" s="2">
        <f t="shared" si="138"/>
        <v>2.0314618566899978</v>
      </c>
      <c r="BM119" s="2">
        <f t="shared" si="139"/>
        <v>0.48268044036704838</v>
      </c>
      <c r="BN119" s="2">
        <f t="shared" si="140"/>
        <v>7.6545890244512624E-2</v>
      </c>
      <c r="BO119" s="2">
        <f t="shared" si="147"/>
        <v>19.425669678387962</v>
      </c>
      <c r="BP119" s="2">
        <f t="shared" si="148"/>
        <v>2.6202656545668956</v>
      </c>
      <c r="BQ119" s="2">
        <f t="shared" si="149"/>
        <v>0.88424583985057703</v>
      </c>
      <c r="BR119" s="11">
        <f t="shared" si="150"/>
        <v>4.4852011039841128E-2</v>
      </c>
      <c r="BS119" s="17">
        <f t="shared" si="128"/>
        <v>6.0864656056528701E-2</v>
      </c>
      <c r="BT119" s="17">
        <f t="shared" si="129"/>
        <v>0.18006983519841707</v>
      </c>
      <c r="BU119" s="12">
        <f>(BU$3*templow!$I229+BU$4*templow!$I229^2+BU$5*templow!$I229^6)*(K119/K$56)^$BW$1</f>
        <v>2.6475686120807338</v>
      </c>
      <c r="BV119" s="12">
        <f>(BV$3*templow!$I229+BV$4*templow!$I229^2+BV$5*templow!$I229^6)*(L119/L$56)^$BW$1</f>
        <v>1.2711937326774068</v>
      </c>
      <c r="BW119" s="12">
        <f>(BW$3*templow!$I229+BW$4*templow!$I229^2+BW$5*templow!$I229^6)*(M119/M$56)^$BW$1</f>
        <v>0.47295284334111359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79"/>
        <v>2074</v>
      </c>
      <c r="B120" s="5">
        <f t="shared" si="80"/>
        <v>1161.9976606062639</v>
      </c>
      <c r="C120" s="5">
        <f t="shared" si="81"/>
        <v>2947.1178749397845</v>
      </c>
      <c r="D120" s="5">
        <f t="shared" si="82"/>
        <v>4318.7933562616581</v>
      </c>
      <c r="E120" s="15">
        <f t="shared" si="83"/>
        <v>1.5414828971420066E-4</v>
      </c>
      <c r="F120" s="15">
        <f t="shared" si="84"/>
        <v>3.0368246722463436E-4</v>
      </c>
      <c r="G120" s="15">
        <f t="shared" si="85"/>
        <v>6.1995695420436229E-4</v>
      </c>
      <c r="H120" s="5">
        <f t="shared" si="86"/>
        <v>138062.91544784495</v>
      </c>
      <c r="I120" s="5">
        <f t="shared" si="87"/>
        <v>44906.158218338875</v>
      </c>
      <c r="J120" s="5">
        <f t="shared" si="88"/>
        <v>17279.010167008171</v>
      </c>
      <c r="K120" s="5">
        <f t="shared" si="89"/>
        <v>118815.14062241021</v>
      </c>
      <c r="L120" s="5">
        <f t="shared" si="90"/>
        <v>15237.313240908763</v>
      </c>
      <c r="M120" s="5">
        <f t="shared" si="91"/>
        <v>4000.8883828525795</v>
      </c>
      <c r="N120" s="15">
        <f t="shared" si="92"/>
        <v>1.3971860889325116E-2</v>
      </c>
      <c r="O120" s="15">
        <f t="shared" si="93"/>
        <v>1.7502810674506764E-2</v>
      </c>
      <c r="P120" s="15">
        <f t="shared" si="94"/>
        <v>1.5900331375260368E-2</v>
      </c>
      <c r="Q120" s="5">
        <f t="shared" si="95"/>
        <v>9733.9707008514597</v>
      </c>
      <c r="R120" s="5">
        <f t="shared" si="96"/>
        <v>12284.401556438246</v>
      </c>
      <c r="S120" s="5">
        <f t="shared" si="97"/>
        <v>6068.5155311985527</v>
      </c>
      <c r="T120" s="5">
        <f t="shared" si="98"/>
        <v>70.50387621669914</v>
      </c>
      <c r="U120" s="5">
        <f t="shared" si="99"/>
        <v>273.55716997009813</v>
      </c>
      <c r="V120" s="5">
        <f t="shared" si="100"/>
        <v>351.20735924940459</v>
      </c>
      <c r="W120" s="15">
        <f t="shared" si="101"/>
        <v>-1.0734613539272964E-2</v>
      </c>
      <c r="X120" s="15">
        <f t="shared" si="102"/>
        <v>-1.217998157191269E-2</v>
      </c>
      <c r="Y120" s="15">
        <f t="shared" si="103"/>
        <v>-9.7425357312937999E-3</v>
      </c>
      <c r="Z120" s="5">
        <f t="shared" si="123"/>
        <v>17110.426044586169</v>
      </c>
      <c r="AA120" s="5">
        <f t="shared" si="124"/>
        <v>35431.814623969454</v>
      </c>
      <c r="AB120" s="5">
        <f t="shared" si="125"/>
        <v>26230.398185832742</v>
      </c>
      <c r="AC120" s="16">
        <f t="shared" si="107"/>
        <v>1.7853125224839765</v>
      </c>
      <c r="AD120" s="16">
        <f t="shared" si="108"/>
        <v>2.9305634053147807</v>
      </c>
      <c r="AE120" s="16">
        <f t="shared" si="109"/>
        <v>4.3804124413642489</v>
      </c>
      <c r="AF120" s="15">
        <f t="shared" si="110"/>
        <v>-4.0504037456468023E-3</v>
      </c>
      <c r="AG120" s="15">
        <f t="shared" si="111"/>
        <v>2.9673830763510267E-4</v>
      </c>
      <c r="AH120" s="15">
        <f t="shared" si="112"/>
        <v>9.7937136394747881E-3</v>
      </c>
      <c r="AI120" s="1">
        <f t="shared" si="70"/>
        <v>239132.17824744224</v>
      </c>
      <c r="AJ120" s="1">
        <f t="shared" si="71"/>
        <v>75169.520974224317</v>
      </c>
      <c r="AK120" s="1">
        <f t="shared" si="72"/>
        <v>29210.808324397287</v>
      </c>
      <c r="AL120" s="14">
        <f t="shared" si="113"/>
        <v>39.888056812289307</v>
      </c>
      <c r="AM120" s="14">
        <f t="shared" si="114"/>
        <v>7.8722395807912759</v>
      </c>
      <c r="AN120" s="14">
        <f t="shared" si="115"/>
        <v>2.7168958217430852</v>
      </c>
      <c r="AO120" s="11">
        <f t="shared" si="116"/>
        <v>1.0838388742409407E-2</v>
      </c>
      <c r="AP120" s="11">
        <f t="shared" si="117"/>
        <v>1.3653511227979807E-2</v>
      </c>
      <c r="AQ120" s="11">
        <f t="shared" si="118"/>
        <v>1.2385457405807777E-2</v>
      </c>
      <c r="AR120" s="1">
        <f t="shared" si="126"/>
        <v>138062.91544784495</v>
      </c>
      <c r="AS120" s="1">
        <f t="shared" si="122"/>
        <v>44906.158218338875</v>
      </c>
      <c r="AT120" s="1">
        <f t="shared" si="122"/>
        <v>17279.010167008171</v>
      </c>
      <c r="AU120" s="1">
        <f t="shared" si="76"/>
        <v>27612.583089568991</v>
      </c>
      <c r="AV120" s="1">
        <f t="shared" si="77"/>
        <v>8981.2316436677756</v>
      </c>
      <c r="AW120" s="1">
        <f t="shared" si="78"/>
        <v>3455.8020334016346</v>
      </c>
      <c r="AX120" s="1">
        <f t="shared" si="141"/>
        <v>95052.112497928174</v>
      </c>
      <c r="AY120" s="1">
        <f t="shared" si="133"/>
        <v>12189.850592727011</v>
      </c>
      <c r="AZ120" s="1">
        <f t="shared" si="134"/>
        <v>3200.7107062820637</v>
      </c>
      <c r="BA120" s="1">
        <f t="shared" si="142"/>
        <v>13319.02701103141</v>
      </c>
      <c r="BB120" s="1">
        <f t="shared" si="143"/>
        <v>27727.542882124417</v>
      </c>
      <c r="BC120" s="1">
        <f t="shared" si="144"/>
        <v>34857.534674259252</v>
      </c>
      <c r="BD120" s="1">
        <f t="shared" si="145"/>
        <v>13269.941359551311</v>
      </c>
      <c r="BE120" s="2">
        <f t="shared" si="152"/>
        <v>1.2215527840971803E-2</v>
      </c>
      <c r="BF120" s="2">
        <f t="shared" si="153"/>
        <v>1.0459493193196024E-2</v>
      </c>
      <c r="BG120" s="2">
        <f t="shared" si="154"/>
        <v>6.7106044469667243E-3</v>
      </c>
      <c r="BH120" s="2">
        <f t="shared" si="135"/>
        <v>9.5925888392398902E-3</v>
      </c>
      <c r="BI120" s="2">
        <f t="shared" si="146"/>
        <v>1.4921912043355725E-5</v>
      </c>
      <c r="BJ120" s="2">
        <f t="shared" si="136"/>
        <v>1.0940099785851396E-5</v>
      </c>
      <c r="BK120" s="2">
        <f t="shared" si="137"/>
        <v>4.5032212043649583E-6</v>
      </c>
      <c r="BL120" s="2">
        <f t="shared" si="138"/>
        <v>2.0601626807620006</v>
      </c>
      <c r="BM120" s="2">
        <f t="shared" si="139"/>
        <v>0.49127785190785805</v>
      </c>
      <c r="BN120" s="2">
        <f t="shared" si="140"/>
        <v>7.7811204974508899E-2</v>
      </c>
      <c r="BO120" s="2">
        <f t="shared" si="147"/>
        <v>19.713260009589384</v>
      </c>
      <c r="BP120" s="2">
        <f t="shared" si="148"/>
        <v>2.6512650351221492</v>
      </c>
      <c r="BQ120" s="2">
        <f t="shared" si="149"/>
        <v>0.8841085952597949</v>
      </c>
      <c r="BR120" s="11">
        <f t="shared" si="150"/>
        <v>4.470741090932881E-2</v>
      </c>
      <c r="BS120" s="17">
        <f t="shared" si="128"/>
        <v>5.8251939426288646E-2</v>
      </c>
      <c r="BT120" s="17">
        <f t="shared" si="129"/>
        <v>0.17482508271690977</v>
      </c>
      <c r="BU120" s="12">
        <f>(BU$3*templow!$I230+BU$4*templow!$I230^2+BU$5*templow!$I230^6)*(K120/K$56)^$BW$1</f>
        <v>2.6491772777002356</v>
      </c>
      <c r="BV120" s="12">
        <f>(BV$3*templow!$I230+BV$4*templow!$I230^2+BV$5*templow!$I230^6)*(L120/L$56)^$BW$1</f>
        <v>1.2656340380691424</v>
      </c>
      <c r="BW120" s="12">
        <f>(BW$3*templow!$I230+BW$4*templow!$I230^2+BW$5*templow!$I230^6)*(M120/M$56)^$BW$1</f>
        <v>0.46420136312962779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79"/>
        <v>2075</v>
      </c>
      <c r="B121" s="5">
        <f t="shared" si="80"/>
        <v>1162.1678245606965</v>
      </c>
      <c r="C121" s="5">
        <f t="shared" si="81"/>
        <v>2947.9681135658748</v>
      </c>
      <c r="D121" s="5">
        <f t="shared" si="82"/>
        <v>4321.3369489378947</v>
      </c>
      <c r="E121" s="15">
        <f t="shared" si="83"/>
        <v>1.4644087522849061E-4</v>
      </c>
      <c r="F121" s="15">
        <f t="shared" si="84"/>
        <v>2.8849834386340264E-4</v>
      </c>
      <c r="G121" s="15">
        <f t="shared" si="85"/>
        <v>5.8895910649414413E-4</v>
      </c>
      <c r="H121" s="5">
        <f t="shared" si="86"/>
        <v>139992.02506680685</v>
      </c>
      <c r="I121" s="5">
        <f t="shared" si="87"/>
        <v>45697.140269321681</v>
      </c>
      <c r="J121" s="5">
        <f t="shared" si="88"/>
        <v>17561.191734389744</v>
      </c>
      <c r="K121" s="5">
        <f t="shared" si="89"/>
        <v>120457.66722179245</v>
      </c>
      <c r="L121" s="5">
        <f t="shared" si="90"/>
        <v>15501.232886147547</v>
      </c>
      <c r="M121" s="5">
        <f t="shared" si="91"/>
        <v>4063.8330086030346</v>
      </c>
      <c r="N121" s="15">
        <f t="shared" si="92"/>
        <v>1.3824219630409917E-2</v>
      </c>
      <c r="O121" s="15">
        <f t="shared" si="93"/>
        <v>1.7320615587938404E-2</v>
      </c>
      <c r="P121" s="15">
        <f t="shared" si="94"/>
        <v>1.5732662280764753E-2</v>
      </c>
      <c r="Q121" s="5">
        <f t="shared" si="95"/>
        <v>9764.0299813297697</v>
      </c>
      <c r="R121" s="5">
        <f t="shared" si="96"/>
        <v>12348.521093287889</v>
      </c>
      <c r="S121" s="5">
        <f t="shared" si="97"/>
        <v>6107.5315182792683</v>
      </c>
      <c r="T121" s="5">
        <f t="shared" si="98"/>
        <v>69.747044352492139</v>
      </c>
      <c r="U121" s="5">
        <f t="shared" si="99"/>
        <v>270.22524868099777</v>
      </c>
      <c r="V121" s="5">
        <f t="shared" si="100"/>
        <v>347.78570900282392</v>
      </c>
      <c r="W121" s="15">
        <f t="shared" si="101"/>
        <v>-1.0734613539272964E-2</v>
      </c>
      <c r="X121" s="15">
        <f t="shared" si="102"/>
        <v>-1.217998157191269E-2</v>
      </c>
      <c r="Y121" s="15">
        <f t="shared" si="103"/>
        <v>-9.7425357312937999E-3</v>
      </c>
      <c r="Z121" s="5">
        <f t="shared" si="123"/>
        <v>17096.367336674262</v>
      </c>
      <c r="AA121" s="5">
        <f t="shared" si="124"/>
        <v>35634.244534571277</v>
      </c>
      <c r="AB121" s="5">
        <f t="shared" si="125"/>
        <v>26662.810940031162</v>
      </c>
      <c r="AC121" s="16">
        <f t="shared" si="107"/>
        <v>1.7780812859557573</v>
      </c>
      <c r="AD121" s="16">
        <f t="shared" si="108"/>
        <v>2.9314330157400912</v>
      </c>
      <c r="AE121" s="16">
        <f t="shared" si="109"/>
        <v>4.423312946437763</v>
      </c>
      <c r="AF121" s="15">
        <f t="shared" si="110"/>
        <v>-4.0504037456468023E-3</v>
      </c>
      <c r="AG121" s="15">
        <f t="shared" si="111"/>
        <v>2.9673830763510267E-4</v>
      </c>
      <c r="AH121" s="15">
        <f t="shared" si="112"/>
        <v>9.7937136394747881E-3</v>
      </c>
      <c r="AI121" s="1">
        <f t="shared" ref="AI121:AI184" si="155">(1-$AI$5)*AI120+AU120</f>
        <v>242831.54351226703</v>
      </c>
      <c r="AJ121" s="1">
        <f t="shared" ref="AJ121:AJ184" si="156">(1-$AI$5)*AJ120+AV120</f>
        <v>76633.800520469667</v>
      </c>
      <c r="AK121" s="1">
        <f t="shared" ref="AK121:AK184" si="157">(1-$AI$5)*AK120+AW120</f>
        <v>29745.52952535919</v>
      </c>
      <c r="AL121" s="14">
        <f t="shared" si="113"/>
        <v>40.316055855541094</v>
      </c>
      <c r="AM121" s="14">
        <f t="shared" si="114"/>
        <v>7.978648455181899</v>
      </c>
      <c r="AN121" s="14">
        <f t="shared" si="115"/>
        <v>2.7502093192445392</v>
      </c>
      <c r="AO121" s="11">
        <f t="shared" si="116"/>
        <v>1.0730004854985313E-2</v>
      </c>
      <c r="AP121" s="11">
        <f t="shared" si="117"/>
        <v>1.3516976115700009E-2</v>
      </c>
      <c r="AQ121" s="11">
        <f t="shared" si="118"/>
        <v>1.2261602831749699E-2</v>
      </c>
      <c r="AR121" s="1">
        <f t="shared" si="126"/>
        <v>139992.02506680685</v>
      </c>
      <c r="AS121" s="1">
        <f t="shared" si="122"/>
        <v>45697.140269321681</v>
      </c>
      <c r="AT121" s="1">
        <f t="shared" si="122"/>
        <v>17561.191734389744</v>
      </c>
      <c r="AU121" s="1">
        <f t="shared" ref="AU121:AU184" si="158">$AU$5*AR121</f>
        <v>27998.405013361371</v>
      </c>
      <c r="AV121" s="1">
        <f t="shared" ref="AV121:AV184" si="159">$AU$5*AS121</f>
        <v>9139.4280538643361</v>
      </c>
      <c r="AW121" s="1">
        <f t="shared" ref="AW121:AW184" si="160">$AU$5*AT121</f>
        <v>3512.238346877949</v>
      </c>
      <c r="AX121" s="1">
        <f t="shared" si="141"/>
        <v>96366.133777433963</v>
      </c>
      <c r="AY121" s="1">
        <f t="shared" si="133"/>
        <v>12400.986308918036</v>
      </c>
      <c r="AZ121" s="1">
        <f t="shared" si="134"/>
        <v>3251.0664068824281</v>
      </c>
      <c r="BA121" s="1">
        <f t="shared" si="142"/>
        <v>13336.933486826048</v>
      </c>
      <c r="BB121" s="1">
        <f t="shared" si="143"/>
        <v>27786.165694779971</v>
      </c>
      <c r="BC121" s="1">
        <f t="shared" si="144"/>
        <v>34945.521213975029</v>
      </c>
      <c r="BD121" s="1">
        <f t="shared" si="145"/>
        <v>12911.361993027833</v>
      </c>
      <c r="BE121" s="2">
        <f t="shared" si="152"/>
        <v>1.2215527840971803E-2</v>
      </c>
      <c r="BF121" s="2">
        <f t="shared" si="153"/>
        <v>1.0459493193196024E-2</v>
      </c>
      <c r="BG121" s="2">
        <f t="shared" si="154"/>
        <v>6.7106044469667243E-3</v>
      </c>
      <c r="BH121" s="2">
        <f t="shared" si="135"/>
        <v>9.5786381298256229E-3</v>
      </c>
      <c r="BI121" s="2">
        <f t="shared" si="146"/>
        <v>1.4921912043355725E-5</v>
      </c>
      <c r="BJ121" s="2">
        <f t="shared" si="136"/>
        <v>1.0940099785851396E-5</v>
      </c>
      <c r="BK121" s="2">
        <f t="shared" si="137"/>
        <v>4.5032212043649583E-6</v>
      </c>
      <c r="BL121" s="2">
        <f t="shared" si="138"/>
        <v>2.0889486848181416</v>
      </c>
      <c r="BM121" s="2">
        <f t="shared" si="139"/>
        <v>0.49993127447442731</v>
      </c>
      <c r="BN121" s="2">
        <f t="shared" si="140"/>
        <v>7.9081930992222535E-2</v>
      </c>
      <c r="BO121" s="2">
        <f t="shared" si="147"/>
        <v>20.005144321498427</v>
      </c>
      <c r="BP121" s="2">
        <f t="shared" si="148"/>
        <v>2.6826381972643363</v>
      </c>
      <c r="BQ121" s="2">
        <f t="shared" si="149"/>
        <v>0.88397439873752015</v>
      </c>
      <c r="BR121" s="11">
        <f t="shared" si="150"/>
        <v>4.4563730020837217E-2</v>
      </c>
      <c r="BS121" s="17">
        <f t="shared" si="128"/>
        <v>5.5759094668989942E-2</v>
      </c>
      <c r="BT121" s="17">
        <f t="shared" si="129"/>
        <v>0.16973309001641726</v>
      </c>
      <c r="BU121" s="12">
        <f>(BU$3*templow!$I231+BU$4*templow!$I231^2+BU$5*templow!$I231^6)*(K121/K$56)^$BW$1</f>
        <v>2.6501719782487165</v>
      </c>
      <c r="BV121" s="12">
        <f>(BV$3*templow!$I231+BV$4*templow!$I231^2+BV$5*templow!$I231^6)*(L121/L$56)^$BW$1</f>
        <v>1.2596817030984258</v>
      </c>
      <c r="BW121" s="12">
        <f>(BW$3*templow!$I231+BW$4*templow!$I231^2+BW$5*templow!$I231^6)*(M121/M$56)^$BW$1</f>
        <v>0.45515234651203562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161">1+A121</f>
        <v>2076</v>
      </c>
      <c r="B122" s="5">
        <f t="shared" ref="B122:B185" si="162">B121*(1+E122)</f>
        <v>1162.3295039904181</v>
      </c>
      <c r="C122" s="5">
        <f t="shared" ref="C122:C185" si="163">C121*(1+F122)</f>
        <v>2948.7760732884744</v>
      </c>
      <c r="D122" s="5">
        <f t="shared" ref="D122:D185" si="164">D121*(1+G122)</f>
        <v>4323.7547851487852</v>
      </c>
      <c r="E122" s="15">
        <f t="shared" ref="E122:E185" si="165">E121*$E$5</f>
        <v>1.3911883146706607E-4</v>
      </c>
      <c r="F122" s="15">
        <f t="shared" ref="F122:F185" si="166">F121*$E$5</f>
        <v>2.7407342667023251E-4</v>
      </c>
      <c r="G122" s="15">
        <f t="shared" ref="G122:G185" si="167">G121*$E$5</f>
        <v>5.5951115116943694E-4</v>
      </c>
      <c r="H122" s="5">
        <f t="shared" ref="H122:H185" si="168">AR122</f>
        <v>141926.58031687373</v>
      </c>
      <c r="I122" s="5">
        <f t="shared" ref="I122:I185" si="169">AS122</f>
        <v>46493.141621014016</v>
      </c>
      <c r="J122" s="5">
        <f t="shared" ref="J122:J185" si="170">AT122</f>
        <v>17844.542307679971</v>
      </c>
      <c r="K122" s="5">
        <f t="shared" ref="K122:K185" si="171">H122/B122*1000</f>
        <v>122105.2892743603</v>
      </c>
      <c r="L122" s="5">
        <f t="shared" ref="L122:L185" si="172">I122/C122*1000</f>
        <v>15766.928537630487</v>
      </c>
      <c r="M122" s="5">
        <f t="shared" ref="M122:M185" si="173">J122/D122*1000</f>
        <v>4127.0939714186225</v>
      </c>
      <c r="N122" s="15">
        <f t="shared" ref="N122:N185" si="174">K122/K121-1</f>
        <v>1.3678017270035481E-2</v>
      </c>
      <c r="O122" s="15">
        <f t="shared" ref="O122:O185" si="175">L122/L121-1</f>
        <v>1.7140291577734779E-2</v>
      </c>
      <c r="P122" s="15">
        <f t="shared" ref="P122:P185" si="176">M122/M121-1</f>
        <v>1.5566821442137391E-2</v>
      </c>
      <c r="Q122" s="5">
        <f t="shared" ref="Q122:Q185" si="177">T122*H122/1000</f>
        <v>9792.6979875692905</v>
      </c>
      <c r="R122" s="5">
        <f t="shared" ref="R122:R185" si="178">U122*I122/1000</f>
        <v>12410.596087208698</v>
      </c>
      <c r="S122" s="5">
        <f t="shared" ref="S122:S185" si="179">V122*J122/1000</f>
        <v>6145.6138733487032</v>
      </c>
      <c r="T122" s="5">
        <f t="shared" ref="T122:T185" si="180">T121*(1+W122)</f>
        <v>68.998336785861611</v>
      </c>
      <c r="U122" s="5">
        <f t="shared" ref="U122:U185" si="181">U121*(1+X122)</f>
        <v>266.93391013179769</v>
      </c>
      <c r="V122" s="5">
        <f t="shared" ref="V122:V185" si="182">V121*(1+Y122)</f>
        <v>344.39739430603055</v>
      </c>
      <c r="W122" s="15">
        <f t="shared" ref="W122:W185" si="183">T$5-1</f>
        <v>-1.0734613539272964E-2</v>
      </c>
      <c r="X122" s="15">
        <f t="shared" ref="X122:X185" si="184">U$5-1</f>
        <v>-1.217998157191269E-2</v>
      </c>
      <c r="Y122" s="15">
        <f t="shared" ref="Y122:Y185" si="185">V$5-1</f>
        <v>-9.7425357312937999E-3</v>
      </c>
      <c r="Z122" s="5">
        <f t="shared" si="123"/>
        <v>17079.701255972028</v>
      </c>
      <c r="AA122" s="5">
        <f t="shared" si="124"/>
        <v>35830.869910851929</v>
      </c>
      <c r="AB122" s="5">
        <f t="shared" si="125"/>
        <v>27097.039536461249</v>
      </c>
      <c r="AC122" s="16">
        <f t="shared" ref="AC122:AC185" si="186">AC121*(1+AF122)</f>
        <v>1.7708793388550577</v>
      </c>
      <c r="AD122" s="16">
        <f t="shared" ref="AD122:AD185" si="187">AD121*(1+AG122)</f>
        <v>2.9323028842121275</v>
      </c>
      <c r="AE122" s="16">
        <f t="shared" ref="AE122:AE185" si="188">AE121*(1+AH122)</f>
        <v>4.4666336067729562</v>
      </c>
      <c r="AF122" s="15">
        <f t="shared" ref="AF122:AF185" si="189">AC$5-1</f>
        <v>-4.0504037456468023E-3</v>
      </c>
      <c r="AG122" s="15">
        <f t="shared" ref="AG122:AG185" si="190">AD$5-1</f>
        <v>2.9673830763510267E-4</v>
      </c>
      <c r="AH122" s="15">
        <f t="shared" ref="AH122:AH185" si="191">AE$5-1</f>
        <v>9.7937136394747881E-3</v>
      </c>
      <c r="AI122" s="1">
        <f t="shared" si="155"/>
        <v>246546.7941744017</v>
      </c>
      <c r="AJ122" s="1">
        <f t="shared" si="156"/>
        <v>78109.848522287037</v>
      </c>
      <c r="AK122" s="1">
        <f t="shared" si="157"/>
        <v>30283.214919701219</v>
      </c>
      <c r="AL122" s="14">
        <f t="shared" ref="AL122:AL185" si="192">AL121*(1+AO122)</f>
        <v>40.744321415854273</v>
      </c>
      <c r="AM122" s="14">
        <f t="shared" ref="AM122:AM185" si="193">AM121*(1+AP122)</f>
        <v>8.0854171837801161</v>
      </c>
      <c r="AN122" s="14">
        <f t="shared" ref="AN122:AN185" si="194">AN121*(1+AQ122)</f>
        <v>2.7835940738775249</v>
      </c>
      <c r="AO122" s="11">
        <f t="shared" ref="AO122:AO185" si="195">AO$5*AO121</f>
        <v>1.062270480643546E-2</v>
      </c>
      <c r="AP122" s="11">
        <f t="shared" ref="AP122:AP185" si="196">AP$5*AP121</f>
        <v>1.3381806354543009E-2</v>
      </c>
      <c r="AQ122" s="11">
        <f t="shared" ref="AQ122:AQ185" si="197">AQ$5*AQ121</f>
        <v>1.2138986803432202E-2</v>
      </c>
      <c r="AR122" s="1">
        <f t="shared" si="126"/>
        <v>141926.58031687373</v>
      </c>
      <c r="AS122" s="1">
        <f t="shared" si="122"/>
        <v>46493.141621014016</v>
      </c>
      <c r="AT122" s="1">
        <f t="shared" si="122"/>
        <v>17844.542307679971</v>
      </c>
      <c r="AU122" s="1">
        <f t="shared" si="158"/>
        <v>28385.316063374747</v>
      </c>
      <c r="AV122" s="1">
        <f t="shared" si="159"/>
        <v>9298.6283242028039</v>
      </c>
      <c r="AW122" s="1">
        <f t="shared" si="160"/>
        <v>3568.9084615359943</v>
      </c>
      <c r="AX122" s="1">
        <f t="shared" si="141"/>
        <v>97684.231419488235</v>
      </c>
      <c r="AY122" s="1">
        <f t="shared" si="133"/>
        <v>12613.542830104392</v>
      </c>
      <c r="AZ122" s="1">
        <f t="shared" si="134"/>
        <v>3301.6751771348977</v>
      </c>
      <c r="BA122" s="1">
        <f t="shared" si="142"/>
        <v>13354.579520819329</v>
      </c>
      <c r="BB122" s="1">
        <f t="shared" si="143"/>
        <v>27843.895753143741</v>
      </c>
      <c r="BC122" s="1">
        <f t="shared" si="144"/>
        <v>35031.862236587382</v>
      </c>
      <c r="BD122" s="1">
        <f t="shared" si="145"/>
        <v>12561.952173456437</v>
      </c>
      <c r="BE122" s="2">
        <f t="shared" si="152"/>
        <v>1.2215527840971803E-2</v>
      </c>
      <c r="BF122" s="2">
        <f t="shared" si="153"/>
        <v>1.0459493193196024E-2</v>
      </c>
      <c r="BG122" s="2">
        <f t="shared" si="154"/>
        <v>6.7106044469667243E-3</v>
      </c>
      <c r="BH122" s="2">
        <f t="shared" si="135"/>
        <v>9.564687826982483E-3</v>
      </c>
      <c r="BI122" s="2">
        <f t="shared" si="146"/>
        <v>1.4921912043355725E-5</v>
      </c>
      <c r="BJ122" s="2">
        <f t="shared" si="136"/>
        <v>1.0940099785851396E-5</v>
      </c>
      <c r="BK122" s="2">
        <f t="shared" si="137"/>
        <v>4.5032212043649583E-6</v>
      </c>
      <c r="BL122" s="2">
        <f t="shared" si="138"/>
        <v>2.1178159481026517</v>
      </c>
      <c r="BM122" s="2">
        <f t="shared" si="139"/>
        <v>0.50863960869161406</v>
      </c>
      <c r="BN122" s="2">
        <f t="shared" si="140"/>
        <v>8.0357921302132054E-2</v>
      </c>
      <c r="BO122" s="2">
        <f t="shared" si="147"/>
        <v>20.301386625582687</v>
      </c>
      <c r="BP122" s="2">
        <f t="shared" si="148"/>
        <v>2.7143895725959646</v>
      </c>
      <c r="BQ122" s="2">
        <f t="shared" si="149"/>
        <v>0.88384315786876233</v>
      </c>
      <c r="BR122" s="11">
        <f t="shared" si="150"/>
        <v>4.4420986128101719E-2</v>
      </c>
      <c r="BS122" s="17">
        <f t="shared" si="128"/>
        <v>5.338027069720068E-2</v>
      </c>
      <c r="BT122" s="17">
        <f t="shared" si="129"/>
        <v>0.16478940778292939</v>
      </c>
      <c r="BU122" s="12">
        <f>(BU$3*templow!$I232+BU$4*templow!$I232^2+BU$5*templow!$I232^6)*(K122/K$56)^$BW$1</f>
        <v>2.650552714752092</v>
      </c>
      <c r="BV122" s="12">
        <f>(BV$3*templow!$I232+BV$4*templow!$I232^2+BV$5*templow!$I232^6)*(L122/L$56)^$BW$1</f>
        <v>1.2533383901200448</v>
      </c>
      <c r="BW122" s="12">
        <f>(BW$3*templow!$I232+BW$4*templow!$I232^2+BW$5*templow!$I232^6)*(M122/M$56)^$BW$1</f>
        <v>0.44580754552579377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161"/>
        <v>2077</v>
      </c>
      <c r="B123" s="5">
        <f t="shared" si="162"/>
        <v>1162.4831208166743</v>
      </c>
      <c r="C123" s="5">
        <f t="shared" si="163"/>
        <v>2949.5438453932193</v>
      </c>
      <c r="D123" s="5">
        <f t="shared" si="164"/>
        <v>4326.0530147151367</v>
      </c>
      <c r="E123" s="15">
        <f t="shared" si="165"/>
        <v>1.3216288989371277E-4</v>
      </c>
      <c r="F123" s="15">
        <f t="shared" si="166"/>
        <v>2.6036975533672089E-4</v>
      </c>
      <c r="G123" s="15">
        <f t="shared" si="167"/>
        <v>5.3153559361096504E-4</v>
      </c>
      <c r="H123" s="5">
        <f t="shared" si="168"/>
        <v>143866.3183750356</v>
      </c>
      <c r="I123" s="5">
        <f t="shared" si="169"/>
        <v>47294.060639414347</v>
      </c>
      <c r="J123" s="5">
        <f t="shared" si="170"/>
        <v>18129.029084952668</v>
      </c>
      <c r="K123" s="5">
        <f t="shared" si="171"/>
        <v>123757.76972483336</v>
      </c>
      <c r="L123" s="5">
        <f t="shared" si="172"/>
        <v>16034.36433510936</v>
      </c>
      <c r="M123" s="5">
        <f t="shared" si="173"/>
        <v>4190.6627180218302</v>
      </c>
      <c r="N123" s="15">
        <f t="shared" si="174"/>
        <v>1.3533242173974003E-2</v>
      </c>
      <c r="O123" s="15">
        <f t="shared" si="175"/>
        <v>1.6961819598572569E-2</v>
      </c>
      <c r="P123" s="15">
        <f t="shared" si="176"/>
        <v>1.5402786329422158E-2</v>
      </c>
      <c r="Q123" s="5">
        <f t="shared" si="177"/>
        <v>9819.9791522602281</v>
      </c>
      <c r="R123" s="5">
        <f t="shared" si="178"/>
        <v>12470.623712806835</v>
      </c>
      <c r="S123" s="5">
        <f t="shared" si="179"/>
        <v>6182.7619758051942</v>
      </c>
      <c r="T123" s="5">
        <f t="shared" si="180"/>
        <v>68.257666305612787</v>
      </c>
      <c r="U123" s="5">
        <f t="shared" si="181"/>
        <v>263.68266002547381</v>
      </c>
      <c r="V123" s="5">
        <f t="shared" si="182"/>
        <v>341.04209038623958</v>
      </c>
      <c r="W123" s="15">
        <f t="shared" si="183"/>
        <v>-1.0734613539272964E-2</v>
      </c>
      <c r="X123" s="15">
        <f t="shared" si="184"/>
        <v>-1.217998157191269E-2</v>
      </c>
      <c r="Y123" s="15">
        <f t="shared" si="185"/>
        <v>-9.7425357312937999E-3</v>
      </c>
      <c r="Z123" s="5">
        <f t="shared" si="123"/>
        <v>17060.465879853164</v>
      </c>
      <c r="AA123" s="5">
        <f t="shared" si="124"/>
        <v>36021.674569393959</v>
      </c>
      <c r="AB123" s="5">
        <f t="shared" si="125"/>
        <v>27533.033366522704</v>
      </c>
      <c r="AC123" s="16">
        <f t="shared" si="186"/>
        <v>1.7637065625478705</v>
      </c>
      <c r="AD123" s="16">
        <f t="shared" si="187"/>
        <v>2.9331730108074621</v>
      </c>
      <c r="AE123" s="16">
        <f t="shared" si="188"/>
        <v>4.510378537250145</v>
      </c>
      <c r="AF123" s="15">
        <f t="shared" si="189"/>
        <v>-4.0504037456468023E-3</v>
      </c>
      <c r="AG123" s="15">
        <f t="shared" si="190"/>
        <v>2.9673830763510267E-4</v>
      </c>
      <c r="AH123" s="15">
        <f t="shared" si="191"/>
        <v>9.7937136394747881E-3</v>
      </c>
      <c r="AI123" s="1">
        <f t="shared" si="155"/>
        <v>250277.43082033627</v>
      </c>
      <c r="AJ123" s="1">
        <f t="shared" si="156"/>
        <v>79597.49199426113</v>
      </c>
      <c r="AK123" s="1">
        <f t="shared" si="157"/>
        <v>30823.801889267092</v>
      </c>
      <c r="AL123" s="14">
        <f t="shared" si="192"/>
        <v>41.172808165804028</v>
      </c>
      <c r="AM123" s="14">
        <f t="shared" si="193"/>
        <v>8.1925326959586648</v>
      </c>
      <c r="AN123" s="14">
        <f t="shared" si="194"/>
        <v>2.8170461854891471</v>
      </c>
      <c r="AO123" s="11">
        <f t="shared" si="195"/>
        <v>1.0516477758371105E-2</v>
      </c>
      <c r="AP123" s="11">
        <f t="shared" si="196"/>
        <v>1.3247988290997579E-2</v>
      </c>
      <c r="AQ123" s="11">
        <f t="shared" si="197"/>
        <v>1.2017596935397879E-2</v>
      </c>
      <c r="AR123" s="1">
        <f t="shared" si="126"/>
        <v>143866.3183750356</v>
      </c>
      <c r="AS123" s="1">
        <f t="shared" si="122"/>
        <v>47294.060639414347</v>
      </c>
      <c r="AT123" s="1">
        <f t="shared" si="122"/>
        <v>18129.029084952668</v>
      </c>
      <c r="AU123" s="1">
        <f t="shared" si="158"/>
        <v>28773.263675007121</v>
      </c>
      <c r="AV123" s="1">
        <f t="shared" si="159"/>
        <v>9458.8121278828694</v>
      </c>
      <c r="AW123" s="1">
        <f t="shared" si="160"/>
        <v>3625.8058169905339</v>
      </c>
      <c r="AX123" s="1">
        <f t="shared" si="141"/>
        <v>99006.215779866674</v>
      </c>
      <c r="AY123" s="1">
        <f t="shared" si="133"/>
        <v>12827.491468087486</v>
      </c>
      <c r="AZ123" s="1">
        <f t="shared" si="134"/>
        <v>3352.5301744174644</v>
      </c>
      <c r="BA123" s="1">
        <f t="shared" si="142"/>
        <v>13371.971163433358</v>
      </c>
      <c r="BB123" s="1">
        <f t="shared" si="143"/>
        <v>27900.755532965701</v>
      </c>
      <c r="BC123" s="1">
        <f t="shared" si="144"/>
        <v>35116.60822885549</v>
      </c>
      <c r="BD123" s="1">
        <f t="shared" si="145"/>
        <v>12221.508022586931</v>
      </c>
      <c r="BE123" s="2">
        <f t="shared" si="152"/>
        <v>1.2215527840971803E-2</v>
      </c>
      <c r="BF123" s="2">
        <f t="shared" si="153"/>
        <v>1.0459493193196024E-2</v>
      </c>
      <c r="BG123" s="2">
        <f t="shared" si="154"/>
        <v>6.7106044469667243E-3</v>
      </c>
      <c r="BH123" s="2">
        <f t="shared" si="135"/>
        <v>9.5507373563294522E-3</v>
      </c>
      <c r="BI123" s="2">
        <f t="shared" si="146"/>
        <v>1.4921912043355725E-5</v>
      </c>
      <c r="BJ123" s="2">
        <f t="shared" si="136"/>
        <v>1.0940099785851396E-5</v>
      </c>
      <c r="BK123" s="2">
        <f t="shared" si="137"/>
        <v>4.5032212043649583E-6</v>
      </c>
      <c r="BL123" s="2">
        <f t="shared" si="138"/>
        <v>2.1467605487936927</v>
      </c>
      <c r="BM123" s="2">
        <f t="shared" si="139"/>
        <v>0.51740174267329986</v>
      </c>
      <c r="BN123" s="2">
        <f t="shared" si="140"/>
        <v>8.1639028189907911E-2</v>
      </c>
      <c r="BO123" s="2">
        <f t="shared" si="147"/>
        <v>20.602051900161662</v>
      </c>
      <c r="BP123" s="2">
        <f t="shared" si="148"/>
        <v>2.7465236486082492</v>
      </c>
      <c r="BQ123" s="2">
        <f t="shared" si="149"/>
        <v>0.88371478418062277</v>
      </c>
      <c r="BR123" s="11">
        <f t="shared" si="150"/>
        <v>4.427919556275392E-2</v>
      </c>
      <c r="BS123" s="17">
        <f t="shared" si="128"/>
        <v>5.1109917749827184E-2</v>
      </c>
      <c r="BT123" s="17">
        <f t="shared" si="129"/>
        <v>0.15998971629410619</v>
      </c>
      <c r="BU123" s="12">
        <f>(BU$3*templow!$I233+BU$4*templow!$I233^2+BU$5*templow!$I233^6)*(K123/K$56)^$BW$1</f>
        <v>2.6503199138158289</v>
      </c>
      <c r="BV123" s="12">
        <f>(BV$3*templow!$I233+BV$4*templow!$I233^2+BV$5*templow!$I233^6)*(L123/L$56)^$BW$1</f>
        <v>1.246606002414794</v>
      </c>
      <c r="BW123" s="12">
        <f>(BW$3*templow!$I233+BW$4*templow!$I233^2+BW$5*templow!$I233^6)*(M123/M$56)^$BW$1</f>
        <v>0.43616887739006821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161"/>
        <v>2078</v>
      </c>
      <c r="B124" s="5">
        <f t="shared" si="162"/>
        <v>1162.6290760889392</v>
      </c>
      <c r="C124" s="5">
        <f t="shared" si="163"/>
        <v>2950.27341880213</v>
      </c>
      <c r="D124" s="5">
        <f t="shared" si="164"/>
        <v>4328.2374933144465</v>
      </c>
      <c r="E124" s="15">
        <f t="shared" si="165"/>
        <v>1.2555474539902711E-4</v>
      </c>
      <c r="F124" s="15">
        <f t="shared" si="166"/>
        <v>2.4735126756988485E-4</v>
      </c>
      <c r="G124" s="15">
        <f t="shared" si="167"/>
        <v>5.0495881393041678E-4</v>
      </c>
      <c r="H124" s="5">
        <f t="shared" si="168"/>
        <v>145810.97648303676</v>
      </c>
      <c r="I124" s="5">
        <f t="shared" si="169"/>
        <v>48099.794602390568</v>
      </c>
      <c r="J124" s="5">
        <f t="shared" si="170"/>
        <v>18414.619113852274</v>
      </c>
      <c r="K124" s="5">
        <f t="shared" si="171"/>
        <v>125414.87176076995</v>
      </c>
      <c r="L124" s="5">
        <f t="shared" si="172"/>
        <v>16303.504039947607</v>
      </c>
      <c r="M124" s="5">
        <f t="shared" si="173"/>
        <v>4254.5306587949863</v>
      </c>
      <c r="N124" s="15">
        <f t="shared" si="174"/>
        <v>1.3389882830153077E-2</v>
      </c>
      <c r="O124" s="15">
        <f t="shared" si="175"/>
        <v>1.6785180828711166E-2</v>
      </c>
      <c r="P124" s="15">
        <f t="shared" si="176"/>
        <v>1.5240534748476309E-2</v>
      </c>
      <c r="Q124" s="5">
        <f t="shared" si="177"/>
        <v>9845.8784060664602</v>
      </c>
      <c r="R124" s="5">
        <f t="shared" si="178"/>
        <v>12528.602084991224</v>
      </c>
      <c r="S124" s="5">
        <f t="shared" si="179"/>
        <v>6218.9755111443237</v>
      </c>
      <c r="T124" s="5">
        <f t="shared" si="180"/>
        <v>67.524946636729382</v>
      </c>
      <c r="U124" s="5">
        <f t="shared" si="181"/>
        <v>260.47101008553062</v>
      </c>
      <c r="V124" s="5">
        <f t="shared" si="182"/>
        <v>337.71947563477653</v>
      </c>
      <c r="W124" s="15">
        <f t="shared" si="183"/>
        <v>-1.0734613539272964E-2</v>
      </c>
      <c r="X124" s="15">
        <f t="shared" si="184"/>
        <v>-1.217998157191269E-2</v>
      </c>
      <c r="Y124" s="15">
        <f t="shared" si="185"/>
        <v>-9.7425357312937999E-3</v>
      </c>
      <c r="Z124" s="5">
        <f t="shared" si="123"/>
        <v>17038.699803760312</v>
      </c>
      <c r="AA124" s="5">
        <f t="shared" si="124"/>
        <v>36206.645074377171</v>
      </c>
      <c r="AB124" s="5">
        <f t="shared" si="125"/>
        <v>27970.74158427471</v>
      </c>
      <c r="AC124" s="16">
        <f t="shared" si="186"/>
        <v>1.7565628388807049</v>
      </c>
      <c r="AD124" s="16">
        <f t="shared" si="187"/>
        <v>2.9340433956026901</v>
      </c>
      <c r="AE124" s="16">
        <f t="shared" si="188"/>
        <v>4.5545518930496058</v>
      </c>
      <c r="AF124" s="15">
        <f t="shared" si="189"/>
        <v>-4.0504037456468023E-3</v>
      </c>
      <c r="AG124" s="15">
        <f t="shared" si="190"/>
        <v>2.9673830763510267E-4</v>
      </c>
      <c r="AH124" s="15">
        <f t="shared" si="191"/>
        <v>9.7937136394747881E-3</v>
      </c>
      <c r="AI124" s="1">
        <f t="shared" si="155"/>
        <v>254022.95141330978</v>
      </c>
      <c r="AJ124" s="1">
        <f t="shared" si="156"/>
        <v>81096.554922717885</v>
      </c>
      <c r="AK124" s="1">
        <f t="shared" si="157"/>
        <v>31367.227517330917</v>
      </c>
      <c r="AL124" s="14">
        <f t="shared" si="192"/>
        <v>41.601471157916137</v>
      </c>
      <c r="AM124" s="14">
        <f t="shared" si="193"/>
        <v>8.2999819274160433</v>
      </c>
      <c r="AN124" s="14">
        <f t="shared" si="194"/>
        <v>2.8505617698386994</v>
      </c>
      <c r="AO124" s="11">
        <f t="shared" si="195"/>
        <v>1.0411312980787395E-2</v>
      </c>
      <c r="AP124" s="11">
        <f t="shared" si="196"/>
        <v>1.3115508408087603E-2</v>
      </c>
      <c r="AQ124" s="11">
        <f t="shared" si="197"/>
        <v>1.18974209660439E-2</v>
      </c>
      <c r="AR124" s="1">
        <f t="shared" si="126"/>
        <v>145810.97648303676</v>
      </c>
      <c r="AS124" s="1">
        <f t="shared" si="122"/>
        <v>48099.794602390568</v>
      </c>
      <c r="AT124" s="1">
        <f t="shared" si="122"/>
        <v>18414.619113852274</v>
      </c>
      <c r="AU124" s="1">
        <f t="shared" si="158"/>
        <v>29162.195296607355</v>
      </c>
      <c r="AV124" s="1">
        <f t="shared" si="159"/>
        <v>9619.9589204781132</v>
      </c>
      <c r="AW124" s="1">
        <f t="shared" si="160"/>
        <v>3682.923822770455</v>
      </c>
      <c r="AX124" s="1">
        <f t="shared" si="141"/>
        <v>100331.89740861596</v>
      </c>
      <c r="AY124" s="1">
        <f t="shared" si="133"/>
        <v>13042.803231958085</v>
      </c>
      <c r="AZ124" s="1">
        <f t="shared" si="134"/>
        <v>3403.6245270359891</v>
      </c>
      <c r="BA124" s="1">
        <f t="shared" si="142"/>
        <v>13389.114242806063</v>
      </c>
      <c r="BB124" s="1">
        <f t="shared" si="143"/>
        <v>27956.766677575295</v>
      </c>
      <c r="BC124" s="1">
        <f t="shared" si="144"/>
        <v>35199.807704926032</v>
      </c>
      <c r="BD124" s="1">
        <f t="shared" si="145"/>
        <v>11889.828161844582</v>
      </c>
      <c r="BE124" s="2">
        <f t="shared" si="152"/>
        <v>1.2215527840971803E-2</v>
      </c>
      <c r="BF124" s="2">
        <f t="shared" si="153"/>
        <v>1.0459493193196024E-2</v>
      </c>
      <c r="BG124" s="2">
        <f t="shared" si="154"/>
        <v>6.7106044469667243E-3</v>
      </c>
      <c r="BH124" s="2">
        <f t="shared" si="135"/>
        <v>9.536786197517225E-3</v>
      </c>
      <c r="BI124" s="2">
        <f t="shared" si="146"/>
        <v>1.4921912043355725E-5</v>
      </c>
      <c r="BJ124" s="2">
        <f t="shared" si="136"/>
        <v>1.0940099785851396E-5</v>
      </c>
      <c r="BK124" s="2">
        <f t="shared" si="137"/>
        <v>4.5032212043649583E-6</v>
      </c>
      <c r="BL124" s="2">
        <f t="shared" si="138"/>
        <v>2.1757785660356848</v>
      </c>
      <c r="BM124" s="2">
        <f t="shared" si="139"/>
        <v>0.52621655262910916</v>
      </c>
      <c r="BN124" s="2">
        <f t="shared" si="140"/>
        <v>8.2925103263803812E-2</v>
      </c>
      <c r="BO124" s="2">
        <f t="shared" si="147"/>
        <v>20.90720610447908</v>
      </c>
      <c r="BP124" s="2">
        <f t="shared" si="148"/>
        <v>2.7790449692554695</v>
      </c>
      <c r="BQ124" s="2">
        <f t="shared" si="149"/>
        <v>0.88358919295932437</v>
      </c>
      <c r="BR124" s="11">
        <f t="shared" si="150"/>
        <v>4.4138373305580209E-2</v>
      </c>
      <c r="BS124" s="17">
        <f t="shared" si="128"/>
        <v>4.894277121195012E-2</v>
      </c>
      <c r="BT124" s="17">
        <f t="shared" si="129"/>
        <v>0.15532982164476328</v>
      </c>
      <c r="BU124" s="12">
        <f>(BU$3*templow!$I234+BU$4*templow!$I234^2+BU$5*templow!$I234^6)*(K124/K$56)^$BW$1</f>
        <v>2.6494744136204811</v>
      </c>
      <c r="BV124" s="12">
        <f>(BV$3*templow!$I234+BV$4*templow!$I234^2+BV$5*templow!$I234^6)*(L124/L$56)^$BW$1</f>
        <v>1.2394866743964545</v>
      </c>
      <c r="BW124" s="12">
        <f>(BW$3*templow!$I234+BW$4*templow!$I234^2+BW$5*templow!$I234^6)*(M124/M$56)^$BW$1</f>
        <v>0.42623841764726178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161"/>
        <v>2079</v>
      </c>
      <c r="B125" s="5">
        <f t="shared" si="162"/>
        <v>1162.767751006699</v>
      </c>
      <c r="C125" s="5">
        <f t="shared" si="163"/>
        <v>2950.9666849784571</v>
      </c>
      <c r="D125" s="5">
        <f t="shared" si="164"/>
        <v>4330.3137959019286</v>
      </c>
      <c r="E125" s="15">
        <f t="shared" si="165"/>
        <v>1.1927700812907576E-4</v>
      </c>
      <c r="F125" s="15">
        <f t="shared" si="166"/>
        <v>2.3498370419139061E-4</v>
      </c>
      <c r="G125" s="15">
        <f t="shared" si="167"/>
        <v>4.7971087323389595E-4</v>
      </c>
      <c r="H125" s="5">
        <f t="shared" si="168"/>
        <v>147760.29208130567</v>
      </c>
      <c r="I125" s="5">
        <f t="shared" si="169"/>
        <v>48910.23975554639</v>
      </c>
      <c r="J125" s="5">
        <f t="shared" si="170"/>
        <v>18701.279301313847</v>
      </c>
      <c r="K125" s="5">
        <f t="shared" si="171"/>
        <v>127076.35893184863</v>
      </c>
      <c r="L125" s="5">
        <f t="shared" si="172"/>
        <v>16574.311056955714</v>
      </c>
      <c r="M125" s="5">
        <f t="shared" si="173"/>
        <v>4318.689171905311</v>
      </c>
      <c r="N125" s="15">
        <f t="shared" si="174"/>
        <v>1.324792783943507E-2</v>
      </c>
      <c r="O125" s="15">
        <f t="shared" si="175"/>
        <v>1.6610356665939019E-2</v>
      </c>
      <c r="P125" s="15">
        <f t="shared" si="176"/>
        <v>1.508004484059744E-2</v>
      </c>
      <c r="Q125" s="5">
        <f t="shared" si="177"/>
        <v>9870.4011685628975</v>
      </c>
      <c r="R125" s="5">
        <f t="shared" si="178"/>
        <v>12584.530246869632</v>
      </c>
      <c r="S125" s="5">
        <f t="shared" si="179"/>
        <v>6254.2544662312366</v>
      </c>
      <c r="T125" s="5">
        <f t="shared" si="180"/>
        <v>66.800092430324057</v>
      </c>
      <c r="U125" s="5">
        <f t="shared" si="181"/>
        <v>257.29847798267139</v>
      </c>
      <c r="V125" s="5">
        <f t="shared" si="182"/>
        <v>334.42923157625091</v>
      </c>
      <c r="W125" s="15">
        <f t="shared" si="183"/>
        <v>-1.0734613539272964E-2</v>
      </c>
      <c r="X125" s="15">
        <f t="shared" si="184"/>
        <v>-1.217998157191269E-2</v>
      </c>
      <c r="Y125" s="15">
        <f t="shared" si="185"/>
        <v>-9.7425357312937999E-3</v>
      </c>
      <c r="Z125" s="5">
        <f t="shared" si="123"/>
        <v>17014.442111100776</v>
      </c>
      <c r="AA125" s="5">
        <f t="shared" si="124"/>
        <v>36385.770707971838</v>
      </c>
      <c r="AB125" s="5">
        <f t="shared" si="125"/>
        <v>28410.113120670048</v>
      </c>
      <c r="AC125" s="16">
        <f t="shared" si="186"/>
        <v>1.7494480501786385</v>
      </c>
      <c r="AD125" s="16">
        <f t="shared" si="187"/>
        <v>2.934914038674429</v>
      </c>
      <c r="AE125" s="16">
        <f t="shared" si="188"/>
        <v>4.5991578700462616</v>
      </c>
      <c r="AF125" s="15">
        <f t="shared" si="189"/>
        <v>-4.0504037456468023E-3</v>
      </c>
      <c r="AG125" s="15">
        <f t="shared" si="190"/>
        <v>2.9673830763510267E-4</v>
      </c>
      <c r="AH125" s="15">
        <f t="shared" si="191"/>
        <v>9.7937136394747881E-3</v>
      </c>
      <c r="AI125" s="1">
        <f t="shared" si="155"/>
        <v>257782.85156858616</v>
      </c>
      <c r="AJ125" s="1">
        <f t="shared" si="156"/>
        <v>82606.858350924202</v>
      </c>
      <c r="AK125" s="1">
        <f t="shared" si="157"/>
        <v>31913.428588368282</v>
      </c>
      <c r="AL125" s="14">
        <f t="shared" si="192"/>
        <v>42.030265835235539</v>
      </c>
      <c r="AM125" s="14">
        <f t="shared" si="193"/>
        <v>8.4077518253444836</v>
      </c>
      <c r="AN125" s="14">
        <f t="shared" si="194"/>
        <v>2.8841369598705269</v>
      </c>
      <c r="AO125" s="11">
        <f t="shared" si="195"/>
        <v>1.0307199850979521E-2</v>
      </c>
      <c r="AP125" s="11">
        <f t="shared" si="196"/>
        <v>1.2984353324006727E-2</v>
      </c>
      <c r="AQ125" s="11">
        <f t="shared" si="197"/>
        <v>1.1778446756383461E-2</v>
      </c>
      <c r="AR125" s="1">
        <f t="shared" si="126"/>
        <v>147760.29208130567</v>
      </c>
      <c r="AS125" s="1">
        <f t="shared" si="126"/>
        <v>48910.23975554639</v>
      </c>
      <c r="AT125" s="1">
        <f t="shared" si="126"/>
        <v>18701.279301313847</v>
      </c>
      <c r="AU125" s="1">
        <f t="shared" si="158"/>
        <v>29552.058416261134</v>
      </c>
      <c r="AV125" s="1">
        <f t="shared" si="159"/>
        <v>9782.0479511092781</v>
      </c>
      <c r="AW125" s="1">
        <f t="shared" si="160"/>
        <v>3740.2558602627696</v>
      </c>
      <c r="AX125" s="1">
        <f t="shared" si="141"/>
        <v>101661.0871454789</v>
      </c>
      <c r="AY125" s="1">
        <f t="shared" si="133"/>
        <v>13259.44884556457</v>
      </c>
      <c r="AZ125" s="1">
        <f t="shared" si="134"/>
        <v>3454.9513375242495</v>
      </c>
      <c r="BA125" s="1">
        <f t="shared" si="142"/>
        <v>13406.014374597851</v>
      </c>
      <c r="BB125" s="1">
        <f t="shared" si="143"/>
        <v>28011.950032168595</v>
      </c>
      <c r="BC125" s="1">
        <f t="shared" si="144"/>
        <v>35281.507282861676</v>
      </c>
      <c r="BD125" s="1">
        <f t="shared" si="145"/>
        <v>11566.713842521849</v>
      </c>
      <c r="BE125" s="2">
        <f t="shared" si="152"/>
        <v>1.2215527840971803E-2</v>
      </c>
      <c r="BF125" s="2">
        <f t="shared" si="153"/>
        <v>1.0459493193196024E-2</v>
      </c>
      <c r="BG125" s="2">
        <f t="shared" si="154"/>
        <v>6.7106044469667243E-3</v>
      </c>
      <c r="BH125" s="2">
        <f t="shared" si="135"/>
        <v>9.5228338825614021E-3</v>
      </c>
      <c r="BI125" s="2">
        <f t="shared" si="146"/>
        <v>1.4921912043355725E-5</v>
      </c>
      <c r="BJ125" s="2">
        <f t="shared" si="136"/>
        <v>1.0940099785851396E-5</v>
      </c>
      <c r="BK125" s="2">
        <f t="shared" si="137"/>
        <v>4.5032212043649583E-6</v>
      </c>
      <c r="BL125" s="2">
        <f t="shared" si="138"/>
        <v>2.2048660819377948</v>
      </c>
      <c r="BM125" s="2">
        <f t="shared" si="139"/>
        <v>0.53508290347559351</v>
      </c>
      <c r="BN125" s="2">
        <f t="shared" si="140"/>
        <v>8.4215997498428008E-2</v>
      </c>
      <c r="BO125" s="2">
        <f t="shared" si="147"/>
        <v>21.216916192999282</v>
      </c>
      <c r="BP125" s="2">
        <f t="shared" si="148"/>
        <v>2.8119581355391801</v>
      </c>
      <c r="BQ125" s="2">
        <f t="shared" si="149"/>
        <v>0.88346630307541441</v>
      </c>
      <c r="BR125" s="11">
        <f t="shared" si="150"/>
        <v>4.3998533054336625E-2</v>
      </c>
      <c r="BS125" s="17">
        <f t="shared" si="128"/>
        <v>4.6873836325931485E-2</v>
      </c>
      <c r="BT125" s="17">
        <f t="shared" si="129"/>
        <v>0.15080565208229443</v>
      </c>
      <c r="BU125" s="12">
        <f>(BU$3*templow!$I235+BU$4*templow!$I235^2+BU$5*templow!$I235^6)*(K125/K$56)^$BW$1</f>
        <v>2.6480174498411411</v>
      </c>
      <c r="BV125" s="12">
        <f>(BV$3*templow!$I235+BV$4*templow!$I235^2+BV$5*templow!$I235^6)*(L125/L$56)^$BW$1</f>
        <v>1.2319827618525434</v>
      </c>
      <c r="BW125" s="12">
        <f>(BW$3*templow!$I235+BW$4*templow!$I235^2+BW$5*templow!$I235^6)*(M125/M$56)^$BW$1</f>
        <v>0.41601839331928203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161"/>
        <v>2080</v>
      </c>
      <c r="B126" s="5">
        <f t="shared" si="162"/>
        <v>1162.8995078922637</v>
      </c>
      <c r="C126" s="5">
        <f t="shared" si="163"/>
        <v>2951.6254426069099</v>
      </c>
      <c r="D126" s="5">
        <f t="shared" si="164"/>
        <v>4332.2872295837178</v>
      </c>
      <c r="E126" s="15">
        <f t="shared" si="165"/>
        <v>1.1331315772262197E-4</v>
      </c>
      <c r="F126" s="15">
        <f t="shared" si="166"/>
        <v>2.2323451898182106E-4</v>
      </c>
      <c r="G126" s="15">
        <f t="shared" si="167"/>
        <v>4.557253295722011E-4</v>
      </c>
      <c r="H126" s="5">
        <f t="shared" si="168"/>
        <v>149714.00294048997</v>
      </c>
      <c r="I126" s="5">
        <f t="shared" si="169"/>
        <v>49725.291368408492</v>
      </c>
      <c r="J126" s="5">
        <f t="shared" si="170"/>
        <v>18988.976423761789</v>
      </c>
      <c r="K126" s="5">
        <f t="shared" si="171"/>
        <v>128741.99526650773</v>
      </c>
      <c r="L126" s="5">
        <f t="shared" si="172"/>
        <v>16846.748456162695</v>
      </c>
      <c r="M126" s="5">
        <f t="shared" si="173"/>
        <v>4383.1296074028796</v>
      </c>
      <c r="N126" s="15">
        <f t="shared" si="174"/>
        <v>1.3107365907079283E-2</v>
      </c>
      <c r="O126" s="15">
        <f t="shared" si="175"/>
        <v>1.6437328723394984E-2</v>
      </c>
      <c r="P126" s="15">
        <f t="shared" si="176"/>
        <v>1.492129508110418E-2</v>
      </c>
      <c r="Q126" s="5">
        <f t="shared" si="177"/>
        <v>9893.5533388644217</v>
      </c>
      <c r="R126" s="5">
        <f t="shared" si="178"/>
        <v>12638.4081571522</v>
      </c>
      <c r="S126" s="5">
        <f t="shared" si="179"/>
        <v>6288.5991246839594</v>
      </c>
      <c r="T126" s="5">
        <f t="shared" si="180"/>
        <v>66.083019253696818</v>
      </c>
      <c r="U126" s="5">
        <f t="shared" si="181"/>
        <v>254.16458726236127</v>
      </c>
      <c r="V126" s="5">
        <f t="shared" si="182"/>
        <v>331.17104283803013</v>
      </c>
      <c r="W126" s="15">
        <f t="shared" si="183"/>
        <v>-1.0734613539272964E-2</v>
      </c>
      <c r="X126" s="15">
        <f t="shared" si="184"/>
        <v>-1.217998157191269E-2</v>
      </c>
      <c r="Y126" s="15">
        <f t="shared" si="185"/>
        <v>-9.7425357312937999E-3</v>
      </c>
      <c r="Z126" s="5">
        <f t="shared" ref="Z126:Z189" si="198">Q125*AC126*(1-BE125)</f>
        <v>16987.732343145937</v>
      </c>
      <c r="AA126" s="5">
        <f t="shared" ref="AA126:AA189" si="199">R125*AD126*(1-BF125)</f>
        <v>36559.043439218774</v>
      </c>
      <c r="AB126" s="5">
        <f t="shared" ref="AB126:AB189" si="200">S125*AE126*(1-BG125)</f>
        <v>28851.096698600792</v>
      </c>
      <c r="AC126" s="16">
        <f t="shared" si="186"/>
        <v>1.7423620792433805</v>
      </c>
      <c r="AD126" s="16">
        <f t="shared" si="187"/>
        <v>2.9357849400993197</v>
      </c>
      <c r="AE126" s="16">
        <f t="shared" si="188"/>
        <v>4.6442007052082319</v>
      </c>
      <c r="AF126" s="15">
        <f t="shared" si="189"/>
        <v>-4.0504037456468023E-3</v>
      </c>
      <c r="AG126" s="15">
        <f t="shared" si="190"/>
        <v>2.9673830763510267E-4</v>
      </c>
      <c r="AH126" s="15">
        <f t="shared" si="191"/>
        <v>9.7937136394747881E-3</v>
      </c>
      <c r="AI126" s="1">
        <f t="shared" si="155"/>
        <v>261556.62482798868</v>
      </c>
      <c r="AJ126" s="1">
        <f t="shared" si="156"/>
        <v>84128.220466941071</v>
      </c>
      <c r="AK126" s="1">
        <f t="shared" si="157"/>
        <v>32462.341589794225</v>
      </c>
      <c r="AL126" s="14">
        <f t="shared" si="192"/>
        <v>42.459148041491581</v>
      </c>
      <c r="AM126" s="14">
        <f t="shared" si="193"/>
        <v>8.5158293535017098</v>
      </c>
      <c r="AN126" s="14">
        <f t="shared" si="194"/>
        <v>2.9177679069542797</v>
      </c>
      <c r="AO126" s="11">
        <f t="shared" si="195"/>
        <v>1.0204127852469725E-2</v>
      </c>
      <c r="AP126" s="11">
        <f t="shared" si="196"/>
        <v>1.2854509790766659E-2</v>
      </c>
      <c r="AQ126" s="11">
        <f t="shared" si="197"/>
        <v>1.1660662288819627E-2</v>
      </c>
      <c r="AR126" s="1">
        <f t="shared" ref="AR126:AT189" si="201">MAX(0.3*B126,AL126*AI126^$AR$5*B126^(1-$AR$5)*(1-BI125+BU125/100))</f>
        <v>149714.00294048997</v>
      </c>
      <c r="AS126" s="1">
        <f t="shared" si="201"/>
        <v>49725.291368408492</v>
      </c>
      <c r="AT126" s="1">
        <f t="shared" si="201"/>
        <v>18988.976423761789</v>
      </c>
      <c r="AU126" s="1">
        <f t="shared" si="158"/>
        <v>29942.800588097994</v>
      </c>
      <c r="AV126" s="1">
        <f t="shared" si="159"/>
        <v>9945.0582736816996</v>
      </c>
      <c r="AW126" s="1">
        <f t="shared" si="160"/>
        <v>3797.7952847523579</v>
      </c>
      <c r="AX126" s="1">
        <f t="shared" si="141"/>
        <v>102993.59621320617</v>
      </c>
      <c r="AY126" s="1">
        <f t="shared" si="133"/>
        <v>13477.398764930156</v>
      </c>
      <c r="AZ126" s="1">
        <f t="shared" si="134"/>
        <v>3506.5036859223037</v>
      </c>
      <c r="BA126" s="1">
        <f t="shared" si="142"/>
        <v>13422.676971359624</v>
      </c>
      <c r="BB126" s="1">
        <f t="shared" si="143"/>
        <v>28066.325676774708</v>
      </c>
      <c r="BC126" s="1">
        <f t="shared" si="144"/>
        <v>35361.751758828446</v>
      </c>
      <c r="BD126" s="1">
        <f t="shared" si="145"/>
        <v>11251.969059571149</v>
      </c>
      <c r="BE126" s="2">
        <f t="shared" si="152"/>
        <v>1.2215527840971803E-2</v>
      </c>
      <c r="BF126" s="2">
        <f t="shared" si="153"/>
        <v>1.0459493193196024E-2</v>
      </c>
      <c r="BG126" s="2">
        <f t="shared" si="154"/>
        <v>6.7106044469667243E-3</v>
      </c>
      <c r="BH126" s="2">
        <f t="shared" si="135"/>
        <v>9.5088799942187469E-3</v>
      </c>
      <c r="BI126" s="2">
        <f t="shared" si="146"/>
        <v>1.4921912043355725E-5</v>
      </c>
      <c r="BJ126" s="2">
        <f t="shared" si="136"/>
        <v>1.0940099785851396E-5</v>
      </c>
      <c r="BK126" s="2">
        <f t="shared" si="137"/>
        <v>4.5032212043649583E-6</v>
      </c>
      <c r="BL126" s="2">
        <f t="shared" si="138"/>
        <v>2.2340191835366916</v>
      </c>
      <c r="BM126" s="2">
        <f t="shared" si="139"/>
        <v>0.54399964945092405</v>
      </c>
      <c r="BN126" s="2">
        <f t="shared" si="140"/>
        <v>8.5511561280670362E-2</v>
      </c>
      <c r="BO126" s="2">
        <f t="shared" si="147"/>
        <v>21.531250129930054</v>
      </c>
      <c r="BP126" s="2">
        <f t="shared" si="148"/>
        <v>2.8452678061024872</v>
      </c>
      <c r="BQ126" s="2">
        <f t="shared" si="149"/>
        <v>0.88334603681684021</v>
      </c>
      <c r="BR126" s="11">
        <f t="shared" si="150"/>
        <v>4.3859687288281241E-2</v>
      </c>
      <c r="BS126" s="17">
        <f t="shared" si="128"/>
        <v>4.4898373744641895E-2</v>
      </c>
      <c r="BT126" s="17">
        <f t="shared" si="129"/>
        <v>0.14641325444882955</v>
      </c>
      <c r="BU126" s="12">
        <f>(BU$3*templow!$I236+BU$4*templow!$I236^2+BU$5*templow!$I236^6)*(K126/K$56)^$BW$1</f>
        <v>2.6459506415261314</v>
      </c>
      <c r="BV126" s="12">
        <f>(BV$3*templow!$I236+BV$4*templow!$I236^2+BV$5*templow!$I236^6)*(L126/L$56)^$BW$1</f>
        <v>1.22409683223871</v>
      </c>
      <c r="BW126" s="12">
        <f>(BW$3*templow!$I236+BW$4*templow!$I236^2+BW$5*templow!$I236^6)*(M126/M$56)^$BW$1</f>
        <v>0.40551117609272186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161"/>
        <v>2081</v>
      </c>
      <c r="B127" s="5">
        <f t="shared" si="162"/>
        <v>1163.0246911168495</v>
      </c>
      <c r="C127" s="5">
        <f t="shared" si="163"/>
        <v>2952.2514020585104</v>
      </c>
      <c r="D127" s="5">
        <f t="shared" si="164"/>
        <v>4334.162845957946</v>
      </c>
      <c r="E127" s="15">
        <f t="shared" si="165"/>
        <v>1.0764749983649086E-4</v>
      </c>
      <c r="F127" s="15">
        <f t="shared" si="166"/>
        <v>2.1207279303273E-4</v>
      </c>
      <c r="G127" s="15">
        <f t="shared" si="167"/>
        <v>4.3293906309359103E-4</v>
      </c>
      <c r="H127" s="5">
        <f t="shared" si="168"/>
        <v>151671.84729048327</v>
      </c>
      <c r="I127" s="5">
        <f t="shared" si="169"/>
        <v>50544.843790846302</v>
      </c>
      <c r="J127" s="5">
        <f t="shared" si="170"/>
        <v>19277.677137738898</v>
      </c>
      <c r="K127" s="5">
        <f t="shared" si="171"/>
        <v>130411.54538587929</v>
      </c>
      <c r="L127" s="5">
        <f t="shared" si="172"/>
        <v>17120.778994499924</v>
      </c>
      <c r="M127" s="5">
        <f t="shared" si="173"/>
        <v>4447.8432912868784</v>
      </c>
      <c r="N127" s="15">
        <f t="shared" si="174"/>
        <v>1.2968185834897561E-2</v>
      </c>
      <c r="O127" s="15">
        <f t="shared" si="175"/>
        <v>1.6266078825257546E-2</v>
      </c>
      <c r="P127" s="15">
        <f t="shared" si="176"/>
        <v>1.4764264276990735E-2</v>
      </c>
      <c r="Q127" s="5">
        <f t="shared" si="177"/>
        <v>9915.3412859640848</v>
      </c>
      <c r="R127" s="5">
        <f t="shared" si="178"/>
        <v>12690.236677072302</v>
      </c>
      <c r="S127" s="5">
        <f t="shared" si="179"/>
        <v>6322.0100623454255</v>
      </c>
      <c r="T127" s="5">
        <f t="shared" si="180"/>
        <v>65.373643580500044</v>
      </c>
      <c r="U127" s="5">
        <f t="shared" si="181"/>
        <v>251.0688672732729</v>
      </c>
      <c r="V127" s="5">
        <f t="shared" si="182"/>
        <v>327.94459712001077</v>
      </c>
      <c r="W127" s="15">
        <f t="shared" si="183"/>
        <v>-1.0734613539272964E-2</v>
      </c>
      <c r="X127" s="15">
        <f t="shared" si="184"/>
        <v>-1.217998157191269E-2</v>
      </c>
      <c r="Y127" s="15">
        <f t="shared" si="185"/>
        <v>-9.7425357312937999E-3</v>
      </c>
      <c r="Z127" s="5">
        <f t="shared" si="198"/>
        <v>16958.610468972562</v>
      </c>
      <c r="AA127" s="5">
        <f t="shared" si="199"/>
        <v>36726.457891419159</v>
      </c>
      <c r="AB127" s="5">
        <f t="shared" si="200"/>
        <v>29293.640848678548</v>
      </c>
      <c r="AC127" s="16">
        <f t="shared" si="186"/>
        <v>1.7353048093513401</v>
      </c>
      <c r="AD127" s="16">
        <f t="shared" si="187"/>
        <v>2.9366560999540252</v>
      </c>
      <c r="AE127" s="16">
        <f t="shared" si="188"/>
        <v>4.6896846769992884</v>
      </c>
      <c r="AF127" s="15">
        <f t="shared" si="189"/>
        <v>-4.0504037456468023E-3</v>
      </c>
      <c r="AG127" s="15">
        <f t="shared" si="190"/>
        <v>2.9673830763510267E-4</v>
      </c>
      <c r="AH127" s="15">
        <f t="shared" si="191"/>
        <v>9.7937136394747881E-3</v>
      </c>
      <c r="AI127" s="1">
        <f t="shared" si="155"/>
        <v>265343.76293328783</v>
      </c>
      <c r="AJ127" s="1">
        <f t="shared" si="156"/>
        <v>85660.456693928674</v>
      </c>
      <c r="AK127" s="1">
        <f t="shared" si="157"/>
        <v>33013.902715567157</v>
      </c>
      <c r="AL127" s="14">
        <f t="shared" si="192"/>
        <v>42.888074030862676</v>
      </c>
      <c r="AM127" s="14">
        <f t="shared" si="193"/>
        <v>8.6242014971847851</v>
      </c>
      <c r="AN127" s="14">
        <f t="shared" si="194"/>
        <v>2.9514507820924281</v>
      </c>
      <c r="AO127" s="11">
        <f t="shared" si="195"/>
        <v>1.0102086573945028E-2</v>
      </c>
      <c r="AP127" s="11">
        <f t="shared" si="196"/>
        <v>1.2725964692858992E-2</v>
      </c>
      <c r="AQ127" s="11">
        <f t="shared" si="197"/>
        <v>1.1544055665931431E-2</v>
      </c>
      <c r="AR127" s="1">
        <f t="shared" si="201"/>
        <v>151671.84729048327</v>
      </c>
      <c r="AS127" s="1">
        <f t="shared" si="201"/>
        <v>50544.843790846302</v>
      </c>
      <c r="AT127" s="1">
        <f t="shared" si="201"/>
        <v>19277.677137738898</v>
      </c>
      <c r="AU127" s="1">
        <f t="shared" si="158"/>
        <v>30334.369458096655</v>
      </c>
      <c r="AV127" s="1">
        <f t="shared" si="159"/>
        <v>10108.968758169261</v>
      </c>
      <c r="AW127" s="1">
        <f t="shared" si="160"/>
        <v>3855.5354275477798</v>
      </c>
      <c r="AX127" s="1">
        <f t="shared" si="141"/>
        <v>104329.23630870345</v>
      </c>
      <c r="AY127" s="1">
        <f t="shared" si="133"/>
        <v>13696.623195599941</v>
      </c>
      <c r="AZ127" s="1">
        <f t="shared" si="134"/>
        <v>3558.2746330295031</v>
      </c>
      <c r="BA127" s="1">
        <f t="shared" si="142"/>
        <v>13439.10725148032</v>
      </c>
      <c r="BB127" s="1">
        <f t="shared" si="143"/>
        <v>28119.912957938603</v>
      </c>
      <c r="BC127" s="1">
        <f t="shared" si="144"/>
        <v>35440.584178944024</v>
      </c>
      <c r="BD127" s="1">
        <f t="shared" si="145"/>
        <v>10945.400650264655</v>
      </c>
      <c r="BE127" s="2">
        <f t="shared" si="152"/>
        <v>1.2215527840971803E-2</v>
      </c>
      <c r="BF127" s="2">
        <f t="shared" si="153"/>
        <v>1.0459493193196024E-2</v>
      </c>
      <c r="BG127" s="2">
        <f t="shared" si="154"/>
        <v>6.7106044469667243E-3</v>
      </c>
      <c r="BH127" s="2">
        <f t="shared" si="135"/>
        <v>9.4949241644059733E-3</v>
      </c>
      <c r="BI127" s="2">
        <f t="shared" si="146"/>
        <v>1.4921912043355725E-5</v>
      </c>
      <c r="BJ127" s="2">
        <f t="shared" si="136"/>
        <v>1.0940099785851396E-5</v>
      </c>
      <c r="BK127" s="2">
        <f t="shared" si="137"/>
        <v>4.5032212043649583E-6</v>
      </c>
      <c r="BL127" s="2">
        <f t="shared" si="138"/>
        <v>2.2632339647218727</v>
      </c>
      <c r="BM127" s="2">
        <f t="shared" si="139"/>
        <v>0.5529656347321299</v>
      </c>
      <c r="BN127" s="2">
        <f t="shared" si="140"/>
        <v>8.681164445756738E-2</v>
      </c>
      <c r="BO127" s="2">
        <f t="shared" si="147"/>
        <v>21.850276903975274</v>
      </c>
      <c r="BP127" s="2">
        <f t="shared" si="148"/>
        <v>2.878978697834258</v>
      </c>
      <c r="BQ127" s="2">
        <f t="shared" si="149"/>
        <v>0.88322831972957117</v>
      </c>
      <c r="BR127" s="11">
        <f t="shared" si="150"/>
        <v>4.3721847329585478E-2</v>
      </c>
      <c r="BS127" s="17">
        <f t="shared" ref="BS127:BS190" si="202">BS126/(1+BR126)</f>
        <v>4.3011885880254681E-2</v>
      </c>
      <c r="BT127" s="17">
        <f t="shared" ref="BT127:BT190" si="203">BT126/(1+BR$5)</f>
        <v>0.14214879072701897</v>
      </c>
      <c r="BU127" s="12">
        <f>(BU$3*templow!$I237+BU$4*templow!$I237^2+BU$5*templow!$I237^6)*(K127/K$56)^$BW$1</f>
        <v>2.6432759769679244</v>
      </c>
      <c r="BV127" s="12">
        <f>(BV$3*templow!$I237+BV$4*templow!$I237^2+BV$5*templow!$I237^6)*(L127/L$56)^$BW$1</f>
        <v>1.2158316550452044</v>
      </c>
      <c r="BW127" s="12">
        <f>(BW$3*templow!$I237+BW$4*templow!$I237^2+BW$5*templow!$I237^6)*(M127/M$56)^$BW$1</f>
        <v>0.39471927554615982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161"/>
        <v>2082</v>
      </c>
      <c r="B128" s="5">
        <f t="shared" si="162"/>
        <v>1163.1436279820839</v>
      </c>
      <c r="C128" s="5">
        <f t="shared" si="163"/>
        <v>2952.8461896490512</v>
      </c>
      <c r="D128" s="5">
        <f t="shared" si="164"/>
        <v>4335.9454529396789</v>
      </c>
      <c r="E128" s="15">
        <f t="shared" si="165"/>
        <v>1.0226512484466631E-4</v>
      </c>
      <c r="F128" s="15">
        <f t="shared" si="166"/>
        <v>2.0146915338109349E-4</v>
      </c>
      <c r="G128" s="15">
        <f t="shared" si="167"/>
        <v>4.1129210993891144E-4</v>
      </c>
      <c r="H128" s="5">
        <f t="shared" si="168"/>
        <v>153633.56394683625</v>
      </c>
      <c r="I128" s="5">
        <f t="shared" si="169"/>
        <v>51368.790509644932</v>
      </c>
      <c r="J128" s="5">
        <f t="shared" si="170"/>
        <v>19567.347990919792</v>
      </c>
      <c r="K128" s="5">
        <f t="shared" si="171"/>
        <v>132084.7746149564</v>
      </c>
      <c r="L128" s="5">
        <f t="shared" si="172"/>
        <v>17396.365137376208</v>
      </c>
      <c r="M128" s="5">
        <f t="shared" si="173"/>
        <v>4512.8215295359742</v>
      </c>
      <c r="N128" s="15">
        <f t="shared" si="174"/>
        <v>1.2830376514028297E-2</v>
      </c>
      <c r="O128" s="15">
        <f t="shared" si="175"/>
        <v>1.6096589002452255E-2</v>
      </c>
      <c r="P128" s="15">
        <f t="shared" si="176"/>
        <v>1.4608931563840244E-2</v>
      </c>
      <c r="Q128" s="5">
        <f t="shared" si="177"/>
        <v>9935.7718387984751</v>
      </c>
      <c r="R128" s="5">
        <f t="shared" si="178"/>
        <v>12740.017556837747</v>
      </c>
      <c r="S128" s="5">
        <f t="shared" si="179"/>
        <v>6354.4881428242225</v>
      </c>
      <c r="T128" s="5">
        <f t="shared" si="180"/>
        <v>64.671882781009202</v>
      </c>
      <c r="U128" s="5">
        <f t="shared" si="181"/>
        <v>248.01085309660346</v>
      </c>
      <c r="V128" s="5">
        <f t="shared" si="182"/>
        <v>324.74958516468433</v>
      </c>
      <c r="W128" s="15">
        <f t="shared" si="183"/>
        <v>-1.0734613539272964E-2</v>
      </c>
      <c r="X128" s="15">
        <f t="shared" si="184"/>
        <v>-1.217998157191269E-2</v>
      </c>
      <c r="Y128" s="15">
        <f t="shared" si="185"/>
        <v>-9.7425357312937999E-3</v>
      </c>
      <c r="Z128" s="5">
        <f t="shared" si="198"/>
        <v>16927.116855483902</v>
      </c>
      <c r="AA128" s="5">
        <f t="shared" si="199"/>
        <v>36888.011308059715</v>
      </c>
      <c r="AB128" s="5">
        <f t="shared" si="200"/>
        <v>29737.693925674379</v>
      </c>
      <c r="AC128" s="16">
        <f t="shared" si="186"/>
        <v>1.7282761242517046</v>
      </c>
      <c r="AD128" s="16">
        <f t="shared" si="187"/>
        <v>2.9375275183152318</v>
      </c>
      <c r="AE128" s="16">
        <f t="shared" si="188"/>
        <v>4.7356141057852525</v>
      </c>
      <c r="AF128" s="15">
        <f t="shared" si="189"/>
        <v>-4.0504037456468023E-3</v>
      </c>
      <c r="AG128" s="15">
        <f t="shared" si="190"/>
        <v>2.9673830763510267E-4</v>
      </c>
      <c r="AH128" s="15">
        <f t="shared" si="191"/>
        <v>9.7937136394747881E-3</v>
      </c>
      <c r="AI128" s="1">
        <f t="shared" si="155"/>
        <v>269143.75609805575</v>
      </c>
      <c r="AJ128" s="1">
        <f t="shared" si="156"/>
        <v>87203.379782705058</v>
      </c>
      <c r="AK128" s="1">
        <f t="shared" si="157"/>
        <v>33568.047871558221</v>
      </c>
      <c r="AL128" s="14">
        <f t="shared" si="192"/>
        <v>43.317000477343711</v>
      </c>
      <c r="AM128" s="14">
        <f t="shared" si="193"/>
        <v>8.7328552681044869</v>
      </c>
      <c r="AN128" s="14">
        <f t="shared" si="194"/>
        <v>2.9851817770949229</v>
      </c>
      <c r="AO128" s="11">
        <f t="shared" si="195"/>
        <v>1.0001065708205577E-2</v>
      </c>
      <c r="AP128" s="11">
        <f t="shared" si="196"/>
        <v>1.2598705045930402E-2</v>
      </c>
      <c r="AQ128" s="11">
        <f t="shared" si="197"/>
        <v>1.1428615109272117E-2</v>
      </c>
      <c r="AR128" s="1">
        <f t="shared" si="201"/>
        <v>153633.56394683625</v>
      </c>
      <c r="AS128" s="1">
        <f t="shared" si="201"/>
        <v>51368.790509644932</v>
      </c>
      <c r="AT128" s="1">
        <f t="shared" si="201"/>
        <v>19567.347990919792</v>
      </c>
      <c r="AU128" s="1">
        <f t="shared" si="158"/>
        <v>30726.712789367251</v>
      </c>
      <c r="AV128" s="1">
        <f t="shared" si="159"/>
        <v>10273.758101928986</v>
      </c>
      <c r="AW128" s="1">
        <f t="shared" si="160"/>
        <v>3913.4695981839586</v>
      </c>
      <c r="AX128" s="1">
        <f t="shared" si="141"/>
        <v>105667.81969196512</v>
      </c>
      <c r="AY128" s="1">
        <f t="shared" si="133"/>
        <v>13917.092109900967</v>
      </c>
      <c r="AZ128" s="1">
        <f t="shared" si="134"/>
        <v>3610.2572236287792</v>
      </c>
      <c r="BA128" s="1">
        <f t="shared" si="142"/>
        <v>13455.310247731528</v>
      </c>
      <c r="BB128" s="1">
        <f t="shared" si="143"/>
        <v>28172.7305191585</v>
      </c>
      <c r="BC128" s="1">
        <f t="shared" si="144"/>
        <v>35518.045908798318</v>
      </c>
      <c r="BD128" s="1">
        <f t="shared" si="145"/>
        <v>10646.818378903776</v>
      </c>
      <c r="BE128" s="2">
        <f t="shared" si="152"/>
        <v>1.2215527840971803E-2</v>
      </c>
      <c r="BF128" s="2">
        <f t="shared" si="153"/>
        <v>1.0459493193196024E-2</v>
      </c>
      <c r="BG128" s="2">
        <f t="shared" si="154"/>
        <v>6.7106044469667243E-3</v>
      </c>
      <c r="BH128" s="2">
        <f t="shared" si="135"/>
        <v>9.4809660726603382E-3</v>
      </c>
      <c r="BI128" s="2">
        <f t="shared" si="146"/>
        <v>1.4921912043355725E-5</v>
      </c>
      <c r="BJ128" s="2">
        <f t="shared" si="136"/>
        <v>1.0940099785851396E-5</v>
      </c>
      <c r="BK128" s="2">
        <f t="shared" si="137"/>
        <v>4.5032212043649583E-6</v>
      </c>
      <c r="BL128" s="2">
        <f t="shared" si="138"/>
        <v>2.2925065281219577</v>
      </c>
      <c r="BM128" s="2">
        <f t="shared" si="139"/>
        <v>0.56197969405401171</v>
      </c>
      <c r="BN128" s="2">
        <f t="shared" si="140"/>
        <v>8.8116096385898068E-2</v>
      </c>
      <c r="BO128" s="2">
        <f t="shared" si="147"/>
        <v>22.174066543320375</v>
      </c>
      <c r="BP128" s="2">
        <f t="shared" si="148"/>
        <v>2.9130955864836774</v>
      </c>
      <c r="BQ128" s="2">
        <f t="shared" si="149"/>
        <v>0.88311308046549553</v>
      </c>
      <c r="BR128" s="11">
        <f t="shared" si="150"/>
        <v>4.3585023401796014E-2</v>
      </c>
      <c r="BS128" s="17">
        <f t="shared" si="202"/>
        <v>4.1210104004532185E-2</v>
      </c>
      <c r="BT128" s="17">
        <f t="shared" si="203"/>
        <v>0.13800853468642618</v>
      </c>
      <c r="BU128" s="12">
        <f>(BU$3*templow!$I238+BU$4*templow!$I238^2+BU$5*templow!$I238^6)*(K128/K$56)^$BW$1</f>
        <v>2.6399957995971164</v>
      </c>
      <c r="BV128" s="12">
        <f>(BV$3*templow!$I238+BV$4*templow!$I238^2+BV$5*templow!$I238^6)*(L128/L$56)^$BW$1</f>
        <v>1.2071901922523429</v>
      </c>
      <c r="BW128" s="12">
        <f>(BW$3*templow!$I238+BW$4*templow!$I238^2+BW$5*templow!$I238^6)*(M128/M$56)^$BW$1</f>
        <v>0.38364533243180399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161"/>
        <v>2083</v>
      </c>
      <c r="B129" s="5">
        <f t="shared" si="162"/>
        <v>1163.2566295589952</v>
      </c>
      <c r="C129" s="5">
        <f t="shared" si="163"/>
        <v>2953.4113516998495</v>
      </c>
      <c r="D129" s="5">
        <f t="shared" si="164"/>
        <v>4337.6396260859019</v>
      </c>
      <c r="E129" s="15">
        <f t="shared" si="165"/>
        <v>9.7151868602433E-5</v>
      </c>
      <c r="F129" s="15">
        <f t="shared" si="166"/>
        <v>1.9139569571203881E-4</v>
      </c>
      <c r="G129" s="15">
        <f t="shared" si="167"/>
        <v>3.9072750444196585E-4</v>
      </c>
      <c r="H129" s="5">
        <f t="shared" si="168"/>
        <v>155598.892434457</v>
      </c>
      <c r="I129" s="5">
        <f t="shared" si="169"/>
        <v>52197.024205148351</v>
      </c>
      <c r="J129" s="5">
        <f t="shared" si="170"/>
        <v>19857.955433464307</v>
      </c>
      <c r="K129" s="5">
        <f t="shared" si="171"/>
        <v>133761.44909094259</v>
      </c>
      <c r="L129" s="5">
        <f t="shared" si="172"/>
        <v>17673.469080121911</v>
      </c>
      <c r="M129" s="5">
        <f t="shared" si="173"/>
        <v>4578.0556120987085</v>
      </c>
      <c r="N129" s="15">
        <f t="shared" si="174"/>
        <v>1.2693926918328824E-2</v>
      </c>
      <c r="O129" s="15">
        <f t="shared" si="175"/>
        <v>1.5928841488291434E-2</v>
      </c>
      <c r="P129" s="15">
        <f t="shared" si="176"/>
        <v>1.4455276402087547E-2</v>
      </c>
      <c r="Q129" s="5">
        <f t="shared" si="177"/>
        <v>9954.8522760583492</v>
      </c>
      <c r="R129" s="5">
        <f t="shared" si="178"/>
        <v>12787.753421625313</v>
      </c>
      <c r="S129" s="5">
        <f t="shared" si="179"/>
        <v>6386.0345130859769</v>
      </c>
      <c r="T129" s="5">
        <f t="shared" si="180"/>
        <v>63.977655112497906</v>
      </c>
      <c r="U129" s="5">
        <f t="shared" si="181"/>
        <v>244.99008547625249</v>
      </c>
      <c r="V129" s="5">
        <f t="shared" si="182"/>
        <v>321.58570072749455</v>
      </c>
      <c r="W129" s="15">
        <f t="shared" si="183"/>
        <v>-1.0734613539272964E-2</v>
      </c>
      <c r="X129" s="15">
        <f t="shared" si="184"/>
        <v>-1.217998157191269E-2</v>
      </c>
      <c r="Y129" s="15">
        <f t="shared" si="185"/>
        <v>-9.7425357312937999E-3</v>
      </c>
      <c r="Z129" s="5">
        <f t="shared" si="198"/>
        <v>16893.292237547823</v>
      </c>
      <c r="AA129" s="5">
        <f t="shared" si="199"/>
        <v>37043.703517308059</v>
      </c>
      <c r="AB129" s="5">
        <f t="shared" si="200"/>
        <v>30183.204125547159</v>
      </c>
      <c r="AC129" s="16">
        <f t="shared" si="186"/>
        <v>1.7212759081645237</v>
      </c>
      <c r="AD129" s="16">
        <f t="shared" si="187"/>
        <v>2.9383991952596484</v>
      </c>
      <c r="AE129" s="16">
        <f t="shared" si="188"/>
        <v>4.7819933542443707</v>
      </c>
      <c r="AF129" s="15">
        <f t="shared" si="189"/>
        <v>-4.0504037456468023E-3</v>
      </c>
      <c r="AG129" s="15">
        <f t="shared" si="190"/>
        <v>2.9673830763510267E-4</v>
      </c>
      <c r="AH129" s="15">
        <f t="shared" si="191"/>
        <v>9.7937136394747881E-3</v>
      </c>
      <c r="AI129" s="1">
        <f t="shared" si="155"/>
        <v>272956.09327761742</v>
      </c>
      <c r="AJ129" s="1">
        <f t="shared" si="156"/>
        <v>88756.799906363536</v>
      </c>
      <c r="AK129" s="1">
        <f t="shared" si="157"/>
        <v>34124.71268258636</v>
      </c>
      <c r="AL129" s="14">
        <f t="shared" si="192"/>
        <v>43.745884483719436</v>
      </c>
      <c r="AM129" s="14">
        <f t="shared" si="193"/>
        <v>8.8417777091588192</v>
      </c>
      <c r="AN129" s="14">
        <f t="shared" si="194"/>
        <v>3.0189571057209377</v>
      </c>
      <c r="AO129" s="11">
        <f t="shared" si="195"/>
        <v>9.901055051123521E-3</v>
      </c>
      <c r="AP129" s="11">
        <f t="shared" si="196"/>
        <v>1.2472717995471097E-2</v>
      </c>
      <c r="AQ129" s="11">
        <f t="shared" si="197"/>
        <v>1.1314328958179395E-2</v>
      </c>
      <c r="AR129" s="1">
        <f t="shared" si="201"/>
        <v>155598.892434457</v>
      </c>
      <c r="AS129" s="1">
        <f t="shared" si="201"/>
        <v>52197.024205148351</v>
      </c>
      <c r="AT129" s="1">
        <f t="shared" si="201"/>
        <v>19857.955433464307</v>
      </c>
      <c r="AU129" s="1">
        <f t="shared" si="158"/>
        <v>31119.778486891402</v>
      </c>
      <c r="AV129" s="1">
        <f t="shared" si="159"/>
        <v>10439.404841029671</v>
      </c>
      <c r="AW129" s="1">
        <f t="shared" si="160"/>
        <v>3971.5910866928616</v>
      </c>
      <c r="AX129" s="1">
        <f t="shared" si="141"/>
        <v>107009.15927275406</v>
      </c>
      <c r="AY129" s="1">
        <f t="shared" si="133"/>
        <v>14138.77526409753</v>
      </c>
      <c r="AZ129" s="1">
        <f t="shared" si="134"/>
        <v>3662.4444896789669</v>
      </c>
      <c r="BA129" s="1">
        <f t="shared" si="142"/>
        <v>13471.290815426179</v>
      </c>
      <c r="BB129" s="1">
        <f t="shared" si="143"/>
        <v>28224.796330115631</v>
      </c>
      <c r="BC129" s="1">
        <f t="shared" si="144"/>
        <v>35594.176700665295</v>
      </c>
      <c r="BD129" s="1">
        <f t="shared" si="145"/>
        <v>10356.035008681849</v>
      </c>
      <c r="BE129" s="2">
        <f t="shared" si="152"/>
        <v>1.2215527840971803E-2</v>
      </c>
      <c r="BF129" s="2">
        <f t="shared" si="153"/>
        <v>1.0459493193196024E-2</v>
      </c>
      <c r="BG129" s="2">
        <f t="shared" si="154"/>
        <v>6.7106044469667243E-3</v>
      </c>
      <c r="BH129" s="2">
        <f t="shared" si="135"/>
        <v>9.4670054446413538E-3</v>
      </c>
      <c r="BI129" s="2">
        <f t="shared" si="146"/>
        <v>1.4921912043355725E-5</v>
      </c>
      <c r="BJ129" s="2">
        <f t="shared" si="136"/>
        <v>1.0940099785851396E-5</v>
      </c>
      <c r="BK129" s="2">
        <f t="shared" si="137"/>
        <v>4.5032212043649583E-6</v>
      </c>
      <c r="BL129" s="2">
        <f t="shared" si="138"/>
        <v>2.3218329869505361</v>
      </c>
      <c r="BM129" s="2">
        <f t="shared" si="139"/>
        <v>0.57104065332882359</v>
      </c>
      <c r="BN129" s="2">
        <f t="shared" si="140"/>
        <v>8.9424765983310811E-2</v>
      </c>
      <c r="BO129" s="2">
        <f t="shared" si="147"/>
        <v>22.502690130853843</v>
      </c>
      <c r="BP129" s="2">
        <f t="shared" si="148"/>
        <v>2.9476233072848625</v>
      </c>
      <c r="BQ129" s="2">
        <f t="shared" si="149"/>
        <v>0.8830002506372866</v>
      </c>
      <c r="BR129" s="11">
        <f t="shared" si="150"/>
        <v>4.3449224685493365E-2</v>
      </c>
      <c r="BS129" s="17">
        <f t="shared" si="202"/>
        <v>3.9488976058892393E-2</v>
      </c>
      <c r="BT129" s="17">
        <f t="shared" si="203"/>
        <v>0.13398886862759823</v>
      </c>
      <c r="BU129" s="12">
        <f>(BU$3*templow!$I239+BU$4*templow!$I239^2+BU$5*templow!$I239^6)*(K129/K$56)^$BW$1</f>
        <v>2.6361127939280959</v>
      </c>
      <c r="BV129" s="12">
        <f>(BV$3*templow!$I239+BV$4*templow!$I239^2+BV$5*templow!$I239^6)*(L129/L$56)^$BW$1</f>
        <v>1.1981755888905563</v>
      </c>
      <c r="BW129" s="12">
        <f>(BW$3*templow!$I239+BW$4*templow!$I239^2+BW$5*templow!$I239^6)*(M129/M$56)^$BW$1</f>
        <v>0.3722921120227784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161"/>
        <v>2084</v>
      </c>
      <c r="B130" s="5">
        <f t="shared" si="162"/>
        <v>1163.3639914864596</v>
      </c>
      <c r="C130" s="5">
        <f t="shared" si="163"/>
        <v>2953.9483584092131</v>
      </c>
      <c r="D130" s="5">
        <f t="shared" si="164"/>
        <v>4339.249719436858</v>
      </c>
      <c r="E130" s="15">
        <f t="shared" si="165"/>
        <v>9.229427517231135E-5</v>
      </c>
      <c r="F130" s="15">
        <f t="shared" si="166"/>
        <v>1.8182591092643686E-4</v>
      </c>
      <c r="G130" s="15">
        <f t="shared" si="167"/>
        <v>3.7119112921986754E-4</v>
      </c>
      <c r="H130" s="5">
        <f t="shared" si="168"/>
        <v>157567.57310851157</v>
      </c>
      <c r="I130" s="5">
        <f t="shared" si="169"/>
        <v>53029.436807897699</v>
      </c>
      <c r="J130" s="5">
        <f t="shared" si="170"/>
        <v>20149.465829667974</v>
      </c>
      <c r="K130" s="5">
        <f t="shared" si="171"/>
        <v>135441.33586873658</v>
      </c>
      <c r="L130" s="5">
        <f t="shared" si="172"/>
        <v>17952.052769282531</v>
      </c>
      <c r="M130" s="5">
        <f t="shared" si="173"/>
        <v>4643.5368168400646</v>
      </c>
      <c r="N130" s="15">
        <f t="shared" si="174"/>
        <v>1.2558826098331588E-2</v>
      </c>
      <c r="O130" s="15">
        <f t="shared" si="175"/>
        <v>1.5762818714179616E-2</v>
      </c>
      <c r="P130" s="15">
        <f t="shared" si="176"/>
        <v>1.4303278572742828E-2</v>
      </c>
      <c r="Q130" s="5">
        <f t="shared" si="177"/>
        <v>9972.5903157627436</v>
      </c>
      <c r="R130" s="5">
        <f t="shared" si="178"/>
        <v>12833.447757134285</v>
      </c>
      <c r="S130" s="5">
        <f t="shared" si="179"/>
        <v>6416.650599079062</v>
      </c>
      <c r="T130" s="5">
        <f t="shared" si="180"/>
        <v>63.29087970971635</v>
      </c>
      <c r="U130" s="5">
        <f t="shared" si="181"/>
        <v>242.00611074985042</v>
      </c>
      <c r="V130" s="5">
        <f t="shared" si="182"/>
        <v>318.45264054748378</v>
      </c>
      <c r="W130" s="15">
        <f t="shared" si="183"/>
        <v>-1.0734613539272964E-2</v>
      </c>
      <c r="X130" s="15">
        <f t="shared" si="184"/>
        <v>-1.217998157191269E-2</v>
      </c>
      <c r="Y130" s="15">
        <f t="shared" si="185"/>
        <v>-9.7425357312937999E-3</v>
      </c>
      <c r="Z130" s="5">
        <f t="shared" si="198"/>
        <v>16857.177688288182</v>
      </c>
      <c r="AA130" s="5">
        <f t="shared" si="199"/>
        <v>37193.536895113175</v>
      </c>
      <c r="AB130" s="5">
        <f t="shared" si="200"/>
        <v>30630.119502991936</v>
      </c>
      <c r="AC130" s="16">
        <f t="shared" si="186"/>
        <v>1.7143040457788026</v>
      </c>
      <c r="AD130" s="16">
        <f t="shared" si="187"/>
        <v>2.939271130864006</v>
      </c>
      <c r="AE130" s="16">
        <f t="shared" si="188"/>
        <v>4.8288268277817119</v>
      </c>
      <c r="AF130" s="15">
        <f t="shared" si="189"/>
        <v>-4.0504037456468023E-3</v>
      </c>
      <c r="AG130" s="15">
        <f t="shared" si="190"/>
        <v>2.9673830763510267E-4</v>
      </c>
      <c r="AH130" s="15">
        <f t="shared" si="191"/>
        <v>9.7937136394747881E-3</v>
      </c>
      <c r="AI130" s="1">
        <f t="shared" si="155"/>
        <v>276780.26243674709</v>
      </c>
      <c r="AJ130" s="1">
        <f t="shared" si="156"/>
        <v>90320.524756756859</v>
      </c>
      <c r="AK130" s="1">
        <f t="shared" si="157"/>
        <v>34683.832501020588</v>
      </c>
      <c r="AL130" s="14">
        <f t="shared" si="192"/>
        <v>44.174683590147502</v>
      </c>
      <c r="AM130" s="14">
        <f t="shared" si="193"/>
        <v>8.9509558991043505</v>
      </c>
      <c r="AN130" s="14">
        <f t="shared" si="194"/>
        <v>3.05277300478765</v>
      </c>
      <c r="AO130" s="11">
        <f t="shared" si="195"/>
        <v>9.8020445006122853E-3</v>
      </c>
      <c r="AP130" s="11">
        <f t="shared" si="196"/>
        <v>1.2347990815516387E-2</v>
      </c>
      <c r="AQ130" s="11">
        <f t="shared" si="197"/>
        <v>1.1201185668597602E-2</v>
      </c>
      <c r="AR130" s="1">
        <f t="shared" si="201"/>
        <v>157567.57310851157</v>
      </c>
      <c r="AS130" s="1">
        <f t="shared" si="201"/>
        <v>53029.436807897699</v>
      </c>
      <c r="AT130" s="1">
        <f t="shared" si="201"/>
        <v>20149.465829667974</v>
      </c>
      <c r="AU130" s="1">
        <f t="shared" si="158"/>
        <v>31513.514621702314</v>
      </c>
      <c r="AV130" s="1">
        <f t="shared" si="159"/>
        <v>10605.88736157954</v>
      </c>
      <c r="AW130" s="1">
        <f t="shared" si="160"/>
        <v>4029.8931659335949</v>
      </c>
      <c r="AX130" s="1">
        <f t="shared" si="141"/>
        <v>108353.06869498926</v>
      </c>
      <c r="AY130" s="1">
        <f t="shared" si="133"/>
        <v>14361.642215426025</v>
      </c>
      <c r="AZ130" s="1">
        <f t="shared" si="134"/>
        <v>3714.8294534720521</v>
      </c>
      <c r="BA130" s="1">
        <f t="shared" si="142"/>
        <v>13487.053640207656</v>
      </c>
      <c r="BB130" s="1">
        <f t="shared" si="143"/>
        <v>28276.127714734339</v>
      </c>
      <c r="BC130" s="1">
        <f t="shared" si="144"/>
        <v>35669.014758432219</v>
      </c>
      <c r="BD130" s="1">
        <f t="shared" si="145"/>
        <v>10072.866361729437</v>
      </c>
      <c r="BE130" s="2">
        <f t="shared" si="152"/>
        <v>1.2215527840971803E-2</v>
      </c>
      <c r="BF130" s="2">
        <f t="shared" si="153"/>
        <v>1.0459493193196024E-2</v>
      </c>
      <c r="BG130" s="2">
        <f t="shared" si="154"/>
        <v>6.7106044469667243E-3</v>
      </c>
      <c r="BH130" s="2">
        <f t="shared" si="135"/>
        <v>9.4530420506727022E-3</v>
      </c>
      <c r="BI130" s="2">
        <f t="shared" si="146"/>
        <v>1.4921912043355725E-5</v>
      </c>
      <c r="BJ130" s="2">
        <f t="shared" si="136"/>
        <v>1.0940099785851396E-5</v>
      </c>
      <c r="BK130" s="2">
        <f t="shared" si="137"/>
        <v>4.5032212043649583E-6</v>
      </c>
      <c r="BL130" s="2">
        <f t="shared" si="138"/>
        <v>2.3512094668102326</v>
      </c>
      <c r="BM130" s="2">
        <f t="shared" si="139"/>
        <v>0.58014733026590171</v>
      </c>
      <c r="BN130" s="2">
        <f t="shared" si="140"/>
        <v>9.0737501780787988E-2</v>
      </c>
      <c r="BO130" s="2">
        <f t="shared" si="147"/>
        <v>22.836219819627946</v>
      </c>
      <c r="BP130" s="2">
        <f t="shared" si="148"/>
        <v>2.9825667555918893</v>
      </c>
      <c r="BQ130" s="2">
        <f t="shared" si="149"/>
        <v>0.88288976467993363</v>
      </c>
      <c r="BR130" s="11">
        <f t="shared" si="150"/>
        <v>4.3314459371270847E-2</v>
      </c>
      <c r="BS130" s="17">
        <f t="shared" si="202"/>
        <v>3.7844655134795645E-2</v>
      </c>
      <c r="BT130" s="17">
        <f t="shared" si="203"/>
        <v>0.13008628022096916</v>
      </c>
      <c r="BU130" s="12">
        <f>(BU$3*templow!$I240+BU$4*templow!$I240^2+BU$5*templow!$I240^6)*(K130/K$56)^$BW$1</f>
        <v>2.6316299715830134</v>
      </c>
      <c r="BV130" s="12">
        <f>(BV$3*templow!$I240+BV$4*templow!$I240^2+BV$5*templow!$I240^6)*(L130/L$56)^$BW$1</f>
        <v>1.1887911637192521</v>
      </c>
      <c r="BW130" s="12">
        <f>(BW$3*templow!$I240+BW$4*templow!$I240^2+BW$5*templow!$I240^6)*(M130/M$56)^$BW$1</f>
        <v>0.36066249753646051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161"/>
        <v>2085</v>
      </c>
      <c r="B131" s="5">
        <f t="shared" si="162"/>
        <v>1163.4659947309976</v>
      </c>
      <c r="C131" s="5">
        <f t="shared" si="163"/>
        <v>2954.4586075427555</v>
      </c>
      <c r="D131" s="5">
        <f t="shared" si="164"/>
        <v>4340.7798758900162</v>
      </c>
      <c r="E131" s="15">
        <f t="shared" si="165"/>
        <v>8.7679561413695777E-5</v>
      </c>
      <c r="F131" s="15">
        <f t="shared" si="166"/>
        <v>1.7273461538011502E-4</v>
      </c>
      <c r="G131" s="15">
        <f t="shared" si="167"/>
        <v>3.5263157275887413E-4</v>
      </c>
      <c r="H131" s="5">
        <f t="shared" si="168"/>
        <v>159539.34727244603</v>
      </c>
      <c r="I131" s="5">
        <f t="shared" si="169"/>
        <v>53865.919555190303</v>
      </c>
      <c r="J131" s="5">
        <f t="shared" si="170"/>
        <v>20441.845469869768</v>
      </c>
      <c r="K131" s="5">
        <f t="shared" si="171"/>
        <v>137124.20302351229</v>
      </c>
      <c r="L131" s="5">
        <f t="shared" si="172"/>
        <v>18232.077923742167</v>
      </c>
      <c r="M131" s="5">
        <f t="shared" si="173"/>
        <v>4709.2564134407885</v>
      </c>
      <c r="N131" s="15">
        <f t="shared" si="174"/>
        <v>1.2425063175740325E-2</v>
      </c>
      <c r="O131" s="15">
        <f t="shared" si="175"/>
        <v>1.5598503305359168E-2</v>
      </c>
      <c r="P131" s="15">
        <f t="shared" si="176"/>
        <v>1.4152918172714246E-2</v>
      </c>
      <c r="Q131" s="5">
        <f t="shared" si="177"/>
        <v>9988.9941046148379</v>
      </c>
      <c r="R131" s="5">
        <f t="shared" si="178"/>
        <v>12877.104894715261</v>
      </c>
      <c r="S131" s="5">
        <f t="shared" si="179"/>
        <v>6446.3381013804683</v>
      </c>
      <c r="T131" s="5">
        <f t="shared" si="180"/>
        <v>62.611476575471933</v>
      </c>
      <c r="U131" s="5">
        <f t="shared" si="181"/>
        <v>239.05848078062698</v>
      </c>
      <c r="V131" s="5">
        <f t="shared" si="182"/>
        <v>315.35010431822508</v>
      </c>
      <c r="W131" s="15">
        <f t="shared" si="183"/>
        <v>-1.0734613539272964E-2</v>
      </c>
      <c r="X131" s="15">
        <f t="shared" si="184"/>
        <v>-1.217998157191269E-2</v>
      </c>
      <c r="Y131" s="15">
        <f t="shared" si="185"/>
        <v>-9.7425357312937999E-3</v>
      </c>
      <c r="Z131" s="5">
        <f t="shared" si="198"/>
        <v>16818.814589565001</v>
      </c>
      <c r="AA131" s="5">
        <f t="shared" si="199"/>
        <v>37337.516326953795</v>
      </c>
      <c r="AB131" s="5">
        <f t="shared" si="200"/>
        <v>31078.387989441788</v>
      </c>
      <c r="AC131" s="16">
        <f t="shared" si="186"/>
        <v>1.7073604222506027</v>
      </c>
      <c r="AD131" s="16">
        <f t="shared" si="187"/>
        <v>2.9401433252050593</v>
      </c>
      <c r="AE131" s="16">
        <f t="shared" si="188"/>
        <v>4.8761189749476195</v>
      </c>
      <c r="AF131" s="15">
        <f t="shared" si="189"/>
        <v>-4.0504037456468023E-3</v>
      </c>
      <c r="AG131" s="15">
        <f t="shared" si="190"/>
        <v>2.9673830763510267E-4</v>
      </c>
      <c r="AH131" s="15">
        <f t="shared" si="191"/>
        <v>9.7937136394747881E-3</v>
      </c>
      <c r="AI131" s="1">
        <f t="shared" si="155"/>
        <v>280615.75081477466</v>
      </c>
      <c r="AJ131" s="1">
        <f t="shared" si="156"/>
        <v>91894.359642660726</v>
      </c>
      <c r="AK131" s="1">
        <f t="shared" si="157"/>
        <v>35245.342416852123</v>
      </c>
      <c r="AL131" s="14">
        <f t="shared" si="192"/>
        <v>44.603355782355081</v>
      </c>
      <c r="AM131" s="14">
        <f t="shared" si="193"/>
        <v>9.0603769571242623</v>
      </c>
      <c r="AN131" s="14">
        <f t="shared" si="194"/>
        <v>3.0866257352460522</v>
      </c>
      <c r="AO131" s="11">
        <f t="shared" si="195"/>
        <v>9.7040240556061624E-3</v>
      </c>
      <c r="AP131" s="11">
        <f t="shared" si="196"/>
        <v>1.2224510907361224E-2</v>
      </c>
      <c r="AQ131" s="11">
        <f t="shared" si="197"/>
        <v>1.1089173811911626E-2</v>
      </c>
      <c r="AR131" s="1">
        <f t="shared" si="201"/>
        <v>159539.34727244603</v>
      </c>
      <c r="AS131" s="1">
        <f t="shared" si="201"/>
        <v>53865.919555190303</v>
      </c>
      <c r="AT131" s="1">
        <f t="shared" si="201"/>
        <v>20441.845469869768</v>
      </c>
      <c r="AU131" s="1">
        <f t="shared" si="158"/>
        <v>31907.869454489206</v>
      </c>
      <c r="AV131" s="1">
        <f t="shared" si="159"/>
        <v>10773.183911038061</v>
      </c>
      <c r="AW131" s="1">
        <f t="shared" si="160"/>
        <v>4088.3690939739536</v>
      </c>
      <c r="AX131" s="1">
        <f t="shared" si="141"/>
        <v>109699.36241880986</v>
      </c>
      <c r="AY131" s="1">
        <f t="shared" si="133"/>
        <v>14585.662338993736</v>
      </c>
      <c r="AZ131" s="1">
        <f t="shared" si="134"/>
        <v>3767.4051307526306</v>
      </c>
      <c r="BA131" s="1">
        <f t="shared" si="142"/>
        <v>13502.603245485156</v>
      </c>
      <c r="BB131" s="1">
        <f t="shared" si="143"/>
        <v>28326.741378110488</v>
      </c>
      <c r="BC131" s="1">
        <f t="shared" si="144"/>
        <v>35742.596800278028</v>
      </c>
      <c r="BD131" s="1">
        <f t="shared" si="145"/>
        <v>9797.1313683015887</v>
      </c>
      <c r="BE131" s="2">
        <f t="shared" si="152"/>
        <v>1.2215527840971803E-2</v>
      </c>
      <c r="BF131" s="2">
        <f t="shared" si="153"/>
        <v>1.0459493193196024E-2</v>
      </c>
      <c r="BG131" s="2">
        <f t="shared" si="154"/>
        <v>6.7106044469667243E-3</v>
      </c>
      <c r="BH131" s="2">
        <f t="shared" si="135"/>
        <v>9.43907570432353E-3</v>
      </c>
      <c r="BI131" s="2">
        <f t="shared" si="146"/>
        <v>1.4921912043355725E-5</v>
      </c>
      <c r="BJ131" s="2">
        <f t="shared" si="136"/>
        <v>1.0940099785851396E-5</v>
      </c>
      <c r="BK131" s="2">
        <f t="shared" si="137"/>
        <v>4.5032212043649583E-6</v>
      </c>
      <c r="BL131" s="2">
        <f t="shared" si="138"/>
        <v>2.3806321074538239</v>
      </c>
      <c r="BM131" s="2">
        <f t="shared" si="139"/>
        <v>0.58929853499042595</v>
      </c>
      <c r="BN131" s="2">
        <f t="shared" si="140"/>
        <v>9.2054151976269302E-2</v>
      </c>
      <c r="BO131" s="2">
        <f t="shared" si="147"/>
        <v>23.174728848561951</v>
      </c>
      <c r="BP131" s="2">
        <f t="shared" si="148"/>
        <v>3.0179308875241606</v>
      </c>
      <c r="BQ131" s="2">
        <f t="shared" si="149"/>
        <v>0.8827815597187193</v>
      </c>
      <c r="BR131" s="11">
        <f t="shared" si="150"/>
        <v>4.3180734710204643E-2</v>
      </c>
      <c r="BS131" s="17">
        <f t="shared" si="202"/>
        <v>3.6273488587133973E-2</v>
      </c>
      <c r="BT131" s="17">
        <f t="shared" si="203"/>
        <v>0.12629735943783413</v>
      </c>
      <c r="BU131" s="12">
        <f>(BU$3*templow!$I241+BU$4*templow!$I241^2+BU$5*templow!$I241^6)*(K131/K$56)^$BW$1</f>
        <v>2.626550657418655</v>
      </c>
      <c r="BV131" s="12">
        <f>(BV$3*templow!$I241+BV$4*templow!$I241^2+BV$5*templow!$I241^6)*(L131/L$56)^$BW$1</f>
        <v>1.1790404000374686</v>
      </c>
      <c r="BW131" s="12">
        <f>(BW$3*templow!$I241+BW$4*templow!$I241^2+BW$5*templow!$I241^6)*(M131/M$56)^$BW$1</f>
        <v>0.34875948364341203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161"/>
        <v>2086</v>
      </c>
      <c r="B132" s="5">
        <f t="shared" si="162"/>
        <v>1163.5629063097285</v>
      </c>
      <c r="C132" s="5">
        <f t="shared" si="163"/>
        <v>2954.9434279504244</v>
      </c>
      <c r="D132" s="5">
        <f t="shared" si="164"/>
        <v>4342.2340371229193</v>
      </c>
      <c r="E132" s="15">
        <f t="shared" si="165"/>
        <v>8.3295583343010989E-5</v>
      </c>
      <c r="F132" s="15">
        <f t="shared" si="166"/>
        <v>1.6409788461110926E-4</v>
      </c>
      <c r="G132" s="15">
        <f t="shared" si="167"/>
        <v>3.3499999412093043E-4</v>
      </c>
      <c r="H132" s="5">
        <f t="shared" si="168"/>
        <v>161513.95729305796</v>
      </c>
      <c r="I132" s="5">
        <f t="shared" si="169"/>
        <v>54706.363047488165</v>
      </c>
      <c r="J132" s="5">
        <f t="shared" si="170"/>
        <v>20735.060582577305</v>
      </c>
      <c r="K132" s="5">
        <f t="shared" si="171"/>
        <v>138809.8197503596</v>
      </c>
      <c r="L132" s="5">
        <f t="shared" si="172"/>
        <v>18513.506055658396</v>
      </c>
      <c r="M132" s="5">
        <f t="shared" si="173"/>
        <v>4775.2056672458757</v>
      </c>
      <c r="N132" s="15">
        <f t="shared" si="174"/>
        <v>1.2292627338430506E-2</v>
      </c>
      <c r="O132" s="15">
        <f t="shared" si="175"/>
        <v>1.5435878076724752E-2</v>
      </c>
      <c r="P132" s="15">
        <f t="shared" si="176"/>
        <v>1.4004175609733105E-2</v>
      </c>
      <c r="Q132" s="5">
        <f t="shared" si="177"/>
        <v>10004.072207157787</v>
      </c>
      <c r="R132" s="5">
        <f t="shared" si="178"/>
        <v>12918.729996091806</v>
      </c>
      <c r="S132" s="5">
        <f t="shared" si="179"/>
        <v>6475.09899084878</v>
      </c>
      <c r="T132" s="5">
        <f t="shared" si="180"/>
        <v>61.939366571310998</v>
      </c>
      <c r="U132" s="5">
        <f t="shared" si="181"/>
        <v>236.1467528901095</v>
      </c>
      <c r="V132" s="5">
        <f t="shared" si="182"/>
        <v>312.27779465903757</v>
      </c>
      <c r="W132" s="15">
        <f t="shared" si="183"/>
        <v>-1.0734613539272964E-2</v>
      </c>
      <c r="X132" s="15">
        <f t="shared" si="184"/>
        <v>-1.217998157191269E-2</v>
      </c>
      <c r="Y132" s="15">
        <f t="shared" si="185"/>
        <v>-9.7425357312937999E-3</v>
      </c>
      <c r="Z132" s="5">
        <f t="shared" si="198"/>
        <v>16778.244602677754</v>
      </c>
      <c r="AA132" s="5">
        <f t="shared" si="199"/>
        <v>37475.649168279109</v>
      </c>
      <c r="AB132" s="5">
        <f t="shared" si="200"/>
        <v>31527.95741146171</v>
      </c>
      <c r="AC132" s="16">
        <f t="shared" si="186"/>
        <v>1.7004449232011498</v>
      </c>
      <c r="AD132" s="16">
        <f t="shared" si="187"/>
        <v>2.9410157783595854</v>
      </c>
      <c r="AE132" s="16">
        <f t="shared" si="188"/>
        <v>4.9238742878602659</v>
      </c>
      <c r="AF132" s="15">
        <f t="shared" si="189"/>
        <v>-4.0504037456468023E-3</v>
      </c>
      <c r="AG132" s="15">
        <f t="shared" si="190"/>
        <v>2.9673830763510267E-4</v>
      </c>
      <c r="AH132" s="15">
        <f t="shared" si="191"/>
        <v>9.7937136394747881E-3</v>
      </c>
      <c r="AI132" s="1">
        <f t="shared" si="155"/>
        <v>284462.0451877864</v>
      </c>
      <c r="AJ132" s="1">
        <f t="shared" si="156"/>
        <v>93478.107589432708</v>
      </c>
      <c r="AK132" s="1">
        <f t="shared" si="157"/>
        <v>35809.17726914087</v>
      </c>
      <c r="AL132" s="14">
        <f t="shared" si="192"/>
        <v>45.031859499453084</v>
      </c>
      <c r="AM132" s="14">
        <f t="shared" si="193"/>
        <v>9.1700280472920603</v>
      </c>
      <c r="AN132" s="14">
        <f t="shared" si="194"/>
        <v>3.1205115832238106</v>
      </c>
      <c r="AO132" s="11">
        <f t="shared" si="195"/>
        <v>9.6069838150500998E-3</v>
      </c>
      <c r="AP132" s="11">
        <f t="shared" si="196"/>
        <v>1.2102265798287611E-2</v>
      </c>
      <c r="AQ132" s="11">
        <f t="shared" si="197"/>
        <v>1.0978282073792509E-2</v>
      </c>
      <c r="AR132" s="1">
        <f t="shared" si="201"/>
        <v>161513.95729305796</v>
      </c>
      <c r="AS132" s="1">
        <f t="shared" si="201"/>
        <v>54706.363047488165</v>
      </c>
      <c r="AT132" s="1">
        <f t="shared" si="201"/>
        <v>20735.060582577305</v>
      </c>
      <c r="AU132" s="1">
        <f t="shared" si="158"/>
        <v>32302.791458611595</v>
      </c>
      <c r="AV132" s="1">
        <f t="shared" si="159"/>
        <v>10941.272609497633</v>
      </c>
      <c r="AW132" s="1">
        <f t="shared" si="160"/>
        <v>4147.0121165154615</v>
      </c>
      <c r="AX132" s="1">
        <f t="shared" si="141"/>
        <v>111047.85580028767</v>
      </c>
      <c r="AY132" s="1">
        <f t="shared" si="133"/>
        <v>14810.804844526718</v>
      </c>
      <c r="AZ132" s="1">
        <f t="shared" si="134"/>
        <v>3820.1645337967016</v>
      </c>
      <c r="BA132" s="1">
        <f t="shared" si="142"/>
        <v>13517.943999530489</v>
      </c>
      <c r="BB132" s="1">
        <f t="shared" si="143"/>
        <v>28376.653432345705</v>
      </c>
      <c r="BC132" s="1">
        <f t="shared" si="144"/>
        <v>35814.958119137627</v>
      </c>
      <c r="BD132" s="1">
        <f t="shared" si="145"/>
        <v>9528.652106000709</v>
      </c>
      <c r="BE132" s="2">
        <f t="shared" si="152"/>
        <v>1.2215527840971803E-2</v>
      </c>
      <c r="BF132" s="2">
        <f t="shared" si="153"/>
        <v>1.0459493193196024E-2</v>
      </c>
      <c r="BG132" s="2">
        <f t="shared" si="154"/>
        <v>6.7106044469667243E-3</v>
      </c>
      <c r="BH132" s="2">
        <f t="shared" si="135"/>
        <v>9.4251062610281131E-3</v>
      </c>
      <c r="BI132" s="2">
        <f t="shared" si="146"/>
        <v>1.4921912043355725E-5</v>
      </c>
      <c r="BJ132" s="2">
        <f t="shared" si="136"/>
        <v>1.0940099785851396E-5</v>
      </c>
      <c r="BK132" s="2">
        <f t="shared" si="137"/>
        <v>4.5032212043649583E-6</v>
      </c>
      <c r="BL132" s="2">
        <f t="shared" si="138"/>
        <v>2.4100970645013238</v>
      </c>
      <c r="BM132" s="2">
        <f t="shared" si="139"/>
        <v>0.59849307066053403</v>
      </c>
      <c r="BN132" s="2">
        <f t="shared" si="140"/>
        <v>9.3374564489254144E-2</v>
      </c>
      <c r="BO132" s="2">
        <f t="shared" si="147"/>
        <v>23.518291558391027</v>
      </c>
      <c r="BP132" s="2">
        <f t="shared" si="148"/>
        <v>3.053720720622215</v>
      </c>
      <c r="BQ132" s="2">
        <f t="shared" si="149"/>
        <v>0.88267557544329134</v>
      </c>
      <c r="BR132" s="11">
        <f t="shared" si="150"/>
        <v>4.3048057061891604E-2</v>
      </c>
      <c r="BS132" s="17">
        <f t="shared" si="202"/>
        <v>3.4772007745341213E-2</v>
      </c>
      <c r="BT132" s="17">
        <f t="shared" si="203"/>
        <v>0.12261879557071274</v>
      </c>
      <c r="BU132" s="12">
        <f>(BU$3*templow!$I242+BU$4*templow!$I242^2+BU$5*templow!$I242^6)*(K132/K$56)^$BW$1</f>
        <v>2.6208784757789254</v>
      </c>
      <c r="BV132" s="12">
        <f>(BV$3*templow!$I242+BV$4*templow!$I242^2+BV$5*templow!$I242^6)*(L132/L$56)^$BW$1</f>
        <v>1.1689269366380732</v>
      </c>
      <c r="BW132" s="12">
        <f>(BW$3*templow!$I242+BW$4*templow!$I242^2+BW$5*templow!$I242^6)*(M132/M$56)^$BW$1</f>
        <v>0.33658617007061753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161"/>
        <v>2087</v>
      </c>
      <c r="B133" s="5">
        <f t="shared" si="162"/>
        <v>1163.654979978214</v>
      </c>
      <c r="C133" s="5">
        <f t="shared" si="163"/>
        <v>2955.4040829178134</v>
      </c>
      <c r="D133" s="5">
        <f t="shared" si="164"/>
        <v>4343.6159530809819</v>
      </c>
      <c r="E133" s="15">
        <f t="shared" si="165"/>
        <v>7.9130804175860434E-5</v>
      </c>
      <c r="F133" s="15">
        <f t="shared" si="166"/>
        <v>1.5589299038055378E-4</v>
      </c>
      <c r="G133" s="15">
        <f t="shared" si="167"/>
        <v>3.1824999441488387E-4</v>
      </c>
      <c r="H133" s="5">
        <f t="shared" si="168"/>
        <v>163491.14671255683</v>
      </c>
      <c r="I133" s="5">
        <f t="shared" si="169"/>
        <v>55550.657304607827</v>
      </c>
      <c r="J133" s="5">
        <f t="shared" si="170"/>
        <v>21029.07734677344</v>
      </c>
      <c r="K133" s="5">
        <f t="shared" si="171"/>
        <v>140497.95646095864</v>
      </c>
      <c r="L133" s="5">
        <f t="shared" si="172"/>
        <v>18796.298491191003</v>
      </c>
      <c r="M133" s="5">
        <f t="shared" si="173"/>
        <v>4841.3758430593407</v>
      </c>
      <c r="N133" s="15">
        <f t="shared" si="174"/>
        <v>1.2161507835937169E-2</v>
      </c>
      <c r="O133" s="15">
        <f t="shared" si="175"/>
        <v>1.5274926028728819E-2</v>
      </c>
      <c r="P133" s="15">
        <f t="shared" si="176"/>
        <v>1.3857031597055647E-2</v>
      </c>
      <c r="Q133" s="5">
        <f t="shared" si="177"/>
        <v>10017.833594748843</v>
      </c>
      <c r="R133" s="5">
        <f t="shared" si="178"/>
        <v>12958.329037693466</v>
      </c>
      <c r="S133" s="5">
        <f t="shared" si="179"/>
        <v>6502.9355042733805</v>
      </c>
      <c r="T133" s="5">
        <f t="shared" si="180"/>
        <v>61.274471408300613</v>
      </c>
      <c r="U133" s="5">
        <f t="shared" si="181"/>
        <v>233.27048979164095</v>
      </c>
      <c r="V133" s="5">
        <f t="shared" si="182"/>
        <v>309.23541708648224</v>
      </c>
      <c r="W133" s="15">
        <f t="shared" si="183"/>
        <v>-1.0734613539272964E-2</v>
      </c>
      <c r="X133" s="15">
        <f t="shared" si="184"/>
        <v>-1.217998157191269E-2</v>
      </c>
      <c r="Y133" s="15">
        <f t="shared" si="185"/>
        <v>-9.7425357312937999E-3</v>
      </c>
      <c r="Z133" s="5">
        <f t="shared" si="198"/>
        <v>16735.50963932497</v>
      </c>
      <c r="AA133" s="5">
        <f t="shared" si="199"/>
        <v>37607.945203690564</v>
      </c>
      <c r="AB133" s="5">
        <f t="shared" si="200"/>
        <v>31978.775509472984</v>
      </c>
      <c r="AC133" s="16">
        <f t="shared" si="186"/>
        <v>1.6935574347149498</v>
      </c>
      <c r="AD133" s="16">
        <f t="shared" si="187"/>
        <v>2.9418884904043838</v>
      </c>
      <c r="AE133" s="16">
        <f t="shared" si="188"/>
        <v>4.9720973026323421</v>
      </c>
      <c r="AF133" s="15">
        <f t="shared" si="189"/>
        <v>-4.0504037456468023E-3</v>
      </c>
      <c r="AG133" s="15">
        <f t="shared" si="190"/>
        <v>2.9673830763510267E-4</v>
      </c>
      <c r="AH133" s="15">
        <f t="shared" si="191"/>
        <v>9.7937136394747881E-3</v>
      </c>
      <c r="AI133" s="1">
        <f t="shared" si="155"/>
        <v>288318.63212761935</v>
      </c>
      <c r="AJ133" s="1">
        <f t="shared" si="156"/>
        <v>95071.569439987084</v>
      </c>
      <c r="AK133" s="1">
        <f t="shared" si="157"/>
        <v>36375.271658742247</v>
      </c>
      <c r="AL133" s="14">
        <f t="shared" si="192"/>
        <v>45.460153641372216</v>
      </c>
      <c r="AM133" s="14">
        <f t="shared" si="193"/>
        <v>9.2798963829300813</v>
      </c>
      <c r="AN133" s="14">
        <f t="shared" si="194"/>
        <v>3.1544268610352266</v>
      </c>
      <c r="AO133" s="11">
        <f t="shared" si="195"/>
        <v>9.5109139768995987E-3</v>
      </c>
      <c r="AP133" s="11">
        <f t="shared" si="196"/>
        <v>1.1981243140304734E-2</v>
      </c>
      <c r="AQ133" s="11">
        <f t="shared" si="197"/>
        <v>1.0868499253054584E-2</v>
      </c>
      <c r="AR133" s="1">
        <f t="shared" si="201"/>
        <v>163491.14671255683</v>
      </c>
      <c r="AS133" s="1">
        <f t="shared" si="201"/>
        <v>55550.657304607827</v>
      </c>
      <c r="AT133" s="1">
        <f t="shared" si="201"/>
        <v>21029.07734677344</v>
      </c>
      <c r="AU133" s="1">
        <f t="shared" si="158"/>
        <v>32698.229342511368</v>
      </c>
      <c r="AV133" s="1">
        <f t="shared" si="159"/>
        <v>11110.131460921566</v>
      </c>
      <c r="AW133" s="1">
        <f t="shared" si="160"/>
        <v>4205.8154693546885</v>
      </c>
      <c r="AX133" s="1">
        <f t="shared" si="141"/>
        <v>112398.36516876693</v>
      </c>
      <c r="AY133" s="1">
        <f t="shared" si="133"/>
        <v>15037.038792952802</v>
      </c>
      <c r="AZ133" s="1">
        <f t="shared" si="134"/>
        <v>3873.1006744474721</v>
      </c>
      <c r="BA133" s="1">
        <f t="shared" si="142"/>
        <v>13533.080122251089</v>
      </c>
      <c r="BB133" s="1">
        <f t="shared" si="143"/>
        <v>28425.879421324476</v>
      </c>
      <c r="BC133" s="1">
        <f t="shared" si="144"/>
        <v>35886.13264099323</v>
      </c>
      <c r="BD133" s="1">
        <f t="shared" si="145"/>
        <v>9267.2538298669206</v>
      </c>
      <c r="BE133" s="2">
        <f t="shared" si="152"/>
        <v>1.2215527840971803E-2</v>
      </c>
      <c r="BF133" s="2">
        <f t="shared" si="153"/>
        <v>1.0459493193196024E-2</v>
      </c>
      <c r="BG133" s="2">
        <f t="shared" si="154"/>
        <v>6.7106044469667243E-3</v>
      </c>
      <c r="BH133" s="2">
        <f t="shared" si="135"/>
        <v>9.4111336167429869E-3</v>
      </c>
      <c r="BI133" s="2">
        <f t="shared" si="146"/>
        <v>1.4921912043355725E-5</v>
      </c>
      <c r="BJ133" s="2">
        <f t="shared" si="136"/>
        <v>1.0940099785851396E-5</v>
      </c>
      <c r="BK133" s="2">
        <f t="shared" si="137"/>
        <v>4.5032212043649583E-6</v>
      </c>
      <c r="BL133" s="2">
        <f t="shared" si="138"/>
        <v>2.4396005111121397</v>
      </c>
      <c r="BM133" s="2">
        <f t="shared" si="139"/>
        <v>0.60772973408204434</v>
      </c>
      <c r="BN133" s="2">
        <f t="shared" si="140"/>
        <v>9.4698587016220956E-2</v>
      </c>
      <c r="BO133" s="2">
        <f t="shared" si="147"/>
        <v>23.866983407864698</v>
      </c>
      <c r="BP133" s="2">
        <f t="shared" si="148"/>
        <v>3.0899413345140294</v>
      </c>
      <c r="BQ133" s="2">
        <f t="shared" si="149"/>
        <v>0.88257175398765431</v>
      </c>
      <c r="BR133" s="11">
        <f t="shared" si="150"/>
        <v>4.291643194022618E-2</v>
      </c>
      <c r="BS133" s="17">
        <f t="shared" si="202"/>
        <v>3.3336918188878746E-2</v>
      </c>
      <c r="BT133" s="17">
        <f t="shared" si="203"/>
        <v>0.11904737434049781</v>
      </c>
      <c r="BU133" s="12">
        <f>(BU$3*templow!$I243+BU$4*templow!$I243^2+BU$5*templow!$I243^6)*(K133/K$56)^$BW$1</f>
        <v>2.6146173368937897</v>
      </c>
      <c r="BV133" s="12">
        <f>(BV$3*templow!$I243+BV$4*templow!$I243^2+BV$5*templow!$I243^6)*(L133/L$56)^$BW$1</f>
        <v>1.1584545589161195</v>
      </c>
      <c r="BW133" s="12">
        <f>(BW$3*templow!$I243+BW$4*templow!$I243^2+BW$5*templow!$I243^6)*(M133/M$56)^$BW$1</f>
        <v>0.32414575530695583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161"/>
        <v>2088</v>
      </c>
      <c r="B134" s="5">
        <f t="shared" si="162"/>
        <v>1163.7424568848455</v>
      </c>
      <c r="C134" s="5">
        <f t="shared" si="163"/>
        <v>2955.8417733590686</v>
      </c>
      <c r="D134" s="5">
        <f t="shared" si="164"/>
        <v>4344.9291910461498</v>
      </c>
      <c r="E134" s="15">
        <f t="shared" si="165"/>
        <v>7.5174263967067411E-5</v>
      </c>
      <c r="F134" s="15">
        <f t="shared" si="166"/>
        <v>1.4809834086152609E-4</v>
      </c>
      <c r="G134" s="15">
        <f t="shared" si="167"/>
        <v>3.0233749469413967E-4</v>
      </c>
      <c r="H134" s="5">
        <f t="shared" si="168"/>
        <v>165470.66035755581</v>
      </c>
      <c r="I134" s="5">
        <f t="shared" si="169"/>
        <v>56398.691821627392</v>
      </c>
      <c r="J134" s="5">
        <f t="shared" si="170"/>
        <v>21323.861904368048</v>
      </c>
      <c r="K134" s="5">
        <f t="shared" si="171"/>
        <v>142188.3848772645</v>
      </c>
      <c r="L134" s="5">
        <f t="shared" si="172"/>
        <v>19080.416391008293</v>
      </c>
      <c r="M134" s="5">
        <f t="shared" si="173"/>
        <v>4907.7582088820636</v>
      </c>
      <c r="N134" s="15">
        <f t="shared" si="174"/>
        <v>1.2031693975389501E-2</v>
      </c>
      <c r="O134" s="15">
        <f t="shared" si="175"/>
        <v>1.5115630343412789E-2</v>
      </c>
      <c r="P134" s="15">
        <f t="shared" si="176"/>
        <v>1.3711467147895506E-2</v>
      </c>
      <c r="Q134" s="5">
        <f t="shared" si="177"/>
        <v>10030.287634369706</v>
      </c>
      <c r="R134" s="5">
        <f t="shared" si="178"/>
        <v>12995.908794619789</v>
      </c>
      <c r="S134" s="5">
        <f t="shared" si="179"/>
        <v>6529.8501400098457</v>
      </c>
      <c r="T134" s="5">
        <f t="shared" si="180"/>
        <v>60.616713637909278</v>
      </c>
      <c r="U134" s="5">
        <f t="shared" si="181"/>
        <v>230.42925952470773</v>
      </c>
      <c r="V134" s="5">
        <f t="shared" si="182"/>
        <v>306.22267998613563</v>
      </c>
      <c r="W134" s="15">
        <f t="shared" si="183"/>
        <v>-1.0734613539272964E-2</v>
      </c>
      <c r="X134" s="15">
        <f t="shared" si="184"/>
        <v>-1.217998157191269E-2</v>
      </c>
      <c r="Y134" s="15">
        <f t="shared" si="185"/>
        <v>-9.7425357312937999E-3</v>
      </c>
      <c r="Z134" s="5">
        <f t="shared" si="198"/>
        <v>16690.65183285248</v>
      </c>
      <c r="AA134" s="5">
        <f t="shared" si="199"/>
        <v>37734.416604916019</v>
      </c>
      <c r="AB134" s="5">
        <f t="shared" si="200"/>
        <v>32430.789956752331</v>
      </c>
      <c r="AC134" s="16">
        <f t="shared" si="186"/>
        <v>1.6866978433379123</v>
      </c>
      <c r="AD134" s="16">
        <f t="shared" si="187"/>
        <v>2.9427614614162776</v>
      </c>
      <c r="AE134" s="16">
        <f t="shared" si="188"/>
        <v>5.0207925998019283</v>
      </c>
      <c r="AF134" s="15">
        <f t="shared" si="189"/>
        <v>-4.0504037456468023E-3</v>
      </c>
      <c r="AG134" s="15">
        <f t="shared" si="190"/>
        <v>2.9673830763510267E-4</v>
      </c>
      <c r="AH134" s="15">
        <f t="shared" si="191"/>
        <v>9.7937136394747881E-3</v>
      </c>
      <c r="AI134" s="1">
        <f t="shared" si="155"/>
        <v>292184.9982573688</v>
      </c>
      <c r="AJ134" s="1">
        <f t="shared" si="156"/>
        <v>96674.54395690994</v>
      </c>
      <c r="AK134" s="1">
        <f t="shared" si="157"/>
        <v>36943.559962222709</v>
      </c>
      <c r="AL134" s="14">
        <f t="shared" si="192"/>
        <v>45.888197575925354</v>
      </c>
      <c r="AM134" s="14">
        <f t="shared" si="193"/>
        <v>9.3899692308619951</v>
      </c>
      <c r="AN134" s="14">
        <f t="shared" si="194"/>
        <v>3.1883679081583738</v>
      </c>
      <c r="AO134" s="11">
        <f t="shared" si="195"/>
        <v>9.4158048371306025E-3</v>
      </c>
      <c r="AP134" s="11">
        <f t="shared" si="196"/>
        <v>1.1861430708901687E-2</v>
      </c>
      <c r="AQ134" s="11">
        <f t="shared" si="197"/>
        <v>1.0759814260524039E-2</v>
      </c>
      <c r="AR134" s="1">
        <f t="shared" si="201"/>
        <v>165470.66035755581</v>
      </c>
      <c r="AS134" s="1">
        <f t="shared" si="201"/>
        <v>56398.691821627392</v>
      </c>
      <c r="AT134" s="1">
        <f t="shared" si="201"/>
        <v>21323.861904368048</v>
      </c>
      <c r="AU134" s="1">
        <f t="shared" si="158"/>
        <v>33094.132071511165</v>
      </c>
      <c r="AV134" s="1">
        <f t="shared" si="159"/>
        <v>11279.73836432548</v>
      </c>
      <c r="AW134" s="1">
        <f t="shared" si="160"/>
        <v>4264.77238087361</v>
      </c>
      <c r="AX134" s="1">
        <f t="shared" si="141"/>
        <v>113750.70790181161</v>
      </c>
      <c r="AY134" s="1">
        <f t="shared" ref="AY134:AY197" si="204">(AS134-AV134)/C134*1000</f>
        <v>15264.333112806635</v>
      </c>
      <c r="AZ134" s="1">
        <f t="shared" ref="AZ134:AZ197" si="205">(AT134-AW134)/D134*1000</f>
        <v>3926.2065671056516</v>
      </c>
      <c r="BA134" s="1">
        <f t="shared" si="142"/>
        <v>13548.015691653216</v>
      </c>
      <c r="BB134" s="1">
        <f t="shared" si="143"/>
        <v>28474.434344471003</v>
      </c>
      <c r="BC134" s="1">
        <f t="shared" si="144"/>
        <v>35956.152981037158</v>
      </c>
      <c r="BD134" s="1">
        <f t="shared" si="145"/>
        <v>9012.7649941097861</v>
      </c>
      <c r="BE134" s="2">
        <f t="shared" si="152"/>
        <v>1.2215527840971803E-2</v>
      </c>
      <c r="BF134" s="2">
        <f t="shared" si="153"/>
        <v>1.0459493193196024E-2</v>
      </c>
      <c r="BG134" s="2">
        <f t="shared" si="154"/>
        <v>6.7106044469667243E-3</v>
      </c>
      <c r="BH134" s="2">
        <f t="shared" ref="BH134:BH197" si="206">(BE134*Z134+BF134*AA134+BG134*AB134)/(Z134+AA134+AB134)</f>
        <v>9.3971577066404681E-3</v>
      </c>
      <c r="BI134" s="2">
        <f t="shared" si="146"/>
        <v>1.4921912043355725E-5</v>
      </c>
      <c r="BJ134" s="2">
        <f t="shared" ref="BJ134:BJ197" si="207">BJ$5*BF134^2</f>
        <v>1.0940099785851396E-5</v>
      </c>
      <c r="BK134" s="2">
        <f t="shared" ref="BK134:BK197" si="208">BK$5*BG134^2</f>
        <v>4.5032212043649583E-6</v>
      </c>
      <c r="BL134" s="2">
        <f t="shared" ref="BL134:BL197" si="209">BI134*AR134</f>
        <v>2.4691386396114368</v>
      </c>
      <c r="BM134" s="2">
        <f t="shared" ref="BM134:BM197" si="210">BJ134*AS134</f>
        <v>0.61700731632008476</v>
      </c>
      <c r="BN134" s="2">
        <f t="shared" ref="BN134:BN197" si="211">BK134*AT134</f>
        <v>9.6026067086700334E-2</v>
      </c>
      <c r="BO134" s="2">
        <f t="shared" si="147"/>
        <v>24.220880990197546</v>
      </c>
      <c r="BP134" s="2">
        <f t="shared" si="148"/>
        <v>3.1265978715919509</v>
      </c>
      <c r="BQ134" s="2">
        <f t="shared" si="149"/>
        <v>0.88247003981574568</v>
      </c>
      <c r="BR134" s="11">
        <f t="shared" si="150"/>
        <v>4.2785864056996664E-2</v>
      </c>
      <c r="BS134" s="17">
        <f t="shared" si="202"/>
        <v>3.1965090555586738E-2</v>
      </c>
      <c r="BT134" s="17">
        <f t="shared" si="203"/>
        <v>0.11557997508786194</v>
      </c>
      <c r="BU134" s="12">
        <f>(BU$3*templow!$I244+BU$4*templow!$I244^2+BU$5*templow!$I244^6)*(K134/K$56)^$BW$1</f>
        <v>2.6077714234437845</v>
      </c>
      <c r="BV134" s="12">
        <f>(BV$3*templow!$I244+BV$4*templow!$I244^2+BV$5*templow!$I244^6)*(L134/L$56)^$BW$1</f>
        <v>1.1476271901408666</v>
      </c>
      <c r="BW134" s="12">
        <f>(BW$3*templow!$I244+BW$4*templow!$I244^2+BW$5*templow!$I244^6)*(M134/M$56)^$BW$1</f>
        <v>0.31144153041807399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161"/>
        <v>2089</v>
      </c>
      <c r="B135" s="5">
        <f t="shared" si="162"/>
        <v>1163.8255661933567</v>
      </c>
      <c r="C135" s="5">
        <f t="shared" si="163"/>
        <v>2956.2576408584277</v>
      </c>
      <c r="D135" s="5">
        <f t="shared" si="164"/>
        <v>4346.1771443020816</v>
      </c>
      <c r="E135" s="15">
        <f t="shared" si="165"/>
        <v>7.1415550768714036E-5</v>
      </c>
      <c r="F135" s="15">
        <f t="shared" si="166"/>
        <v>1.4069342381844977E-4</v>
      </c>
      <c r="G135" s="15">
        <f t="shared" si="167"/>
        <v>2.8722061995943267E-4</v>
      </c>
      <c r="H135" s="5">
        <f t="shared" si="168"/>
        <v>167452.24444494836</v>
      </c>
      <c r="I135" s="5">
        <f t="shared" si="169"/>
        <v>57250.35562444714</v>
      </c>
      <c r="J135" s="5">
        <f t="shared" si="170"/>
        <v>21619.38037276232</v>
      </c>
      <c r="K135" s="5">
        <f t="shared" si="171"/>
        <v>143880.87812218419</v>
      </c>
      <c r="L135" s="5">
        <f t="shared" si="172"/>
        <v>19365.820770554688</v>
      </c>
      <c r="M135" s="5">
        <f t="shared" si="173"/>
        <v>4974.3440395902235</v>
      </c>
      <c r="N135" s="15">
        <f t="shared" si="174"/>
        <v>1.1903175117859544E-2</v>
      </c>
      <c r="O135" s="15">
        <f t="shared" si="175"/>
        <v>1.4957974380522154E-2</v>
      </c>
      <c r="P135" s="15">
        <f t="shared" si="176"/>
        <v>1.3567463569752247E-2</v>
      </c>
      <c r="Q135" s="5">
        <f t="shared" si="177"/>
        <v>10041.444077291057</v>
      </c>
      <c r="R135" s="5">
        <f t="shared" si="178"/>
        <v>13031.47682425522</v>
      </c>
      <c r="S135" s="5">
        <f t="shared" si="179"/>
        <v>6555.8456535934183</v>
      </c>
      <c r="T135" s="5">
        <f t="shared" si="180"/>
        <v>59.966016642985544</v>
      </c>
      <c r="U135" s="5">
        <f t="shared" si="181"/>
        <v>227.6226353900673</v>
      </c>
      <c r="V135" s="5">
        <f t="shared" si="182"/>
        <v>303.23929458463817</v>
      </c>
      <c r="W135" s="15">
        <f t="shared" si="183"/>
        <v>-1.0734613539272964E-2</v>
      </c>
      <c r="X135" s="15">
        <f t="shared" si="184"/>
        <v>-1.217998157191269E-2</v>
      </c>
      <c r="Y135" s="15">
        <f t="shared" si="185"/>
        <v>-9.7425357312937999E-3</v>
      </c>
      <c r="Z135" s="5">
        <f t="shared" si="198"/>
        <v>16643.713509820951</v>
      </c>
      <c r="AA135" s="5">
        <f t="shared" si="199"/>
        <v>37855.077887630985</v>
      </c>
      <c r="AB135" s="5">
        <f t="shared" si="200"/>
        <v>32883.948378649962</v>
      </c>
      <c r="AC135" s="16">
        <f t="shared" si="186"/>
        <v>1.679866036075482</v>
      </c>
      <c r="AD135" s="16">
        <f t="shared" si="187"/>
        <v>2.9436346914721119</v>
      </c>
      <c r="AE135" s="16">
        <f t="shared" si="188"/>
        <v>5.0699648047675829</v>
      </c>
      <c r="AF135" s="15">
        <f t="shared" si="189"/>
        <v>-4.0504037456468023E-3</v>
      </c>
      <c r="AG135" s="15">
        <f t="shared" si="190"/>
        <v>2.9673830763510267E-4</v>
      </c>
      <c r="AH135" s="15">
        <f t="shared" si="191"/>
        <v>9.7937136394747881E-3</v>
      </c>
      <c r="AI135" s="1">
        <f t="shared" si="155"/>
        <v>296060.63050314313</v>
      </c>
      <c r="AJ135" s="1">
        <f t="shared" si="156"/>
        <v>98286.827925544436</v>
      </c>
      <c r="AK135" s="1">
        <f t="shared" si="157"/>
        <v>37513.976346874049</v>
      </c>
      <c r="AL135" s="14">
        <f t="shared" si="192"/>
        <v>46.315951145500932</v>
      </c>
      <c r="AM135" s="14">
        <f t="shared" si="193"/>
        <v>9.5002339155586775</v>
      </c>
      <c r="AN135" s="14">
        <f t="shared" si="194"/>
        <v>3.2223310921795134</v>
      </c>
      <c r="AO135" s="11">
        <f t="shared" si="195"/>
        <v>9.3216467887592969E-3</v>
      </c>
      <c r="AP135" s="11">
        <f t="shared" si="196"/>
        <v>1.174281640181267E-2</v>
      </c>
      <c r="AQ135" s="11">
        <f t="shared" si="197"/>
        <v>1.0652216117918799E-2</v>
      </c>
      <c r="AR135" s="1">
        <f t="shared" si="201"/>
        <v>167452.24444494836</v>
      </c>
      <c r="AS135" s="1">
        <f t="shared" si="201"/>
        <v>57250.35562444714</v>
      </c>
      <c r="AT135" s="1">
        <f t="shared" si="201"/>
        <v>21619.38037276232</v>
      </c>
      <c r="AU135" s="1">
        <f t="shared" si="158"/>
        <v>33490.448888989675</v>
      </c>
      <c r="AV135" s="1">
        <f t="shared" si="159"/>
        <v>11450.071124889429</v>
      </c>
      <c r="AW135" s="1">
        <f t="shared" si="160"/>
        <v>4323.8760745524642</v>
      </c>
      <c r="AX135" s="1">
        <f t="shared" ref="AX135:AX198" si="212">(AR135-AU135)/B135*1000</f>
        <v>115104.70249774735</v>
      </c>
      <c r="AY135" s="1">
        <f t="shared" si="204"/>
        <v>15492.65661644375</v>
      </c>
      <c r="AZ135" s="1">
        <f t="shared" si="205"/>
        <v>3979.4752316721792</v>
      </c>
      <c r="BA135" s="1">
        <f t="shared" ref="BA135:BA198" si="213">LN(AX135)*B135</f>
        <v>13562.754650009067</v>
      </c>
      <c r="BB135" s="1">
        <f t="shared" ref="BB135:BB198" si="214">LN(AY135)*C135</f>
        <v>28522.332679521682</v>
      </c>
      <c r="BC135" s="1">
        <f t="shared" ref="BC135:BC198" si="215">LN(AZ135)*D135</f>
        <v>36025.050497753531</v>
      </c>
      <c r="BD135" s="1">
        <f t="shared" ref="BD135:BD198" si="216">SUM(BA135:BC135)*BT135</f>
        <v>8765.0172662009518</v>
      </c>
      <c r="BE135" s="2">
        <f t="shared" si="152"/>
        <v>1.2215527840971803E-2</v>
      </c>
      <c r="BF135" s="2">
        <f t="shared" si="153"/>
        <v>1.0459493193196024E-2</v>
      </c>
      <c r="BG135" s="2">
        <f t="shared" si="154"/>
        <v>6.7106044469667243E-3</v>
      </c>
      <c r="BH135" s="2">
        <f t="shared" si="206"/>
        <v>9.3831785038375592E-3</v>
      </c>
      <c r="BI135" s="2">
        <f t="shared" ref="BI135:BI198" si="217">BI$5*BE135^2</f>
        <v>1.4921912043355725E-5</v>
      </c>
      <c r="BJ135" s="2">
        <f t="shared" si="207"/>
        <v>1.0940099785851396E-5</v>
      </c>
      <c r="BK135" s="2">
        <f t="shared" si="208"/>
        <v>4.5032212043649583E-6</v>
      </c>
      <c r="BL135" s="2">
        <f t="shared" si="209"/>
        <v>2.4987076630700216</v>
      </c>
      <c r="BM135" s="2">
        <f t="shared" si="210"/>
        <v>0.62632460330693041</v>
      </c>
      <c r="BN135" s="2">
        <f t="shared" si="211"/>
        <v>9.735685211985487E-2</v>
      </c>
      <c r="BO135" s="2">
        <f t="shared" ref="BO135:BO198" si="218">2*BI$5*BE135*AR135/Z135*1000</f>
        <v>24.580062049776149</v>
      </c>
      <c r="BP135" s="2">
        <f t="shared" ref="BP135:BP198" si="219">2*BJ$5*BF135*AS135/AA135*1000</f>
        <v>3.1636955377001912</v>
      </c>
      <c r="BQ135" s="2">
        <f t="shared" ref="BQ135:BQ198" si="220">2*BK$5*BG135*AT135/AB135*1000</f>
        <v>0.88237037961242615</v>
      </c>
      <c r="BR135" s="11">
        <f t="shared" ref="BR135:BR198" si="221">SUM(H135:J135)*SUM(B134:D134)/SUM(H134:J134)/SUM(B135:D135)-1+BR$5</f>
        <v>4.2656357363411085E-2</v>
      </c>
      <c r="BS135" s="17">
        <f t="shared" si="202"/>
        <v>3.0653551853134429E-2</v>
      </c>
      <c r="BT135" s="17">
        <f t="shared" si="203"/>
        <v>0.1122135680464679</v>
      </c>
      <c r="BU135" s="12">
        <f>(BU$3*templow!$I245+BU$4*templow!$I245^2+BU$5*templow!$I245^6)*(K135/K$56)^$BW$1</f>
        <v>2.6003451773075512</v>
      </c>
      <c r="BV135" s="12">
        <f>(BV$3*templow!$I245+BV$4*templow!$I245^2+BV$5*templow!$I245^6)*(L135/L$56)^$BW$1</f>
        <v>1.136448882899934</v>
      </c>
      <c r="BW135" s="12">
        <f>(BW$3*templow!$I245+BW$4*templow!$I245^2+BW$5*templow!$I245^6)*(M135/M$56)^$BW$1</f>
        <v>0.29847687297710213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161"/>
        <v>2090</v>
      </c>
      <c r="B136" s="5">
        <f t="shared" si="162"/>
        <v>1163.9045256749748</v>
      </c>
      <c r="C136" s="5">
        <f t="shared" si="163"/>
        <v>2956.6527705671506</v>
      </c>
      <c r="D136" s="5">
        <f t="shared" si="164"/>
        <v>4347.3630404112291</v>
      </c>
      <c r="E136" s="15">
        <f t="shared" si="165"/>
        <v>6.7844773230278332E-5</v>
      </c>
      <c r="F136" s="15">
        <f t="shared" si="166"/>
        <v>1.3365875262752726E-4</v>
      </c>
      <c r="G136" s="15">
        <f t="shared" si="167"/>
        <v>2.7285958896146101E-4</v>
      </c>
      <c r="H136" s="5">
        <f t="shared" si="168"/>
        <v>169435.64668463008</v>
      </c>
      <c r="I136" s="5">
        <f t="shared" si="169"/>
        <v>58105.537324945486</v>
      </c>
      <c r="J136" s="5">
        <f t="shared" si="170"/>
        <v>21915.598857492776</v>
      </c>
      <c r="K136" s="5">
        <f t="shared" si="171"/>
        <v>145575.21080723562</v>
      </c>
      <c r="L136" s="5">
        <f t="shared" si="172"/>
        <v>19652.472520065174</v>
      </c>
      <c r="M136" s="5">
        <f t="shared" si="173"/>
        <v>5041.1246205515235</v>
      </c>
      <c r="N136" s="15">
        <f t="shared" si="174"/>
        <v>1.1775940675122998E-2</v>
      </c>
      <c r="O136" s="15">
        <f t="shared" si="175"/>
        <v>1.4801941673772578E-2</v>
      </c>
      <c r="P136" s="15">
        <f t="shared" si="176"/>
        <v>1.3425002458575586E-2</v>
      </c>
      <c r="Q136" s="5">
        <f t="shared" si="177"/>
        <v>10051.313047609026</v>
      </c>
      <c r="R136" s="5">
        <f t="shared" si="178"/>
        <v>13065.041449555874</v>
      </c>
      <c r="S136" s="5">
        <f t="shared" si="179"/>
        <v>6580.9250533231589</v>
      </c>
      <c r="T136" s="5">
        <f t="shared" si="180"/>
        <v>59.322304628833486</v>
      </c>
      <c r="U136" s="5">
        <f t="shared" si="181"/>
        <v>224.85019588566607</v>
      </c>
      <c r="V136" s="5">
        <f t="shared" si="182"/>
        <v>300.28497492201501</v>
      </c>
      <c r="W136" s="15">
        <f t="shared" si="183"/>
        <v>-1.0734613539272964E-2</v>
      </c>
      <c r="X136" s="15">
        <f t="shared" si="184"/>
        <v>-1.217998157191269E-2</v>
      </c>
      <c r="Y136" s="15">
        <f t="shared" si="185"/>
        <v>-9.7425357312937999E-3</v>
      </c>
      <c r="Z136" s="5">
        <f t="shared" si="198"/>
        <v>16594.737161922159</v>
      </c>
      <c r="AA136" s="5">
        <f t="shared" si="199"/>
        <v>37969.945867182643</v>
      </c>
      <c r="AB136" s="5">
        <f t="shared" si="200"/>
        <v>33338.198371975966</v>
      </c>
      <c r="AC136" s="16">
        <f t="shared" si="186"/>
        <v>1.673061900390777</v>
      </c>
      <c r="AD136" s="16">
        <f t="shared" si="187"/>
        <v>2.9445081806487554</v>
      </c>
      <c r="AE136" s="16">
        <f t="shared" si="188"/>
        <v>5.1196185882276923</v>
      </c>
      <c r="AF136" s="15">
        <f t="shared" si="189"/>
        <v>-4.0504037456468023E-3</v>
      </c>
      <c r="AG136" s="15">
        <f t="shared" si="190"/>
        <v>2.9673830763510267E-4</v>
      </c>
      <c r="AH136" s="15">
        <f t="shared" si="191"/>
        <v>9.7937136394747881E-3</v>
      </c>
      <c r="AI136" s="1">
        <f t="shared" si="155"/>
        <v>299945.0163418185</v>
      </c>
      <c r="AJ136" s="1">
        <f t="shared" si="156"/>
        <v>99908.216257879423</v>
      </c>
      <c r="AK136" s="1">
        <f t="shared" si="157"/>
        <v>38086.454786739108</v>
      </c>
      <c r="AL136" s="14">
        <f t="shared" si="192"/>
        <v>46.743374673392083</v>
      </c>
      <c r="AM136" s="14">
        <f t="shared" si="193"/>
        <v>9.6106778231769106</v>
      </c>
      <c r="AN136" s="14">
        <f t="shared" si="194"/>
        <v>3.2563128097049252</v>
      </c>
      <c r="AO136" s="11">
        <f t="shared" si="195"/>
        <v>9.2284303208717035E-3</v>
      </c>
      <c r="AP136" s="11">
        <f t="shared" si="196"/>
        <v>1.1625388237794543E-2</v>
      </c>
      <c r="AQ136" s="11">
        <f t="shared" si="197"/>
        <v>1.0545693956739611E-2</v>
      </c>
      <c r="AR136" s="1">
        <f t="shared" si="201"/>
        <v>169435.64668463008</v>
      </c>
      <c r="AS136" s="1">
        <f t="shared" si="201"/>
        <v>58105.537324945486</v>
      </c>
      <c r="AT136" s="1">
        <f t="shared" si="201"/>
        <v>21915.598857492776</v>
      </c>
      <c r="AU136" s="1">
        <f t="shared" si="158"/>
        <v>33887.129336926017</v>
      </c>
      <c r="AV136" s="1">
        <f t="shared" si="159"/>
        <v>11621.107464989098</v>
      </c>
      <c r="AW136" s="1">
        <f t="shared" si="160"/>
        <v>4383.1197714985556</v>
      </c>
      <c r="AX136" s="1">
        <f t="shared" si="212"/>
        <v>116460.16864578852</v>
      </c>
      <c r="AY136" s="1">
        <f t="shared" si="204"/>
        <v>15721.978016052139</v>
      </c>
      <c r="AZ136" s="1">
        <f t="shared" si="205"/>
        <v>4032.899696441219</v>
      </c>
      <c r="BA136" s="1">
        <f t="shared" si="213"/>
        <v>13577.300809740782</v>
      </c>
      <c r="BB136" s="1">
        <f t="shared" si="214"/>
        <v>28569.588404348753</v>
      </c>
      <c r="BC136" s="1">
        <f t="shared" si="215"/>
        <v>36092.855344968622</v>
      </c>
      <c r="BD136" s="1">
        <f t="shared" si="216"/>
        <v>8523.8455339962511</v>
      </c>
      <c r="BE136" s="2">
        <f t="shared" si="152"/>
        <v>1.2215527840971803E-2</v>
      </c>
      <c r="BF136" s="2">
        <f t="shared" si="153"/>
        <v>1.0459493193196024E-2</v>
      </c>
      <c r="BG136" s="2">
        <f t="shared" si="154"/>
        <v>6.7106044469667243E-3</v>
      </c>
      <c r="BH136" s="2">
        <f t="shared" si="206"/>
        <v>9.3691960181592256E-3</v>
      </c>
      <c r="BI136" s="2">
        <f t="shared" si="217"/>
        <v>1.4921912043355725E-5</v>
      </c>
      <c r="BJ136" s="2">
        <f t="shared" si="207"/>
        <v>1.0940099785851396E-5</v>
      </c>
      <c r="BK136" s="2">
        <f t="shared" si="208"/>
        <v>4.5032212043649583E-6</v>
      </c>
      <c r="BL136" s="2">
        <f t="shared" si="209"/>
        <v>2.528303816837147</v>
      </c>
      <c r="BM136" s="2">
        <f t="shared" si="210"/>
        <v>0.63568037644541642</v>
      </c>
      <c r="BN136" s="2">
        <f t="shared" si="211"/>
        <v>9.869078948141792E-2</v>
      </c>
      <c r="BO136" s="2">
        <f t="shared" si="218"/>
        <v>24.944605499125881</v>
      </c>
      <c r="BP136" s="2">
        <f t="shared" si="219"/>
        <v>3.2012396028330712</v>
      </c>
      <c r="BQ136" s="2">
        <f t="shared" si="220"/>
        <v>0.88227272217957708</v>
      </c>
      <c r="BR136" s="11">
        <f t="shared" si="221"/>
        <v>4.2527915089673102E-2</v>
      </c>
      <c r="BS136" s="17">
        <f t="shared" si="202"/>
        <v>2.9399477245454834E-2</v>
      </c>
      <c r="BT136" s="17">
        <f t="shared" si="203"/>
        <v>0.1089452116955999</v>
      </c>
      <c r="BU136" s="12">
        <f>(BU$3*templow!$I246+BU$4*templow!$I246^2+BU$5*templow!$I246^6)*(K136/K$56)^$BW$1</f>
        <v>2.5923432865081715</v>
      </c>
      <c r="BV136" s="12">
        <f>(BV$3*templow!$I246+BV$4*templow!$I246^2+BV$5*templow!$I246^6)*(L136/L$56)^$BW$1</f>
        <v>1.124923810723059</v>
      </c>
      <c r="BW136" s="12">
        <f>(BW$3*templow!$I246+BW$4*templow!$I246^2+BW$5*templow!$I246^6)*(M136/M$56)^$BW$1</f>
        <v>0.28525524111696554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161"/>
        <v>2091</v>
      </c>
      <c r="B137" s="5">
        <f t="shared" si="162"/>
        <v>1163.9795422716506</v>
      </c>
      <c r="C137" s="5">
        <f t="shared" si="163"/>
        <v>2957.0281939623542</v>
      </c>
      <c r="D137" s="5">
        <f t="shared" si="164"/>
        <v>4348.4899491188889</v>
      </c>
      <c r="E137" s="15">
        <f t="shared" si="165"/>
        <v>6.4452534568764416E-5</v>
      </c>
      <c r="F137" s="15">
        <f t="shared" si="166"/>
        <v>1.269758149961509E-4</v>
      </c>
      <c r="G137" s="15">
        <f t="shared" si="167"/>
        <v>2.5921660951338794E-4</v>
      </c>
      <c r="H137" s="5">
        <f t="shared" si="168"/>
        <v>171420.61637902985</v>
      </c>
      <c r="I137" s="5">
        <f t="shared" si="169"/>
        <v>58964.125175673107</v>
      </c>
      <c r="J137" s="5">
        <f t="shared" si="170"/>
        <v>22212.483464925892</v>
      </c>
      <c r="K137" s="5">
        <f t="shared" si="171"/>
        <v>147271.15911717934</v>
      </c>
      <c r="L137" s="5">
        <f t="shared" si="172"/>
        <v>19940.332424312277</v>
      </c>
      <c r="M137" s="5">
        <f t="shared" si="173"/>
        <v>5108.0912511771321</v>
      </c>
      <c r="N137" s="15">
        <f t="shared" si="174"/>
        <v>1.1649980106773983E-2</v>
      </c>
      <c r="O137" s="15">
        <f t="shared" si="175"/>
        <v>1.4647515927229904E-2</v>
      </c>
      <c r="P137" s="15">
        <f t="shared" si="176"/>
        <v>1.3284065692921176E-2</v>
      </c>
      <c r="Q137" s="5">
        <f t="shared" si="177"/>
        <v>10059.905030670861</v>
      </c>
      <c r="R137" s="5">
        <f t="shared" si="178"/>
        <v>13096.611742029367</v>
      </c>
      <c r="S137" s="5">
        <f t="shared" si="179"/>
        <v>6605.0915958111809</v>
      </c>
      <c r="T137" s="5">
        <f t="shared" si="180"/>
        <v>58.685502614383935</v>
      </c>
      <c r="U137" s="5">
        <f t="shared" si="181"/>
        <v>222.1115246433377</v>
      </c>
      <c r="V137" s="5">
        <f t="shared" si="182"/>
        <v>297.35943782426659</v>
      </c>
      <c r="W137" s="15">
        <f t="shared" si="183"/>
        <v>-1.0734613539272964E-2</v>
      </c>
      <c r="X137" s="15">
        <f t="shared" si="184"/>
        <v>-1.217998157191269E-2</v>
      </c>
      <c r="Y137" s="15">
        <f t="shared" si="185"/>
        <v>-9.7425357312937999E-3</v>
      </c>
      <c r="Z137" s="5">
        <f t="shared" si="198"/>
        <v>16543.765418272465</v>
      </c>
      <c r="AA137" s="5">
        <f t="shared" si="199"/>
        <v>38079.039613275563</v>
      </c>
      <c r="AB137" s="5">
        <f t="shared" si="200"/>
        <v>33793.487524504468</v>
      </c>
      <c r="AC137" s="16">
        <f t="shared" si="186"/>
        <v>1.6662853242027351</v>
      </c>
      <c r="AD137" s="16">
        <f t="shared" si="187"/>
        <v>2.9453819290230987</v>
      </c>
      <c r="AE137" s="16">
        <f t="shared" si="188"/>
        <v>5.1697586666241264</v>
      </c>
      <c r="AF137" s="15">
        <f t="shared" si="189"/>
        <v>-4.0504037456468023E-3</v>
      </c>
      <c r="AG137" s="15">
        <f t="shared" si="190"/>
        <v>2.9673830763510267E-4</v>
      </c>
      <c r="AH137" s="15">
        <f t="shared" si="191"/>
        <v>9.7937136394747881E-3</v>
      </c>
      <c r="AI137" s="1">
        <f t="shared" si="155"/>
        <v>303837.64404456271</v>
      </c>
      <c r="AJ137" s="1">
        <f t="shared" si="156"/>
        <v>101538.50209708058</v>
      </c>
      <c r="AK137" s="1">
        <f t="shared" si="157"/>
        <v>38660.92907956375</v>
      </c>
      <c r="AL137" s="14">
        <f t="shared" si="192"/>
        <v>47.170428969766519</v>
      </c>
      <c r="AM137" s="14">
        <f t="shared" si="193"/>
        <v>9.7212884054904762</v>
      </c>
      <c r="AN137" s="14">
        <f t="shared" si="194"/>
        <v>3.2903094872402985</v>
      </c>
      <c r="AO137" s="11">
        <f t="shared" si="195"/>
        <v>9.1361460176629869E-3</v>
      </c>
      <c r="AP137" s="11">
        <f t="shared" si="196"/>
        <v>1.1509134355416598E-2</v>
      </c>
      <c r="AQ137" s="11">
        <f t="shared" si="197"/>
        <v>1.0440237017172215E-2</v>
      </c>
      <c r="AR137" s="1">
        <f t="shared" si="201"/>
        <v>171420.61637902985</v>
      </c>
      <c r="AS137" s="1">
        <f t="shared" si="201"/>
        <v>58964.125175673107</v>
      </c>
      <c r="AT137" s="1">
        <f t="shared" si="201"/>
        <v>22212.483464925892</v>
      </c>
      <c r="AU137" s="1">
        <f t="shared" si="158"/>
        <v>34284.12327580597</v>
      </c>
      <c r="AV137" s="1">
        <f t="shared" si="159"/>
        <v>11792.825035134621</v>
      </c>
      <c r="AW137" s="1">
        <f t="shared" si="160"/>
        <v>4442.4966929851789</v>
      </c>
      <c r="AX137" s="1">
        <f t="shared" si="212"/>
        <v>117816.92729374347</v>
      </c>
      <c r="AY137" s="1">
        <f t="shared" si="204"/>
        <v>15952.265939449822</v>
      </c>
      <c r="AZ137" s="1">
        <f t="shared" si="205"/>
        <v>4086.4730009417062</v>
      </c>
      <c r="BA137" s="1">
        <f t="shared" si="213"/>
        <v>13591.657859033909</v>
      </c>
      <c r="BB137" s="1">
        <f t="shared" si="214"/>
        <v>28616.215017869672</v>
      </c>
      <c r="BC137" s="1">
        <f t="shared" si="215"/>
        <v>36159.596521921434</v>
      </c>
      <c r="BD137" s="1">
        <f t="shared" si="216"/>
        <v>8289.0879065081936</v>
      </c>
      <c r="BE137" s="2">
        <f t="shared" si="152"/>
        <v>1.2215527840971803E-2</v>
      </c>
      <c r="BF137" s="2">
        <f t="shared" si="153"/>
        <v>1.0459493193196024E-2</v>
      </c>
      <c r="BG137" s="2">
        <f t="shared" si="154"/>
        <v>6.7106044469667243E-3</v>
      </c>
      <c r="BH137" s="2">
        <f t="shared" si="206"/>
        <v>9.3552102949349819E-3</v>
      </c>
      <c r="BI137" s="2">
        <f t="shared" si="217"/>
        <v>1.4921912043355725E-5</v>
      </c>
      <c r="BJ137" s="2">
        <f t="shared" si="207"/>
        <v>1.0940099785851396E-5</v>
      </c>
      <c r="BK137" s="2">
        <f t="shared" si="208"/>
        <v>4.5032212043649583E-6</v>
      </c>
      <c r="BL137" s="2">
        <f t="shared" si="209"/>
        <v>2.5579233600257072</v>
      </c>
      <c r="BM137" s="2">
        <f t="shared" si="210"/>
        <v>0.64507341320729628</v>
      </c>
      <c r="BN137" s="2">
        <f t="shared" si="211"/>
        <v>0.1000277265408603</v>
      </c>
      <c r="BO137" s="2">
        <f t="shared" si="218"/>
        <v>25.314591436140482</v>
      </c>
      <c r="BP137" s="2">
        <f t="shared" si="219"/>
        <v>3.2392354018439997</v>
      </c>
      <c r="BQ137" s="2">
        <f t="shared" si="220"/>
        <v>0.88217701833715834</v>
      </c>
      <c r="BR137" s="11">
        <f t="shared" si="221"/>
        <v>4.240053978267519E-2</v>
      </c>
      <c r="BS137" s="17">
        <f t="shared" si="202"/>
        <v>2.8200182287613885E-2</v>
      </c>
      <c r="BT137" s="17">
        <f t="shared" si="203"/>
        <v>0.10577205018990281</v>
      </c>
      <c r="BU137" s="12">
        <f>(BU$3*templow!$I247+BU$4*templow!$I247^2+BU$5*templow!$I247^6)*(K137/K$56)^$BW$1</f>
        <v>2.5837706723726566</v>
      </c>
      <c r="BV137" s="12">
        <f>(BV$3*templow!$I247+BV$4*templow!$I247^2+BV$5*templow!$I247^6)*(L137/L$56)^$BW$1</f>
        <v>1.1130562598920191</v>
      </c>
      <c r="BW137" s="12">
        <f>(BW$3*templow!$I247+BW$4*templow!$I247^2+BW$5*templow!$I247^6)*(M137/M$56)^$BW$1</f>
        <v>0.27178016770939201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161"/>
        <v>2092</v>
      </c>
      <c r="B138" s="5">
        <f t="shared" si="162"/>
        <v>1164.050812631752</v>
      </c>
      <c r="C138" s="5">
        <f t="shared" si="163"/>
        <v>2957.3848914740047</v>
      </c>
      <c r="D138" s="5">
        <f t="shared" si="164"/>
        <v>4349.5607898989465</v>
      </c>
      <c r="E138" s="15">
        <f t="shared" si="165"/>
        <v>6.1229907840326195E-5</v>
      </c>
      <c r="F138" s="15">
        <f t="shared" si="166"/>
        <v>1.2062702424634335E-4</v>
      </c>
      <c r="G138" s="15">
        <f t="shared" si="167"/>
        <v>2.4625577903771852E-4</v>
      </c>
      <c r="H138" s="5">
        <f t="shared" si="168"/>
        <v>173406.90451942745</v>
      </c>
      <c r="I138" s="5">
        <f t="shared" si="169"/>
        <v>59826.007124032825</v>
      </c>
      <c r="J138" s="5">
        <f t="shared" si="170"/>
        <v>22510.000314973524</v>
      </c>
      <c r="K138" s="5">
        <f t="shared" si="171"/>
        <v>148968.50089162285</v>
      </c>
      <c r="L138" s="5">
        <f t="shared" si="172"/>
        <v>20229.361182072804</v>
      </c>
      <c r="M138" s="5">
        <f t="shared" si="173"/>
        <v>5175.2352484068861</v>
      </c>
      <c r="N138" s="15">
        <f t="shared" si="174"/>
        <v>1.1525282917702828E-2</v>
      </c>
      <c r="O138" s="15">
        <f t="shared" si="175"/>
        <v>1.4494681011843591E-2</v>
      </c>
      <c r="P138" s="15">
        <f t="shared" si="176"/>
        <v>1.3144635428014473E-2</v>
      </c>
      <c r="Q138" s="5">
        <f t="shared" si="177"/>
        <v>10067.230861407163</v>
      </c>
      <c r="R138" s="5">
        <f t="shared" si="178"/>
        <v>13126.197504429658</v>
      </c>
      <c r="S138" s="5">
        <f t="shared" si="179"/>
        <v>6628.3487814917135</v>
      </c>
      <c r="T138" s="5">
        <f t="shared" si="180"/>
        <v>58.055536423460531</v>
      </c>
      <c r="U138" s="5">
        <f t="shared" si="181"/>
        <v>219.4062103662724</v>
      </c>
      <c r="V138" s="5">
        <f t="shared" si="182"/>
        <v>294.46240287622624</v>
      </c>
      <c r="W138" s="15">
        <f t="shared" si="183"/>
        <v>-1.0734613539272964E-2</v>
      </c>
      <c r="X138" s="15">
        <f t="shared" si="184"/>
        <v>-1.217998157191269E-2</v>
      </c>
      <c r="Y138" s="15">
        <f t="shared" si="185"/>
        <v>-9.7425357312937999E-3</v>
      </c>
      <c r="Z138" s="5">
        <f t="shared" si="198"/>
        <v>16490.841018109793</v>
      </c>
      <c r="AA138" s="5">
        <f t="shared" si="199"/>
        <v>38182.380403678922</v>
      </c>
      <c r="AB138" s="5">
        <f t="shared" si="200"/>
        <v>34249.763434550761</v>
      </c>
      <c r="AC138" s="16">
        <f t="shared" si="186"/>
        <v>1.659536195884268</v>
      </c>
      <c r="AD138" s="16">
        <f t="shared" si="187"/>
        <v>2.9462559366720562</v>
      </c>
      <c r="AE138" s="16">
        <f t="shared" si="188"/>
        <v>5.220389802590236</v>
      </c>
      <c r="AF138" s="15">
        <f t="shared" si="189"/>
        <v>-4.0504037456468023E-3</v>
      </c>
      <c r="AG138" s="15">
        <f t="shared" si="190"/>
        <v>2.9673830763510267E-4</v>
      </c>
      <c r="AH138" s="15">
        <f t="shared" si="191"/>
        <v>9.7937136394747881E-3</v>
      </c>
      <c r="AI138" s="1">
        <f t="shared" si="155"/>
        <v>307738.00291591242</v>
      </c>
      <c r="AJ138" s="1">
        <f t="shared" si="156"/>
        <v>103177.47692250715</v>
      </c>
      <c r="AK138" s="1">
        <f t="shared" si="157"/>
        <v>39237.332864592558</v>
      </c>
      <c r="AL138" s="14">
        <f t="shared" si="192"/>
        <v>47.59707533728227</v>
      </c>
      <c r="AM138" s="14">
        <f t="shared" si="193"/>
        <v>9.832053183713354</v>
      </c>
      <c r="AN138" s="14">
        <f t="shared" si="194"/>
        <v>3.324317582037871</v>
      </c>
      <c r="AO138" s="11">
        <f t="shared" si="195"/>
        <v>9.0447845574863576E-3</v>
      </c>
      <c r="AP138" s="11">
        <f t="shared" si="196"/>
        <v>1.1394043011862432E-2</v>
      </c>
      <c r="AQ138" s="11">
        <f t="shared" si="197"/>
        <v>1.0335834647000492E-2</v>
      </c>
      <c r="AR138" s="1">
        <f t="shared" si="201"/>
        <v>173406.90451942745</v>
      </c>
      <c r="AS138" s="1">
        <f t="shared" si="201"/>
        <v>59826.007124032825</v>
      </c>
      <c r="AT138" s="1">
        <f t="shared" si="201"/>
        <v>22510.000314973524</v>
      </c>
      <c r="AU138" s="1">
        <f t="shared" si="158"/>
        <v>34681.380903885489</v>
      </c>
      <c r="AV138" s="1">
        <f t="shared" si="159"/>
        <v>11965.201424806566</v>
      </c>
      <c r="AW138" s="1">
        <f t="shared" si="160"/>
        <v>4502.0000629947053</v>
      </c>
      <c r="AX138" s="1">
        <f t="shared" si="212"/>
        <v>119174.80071329827</v>
      </c>
      <c r="AY138" s="1">
        <f t="shared" si="204"/>
        <v>16183.488945658244</v>
      </c>
      <c r="AZ138" s="1">
        <f t="shared" si="205"/>
        <v>4140.1881987255083</v>
      </c>
      <c r="BA138" s="1">
        <f t="shared" si="213"/>
        <v>13605.829367192411</v>
      </c>
      <c r="BB138" s="1">
        <f t="shared" si="214"/>
        <v>28662.225560076451</v>
      </c>
      <c r="BC138" s="1">
        <f t="shared" si="215"/>
        <v>36225.301921407299</v>
      </c>
      <c r="BD138" s="1">
        <f t="shared" si="216"/>
        <v>8060.5857089049778</v>
      </c>
      <c r="BE138" s="2">
        <f t="shared" si="152"/>
        <v>1.2215527840971803E-2</v>
      </c>
      <c r="BF138" s="2">
        <f t="shared" si="153"/>
        <v>1.0459493193196024E-2</v>
      </c>
      <c r="BG138" s="2">
        <f t="shared" si="154"/>
        <v>6.7106044469667243E-3</v>
      </c>
      <c r="BH138" s="2">
        <f t="shared" si="206"/>
        <v>9.3412214138277102E-3</v>
      </c>
      <c r="BI138" s="2">
        <f t="shared" si="217"/>
        <v>1.4921912043355725E-5</v>
      </c>
      <c r="BJ138" s="2">
        <f t="shared" si="207"/>
        <v>1.0940099785851396E-5</v>
      </c>
      <c r="BK138" s="2">
        <f t="shared" si="208"/>
        <v>4.5032212043649583E-6</v>
      </c>
      <c r="BL138" s="2">
        <f t="shared" si="209"/>
        <v>2.5875625769494808</v>
      </c>
      <c r="BM138" s="2">
        <f t="shared" si="210"/>
        <v>0.65450248772597563</v>
      </c>
      <c r="BN138" s="2">
        <f t="shared" si="211"/>
        <v>0.10136751072865066</v>
      </c>
      <c r="BO138" s="2">
        <f t="shared" si="218"/>
        <v>25.690101161579246</v>
      </c>
      <c r="BP138" s="2">
        <f t="shared" si="219"/>
        <v>3.2776883351653292</v>
      </c>
      <c r="BQ138" s="2">
        <f t="shared" si="220"/>
        <v>0.88208322082890933</v>
      </c>
      <c r="BR138" s="11">
        <f t="shared" si="221"/>
        <v>4.2274233341940998E-2</v>
      </c>
      <c r="BS138" s="17">
        <f t="shared" si="202"/>
        <v>2.7053115584047181E-2</v>
      </c>
      <c r="BT138" s="17">
        <f t="shared" si="203"/>
        <v>0.10269131086398331</v>
      </c>
      <c r="BU138" s="12">
        <f>(BU$3*templow!$I248+BU$4*templow!$I248^2+BU$5*templow!$I248^6)*(K138/K$56)^$BW$1</f>
        <v>2.5746324769174</v>
      </c>
      <c r="BV138" s="12">
        <f>(BV$3*templow!$I248+BV$4*templow!$I248^2+BV$5*templow!$I248^6)*(L138/L$56)^$BW$1</f>
        <v>1.1008506214423641</v>
      </c>
      <c r="BW138" s="12">
        <f>(BW$3*templow!$I248+BW$4*templow!$I248^2+BW$5*templow!$I248^6)*(M138/M$56)^$BW$1</f>
        <v>0.25805525467509066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161"/>
        <v>2093</v>
      </c>
      <c r="B139" s="5">
        <f t="shared" si="162"/>
        <v>1164.118523619532</v>
      </c>
      <c r="C139" s="5">
        <f t="shared" si="163"/>
        <v>2957.7237949860637</v>
      </c>
      <c r="D139" s="5">
        <f t="shared" si="164"/>
        <v>4350.5783391556952</v>
      </c>
      <c r="E139" s="15">
        <f t="shared" si="165"/>
        <v>5.8168412448309883E-5</v>
      </c>
      <c r="F139" s="15">
        <f t="shared" si="166"/>
        <v>1.1459567303402617E-4</v>
      </c>
      <c r="G139" s="15">
        <f t="shared" si="167"/>
        <v>2.3394299008583258E-4</v>
      </c>
      <c r="H139" s="5">
        <f t="shared" si="168"/>
        <v>175394.26387903406</v>
      </c>
      <c r="I139" s="5">
        <f t="shared" si="169"/>
        <v>60691.070865892965</v>
      </c>
      <c r="J139" s="5">
        <f t="shared" si="170"/>
        <v>22808.115553803193</v>
      </c>
      <c r="K139" s="5">
        <f t="shared" si="171"/>
        <v>150667.01570359862</v>
      </c>
      <c r="L139" s="5">
        <f t="shared" si="172"/>
        <v>20519.519425301485</v>
      </c>
      <c r="M139" s="5">
        <f t="shared" si="173"/>
        <v>5242.5479501259824</v>
      </c>
      <c r="N139" s="15">
        <f t="shared" si="174"/>
        <v>1.1401838655887842E-2</v>
      </c>
      <c r="O139" s="15">
        <f t="shared" si="175"/>
        <v>1.4343420962092512E-2</v>
      </c>
      <c r="P139" s="15">
        <f t="shared" si="176"/>
        <v>1.3006694089861437E-2</v>
      </c>
      <c r="Q139" s="5">
        <f t="shared" si="177"/>
        <v>10073.301712587279</v>
      </c>
      <c r="R139" s="5">
        <f t="shared" si="178"/>
        <v>13153.809253188634</v>
      </c>
      <c r="S139" s="5">
        <f t="shared" si="179"/>
        <v>6650.7003500864939</v>
      </c>
      <c r="T139" s="5">
        <f t="shared" si="180"/>
        <v>57.432332676139495</v>
      </c>
      <c r="U139" s="5">
        <f t="shared" si="181"/>
        <v>216.733846767248</v>
      </c>
      <c r="V139" s="5">
        <f t="shared" si="182"/>
        <v>291.59359239468199</v>
      </c>
      <c r="W139" s="15">
        <f t="shared" si="183"/>
        <v>-1.0734613539272964E-2</v>
      </c>
      <c r="X139" s="15">
        <f t="shared" si="184"/>
        <v>-1.217998157191269E-2</v>
      </c>
      <c r="Y139" s="15">
        <f t="shared" si="185"/>
        <v>-9.7425357312937999E-3</v>
      </c>
      <c r="Z139" s="5">
        <f t="shared" si="198"/>
        <v>16436.006783920024</v>
      </c>
      <c r="AA139" s="5">
        <f t="shared" si="199"/>
        <v>38279.991677017104</v>
      </c>
      <c r="AB139" s="5">
        <f t="shared" si="200"/>
        <v>34706.973730575206</v>
      </c>
      <c r="AC139" s="16">
        <f t="shared" si="186"/>
        <v>1.652814404260422</v>
      </c>
      <c r="AD139" s="16">
        <f t="shared" si="187"/>
        <v>2.9471302036725642</v>
      </c>
      <c r="AE139" s="16">
        <f t="shared" si="188"/>
        <v>5.2715168054032393</v>
      </c>
      <c r="AF139" s="15">
        <f t="shared" si="189"/>
        <v>-4.0504037456468023E-3</v>
      </c>
      <c r="AG139" s="15">
        <f t="shared" si="190"/>
        <v>2.9673830763510267E-4</v>
      </c>
      <c r="AH139" s="15">
        <f t="shared" si="191"/>
        <v>9.7937136394747881E-3</v>
      </c>
      <c r="AI139" s="1">
        <f t="shared" si="155"/>
        <v>311645.58352820668</v>
      </c>
      <c r="AJ139" s="1">
        <f t="shared" si="156"/>
        <v>104824.930655063</v>
      </c>
      <c r="AK139" s="1">
        <f t="shared" si="157"/>
        <v>39815.599641128007</v>
      </c>
      <c r="AL139" s="14">
        <f t="shared" si="192"/>
        <v>48.023275576354521</v>
      </c>
      <c r="AM139" s="14">
        <f t="shared" si="193"/>
        <v>9.9429597522148008</v>
      </c>
      <c r="AN139" s="14">
        <f t="shared" si="194"/>
        <v>3.3583335829115106</v>
      </c>
      <c r="AO139" s="11">
        <f t="shared" si="195"/>
        <v>8.9543367119114935E-3</v>
      </c>
      <c r="AP139" s="11">
        <f t="shared" si="196"/>
        <v>1.1280102581743808E-2</v>
      </c>
      <c r="AQ139" s="11">
        <f t="shared" si="197"/>
        <v>1.0232476300530487E-2</v>
      </c>
      <c r="AR139" s="1">
        <f t="shared" si="201"/>
        <v>175394.26387903406</v>
      </c>
      <c r="AS139" s="1">
        <f t="shared" si="201"/>
        <v>60691.070865892965</v>
      </c>
      <c r="AT139" s="1">
        <f t="shared" si="201"/>
        <v>22808.115553803193</v>
      </c>
      <c r="AU139" s="1">
        <f t="shared" si="158"/>
        <v>35078.852775806816</v>
      </c>
      <c r="AV139" s="1">
        <f t="shared" si="159"/>
        <v>12138.214173178594</v>
      </c>
      <c r="AW139" s="1">
        <f t="shared" si="160"/>
        <v>4561.6231107606391</v>
      </c>
      <c r="AX139" s="1">
        <f t="shared" si="212"/>
        <v>120533.61256287889</v>
      </c>
      <c r="AY139" s="1">
        <f t="shared" si="204"/>
        <v>16415.615540241186</v>
      </c>
      <c r="AZ139" s="1">
        <f t="shared" si="205"/>
        <v>4194.0383601007852</v>
      </c>
      <c r="BA139" s="1">
        <f t="shared" si="213"/>
        <v>13619.818789746752</v>
      </c>
      <c r="BB139" s="1">
        <f t="shared" si="214"/>
        <v>28707.632631217712</v>
      </c>
      <c r="BC139" s="1">
        <f t="shared" si="215"/>
        <v>36289.998376048745</v>
      </c>
      <c r="BD139" s="1">
        <f t="shared" si="216"/>
        <v>7838.1834722705671</v>
      </c>
      <c r="BE139" s="2">
        <f t="shared" si="152"/>
        <v>1.2215527840971803E-2</v>
      </c>
      <c r="BF139" s="2">
        <f t="shared" si="153"/>
        <v>1.0459493193196024E-2</v>
      </c>
      <c r="BG139" s="2">
        <f t="shared" si="154"/>
        <v>6.7106044469667243E-3</v>
      </c>
      <c r="BH139" s="2">
        <f t="shared" si="206"/>
        <v>9.3272294876937563E-3</v>
      </c>
      <c r="BI139" s="2">
        <f t="shared" si="217"/>
        <v>1.4921912043355725E-5</v>
      </c>
      <c r="BJ139" s="2">
        <f t="shared" si="207"/>
        <v>1.0940099785851396E-5</v>
      </c>
      <c r="BK139" s="2">
        <f t="shared" si="208"/>
        <v>4.5032212043649583E-6</v>
      </c>
      <c r="BL139" s="2">
        <f t="shared" si="209"/>
        <v>2.6172177785120705</v>
      </c>
      <c r="BM139" s="2">
        <f t="shared" si="210"/>
        <v>0.66396637138304748</v>
      </c>
      <c r="BN139" s="2">
        <f t="shared" si="211"/>
        <v>0.10270998959349276</v>
      </c>
      <c r="BO139" s="2">
        <f t="shared" si="218"/>
        <v>26.071217196834187</v>
      </c>
      <c r="BP139" s="2">
        <f t="shared" si="219"/>
        <v>3.3166038695390356</v>
      </c>
      <c r="BQ139" s="2">
        <f t="shared" si="220"/>
        <v>0.88199128423258244</v>
      </c>
      <c r="BR139" s="11">
        <f t="shared" si="221"/>
        <v>4.2148997053855969E-2</v>
      </c>
      <c r="BS139" s="17">
        <f t="shared" si="202"/>
        <v>2.5955851846499414E-2</v>
      </c>
      <c r="BT139" s="17">
        <f t="shared" si="203"/>
        <v>9.9700301809692526E-2</v>
      </c>
      <c r="BU139" s="12">
        <f>(BU$3*templow!$I249+BU$4*templow!$I249^2+BU$5*templow!$I249^6)*(K139/K$56)^$BW$1</f>
        <v>2.5649340504710811</v>
      </c>
      <c r="BV139" s="12">
        <f>(BV$3*templow!$I249+BV$4*templow!$I249^2+BV$5*templow!$I249^6)*(L139/L$56)^$BW$1</f>
        <v>1.0883113833617977</v>
      </c>
      <c r="BW139" s="12">
        <f>(BW$3*templow!$I249+BW$4*templow!$I249^2+BW$5*templow!$I249^6)*(M139/M$56)^$BW$1</f>
        <v>0.24408416742898428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161"/>
        <v>2094</v>
      </c>
      <c r="B140" s="5">
        <f t="shared" si="162"/>
        <v>1164.1828527996317</v>
      </c>
      <c r="C140" s="5">
        <f t="shared" si="163"/>
        <v>2958.0457902175522</v>
      </c>
      <c r="D140" s="5">
        <f t="shared" si="164"/>
        <v>4351.5452370956973</v>
      </c>
      <c r="E140" s="15">
        <f t="shared" si="165"/>
        <v>5.5259991825894384E-5</v>
      </c>
      <c r="F140" s="15">
        <f t="shared" si="166"/>
        <v>1.0886588938232486E-4</v>
      </c>
      <c r="G140" s="15">
        <f t="shared" si="167"/>
        <v>2.2224584058154093E-4</v>
      </c>
      <c r="H140" s="5">
        <f t="shared" si="168"/>
        <v>177382.44910282159</v>
      </c>
      <c r="I140" s="5">
        <f t="shared" si="169"/>
        <v>61559.203898587191</v>
      </c>
      <c r="J140" s="5">
        <f t="shared" si="170"/>
        <v>23106.79536651689</v>
      </c>
      <c r="K140" s="5">
        <f t="shared" si="171"/>
        <v>152366.48493512126</v>
      </c>
      <c r="L140" s="5">
        <f t="shared" si="172"/>
        <v>20810.767738000352</v>
      </c>
      <c r="M140" s="5">
        <f t="shared" si="173"/>
        <v>5310.0207185112013</v>
      </c>
      <c r="N140" s="15">
        <f t="shared" si="174"/>
        <v>1.127963691048306E-2</v>
      </c>
      <c r="O140" s="15">
        <f t="shared" si="175"/>
        <v>1.4193719972785734E-2</v>
      </c>
      <c r="P140" s="15">
        <f t="shared" si="176"/>
        <v>1.2870224369354144E-2</v>
      </c>
      <c r="Q140" s="5">
        <f t="shared" si="177"/>
        <v>10078.129083014348</v>
      </c>
      <c r="R140" s="5">
        <f t="shared" si="178"/>
        <v>13179.458200606914</v>
      </c>
      <c r="S140" s="5">
        <f t="shared" si="179"/>
        <v>6672.1502760232952</v>
      </c>
      <c r="T140" s="5">
        <f t="shared" si="180"/>
        <v>56.815818780202179</v>
      </c>
      <c r="U140" s="5">
        <f t="shared" si="181"/>
        <v>214.09403250761318</v>
      </c>
      <c r="V140" s="5">
        <f t="shared" si="182"/>
        <v>288.75273140176046</v>
      </c>
      <c r="W140" s="15">
        <f t="shared" si="183"/>
        <v>-1.0734613539272964E-2</v>
      </c>
      <c r="X140" s="15">
        <f t="shared" si="184"/>
        <v>-1.217998157191269E-2</v>
      </c>
      <c r="Y140" s="15">
        <f t="shared" si="185"/>
        <v>-9.7425357312937999E-3</v>
      </c>
      <c r="Z140" s="5">
        <f t="shared" si="198"/>
        <v>16379.305595016156</v>
      </c>
      <c r="AA140" s="5">
        <f t="shared" si="199"/>
        <v>38371.898984705513</v>
      </c>
      <c r="AB140" s="5">
        <f t="shared" si="200"/>
        <v>35165.066090773988</v>
      </c>
      <c r="AC140" s="16">
        <f t="shared" si="186"/>
        <v>1.6461198386065465</v>
      </c>
      <c r="AD140" s="16">
        <f t="shared" si="187"/>
        <v>2.9480047301015824</v>
      </c>
      <c r="AE140" s="16">
        <f t="shared" si="188"/>
        <v>5.3231445314410379</v>
      </c>
      <c r="AF140" s="15">
        <f t="shared" si="189"/>
        <v>-4.0504037456468023E-3</v>
      </c>
      <c r="AG140" s="15">
        <f t="shared" si="190"/>
        <v>2.9673830763510267E-4</v>
      </c>
      <c r="AH140" s="15">
        <f t="shared" si="191"/>
        <v>9.7937136394747881E-3</v>
      </c>
      <c r="AI140" s="1">
        <f t="shared" si="155"/>
        <v>315559.87795119284</v>
      </c>
      <c r="AJ140" s="1">
        <f t="shared" si="156"/>
        <v>106480.6517627353</v>
      </c>
      <c r="AK140" s="1">
        <f t="shared" si="157"/>
        <v>40395.662787775844</v>
      </c>
      <c r="AL140" s="14">
        <f t="shared" si="192"/>
        <v>48.448991990078916</v>
      </c>
      <c r="AM140" s="14">
        <f t="shared" si="193"/>
        <v>10.053995782126222</v>
      </c>
      <c r="AN140" s="14">
        <f t="shared" si="194"/>
        <v>3.3923540110199641</v>
      </c>
      <c r="AO140" s="11">
        <f t="shared" si="195"/>
        <v>8.864793344792378E-3</v>
      </c>
      <c r="AP140" s="11">
        <f t="shared" si="196"/>
        <v>1.116730155592637E-2</v>
      </c>
      <c r="AQ140" s="11">
        <f t="shared" si="197"/>
        <v>1.0130151537525181E-2</v>
      </c>
      <c r="AR140" s="1">
        <f t="shared" si="201"/>
        <v>177382.44910282159</v>
      </c>
      <c r="AS140" s="1">
        <f t="shared" si="201"/>
        <v>61559.203898587191</v>
      </c>
      <c r="AT140" s="1">
        <f t="shared" si="201"/>
        <v>23106.79536651689</v>
      </c>
      <c r="AU140" s="1">
        <f t="shared" si="158"/>
        <v>35476.489820564319</v>
      </c>
      <c r="AV140" s="1">
        <f t="shared" si="159"/>
        <v>12311.840779717439</v>
      </c>
      <c r="AW140" s="1">
        <f t="shared" si="160"/>
        <v>4621.359073303378</v>
      </c>
      <c r="AX140" s="1">
        <f t="shared" si="212"/>
        <v>121893.18794809702</v>
      </c>
      <c r="AY140" s="1">
        <f t="shared" si="204"/>
        <v>16648.61419040028</v>
      </c>
      <c r="AZ140" s="1">
        <f t="shared" si="205"/>
        <v>4248.0165748089612</v>
      </c>
      <c r="BA140" s="1">
        <f t="shared" si="213"/>
        <v>13633.629473326173</v>
      </c>
      <c r="BB140" s="1">
        <f t="shared" si="214"/>
        <v>28752.448410166089</v>
      </c>
      <c r="BC140" s="1">
        <f t="shared" si="215"/>
        <v>36353.711702747889</v>
      </c>
      <c r="BD140" s="1">
        <f t="shared" si="216"/>
        <v>7621.728918621191</v>
      </c>
      <c r="BE140" s="2">
        <f t="shared" ref="BE140:BE203" si="222">BE139</f>
        <v>1.2215527840971803E-2</v>
      </c>
      <c r="BF140" s="2">
        <f t="shared" ref="BF140:BF203" si="223">BF139</f>
        <v>1.0459493193196024E-2</v>
      </c>
      <c r="BG140" s="2">
        <f t="shared" ref="BG140:BG203" si="224">BG139</f>
        <v>6.7106044469667243E-3</v>
      </c>
      <c r="BH140" s="2">
        <f t="shared" si="206"/>
        <v>9.3132346614731801E-3</v>
      </c>
      <c r="BI140" s="2">
        <f t="shared" si="217"/>
        <v>1.4921912043355725E-5</v>
      </c>
      <c r="BJ140" s="2">
        <f t="shared" si="207"/>
        <v>1.0940099785851396E-5</v>
      </c>
      <c r="BK140" s="2">
        <f t="shared" si="208"/>
        <v>4.5032212043649583E-6</v>
      </c>
      <c r="BL140" s="2">
        <f t="shared" si="209"/>
        <v>2.6468853035473274</v>
      </c>
      <c r="BM140" s="2">
        <f t="shared" si="210"/>
        <v>0.67346383338811611</v>
      </c>
      <c r="BN140" s="2">
        <f t="shared" si="211"/>
        <v>0.10405501085942083</v>
      </c>
      <c r="BO140" s="2">
        <f t="shared" si="218"/>
        <v>26.458023301971899</v>
      </c>
      <c r="BP140" s="2">
        <f t="shared" si="219"/>
        <v>3.3559875387583999</v>
      </c>
      <c r="BQ140" s="2">
        <f t="shared" si="220"/>
        <v>0.88190116487442349</v>
      </c>
      <c r="BR140" s="11">
        <f t="shared" si="221"/>
        <v>4.2024831624297904E-2</v>
      </c>
      <c r="BS140" s="17">
        <f t="shared" si="202"/>
        <v>2.490608532933038E-2</v>
      </c>
      <c r="BT140" s="17">
        <f t="shared" si="203"/>
        <v>9.6796409523973323E-2</v>
      </c>
      <c r="BU140" s="12">
        <f>(BU$3*templow!$I250+BU$4*templow!$I250^2+BU$5*templow!$I250^6)*(K140/K$56)^$BW$1</f>
        <v>2.5546809395451802</v>
      </c>
      <c r="BV140" s="12">
        <f>(BV$3*templow!$I250+BV$4*templow!$I250^2+BV$5*templow!$I250^6)*(L140/L$56)^$BW$1</f>
        <v>1.0754431229892545</v>
      </c>
      <c r="BW140" s="12">
        <f>(BW$3*templow!$I250+BW$4*templow!$I250^2+BW$5*templow!$I250^6)*(M140/M$56)^$BW$1</f>
        <v>0.22987062946382747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161"/>
        <v>2095</v>
      </c>
      <c r="B141" s="5">
        <f t="shared" si="162"/>
        <v>1164.243968897815</v>
      </c>
      <c r="C141" s="5">
        <f t="shared" si="163"/>
        <v>2958.3517189890485</v>
      </c>
      <c r="D141" s="5">
        <f t="shared" si="164"/>
        <v>4352.4639942832919</v>
      </c>
      <c r="E141" s="15">
        <f t="shared" si="165"/>
        <v>5.249699223459966E-5</v>
      </c>
      <c r="F141" s="15">
        <f t="shared" si="166"/>
        <v>1.0342259491320861E-4</v>
      </c>
      <c r="G141" s="15">
        <f t="shared" si="167"/>
        <v>2.1113354855246388E-4</v>
      </c>
      <c r="H141" s="5">
        <f t="shared" si="168"/>
        <v>179371.21679409454</v>
      </c>
      <c r="I141" s="5">
        <f t="shared" si="169"/>
        <v>62430.293573255542</v>
      </c>
      <c r="J141" s="5">
        <f t="shared" si="170"/>
        <v>23406.005989774916</v>
      </c>
      <c r="K141" s="5">
        <f t="shared" si="171"/>
        <v>154066.69184973708</v>
      </c>
      <c r="L141" s="5">
        <f t="shared" si="172"/>
        <v>21103.066674773116</v>
      </c>
      <c r="M141" s="5">
        <f t="shared" si="173"/>
        <v>5377.6449433050666</v>
      </c>
      <c r="N141" s="15">
        <f t="shared" si="174"/>
        <v>1.115866731020132E-2</v>
      </c>
      <c r="O141" s="15">
        <f t="shared" si="175"/>
        <v>1.4045562396000744E-2</v>
      </c>
      <c r="P141" s="15">
        <f t="shared" si="176"/>
        <v>1.2735209216439003E-2</v>
      </c>
      <c r="Q141" s="5">
        <f t="shared" si="177"/>
        <v>10081.724785676084</v>
      </c>
      <c r="R141" s="5">
        <f t="shared" si="178"/>
        <v>13203.15623682626</v>
      </c>
      <c r="S141" s="5">
        <f t="shared" si="179"/>
        <v>6692.7027638056625</v>
      </c>
      <c r="T141" s="5">
        <f t="shared" si="180"/>
        <v>56.205922922679342</v>
      </c>
      <c r="U141" s="5">
        <f t="shared" si="181"/>
        <v>211.48637113701398</v>
      </c>
      <c r="V141" s="5">
        <f t="shared" si="182"/>
        <v>285.93954759857013</v>
      </c>
      <c r="W141" s="15">
        <f t="shared" si="183"/>
        <v>-1.0734613539272964E-2</v>
      </c>
      <c r="X141" s="15">
        <f t="shared" si="184"/>
        <v>-1.217998157191269E-2</v>
      </c>
      <c r="Y141" s="15">
        <f t="shared" si="185"/>
        <v>-9.7425357312937999E-3</v>
      </c>
      <c r="Z141" s="5">
        <f t="shared" si="198"/>
        <v>16320.780361592902</v>
      </c>
      <c r="AA141" s="5">
        <f t="shared" si="199"/>
        <v>38458.129942095198</v>
      </c>
      <c r="AB141" s="5">
        <f t="shared" si="200"/>
        <v>35623.988262616258</v>
      </c>
      <c r="AC141" s="16">
        <f t="shared" si="186"/>
        <v>1.6394523886464711</v>
      </c>
      <c r="AD141" s="16">
        <f t="shared" si="187"/>
        <v>2.9488795160360928</v>
      </c>
      <c r="AE141" s="16">
        <f t="shared" si="188"/>
        <v>5.3752778846435074</v>
      </c>
      <c r="AF141" s="15">
        <f t="shared" si="189"/>
        <v>-4.0504037456468023E-3</v>
      </c>
      <c r="AG141" s="15">
        <f t="shared" si="190"/>
        <v>2.9673830763510267E-4</v>
      </c>
      <c r="AH141" s="15">
        <f t="shared" si="191"/>
        <v>9.7937136394747881E-3</v>
      </c>
      <c r="AI141" s="1">
        <f t="shared" si="155"/>
        <v>319480.37997663789</v>
      </c>
      <c r="AJ141" s="1">
        <f t="shared" si="156"/>
        <v>108144.42736617922</v>
      </c>
      <c r="AK141" s="1">
        <f t="shared" si="157"/>
        <v>40977.455582301642</v>
      </c>
      <c r="AL141" s="14">
        <f t="shared" si="192"/>
        <v>48.874187388816907</v>
      </c>
      <c r="AM141" s="14">
        <f t="shared" si="193"/>
        <v>10.165149024839828</v>
      </c>
      <c r="AN141" s="14">
        <f t="shared" si="194"/>
        <v>3.426375420618522</v>
      </c>
      <c r="AO141" s="11">
        <f t="shared" si="195"/>
        <v>8.7761454113444541E-3</v>
      </c>
      <c r="AP141" s="11">
        <f t="shared" si="196"/>
        <v>1.1055628540367107E-2</v>
      </c>
      <c r="AQ141" s="11">
        <f t="shared" si="197"/>
        <v>1.0028850022149928E-2</v>
      </c>
      <c r="AR141" s="1">
        <f t="shared" si="201"/>
        <v>179371.21679409454</v>
      </c>
      <c r="AS141" s="1">
        <f t="shared" si="201"/>
        <v>62430.293573255542</v>
      </c>
      <c r="AT141" s="1">
        <f t="shared" si="201"/>
        <v>23406.005989774916</v>
      </c>
      <c r="AU141" s="1">
        <f t="shared" si="158"/>
        <v>35874.243358818909</v>
      </c>
      <c r="AV141" s="1">
        <f t="shared" si="159"/>
        <v>12486.05871465111</v>
      </c>
      <c r="AW141" s="1">
        <f t="shared" si="160"/>
        <v>4681.2011979549834</v>
      </c>
      <c r="AX141" s="1">
        <f t="shared" si="212"/>
        <v>123253.35347978967</v>
      </c>
      <c r="AY141" s="1">
        <f t="shared" si="204"/>
        <v>16882.45333981849</v>
      </c>
      <c r="AZ141" s="1">
        <f t="shared" si="205"/>
        <v>4302.1159546440531</v>
      </c>
      <c r="BA141" s="1">
        <f t="shared" si="213"/>
        <v>13647.264660305804</v>
      </c>
      <c r="BB141" s="1">
        <f t="shared" si="214"/>
        <v>28796.68467200227</v>
      </c>
      <c r="BC141" s="1">
        <f t="shared" si="215"/>
        <v>36416.466745375423</v>
      </c>
      <c r="BD141" s="1">
        <f t="shared" si="216"/>
        <v>7411.0729416372651</v>
      </c>
      <c r="BE141" s="2">
        <f t="shared" si="222"/>
        <v>1.2215527840971803E-2</v>
      </c>
      <c r="BF141" s="2">
        <f t="shared" si="223"/>
        <v>1.0459493193196024E-2</v>
      </c>
      <c r="BG141" s="2">
        <f t="shared" si="224"/>
        <v>6.7106044469667243E-3</v>
      </c>
      <c r="BH141" s="2">
        <f t="shared" si="206"/>
        <v>9.2992371111092209E-3</v>
      </c>
      <c r="BI141" s="2">
        <f t="shared" si="217"/>
        <v>1.4921912043355725E-5</v>
      </c>
      <c r="BJ141" s="2">
        <f t="shared" si="207"/>
        <v>1.0940099785851396E-5</v>
      </c>
      <c r="BK141" s="2">
        <f t="shared" si="208"/>
        <v>4.5032212043649583E-6</v>
      </c>
      <c r="BL141" s="2">
        <f t="shared" si="209"/>
        <v>2.6765615201111701</v>
      </c>
      <c r="BM141" s="2">
        <f t="shared" si="210"/>
        <v>0.68299364135141272</v>
      </c>
      <c r="BN141" s="2">
        <f t="shared" si="211"/>
        <v>0.10540242248264763</v>
      </c>
      <c r="BO141" s="2">
        <f t="shared" si="218"/>
        <v>26.850604494053727</v>
      </c>
      <c r="BP141" s="2">
        <f t="shared" si="219"/>
        <v>3.3958449444207215</v>
      </c>
      <c r="BQ141" s="2">
        <f t="shared" si="220"/>
        <v>0.88181282074775824</v>
      </c>
      <c r="BR141" s="11">
        <f t="shared" si="221"/>
        <v>4.1901737209749851E-2</v>
      </c>
      <c r="BS141" s="17">
        <f t="shared" si="202"/>
        <v>2.3901623621106056E-2</v>
      </c>
      <c r="BT141" s="17">
        <f t="shared" si="203"/>
        <v>9.3977096625216819E-2</v>
      </c>
      <c r="BU141" s="12">
        <f>(BU$3*templow!$I251+BU$4*templow!$I251^2+BU$5*templow!$I251^6)*(K141/K$56)^$BW$1</f>
        <v>2.5438788749610159</v>
      </c>
      <c r="BV141" s="12">
        <f>(BV$3*templow!$I251+BV$4*templow!$I251^2+BV$5*templow!$I251^6)*(L141/L$56)^$BW$1</f>
        <v>1.0622504996179774</v>
      </c>
      <c r="BW141" s="12">
        <f>(BW$3*templow!$I251+BW$4*templow!$I251^2+BW$5*templow!$I251^6)*(M141/M$56)^$BW$1</f>
        <v>0.215418417075006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161"/>
        <v>2096</v>
      </c>
      <c r="B142" s="5">
        <f t="shared" si="162"/>
        <v>1164.3020322390798</v>
      </c>
      <c r="C142" s="5">
        <f t="shared" si="163"/>
        <v>2958.6423813799202</v>
      </c>
      <c r="D142" s="5">
        <f t="shared" si="164"/>
        <v>4353.3369978929486</v>
      </c>
      <c r="E142" s="15">
        <f t="shared" si="165"/>
        <v>4.9872142622869677E-5</v>
      </c>
      <c r="F142" s="15">
        <f t="shared" si="166"/>
        <v>9.8251465167548176E-5</v>
      </c>
      <c r="G142" s="15">
        <f t="shared" si="167"/>
        <v>2.0057687112484069E-4</v>
      </c>
      <c r="H142" s="5">
        <f t="shared" si="168"/>
        <v>181360.32559780081</v>
      </c>
      <c r="I142" s="5">
        <f t="shared" si="169"/>
        <v>63304.227146483354</v>
      </c>
      <c r="J142" s="5">
        <f t="shared" si="170"/>
        <v>23705.713724342091</v>
      </c>
      <c r="K142" s="5">
        <f t="shared" si="171"/>
        <v>155767.42166207946</v>
      </c>
      <c r="L142" s="5">
        <f t="shared" si="172"/>
        <v>21396.376779054339</v>
      </c>
      <c r="M142" s="5">
        <f t="shared" si="173"/>
        <v>5445.4120450164683</v>
      </c>
      <c r="N142" s="15">
        <f t="shared" si="174"/>
        <v>1.1038919521950463E-2</v>
      </c>
      <c r="O142" s="15">
        <f t="shared" si="175"/>
        <v>1.3898932738143133E-2</v>
      </c>
      <c r="P142" s="15">
        <f t="shared" si="176"/>
        <v>1.2601631834353144E-2</v>
      </c>
      <c r="Q142" s="5">
        <f t="shared" si="177"/>
        <v>10084.100935866974</v>
      </c>
      <c r="R142" s="5">
        <f t="shared" si="178"/>
        <v>13224.915911605955</v>
      </c>
      <c r="S142" s="5">
        <f t="shared" si="179"/>
        <v>6712.3622433325509</v>
      </c>
      <c r="T142" s="5">
        <f t="shared" si="180"/>
        <v>55.602574061486216</v>
      </c>
      <c r="U142" s="5">
        <f t="shared" si="181"/>
        <v>208.91047103385446</v>
      </c>
      <c r="V142" s="5">
        <f t="shared" si="182"/>
        <v>283.15377133910107</v>
      </c>
      <c r="W142" s="15">
        <f t="shared" si="183"/>
        <v>-1.0734613539272964E-2</v>
      </c>
      <c r="X142" s="15">
        <f t="shared" si="184"/>
        <v>-1.217998157191269E-2</v>
      </c>
      <c r="Y142" s="15">
        <f t="shared" si="185"/>
        <v>-9.7425357312937999E-3</v>
      </c>
      <c r="Z142" s="5">
        <f t="shared" si="198"/>
        <v>16260.473999277647</v>
      </c>
      <c r="AA142" s="5">
        <f t="shared" si="199"/>
        <v>38538.714178890434</v>
      </c>
      <c r="AB142" s="5">
        <f t="shared" si="200"/>
        <v>36083.688082291243</v>
      </c>
      <c r="AC142" s="16">
        <f t="shared" si="186"/>
        <v>1.6328119445506879</v>
      </c>
      <c r="AD142" s="16">
        <f t="shared" si="187"/>
        <v>2.9497545615531013</v>
      </c>
      <c r="AE142" s="16">
        <f t="shared" si="188"/>
        <v>5.4279218169783077</v>
      </c>
      <c r="AF142" s="15">
        <f t="shared" si="189"/>
        <v>-4.0504037456468023E-3</v>
      </c>
      <c r="AG142" s="15">
        <f t="shared" si="190"/>
        <v>2.9673830763510267E-4</v>
      </c>
      <c r="AH142" s="15">
        <f t="shared" si="191"/>
        <v>9.7937136394747881E-3</v>
      </c>
      <c r="AI142" s="1">
        <f t="shared" si="155"/>
        <v>323406.58533779305</v>
      </c>
      <c r="AJ142" s="1">
        <f t="shared" si="156"/>
        <v>109816.04334421242</v>
      </c>
      <c r="AK142" s="1">
        <f t="shared" si="157"/>
        <v>41560.911222026465</v>
      </c>
      <c r="AL142" s="14">
        <f t="shared" si="192"/>
        <v>49.298825094448603</v>
      </c>
      <c r="AM142" s="14">
        <f t="shared" si="193"/>
        <v>10.276407315399169</v>
      </c>
      <c r="AN142" s="14">
        <f t="shared" si="194"/>
        <v>3.4603943997793563</v>
      </c>
      <c r="AO142" s="11">
        <f t="shared" si="195"/>
        <v>8.6883839572310089E-3</v>
      </c>
      <c r="AP142" s="11">
        <f t="shared" si="196"/>
        <v>1.0945072254963436E-2</v>
      </c>
      <c r="AQ142" s="11">
        <f t="shared" si="197"/>
        <v>9.9285615219284282E-3</v>
      </c>
      <c r="AR142" s="1">
        <f t="shared" si="201"/>
        <v>181360.32559780081</v>
      </c>
      <c r="AS142" s="1">
        <f t="shared" si="201"/>
        <v>63304.227146483354</v>
      </c>
      <c r="AT142" s="1">
        <f t="shared" si="201"/>
        <v>23705.713724342091</v>
      </c>
      <c r="AU142" s="1">
        <f t="shared" si="158"/>
        <v>36272.06511956016</v>
      </c>
      <c r="AV142" s="1">
        <f t="shared" si="159"/>
        <v>12660.845429296671</v>
      </c>
      <c r="AW142" s="1">
        <f t="shared" si="160"/>
        <v>4741.142744868418</v>
      </c>
      <c r="AX142" s="1">
        <f t="shared" si="212"/>
        <v>124613.93732966359</v>
      </c>
      <c r="AY142" s="1">
        <f t="shared" si="204"/>
        <v>17117.101423243472</v>
      </c>
      <c r="AZ142" s="1">
        <f t="shared" si="205"/>
        <v>4356.3296360131744</v>
      </c>
      <c r="BA142" s="1">
        <f t="shared" si="213"/>
        <v>13660.727493238852</v>
      </c>
      <c r="BB142" s="1">
        <f t="shared" si="214"/>
        <v>28840.352804846261</v>
      </c>
      <c r="BC142" s="1">
        <f t="shared" si="215"/>
        <v>36478.287415751474</v>
      </c>
      <c r="BD142" s="1">
        <f t="shared" si="216"/>
        <v>7206.0695835356801</v>
      </c>
      <c r="BE142" s="2">
        <f t="shared" si="222"/>
        <v>1.2215527840971803E-2</v>
      </c>
      <c r="BF142" s="2">
        <f t="shared" si="223"/>
        <v>1.0459493193196024E-2</v>
      </c>
      <c r="BG142" s="2">
        <f t="shared" si="224"/>
        <v>6.7106044469667243E-3</v>
      </c>
      <c r="BH142" s="2">
        <f t="shared" si="206"/>
        <v>9.2852370424959165E-3</v>
      </c>
      <c r="BI142" s="2">
        <f t="shared" si="217"/>
        <v>1.4921912043355725E-5</v>
      </c>
      <c r="BJ142" s="2">
        <f t="shared" si="207"/>
        <v>1.0940099785851396E-5</v>
      </c>
      <c r="BK142" s="2">
        <f t="shared" si="208"/>
        <v>4.5032212043649583E-6</v>
      </c>
      <c r="BL142" s="2">
        <f t="shared" si="209"/>
        <v>2.7062428267247394</v>
      </c>
      <c r="BM142" s="2">
        <f t="shared" si="210"/>
        <v>0.69255456184873065</v>
      </c>
      <c r="BN142" s="2">
        <f t="shared" si="211"/>
        <v>0.10675207270806271</v>
      </c>
      <c r="BO142" s="2">
        <f t="shared" si="218"/>
        <v>27.249047065738232</v>
      </c>
      <c r="BP142" s="2">
        <f t="shared" si="219"/>
        <v>3.4361817566910897</v>
      </c>
      <c r="BQ142" s="2">
        <f t="shared" si="220"/>
        <v>0.88172621143547436</v>
      </c>
      <c r="BR142" s="11">
        <f t="shared" si="221"/>
        <v>4.1779713446944172E-2</v>
      </c>
      <c r="BS142" s="17">
        <f t="shared" si="202"/>
        <v>2.2940381772580069E-2</v>
      </c>
      <c r="BT142" s="17">
        <f t="shared" si="203"/>
        <v>9.1239899636132826E-2</v>
      </c>
      <c r="BU142" s="12">
        <f>(BU$3*templow!$I252+BU$4*templow!$I252^2+BU$5*templow!$I252^6)*(K142/K$56)^$BW$1</f>
        <v>2.5325337602410714</v>
      </c>
      <c r="BV142" s="12">
        <f>(BV$3*templow!$I252+BV$4*templow!$I252^2+BV$5*templow!$I252^6)*(L142/L$56)^$BW$1</f>
        <v>1.0487382473052262</v>
      </c>
      <c r="BW142" s="12">
        <f>(BW$3*templow!$I252+BW$4*templow!$I252^2+BW$5*templow!$I252^6)*(M142/M$56)^$BW$1</f>
        <v>0.20073135422881855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161"/>
        <v>2097</v>
      </c>
      <c r="B143" s="5">
        <f t="shared" si="162"/>
        <v>1164.3571951642373</v>
      </c>
      <c r="C143" s="5">
        <f t="shared" si="163"/>
        <v>2958.9185377813533</v>
      </c>
      <c r="D143" s="5">
        <f t="shared" si="164"/>
        <v>4354.1665176712386</v>
      </c>
      <c r="E143" s="15">
        <f t="shared" si="165"/>
        <v>4.737853549172619E-5</v>
      </c>
      <c r="F143" s="15">
        <f t="shared" si="166"/>
        <v>9.3338891909170766E-5</v>
      </c>
      <c r="G143" s="15">
        <f t="shared" si="167"/>
        <v>1.9054802756859865E-4</v>
      </c>
      <c r="H143" s="5">
        <f t="shared" si="168"/>
        <v>183349.53628058141</v>
      </c>
      <c r="I143" s="5">
        <f t="shared" si="169"/>
        <v>64180.89183119926</v>
      </c>
      <c r="J143" s="5">
        <f t="shared" si="170"/>
        <v>24005.884947534647</v>
      </c>
      <c r="K143" s="5">
        <f t="shared" si="171"/>
        <v>157468.4616044471</v>
      </c>
      <c r="L143" s="5">
        <f t="shared" si="172"/>
        <v>21690.658601004667</v>
      </c>
      <c r="M143" s="5">
        <f t="shared" si="173"/>
        <v>5513.3134780462742</v>
      </c>
      <c r="N143" s="15">
        <f t="shared" si="174"/>
        <v>1.0920383249700683E-2</v>
      </c>
      <c r="O143" s="15">
        <f t="shared" si="175"/>
        <v>1.3753815657163493E-2</v>
      </c>
      <c r="P143" s="15">
        <f t="shared" si="176"/>
        <v>1.2469475673920316E-2</v>
      </c>
      <c r="Q143" s="5">
        <f t="shared" si="177"/>
        <v>10085.269939296855</v>
      </c>
      <c r="R143" s="5">
        <f t="shared" si="178"/>
        <v>13244.750415925773</v>
      </c>
      <c r="S143" s="5">
        <f t="shared" si="179"/>
        <v>6731.1333651671048</v>
      </c>
      <c r="T143" s="5">
        <f t="shared" si="180"/>
        <v>55.005701917147356</v>
      </c>
      <c r="U143" s="5">
        <f t="shared" si="181"/>
        <v>206.3659453464825</v>
      </c>
      <c r="V143" s="5">
        <f t="shared" si="182"/>
        <v>280.39513560437928</v>
      </c>
      <c r="W143" s="15">
        <f t="shared" si="183"/>
        <v>-1.0734613539272964E-2</v>
      </c>
      <c r="X143" s="15">
        <f t="shared" si="184"/>
        <v>-1.217998157191269E-2</v>
      </c>
      <c r="Y143" s="15">
        <f t="shared" si="185"/>
        <v>-9.7425357312937999E-3</v>
      </c>
      <c r="Z143" s="5">
        <f t="shared" si="198"/>
        <v>16198.429404197381</v>
      </c>
      <c r="AA143" s="5">
        <f t="shared" si="199"/>
        <v>38613.68328890275</v>
      </c>
      <c r="AB143" s="5">
        <f t="shared" si="200"/>
        <v>36544.113494030564</v>
      </c>
      <c r="AC143" s="16">
        <f t="shared" si="186"/>
        <v>1.626198396934543</v>
      </c>
      <c r="AD143" s="16">
        <f t="shared" si="187"/>
        <v>2.9506298667296353</v>
      </c>
      <c r="AE143" s="16">
        <f t="shared" si="188"/>
        <v>5.4810813289112508</v>
      </c>
      <c r="AF143" s="15">
        <f t="shared" si="189"/>
        <v>-4.0504037456468023E-3</v>
      </c>
      <c r="AG143" s="15">
        <f t="shared" si="190"/>
        <v>2.9673830763510267E-4</v>
      </c>
      <c r="AH143" s="15">
        <f t="shared" si="191"/>
        <v>9.7937136394747881E-3</v>
      </c>
      <c r="AI143" s="1">
        <f t="shared" si="155"/>
        <v>327337.99192357389</v>
      </c>
      <c r="AJ143" s="1">
        <f t="shared" si="156"/>
        <v>111495.28443908785</v>
      </c>
      <c r="AK143" s="1">
        <f t="shared" si="157"/>
        <v>42145.962844692236</v>
      </c>
      <c r="AL143" s="14">
        <f t="shared" si="192"/>
        <v>49.722868944298938</v>
      </c>
      <c r="AM143" s="14">
        <f t="shared" si="193"/>
        <v>10.387758575781763</v>
      </c>
      <c r="AN143" s="14">
        <f t="shared" si="194"/>
        <v>3.4944075710808185</v>
      </c>
      <c r="AO143" s="11">
        <f t="shared" si="195"/>
        <v>8.6015001176586985E-3</v>
      </c>
      <c r="AP143" s="11">
        <f t="shared" si="196"/>
        <v>1.0835621532413801E-2</v>
      </c>
      <c r="AQ143" s="11">
        <f t="shared" si="197"/>
        <v>9.8292759067091437E-3</v>
      </c>
      <c r="AR143" s="1">
        <f t="shared" si="201"/>
        <v>183349.53628058141</v>
      </c>
      <c r="AS143" s="1">
        <f t="shared" si="201"/>
        <v>64180.89183119926</v>
      </c>
      <c r="AT143" s="1">
        <f t="shared" si="201"/>
        <v>24005.884947534647</v>
      </c>
      <c r="AU143" s="1">
        <f t="shared" si="158"/>
        <v>36669.907256116283</v>
      </c>
      <c r="AV143" s="1">
        <f t="shared" si="159"/>
        <v>12836.178366239852</v>
      </c>
      <c r="AW143" s="1">
        <f t="shared" si="160"/>
        <v>4801.1769895069292</v>
      </c>
      <c r="AX143" s="1">
        <f t="shared" si="212"/>
        <v>125974.76928355767</v>
      </c>
      <c r="AY143" s="1">
        <f t="shared" si="204"/>
        <v>17352.526880803733</v>
      </c>
      <c r="AZ143" s="1">
        <f t="shared" si="205"/>
        <v>4410.6507824370183</v>
      </c>
      <c r="BA143" s="1">
        <f t="shared" si="213"/>
        <v>13674.02101908357</v>
      </c>
      <c r="BB143" s="1">
        <f t="shared" si="214"/>
        <v>28883.463825965642</v>
      </c>
      <c r="BC143" s="1">
        <f t="shared" si="215"/>
        <v>36539.196732972618</v>
      </c>
      <c r="BD143" s="1">
        <f t="shared" si="216"/>
        <v>7006.5760084756002</v>
      </c>
      <c r="BE143" s="2">
        <f t="shared" si="222"/>
        <v>1.2215527840971803E-2</v>
      </c>
      <c r="BF143" s="2">
        <f t="shared" si="223"/>
        <v>1.0459493193196024E-2</v>
      </c>
      <c r="BG143" s="2">
        <f t="shared" si="224"/>
        <v>6.7106044469667243E-3</v>
      </c>
      <c r="BH143" s="2">
        <f t="shared" si="206"/>
        <v>9.2712346904529567E-3</v>
      </c>
      <c r="BI143" s="2">
        <f t="shared" si="217"/>
        <v>1.4921912043355725E-5</v>
      </c>
      <c r="BJ143" s="2">
        <f t="shared" si="207"/>
        <v>1.0940099785851396E-5</v>
      </c>
      <c r="BK143" s="2">
        <f t="shared" si="208"/>
        <v>4.5032212043649583E-6</v>
      </c>
      <c r="BL143" s="2">
        <f t="shared" si="209"/>
        <v>2.7359256535688949</v>
      </c>
      <c r="BM143" s="2">
        <f t="shared" si="210"/>
        <v>0.70214536097825464</v>
      </c>
      <c r="BN143" s="2">
        <f t="shared" si="211"/>
        <v>0.1081038101252836</v>
      </c>
      <c r="BO143" s="2">
        <f t="shared" si="218"/>
        <v>27.653438604169267</v>
      </c>
      <c r="BP143" s="2">
        <f t="shared" si="219"/>
        <v>3.4770037150773692</v>
      </c>
      <c r="BQ143" s="2">
        <f t="shared" si="220"/>
        <v>0.8816412980362055</v>
      </c>
      <c r="BR143" s="11">
        <f t="shared" si="221"/>
        <v>4.1658759481124824E-2</v>
      </c>
      <c r="BS143" s="17">
        <f t="shared" si="202"/>
        <v>2.2020376742293301E-2</v>
      </c>
      <c r="BT143" s="17">
        <f t="shared" si="203"/>
        <v>8.8582426831196923E-2</v>
      </c>
      <c r="BU143" s="12">
        <f>(BU$3*templow!$I253+BU$4*templow!$I253^2+BU$5*templow!$I253^6)*(K143/K$56)^$BW$1</f>
        <v>2.5206516602712621</v>
      </c>
      <c r="BV143" s="12">
        <f>(BV$3*templow!$I253+BV$4*templow!$I253^2+BV$5*templow!$I253^6)*(L143/L$56)^$BW$1</f>
        <v>1.0349111678905849</v>
      </c>
      <c r="BW143" s="12">
        <f>(BW$3*templow!$I253+BW$4*templow!$I253^2+BW$5*templow!$I253^6)*(M143/M$56)^$BW$1</f>
        <v>0.18581330757608616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161"/>
        <v>2098</v>
      </c>
      <c r="B144" s="5">
        <f t="shared" si="162"/>
        <v>1164.4096024259986</v>
      </c>
      <c r="C144" s="5">
        <f t="shared" si="163"/>
        <v>2959.1809108500406</v>
      </c>
      <c r="D144" s="5">
        <f t="shared" si="164"/>
        <v>4354.9547116208032</v>
      </c>
      <c r="E144" s="15">
        <f t="shared" si="165"/>
        <v>4.5009608717139881E-5</v>
      </c>
      <c r="F144" s="15">
        <f t="shared" si="166"/>
        <v>8.8671947313712221E-5</v>
      </c>
      <c r="G144" s="15">
        <f t="shared" si="167"/>
        <v>1.8102062619016873E-4</v>
      </c>
      <c r="H144" s="5">
        <f t="shared" si="168"/>
        <v>185338.61180757068</v>
      </c>
      <c r="I144" s="5">
        <f t="shared" si="169"/>
        <v>65060.174846793649</v>
      </c>
      <c r="J144" s="5">
        <f t="shared" si="170"/>
        <v>24306.486125549061</v>
      </c>
      <c r="K144" s="5">
        <f t="shared" si="171"/>
        <v>159169.60099042935</v>
      </c>
      <c r="L144" s="5">
        <f t="shared" si="172"/>
        <v>21985.872715063157</v>
      </c>
      <c r="M144" s="5">
        <f t="shared" si="173"/>
        <v>5581.3407337370008</v>
      </c>
      <c r="N144" s="15">
        <f t="shared" si="174"/>
        <v>1.0803048233591239E-2</v>
      </c>
      <c r="O144" s="15">
        <f t="shared" si="175"/>
        <v>1.3610195959878224E-2</v>
      </c>
      <c r="P144" s="15">
        <f t="shared" si="176"/>
        <v>1.2338724427988224E-2</v>
      </c>
      <c r="Q144" s="5">
        <f t="shared" si="177"/>
        <v>10085.244480200885</v>
      </c>
      <c r="R144" s="5">
        <f t="shared" si="178"/>
        <v>13262.673563437689</v>
      </c>
      <c r="S144" s="5">
        <f t="shared" si="179"/>
        <v>6749.0209957549678</v>
      </c>
      <c r="T144" s="5">
        <f t="shared" si="180"/>
        <v>54.41523696461033</v>
      </c>
      <c r="U144" s="5">
        <f t="shared" si="181"/>
        <v>203.85241193509199</v>
      </c>
      <c r="V144" s="5">
        <f t="shared" si="182"/>
        <v>277.66337597687266</v>
      </c>
      <c r="W144" s="15">
        <f t="shared" si="183"/>
        <v>-1.0734613539272964E-2</v>
      </c>
      <c r="X144" s="15">
        <f t="shared" si="184"/>
        <v>-1.217998157191269E-2</v>
      </c>
      <c r="Y144" s="15">
        <f t="shared" si="185"/>
        <v>-9.7425357312937999E-3</v>
      </c>
      <c r="Z144" s="5">
        <f t="shared" si="198"/>
        <v>16134.689428579217</v>
      </c>
      <c r="AA144" s="5">
        <f t="shared" si="199"/>
        <v>38683.07077920658</v>
      </c>
      <c r="AB144" s="5">
        <f t="shared" si="200"/>
        <v>37005.212569272291</v>
      </c>
      <c r="AC144" s="16">
        <f t="shared" si="186"/>
        <v>1.6196116368564346</v>
      </c>
      <c r="AD144" s="16">
        <f t="shared" si="187"/>
        <v>2.9515054316427465</v>
      </c>
      <c r="AE144" s="16">
        <f t="shared" si="188"/>
        <v>5.5347614698812793</v>
      </c>
      <c r="AF144" s="15">
        <f t="shared" si="189"/>
        <v>-4.0504037456468023E-3</v>
      </c>
      <c r="AG144" s="15">
        <f t="shared" si="190"/>
        <v>2.9673830763510267E-4</v>
      </c>
      <c r="AH144" s="15">
        <f t="shared" si="191"/>
        <v>9.7937136394747881E-3</v>
      </c>
      <c r="AI144" s="1">
        <f t="shared" si="155"/>
        <v>331274.09998733277</v>
      </c>
      <c r="AJ144" s="1">
        <f t="shared" si="156"/>
        <v>113181.93436141891</v>
      </c>
      <c r="AK144" s="1">
        <f t="shared" si="157"/>
        <v>42732.54354972994</v>
      </c>
      <c r="AL144" s="14">
        <f t="shared" si="192"/>
        <v>50.146283294742908</v>
      </c>
      <c r="AM144" s="14">
        <f t="shared" si="193"/>
        <v>10.499190818074046</v>
      </c>
      <c r="AN144" s="14">
        <f t="shared" si="194"/>
        <v>3.5284115922659987</v>
      </c>
      <c r="AO144" s="11">
        <f t="shared" si="195"/>
        <v>8.5154851164821119E-3</v>
      </c>
      <c r="AP144" s="11">
        <f t="shared" si="196"/>
        <v>1.0727265317089663E-2</v>
      </c>
      <c r="AQ144" s="11">
        <f t="shared" si="197"/>
        <v>9.7309831476420517E-3</v>
      </c>
      <c r="AR144" s="1">
        <f t="shared" si="201"/>
        <v>185338.61180757068</v>
      </c>
      <c r="AS144" s="1">
        <f t="shared" si="201"/>
        <v>65060.174846793649</v>
      </c>
      <c r="AT144" s="1">
        <f t="shared" si="201"/>
        <v>24306.486125549061</v>
      </c>
      <c r="AU144" s="1">
        <f t="shared" si="158"/>
        <v>37067.722361514134</v>
      </c>
      <c r="AV144" s="1">
        <f t="shared" si="159"/>
        <v>13012.03496935873</v>
      </c>
      <c r="AW144" s="1">
        <f t="shared" si="160"/>
        <v>4861.2972251098126</v>
      </c>
      <c r="AX144" s="1">
        <f t="shared" si="212"/>
        <v>127335.68079234348</v>
      </c>
      <c r="AY144" s="1">
        <f t="shared" si="204"/>
        <v>17588.698172050528</v>
      </c>
      <c r="AZ144" s="1">
        <f t="shared" si="205"/>
        <v>4465.0725869896014</v>
      </c>
      <c r="BA144" s="1">
        <f t="shared" si="213"/>
        <v>13687.148193234472</v>
      </c>
      <c r="BB144" s="1">
        <f t="shared" si="214"/>
        <v>28926.028397189522</v>
      </c>
      <c r="BC144" s="1">
        <f t="shared" si="215"/>
        <v>36599.216861140208</v>
      </c>
      <c r="BD144" s="1">
        <f t="shared" si="216"/>
        <v>6812.4524728613278</v>
      </c>
      <c r="BE144" s="2">
        <f t="shared" si="222"/>
        <v>1.2215527840971803E-2</v>
      </c>
      <c r="BF144" s="2">
        <f t="shared" si="223"/>
        <v>1.0459493193196024E-2</v>
      </c>
      <c r="BG144" s="2">
        <f t="shared" si="224"/>
        <v>6.7106044469667243E-3</v>
      </c>
      <c r="BH144" s="2">
        <f t="shared" si="206"/>
        <v>9.2572303177267667E-3</v>
      </c>
      <c r="BI144" s="2">
        <f t="shared" si="217"/>
        <v>1.4921912043355725E-5</v>
      </c>
      <c r="BJ144" s="2">
        <f t="shared" si="207"/>
        <v>1.0940099785851396E-5</v>
      </c>
      <c r="BK144" s="2">
        <f t="shared" si="208"/>
        <v>4.5032212043649583E-6</v>
      </c>
      <c r="BL144" s="2">
        <f t="shared" si="209"/>
        <v>2.7656064636302204</v>
      </c>
      <c r="BM144" s="2">
        <f t="shared" si="210"/>
        <v>0.71176480490886163</v>
      </c>
      <c r="BN144" s="2">
        <f t="shared" si="211"/>
        <v>0.1094574837241752</v>
      </c>
      <c r="BO144" s="2">
        <f t="shared" si="218"/>
        <v>28.063868010154913</v>
      </c>
      <c r="BP144" s="2">
        <f t="shared" si="219"/>
        <v>3.5183166292163679</v>
      </c>
      <c r="BQ144" s="2">
        <f t="shared" si="220"/>
        <v>0.88155804309410091</v>
      </c>
      <c r="BR144" s="11">
        <f t="shared" si="221"/>
        <v>4.1538873992998465E-2</v>
      </c>
      <c r="BS144" s="17">
        <f t="shared" si="202"/>
        <v>2.1139722142078637E-2</v>
      </c>
      <c r="BT144" s="17">
        <f t="shared" si="203"/>
        <v>8.6002356146793121E-2</v>
      </c>
      <c r="BU144" s="12">
        <f>(BU$3*templow!$I254+BU$4*templow!$I254^2+BU$5*templow!$I254^6)*(K144/K$56)^$BW$1</f>
        <v>2.5082387902397252</v>
      </c>
      <c r="BV144" s="12">
        <f>(BV$3*templow!$I254+BV$4*templow!$I254^2+BV$5*templow!$I254^6)*(L144/L$56)^$BW$1</f>
        <v>1.0207741242242441</v>
      </c>
      <c r="BW144" s="12">
        <f>(BW$3*templow!$I254+BW$4*templow!$I254^2+BW$5*templow!$I254^6)*(M144/M$56)^$BW$1</f>
        <v>0.17066818161246985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161"/>
        <v>2099</v>
      </c>
      <c r="B145" s="5">
        <f t="shared" si="162"/>
        <v>1164.4593915655607</v>
      </c>
      <c r="C145" s="5">
        <f t="shared" si="163"/>
        <v>2959.4301873671679</v>
      </c>
      <c r="D145" s="5">
        <f t="shared" si="164"/>
        <v>4355.7036314182842</v>
      </c>
      <c r="E145" s="15">
        <f t="shared" si="165"/>
        <v>4.2759128281282883E-5</v>
      </c>
      <c r="F145" s="15">
        <f t="shared" si="166"/>
        <v>8.42383499480266E-5</v>
      </c>
      <c r="G145" s="15">
        <f t="shared" si="167"/>
        <v>1.7196959488066028E-4</v>
      </c>
      <c r="H145" s="5">
        <f t="shared" si="168"/>
        <v>187327.31741595519</v>
      </c>
      <c r="I145" s="5">
        <f t="shared" si="169"/>
        <v>65941.963468423739</v>
      </c>
      <c r="J145" s="5">
        <f t="shared" si="170"/>
        <v>24607.483825653177</v>
      </c>
      <c r="K145" s="5">
        <f t="shared" si="171"/>
        <v>160870.63127560203</v>
      </c>
      <c r="L145" s="5">
        <f t="shared" si="172"/>
        <v>22281.979737149486</v>
      </c>
      <c r="M145" s="5">
        <f t="shared" si="173"/>
        <v>5649.4853433452272</v>
      </c>
      <c r="N145" s="15">
        <f t="shared" si="174"/>
        <v>1.0686904249228801E-2</v>
      </c>
      <c r="O145" s="15">
        <f t="shared" si="175"/>
        <v>1.3468058599441335E-2</v>
      </c>
      <c r="P145" s="15">
        <f t="shared" si="176"/>
        <v>1.2209362025923154E-2</v>
      </c>
      <c r="Q145" s="5">
        <f t="shared" si="177"/>
        <v>10084.037509464899</v>
      </c>
      <c r="R145" s="5">
        <f t="shared" si="178"/>
        <v>13278.699771788721</v>
      </c>
      <c r="S145" s="5">
        <f t="shared" si="179"/>
        <v>6766.0302125924281</v>
      </c>
      <c r="T145" s="5">
        <f t="shared" si="180"/>
        <v>53.83111042514728</v>
      </c>
      <c r="U145" s="5">
        <f t="shared" si="181"/>
        <v>201.36949331433263</v>
      </c>
      <c r="V145" s="5">
        <f t="shared" si="182"/>
        <v>274.95823061514631</v>
      </c>
      <c r="W145" s="15">
        <f t="shared" si="183"/>
        <v>-1.0734613539272964E-2</v>
      </c>
      <c r="X145" s="15">
        <f t="shared" si="184"/>
        <v>-1.217998157191269E-2</v>
      </c>
      <c r="Y145" s="15">
        <f t="shared" si="185"/>
        <v>-9.7425357312937999E-3</v>
      </c>
      <c r="Z145" s="5">
        <f t="shared" si="198"/>
        <v>16069.296856901547</v>
      </c>
      <c r="AA145" s="5">
        <f t="shared" si="199"/>
        <v>38746.912018759736</v>
      </c>
      <c r="AB145" s="5">
        <f t="shared" si="200"/>
        <v>37466.933525637993</v>
      </c>
      <c r="AC145" s="16">
        <f t="shared" si="186"/>
        <v>1.6130515558160181</v>
      </c>
      <c r="AD145" s="16">
        <f t="shared" si="187"/>
        <v>2.9523812563695078</v>
      </c>
      <c r="AE145" s="16">
        <f t="shared" si="188"/>
        <v>5.5889673387800949</v>
      </c>
      <c r="AF145" s="15">
        <f t="shared" si="189"/>
        <v>-4.0504037456468023E-3</v>
      </c>
      <c r="AG145" s="15">
        <f t="shared" si="190"/>
        <v>2.9673830763510267E-4</v>
      </c>
      <c r="AH145" s="15">
        <f t="shared" si="191"/>
        <v>9.7937136394747881E-3</v>
      </c>
      <c r="AI145" s="1">
        <f t="shared" si="155"/>
        <v>335214.41235011362</v>
      </c>
      <c r="AJ145" s="1">
        <f t="shared" si="156"/>
        <v>114875.77589463576</v>
      </c>
      <c r="AK145" s="1">
        <f t="shared" si="157"/>
        <v>43320.586419866755</v>
      </c>
      <c r="AL145" s="14">
        <f t="shared" si="192"/>
        <v>50.569033024495752</v>
      </c>
      <c r="AM145" s="14">
        <f t="shared" si="193"/>
        <v>10.610692147539076</v>
      </c>
      <c r="AN145" s="14">
        <f t="shared" si="194"/>
        <v>3.5624031568708614</v>
      </c>
      <c r="AO145" s="11">
        <f t="shared" si="195"/>
        <v>8.4303302653172905E-3</v>
      </c>
      <c r="AP145" s="11">
        <f t="shared" si="196"/>
        <v>1.0619992663918767E-2</v>
      </c>
      <c r="AQ145" s="11">
        <f t="shared" si="197"/>
        <v>9.6336733161656307E-3</v>
      </c>
      <c r="AR145" s="1">
        <f t="shared" si="201"/>
        <v>187327.31741595519</v>
      </c>
      <c r="AS145" s="1">
        <f t="shared" si="201"/>
        <v>65941.963468423739</v>
      </c>
      <c r="AT145" s="1">
        <f t="shared" si="201"/>
        <v>24607.483825653177</v>
      </c>
      <c r="AU145" s="1">
        <f t="shared" si="158"/>
        <v>37465.463483191037</v>
      </c>
      <c r="AV145" s="1">
        <f t="shared" si="159"/>
        <v>13188.392693684749</v>
      </c>
      <c r="AW145" s="1">
        <f t="shared" si="160"/>
        <v>4921.496765130636</v>
      </c>
      <c r="AX145" s="1">
        <f t="shared" si="212"/>
        <v>128696.50502048162</v>
      </c>
      <c r="AY145" s="1">
        <f t="shared" si="204"/>
        <v>17825.583789719589</v>
      </c>
      <c r="AZ145" s="1">
        <f t="shared" si="205"/>
        <v>4519.5882746761808</v>
      </c>
      <c r="BA145" s="1">
        <f t="shared" si="213"/>
        <v>13700.111883366659</v>
      </c>
      <c r="BB145" s="1">
        <f t="shared" si="214"/>
        <v>28968.056839656143</v>
      </c>
      <c r="BC145" s="1">
        <f t="shared" si="215"/>
        <v>36658.369145543562</v>
      </c>
      <c r="BD145" s="1">
        <f t="shared" si="216"/>
        <v>6623.5622928781695</v>
      </c>
      <c r="BE145" s="2">
        <f t="shared" si="222"/>
        <v>1.2215527840971803E-2</v>
      </c>
      <c r="BF145" s="2">
        <f t="shared" si="223"/>
        <v>1.0459493193196024E-2</v>
      </c>
      <c r="BG145" s="2">
        <f t="shared" si="224"/>
        <v>6.7106044469667243E-3</v>
      </c>
      <c r="BH145" s="2">
        <f t="shared" si="206"/>
        <v>9.2432242140168801E-3</v>
      </c>
      <c r="BI145" s="2">
        <f t="shared" si="217"/>
        <v>1.4921912043355725E-5</v>
      </c>
      <c r="BJ145" s="2">
        <f t="shared" si="207"/>
        <v>1.0940099785851396E-5</v>
      </c>
      <c r="BK145" s="2">
        <f t="shared" si="208"/>
        <v>4.5032212043649583E-6</v>
      </c>
      <c r="BL145" s="2">
        <f t="shared" si="209"/>
        <v>2.7952817537986623</v>
      </c>
      <c r="BM145" s="2">
        <f t="shared" si="210"/>
        <v>0.72141166041952309</v>
      </c>
      <c r="BN145" s="2">
        <f t="shared" si="211"/>
        <v>0.11081294294974912</v>
      </c>
      <c r="BO145" s="2">
        <f t="shared" si="218"/>
        <v>28.480425517640089</v>
      </c>
      <c r="BP145" s="2">
        <f t="shared" si="219"/>
        <v>3.5601263796713596</v>
      </c>
      <c r="BQ145" s="2">
        <f t="shared" si="220"/>
        <v>0.88147641053193504</v>
      </c>
      <c r="BR145" s="11">
        <f t="shared" si="221"/>
        <v>4.1420055224410585E-2</v>
      </c>
      <c r="BS145" s="17">
        <f t="shared" si="202"/>
        <v>2.0296623265758915E-2</v>
      </c>
      <c r="BT145" s="17">
        <f t="shared" si="203"/>
        <v>8.3497433152226325E-2</v>
      </c>
      <c r="BU145" s="12">
        <f>(BU$3*templow!$I255+BU$4*templow!$I255^2+BU$5*templow!$I255^6)*(K145/K$56)^$BW$1</f>
        <v>2.4953015048568079</v>
      </c>
      <c r="BV145" s="12">
        <f>(BV$3*templow!$I255+BV$4*templow!$I255^2+BV$5*templow!$I255^6)*(L145/L$56)^$BW$1</f>
        <v>1.0063320336060737</v>
      </c>
      <c r="BW145" s="12">
        <f>(BW$3*templow!$I255+BW$4*templow!$I255^2+BW$5*templow!$I255^6)*(M145/M$56)^$BW$1</f>
        <v>0.15529991398649248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161"/>
        <v>2100</v>
      </c>
      <c r="B146" s="5">
        <f t="shared" si="162"/>
        <v>1164.5066932706379</v>
      </c>
      <c r="C146" s="5">
        <f t="shared" si="163"/>
        <v>2959.6670200071494</v>
      </c>
      <c r="D146" s="5">
        <f t="shared" si="164"/>
        <v>4356.4152275777533</v>
      </c>
      <c r="E146" s="15">
        <f t="shared" si="165"/>
        <v>4.0621171867218736E-5</v>
      </c>
      <c r="F146" s="15">
        <f t="shared" si="166"/>
        <v>8.0026432450625273E-5</v>
      </c>
      <c r="G146" s="15">
        <f t="shared" si="167"/>
        <v>1.6337111513662725E-4</v>
      </c>
      <c r="H146" s="5">
        <f t="shared" si="168"/>
        <v>189315.42068531047</v>
      </c>
      <c r="I146" s="5">
        <f t="shared" si="169"/>
        <v>66826.145075472101</v>
      </c>
      <c r="J146" s="5">
        <f t="shared" si="170"/>
        <v>24908.844728223034</v>
      </c>
      <c r="K146" s="5">
        <f t="shared" si="171"/>
        <v>162571.34611532241</v>
      </c>
      <c r="L146" s="5">
        <f t="shared" si="172"/>
        <v>22578.940341508645</v>
      </c>
      <c r="M146" s="5">
        <f t="shared" si="173"/>
        <v>5717.7388809360136</v>
      </c>
      <c r="N146" s="15">
        <f t="shared" si="174"/>
        <v>1.0571941107178962E-2</v>
      </c>
      <c r="O146" s="15">
        <f t="shared" si="175"/>
        <v>1.3327388672921714E-2</v>
      </c>
      <c r="P146" s="15">
        <f t="shared" si="176"/>
        <v>1.2081372628249376E-2</v>
      </c>
      <c r="Q146" s="5">
        <f t="shared" si="177"/>
        <v>10081.662232780081</v>
      </c>
      <c r="R146" s="5">
        <f t="shared" si="178"/>
        <v>13292.844043836716</v>
      </c>
      <c r="S146" s="5">
        <f t="shared" si="179"/>
        <v>6782.1662993457903</v>
      </c>
      <c r="T146" s="5">
        <f t="shared" si="180"/>
        <v>53.253254258343397</v>
      </c>
      <c r="U146" s="5">
        <f t="shared" si="181"/>
        <v>198.91681659661867</v>
      </c>
      <c r="V146" s="5">
        <f t="shared" si="182"/>
        <v>272.27944022876494</v>
      </c>
      <c r="W146" s="15">
        <f t="shared" si="183"/>
        <v>-1.0734613539272964E-2</v>
      </c>
      <c r="X146" s="15">
        <f t="shared" si="184"/>
        <v>-1.217998157191269E-2</v>
      </c>
      <c r="Y146" s="15">
        <f t="shared" si="185"/>
        <v>-9.7425357312937999E-3</v>
      </c>
      <c r="Z146" s="5">
        <f t="shared" si="198"/>
        <v>16002.294382610453</v>
      </c>
      <c r="AA146" s="5">
        <f t="shared" si="199"/>
        <v>38805.244186553427</v>
      </c>
      <c r="AB146" s="5">
        <f t="shared" si="200"/>
        <v>37929.224745692423</v>
      </c>
      <c r="AC146" s="16">
        <f t="shared" si="186"/>
        <v>1.6065180457524195</v>
      </c>
      <c r="AD146" s="16">
        <f t="shared" si="187"/>
        <v>2.9532573409870166</v>
      </c>
      <c r="AE146" s="16">
        <f t="shared" si="188"/>
        <v>5.643704084436485</v>
      </c>
      <c r="AF146" s="15">
        <f t="shared" si="189"/>
        <v>-4.0504037456468023E-3</v>
      </c>
      <c r="AG146" s="15">
        <f t="shared" si="190"/>
        <v>2.9673830763510267E-4</v>
      </c>
      <c r="AH146" s="15">
        <f t="shared" si="191"/>
        <v>9.7937136394747881E-3</v>
      </c>
      <c r="AI146" s="1">
        <f t="shared" si="155"/>
        <v>339158.43459829333</v>
      </c>
      <c r="AJ146" s="1">
        <f t="shared" si="156"/>
        <v>116576.59099885693</v>
      </c>
      <c r="AK146" s="1">
        <f t="shared" si="157"/>
        <v>43910.024543010717</v>
      </c>
      <c r="AL146" s="14">
        <f t="shared" si="192"/>
        <v>50.991083537594044</v>
      </c>
      <c r="AM146" s="14">
        <f t="shared" si="193"/>
        <v>10.722250765577382</v>
      </c>
      <c r="AN146" s="14">
        <f t="shared" si="194"/>
        <v>3.5963789948222948</v>
      </c>
      <c r="AO146" s="11">
        <f t="shared" si="195"/>
        <v>8.346026962664118E-3</v>
      </c>
      <c r="AP146" s="11">
        <f t="shared" si="196"/>
        <v>1.0513792737279579E-2</v>
      </c>
      <c r="AQ146" s="11">
        <f t="shared" si="197"/>
        <v>9.5373365830039736E-3</v>
      </c>
      <c r="AR146" s="1">
        <f t="shared" si="201"/>
        <v>189315.42068531047</v>
      </c>
      <c r="AS146" s="1">
        <f t="shared" si="201"/>
        <v>66826.145075472101</v>
      </c>
      <c r="AT146" s="1">
        <f t="shared" si="201"/>
        <v>24908.844728223034</v>
      </c>
      <c r="AU146" s="1">
        <f t="shared" si="158"/>
        <v>37863.084137062098</v>
      </c>
      <c r="AV146" s="1">
        <f t="shared" si="159"/>
        <v>13365.229015094421</v>
      </c>
      <c r="AW146" s="1">
        <f t="shared" si="160"/>
        <v>4981.7689456446069</v>
      </c>
      <c r="AX146" s="1">
        <f t="shared" si="212"/>
        <v>130057.07689225793</v>
      </c>
      <c r="AY146" s="1">
        <f t="shared" si="204"/>
        <v>18063.152273206917</v>
      </c>
      <c r="AZ146" s="1">
        <f t="shared" si="205"/>
        <v>4574.1911047488111</v>
      </c>
      <c r="BA146" s="1">
        <f t="shared" si="213"/>
        <v>13712.91487310194</v>
      </c>
      <c r="BB146" s="1">
        <f t="shared" si="214"/>
        <v>29009.559147921136</v>
      </c>
      <c r="BC146" s="1">
        <f t="shared" si="215"/>
        <v>36716.674147351456</v>
      </c>
      <c r="BD146" s="1">
        <f t="shared" si="216"/>
        <v>6439.7718095715081</v>
      </c>
      <c r="BE146" s="2">
        <f t="shared" si="222"/>
        <v>1.2215527840971803E-2</v>
      </c>
      <c r="BF146" s="2">
        <f t="shared" si="223"/>
        <v>1.0459493193196024E-2</v>
      </c>
      <c r="BG146" s="2">
        <f t="shared" si="224"/>
        <v>6.7106044469667243E-3</v>
      </c>
      <c r="BH146" s="2">
        <f t="shared" si="206"/>
        <v>9.2292166950267256E-3</v>
      </c>
      <c r="BI146" s="2">
        <f t="shared" si="217"/>
        <v>1.4921912043355725E-5</v>
      </c>
      <c r="BJ146" s="2">
        <f t="shared" si="207"/>
        <v>1.0940099785851396E-5</v>
      </c>
      <c r="BK146" s="2">
        <f t="shared" si="208"/>
        <v>4.5032212043649583E-6</v>
      </c>
      <c r="BL146" s="2">
        <f t="shared" si="209"/>
        <v>2.8249480559170896</v>
      </c>
      <c r="BM146" s="2">
        <f t="shared" si="210"/>
        <v>0.73108469542944665</v>
      </c>
      <c r="BN146" s="2">
        <f t="shared" si="211"/>
        <v>0.11217003775636827</v>
      </c>
      <c r="BO146" s="2">
        <f t="shared" si="218"/>
        <v>28.903202713477977</v>
      </c>
      <c r="BP146" s="2">
        <f t="shared" si="219"/>
        <v>3.6024389187409507</v>
      </c>
      <c r="BQ146" s="2">
        <f t="shared" si="220"/>
        <v>0.8813963655874647</v>
      </c>
      <c r="BR146" s="11">
        <f t="shared" si="221"/>
        <v>4.1302301002843017E-2</v>
      </c>
      <c r="BS146" s="17">
        <f t="shared" si="202"/>
        <v>1.948937238527185E-2</v>
      </c>
      <c r="BT146" s="17">
        <f t="shared" si="203"/>
        <v>8.1065469079831379E-2</v>
      </c>
      <c r="BU146" s="12">
        <f>(BU$3*templow!$I256+BU$4*templow!$I256^2+BU$5*templow!$I256^6)*(K146/K$56)^$BW$1</f>
        <v>2.4818462878599385</v>
      </c>
      <c r="BV146" s="12">
        <f>(BV$3*templow!$I256+BV$4*templow!$I256^2+BV$5*templow!$I256^6)*(L146/L$56)^$BW$1</f>
        <v>0.99158986143576899</v>
      </c>
      <c r="BW146" s="12">
        <f>(BW$3*templow!$I256+BW$4*templow!$I256^2+BW$5*templow!$I256^6)*(M146/M$56)^$BW$1</f>
        <v>0.13971247095586431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161"/>
        <v>2101</v>
      </c>
      <c r="B147" s="5">
        <f t="shared" si="162"/>
        <v>1164.5516317158392</v>
      </c>
      <c r="C147" s="5">
        <f t="shared" si="163"/>
        <v>2959.8920290203596</v>
      </c>
      <c r="D147" s="5">
        <f t="shared" si="164"/>
        <v>4357.0913543707948</v>
      </c>
      <c r="E147" s="15">
        <f t="shared" si="165"/>
        <v>3.8590113273857797E-5</v>
      </c>
      <c r="F147" s="15">
        <f t="shared" si="166"/>
        <v>7.6025110828094008E-5</v>
      </c>
      <c r="G147" s="15">
        <f t="shared" si="167"/>
        <v>1.5520255937979588E-4</v>
      </c>
      <c r="H147" s="5">
        <f t="shared" si="168"/>
        <v>191302.69160473649</v>
      </c>
      <c r="I147" s="5">
        <f t="shared" si="169"/>
        <v>67712.60719912927</v>
      </c>
      <c r="J147" s="5">
        <f t="shared" si="170"/>
        <v>25210.535638609352</v>
      </c>
      <c r="K147" s="5">
        <f t="shared" si="171"/>
        <v>164271.54141965602</v>
      </c>
      <c r="L147" s="5">
        <f t="shared" si="172"/>
        <v>22876.715277192128</v>
      </c>
      <c r="M147" s="5">
        <f t="shared" si="173"/>
        <v>5786.0929661985465</v>
      </c>
      <c r="N147" s="15">
        <f t="shared" si="174"/>
        <v>1.0458148652638721E-2</v>
      </c>
      <c r="O147" s="15">
        <f t="shared" si="175"/>
        <v>1.3188171419012962E-2</v>
      </c>
      <c r="P147" s="15">
        <f t="shared" si="176"/>
        <v>1.1954740621408666E-2</v>
      </c>
      <c r="Q147" s="5">
        <f t="shared" si="177"/>
        <v>10078.132098840188</v>
      </c>
      <c r="R147" s="5">
        <f t="shared" si="178"/>
        <v>13305.121948780985</v>
      </c>
      <c r="S147" s="5">
        <f t="shared" si="179"/>
        <v>6797.4347409235825</v>
      </c>
      <c r="T147" s="5">
        <f t="shared" si="180"/>
        <v>52.681601154171439</v>
      </c>
      <c r="U147" s="5">
        <f t="shared" si="181"/>
        <v>196.49401343612831</v>
      </c>
      <c r="V147" s="5">
        <f t="shared" si="182"/>
        <v>269.62674805343954</v>
      </c>
      <c r="W147" s="15">
        <f t="shared" si="183"/>
        <v>-1.0734613539272964E-2</v>
      </c>
      <c r="X147" s="15">
        <f t="shared" si="184"/>
        <v>-1.217998157191269E-2</v>
      </c>
      <c r="Y147" s="15">
        <f t="shared" si="185"/>
        <v>-9.7425357312937999E-3</v>
      </c>
      <c r="Z147" s="5">
        <f t="shared" si="198"/>
        <v>15933.724585415406</v>
      </c>
      <c r="AA147" s="5">
        <f t="shared" si="199"/>
        <v>38858.106219354464</v>
      </c>
      <c r="AB147" s="5">
        <f t="shared" si="200"/>
        <v>38392.034795460415</v>
      </c>
      <c r="AC147" s="16">
        <f t="shared" si="186"/>
        <v>1.6000109990424547</v>
      </c>
      <c r="AD147" s="16">
        <f t="shared" si="187"/>
        <v>2.9541336855723919</v>
      </c>
      <c r="AE147" s="16">
        <f t="shared" si="188"/>
        <v>5.6989769061053899</v>
      </c>
      <c r="AF147" s="15">
        <f t="shared" si="189"/>
        <v>-4.0504037456468023E-3</v>
      </c>
      <c r="AG147" s="15">
        <f t="shared" si="190"/>
        <v>2.9673830763510267E-4</v>
      </c>
      <c r="AH147" s="15">
        <f t="shared" si="191"/>
        <v>9.7937136394747881E-3</v>
      </c>
      <c r="AI147" s="1">
        <f t="shared" si="155"/>
        <v>343105.67527552607</v>
      </c>
      <c r="AJ147" s="1">
        <f t="shared" si="156"/>
        <v>118284.16091406567</v>
      </c>
      <c r="AK147" s="1">
        <f t="shared" si="157"/>
        <v>44500.791034354253</v>
      </c>
      <c r="AL147" s="14">
        <f t="shared" si="192"/>
        <v>51.412400766073652</v>
      </c>
      <c r="AM147" s="14">
        <f t="shared" si="193"/>
        <v>10.833854972581534</v>
      </c>
      <c r="AN147" s="14">
        <f t="shared" si="194"/>
        <v>3.6303358730064237</v>
      </c>
      <c r="AO147" s="11">
        <f t="shared" si="195"/>
        <v>8.2625666930374771E-3</v>
      </c>
      <c r="AP147" s="11">
        <f t="shared" si="196"/>
        <v>1.0408654809906782E-2</v>
      </c>
      <c r="AQ147" s="11">
        <f t="shared" si="197"/>
        <v>9.4419632171739345E-3</v>
      </c>
      <c r="AR147" s="1">
        <f t="shared" si="201"/>
        <v>191302.69160473649</v>
      </c>
      <c r="AS147" s="1">
        <f t="shared" si="201"/>
        <v>67712.60719912927</v>
      </c>
      <c r="AT147" s="1">
        <f t="shared" si="201"/>
        <v>25210.535638609352</v>
      </c>
      <c r="AU147" s="1">
        <f t="shared" si="158"/>
        <v>38260.5383209473</v>
      </c>
      <c r="AV147" s="1">
        <f t="shared" si="159"/>
        <v>13542.521439825854</v>
      </c>
      <c r="AW147" s="1">
        <f t="shared" si="160"/>
        <v>5042.1071277218707</v>
      </c>
      <c r="AX147" s="1">
        <f t="shared" si="212"/>
        <v>131417.23313572482</v>
      </c>
      <c r="AY147" s="1">
        <f t="shared" si="204"/>
        <v>18301.372221753703</v>
      </c>
      <c r="AZ147" s="1">
        <f t="shared" si="205"/>
        <v>4628.8743729588368</v>
      </c>
      <c r="BA147" s="1">
        <f t="shared" si="213"/>
        <v>13725.559865504914</v>
      </c>
      <c r="BB147" s="1">
        <f t="shared" si="214"/>
        <v>29050.545003452571</v>
      </c>
      <c r="BC147" s="1">
        <f t="shared" si="215"/>
        <v>36774.151676864472</v>
      </c>
      <c r="BD147" s="1">
        <f t="shared" si="216"/>
        <v>6260.9503517553239</v>
      </c>
      <c r="BE147" s="2">
        <f t="shared" si="222"/>
        <v>1.2215527840971803E-2</v>
      </c>
      <c r="BF147" s="2">
        <f t="shared" si="223"/>
        <v>1.0459493193196024E-2</v>
      </c>
      <c r="BG147" s="2">
        <f t="shared" si="224"/>
        <v>6.7106044469667243E-3</v>
      </c>
      <c r="BH147" s="2">
        <f t="shared" si="206"/>
        <v>9.2152081015379177E-3</v>
      </c>
      <c r="BI147" s="2">
        <f t="shared" si="217"/>
        <v>1.4921912043355725E-5</v>
      </c>
      <c r="BJ147" s="2">
        <f t="shared" si="207"/>
        <v>1.0940099785851396E-5</v>
      </c>
      <c r="BK147" s="2">
        <f t="shared" si="208"/>
        <v>4.5032212043649583E-6</v>
      </c>
      <c r="BL147" s="2">
        <f t="shared" si="209"/>
        <v>2.8546019377830838</v>
      </c>
      <c r="BM147" s="2">
        <f t="shared" si="210"/>
        <v>0.74078267951863386</v>
      </c>
      <c r="BN147" s="2">
        <f t="shared" si="211"/>
        <v>0.11352861866118411</v>
      </c>
      <c r="BO147" s="2">
        <f t="shared" si="218"/>
        <v>29.33229255750409</v>
      </c>
      <c r="BP147" s="2">
        <f t="shared" si="219"/>
        <v>3.6452602712794504</v>
      </c>
      <c r="BQ147" s="2">
        <f t="shared" si="220"/>
        <v>0.88131787475285939</v>
      </c>
      <c r="BR147" s="11">
        <f t="shared" si="221"/>
        <v>4.1185608764763931E-2</v>
      </c>
      <c r="BS147" s="17">
        <f t="shared" si="202"/>
        <v>1.8716344299347359E-2</v>
      </c>
      <c r="BT147" s="17">
        <f t="shared" si="203"/>
        <v>7.870433891245765E-2</v>
      </c>
      <c r="BU147" s="12">
        <f>(BU$3*templow!$I257+BU$4*templow!$I257^2+BU$5*templow!$I257^6)*(K147/K$56)^$BW$1</f>
        <v>2.4678797418062386</v>
      </c>
      <c r="BV147" s="12">
        <f>(BV$3*templow!$I257+BV$4*templow!$I257^2+BV$5*templow!$I257^6)*(L147/L$56)^$BW$1</f>
        <v>0.97655261507388447</v>
      </c>
      <c r="BW147" s="12">
        <f>(BW$3*templow!$I257+BW$4*templow!$I257^2+BW$5*templow!$I257^6)*(M147/M$56)^$BW$1</f>
        <v>0.12390984299234498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161"/>
        <v>2102</v>
      </c>
      <c r="B148" s="5">
        <f t="shared" si="162"/>
        <v>1164.5943248862513</v>
      </c>
      <c r="C148" s="5">
        <f t="shared" si="163"/>
        <v>2960.1058038339274</v>
      </c>
      <c r="D148" s="5">
        <f t="shared" si="164"/>
        <v>4357.7337745139621</v>
      </c>
      <c r="E148" s="15">
        <f t="shared" si="165"/>
        <v>3.6660607610164905E-5</v>
      </c>
      <c r="F148" s="15">
        <f t="shared" si="166"/>
        <v>7.2223855286689307E-5</v>
      </c>
      <c r="G148" s="15">
        <f t="shared" si="167"/>
        <v>1.4744243141080607E-4</v>
      </c>
      <c r="H148" s="5">
        <f t="shared" si="168"/>
        <v>193288.90263681539</v>
      </c>
      <c r="I148" s="5">
        <f t="shared" si="169"/>
        <v>68601.237569072793</v>
      </c>
      <c r="J148" s="5">
        <f t="shared" si="170"/>
        <v>25512.523498818791</v>
      </c>
      <c r="K148" s="5">
        <f t="shared" si="171"/>
        <v>165971.01540546695</v>
      </c>
      <c r="L148" s="5">
        <f t="shared" si="172"/>
        <v>23175.265384169885</v>
      </c>
      <c r="M148" s="5">
        <f t="shared" si="173"/>
        <v>5854.5392671823602</v>
      </c>
      <c r="N148" s="15">
        <f t="shared" si="174"/>
        <v>1.0345516765252638E-2</v>
      </c>
      <c r="O148" s="15">
        <f t="shared" si="175"/>
        <v>1.3050392215853135E-2</v>
      </c>
      <c r="P148" s="15">
        <f t="shared" si="176"/>
        <v>1.1829450612644177E-2</v>
      </c>
      <c r="Q148" s="5">
        <f t="shared" si="177"/>
        <v>10073.460787594009</v>
      </c>
      <c r="R148" s="5">
        <f t="shared" si="178"/>
        <v>13315.549603229125</v>
      </c>
      <c r="S148" s="5">
        <f t="shared" si="179"/>
        <v>6811.8412185037105</v>
      </c>
      <c r="T148" s="5">
        <f t="shared" si="180"/>
        <v>52.116084525151294</v>
      </c>
      <c r="U148" s="5">
        <f t="shared" si="181"/>
        <v>194.1007199734851</v>
      </c>
      <c r="V148" s="5">
        <f t="shared" si="182"/>
        <v>266.99989982641637</v>
      </c>
      <c r="W148" s="15">
        <f t="shared" si="183"/>
        <v>-1.0734613539272964E-2</v>
      </c>
      <c r="X148" s="15">
        <f t="shared" si="184"/>
        <v>-1.217998157191269E-2</v>
      </c>
      <c r="Y148" s="15">
        <f t="shared" si="185"/>
        <v>-9.7425357312937999E-3</v>
      </c>
      <c r="Z148" s="5">
        <f t="shared" si="198"/>
        <v>15863.629909176389</v>
      </c>
      <c r="AA148" s="5">
        <f t="shared" si="199"/>
        <v>38905.538759103132</v>
      </c>
      <c r="AB148" s="5">
        <f t="shared" si="200"/>
        <v>38855.312442676361</v>
      </c>
      <c r="AC148" s="16">
        <f t="shared" si="186"/>
        <v>1.593530308498857</v>
      </c>
      <c r="AD148" s="16">
        <f t="shared" si="187"/>
        <v>2.9550102902027766</v>
      </c>
      <c r="AE148" s="16">
        <f t="shared" si="188"/>
        <v>5.7547910539617657</v>
      </c>
      <c r="AF148" s="15">
        <f t="shared" si="189"/>
        <v>-4.0504037456468023E-3</v>
      </c>
      <c r="AG148" s="15">
        <f t="shared" si="190"/>
        <v>2.9673830763510267E-4</v>
      </c>
      <c r="AH148" s="15">
        <f t="shared" si="191"/>
        <v>9.7937136394747881E-3</v>
      </c>
      <c r="AI148" s="1">
        <f t="shared" si="155"/>
        <v>347055.64606892079</v>
      </c>
      <c r="AJ148" s="1">
        <f t="shared" si="156"/>
        <v>119998.26626248496</v>
      </c>
      <c r="AK148" s="1">
        <f t="shared" si="157"/>
        <v>45092.8190586407</v>
      </c>
      <c r="AL148" s="14">
        <f t="shared" si="192"/>
        <v>51.832951172350725</v>
      </c>
      <c r="AM148" s="14">
        <f t="shared" si="193"/>
        <v>10.945493170685026</v>
      </c>
      <c r="AN148" s="14">
        <f t="shared" si="194"/>
        <v>3.6642705958075479</v>
      </c>
      <c r="AO148" s="11">
        <f t="shared" si="195"/>
        <v>8.1799410261071022E-3</v>
      </c>
      <c r="AP148" s="11">
        <f t="shared" si="196"/>
        <v>1.0304568261807714E-2</v>
      </c>
      <c r="AQ148" s="11">
        <f t="shared" si="197"/>
        <v>9.3475435850021958E-3</v>
      </c>
      <c r="AR148" s="1">
        <f t="shared" si="201"/>
        <v>193288.90263681539</v>
      </c>
      <c r="AS148" s="1">
        <f t="shared" si="201"/>
        <v>68601.237569072793</v>
      </c>
      <c r="AT148" s="1">
        <f t="shared" si="201"/>
        <v>25512.523498818791</v>
      </c>
      <c r="AU148" s="1">
        <f t="shared" si="158"/>
        <v>38657.78052736308</v>
      </c>
      <c r="AV148" s="1">
        <f t="shared" si="159"/>
        <v>13720.24751381456</v>
      </c>
      <c r="AW148" s="1">
        <f t="shared" si="160"/>
        <v>5102.5046997637583</v>
      </c>
      <c r="AX148" s="1">
        <f t="shared" si="212"/>
        <v>132776.81232437358</v>
      </c>
      <c r="AY148" s="1">
        <f t="shared" si="204"/>
        <v>18540.212307335907</v>
      </c>
      <c r="AZ148" s="1">
        <f t="shared" si="205"/>
        <v>4683.6314137458885</v>
      </c>
      <c r="BA148" s="1">
        <f t="shared" si="213"/>
        <v>13738.049486416892</v>
      </c>
      <c r="BB148" s="1">
        <f t="shared" si="214"/>
        <v>29091.023787538015</v>
      </c>
      <c r="BC148" s="1">
        <f t="shared" si="215"/>
        <v>36830.820825379669</v>
      </c>
      <c r="BD148" s="1">
        <f t="shared" si="216"/>
        <v>6086.9701970140914</v>
      </c>
      <c r="BE148" s="2">
        <f t="shared" si="222"/>
        <v>1.2215527840971803E-2</v>
      </c>
      <c r="BF148" s="2">
        <f t="shared" si="223"/>
        <v>1.0459493193196024E-2</v>
      </c>
      <c r="BG148" s="2">
        <f t="shared" si="224"/>
        <v>6.7106044469667243E-3</v>
      </c>
      <c r="BH148" s="2">
        <f t="shared" si="206"/>
        <v>9.2011987985071864E-3</v>
      </c>
      <c r="BI148" s="2">
        <f t="shared" si="217"/>
        <v>1.4921912043355725E-5</v>
      </c>
      <c r="BJ148" s="2">
        <f t="shared" si="207"/>
        <v>1.0940099785851396E-5</v>
      </c>
      <c r="BK148" s="2">
        <f t="shared" si="208"/>
        <v>4.5032212043649583E-6</v>
      </c>
      <c r="BL148" s="2">
        <f t="shared" si="209"/>
        <v>2.8842400041033076</v>
      </c>
      <c r="BM148" s="2">
        <f t="shared" si="210"/>
        <v>0.75050438443855405</v>
      </c>
      <c r="BN148" s="2">
        <f t="shared" si="211"/>
        <v>0.11488853679674006</v>
      </c>
      <c r="BO148" s="2">
        <f t="shared" si="218"/>
        <v>29.767789402917202</v>
      </c>
      <c r="BP148" s="2">
        <f t="shared" si="219"/>
        <v>3.6885965355287689</v>
      </c>
      <c r="BQ148" s="2">
        <f t="shared" si="220"/>
        <v>0.88124090571705538</v>
      </c>
      <c r="BR148" s="11">
        <f t="shared" si="221"/>
        <v>4.106997557789091E-2</v>
      </c>
      <c r="BS148" s="17">
        <f t="shared" si="202"/>
        <v>1.7975992120705501E-2</v>
      </c>
      <c r="BT148" s="17">
        <f t="shared" si="203"/>
        <v>7.6411979526657917E-2</v>
      </c>
      <c r="BU148" s="12">
        <f>(BU$3*templow!$I258+BU$4*templow!$I258^2+BU$5*templow!$I258^6)*(K148/K$56)^$BW$1</f>
        <v>2.4534085781549488</v>
      </c>
      <c r="BV148" s="12">
        <f>(BV$3*templow!$I258+BV$4*templow!$I258^2+BV$5*templow!$I258^6)*(L148/L$56)^$BW$1</f>
        <v>0.96122533791310505</v>
      </c>
      <c r="BW148" s="12">
        <f>(BW$3*templow!$I258+BW$4*templow!$I258^2+BW$5*templow!$I258^6)*(M148/M$56)^$BW$1</f>
        <v>0.1078960405350593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161"/>
        <v>2103</v>
      </c>
      <c r="B149" s="5">
        <f t="shared" si="162"/>
        <v>1164.6348848850425</v>
      </c>
      <c r="C149" s="5">
        <f t="shared" si="163"/>
        <v>2960.3089045744769</v>
      </c>
      <c r="D149" s="5">
        <f t="shared" si="164"/>
        <v>4358.3441636339594</v>
      </c>
      <c r="E149" s="15">
        <f t="shared" si="165"/>
        <v>3.4827577229656655E-5</v>
      </c>
      <c r="F149" s="15">
        <f t="shared" si="166"/>
        <v>6.8612662522354835E-5</v>
      </c>
      <c r="G149" s="15">
        <f t="shared" si="167"/>
        <v>1.4007030984026575E-4</v>
      </c>
      <c r="H149" s="5">
        <f t="shared" si="168"/>
        <v>195273.82877841909</v>
      </c>
      <c r="I149" s="5">
        <f t="shared" si="169"/>
        <v>69491.924159216956</v>
      </c>
      <c r="J149" s="5">
        <f t="shared" si="170"/>
        <v>25814.775398995873</v>
      </c>
      <c r="K149" s="5">
        <f t="shared" si="171"/>
        <v>167669.56864570818</v>
      </c>
      <c r="L149" s="5">
        <f t="shared" si="172"/>
        <v>23474.551609067948</v>
      </c>
      <c r="M149" s="5">
        <f t="shared" si="173"/>
        <v>5923.0695029535436</v>
      </c>
      <c r="N149" s="15">
        <f t="shared" si="174"/>
        <v>1.0234035359075522E-2</v>
      </c>
      <c r="O149" s="15">
        <f t="shared" si="175"/>
        <v>1.2914036578950849E-2</v>
      </c>
      <c r="P149" s="15">
        <f t="shared" si="176"/>
        <v>1.1705487425001992E-2</v>
      </c>
      <c r="Q149" s="5">
        <f t="shared" si="177"/>
        <v>10067.662198565238</v>
      </c>
      <c r="R149" s="5">
        <f t="shared" si="178"/>
        <v>13324.143652220986</v>
      </c>
      <c r="S149" s="5">
        <f t="shared" si="179"/>
        <v>6825.3916045178785</v>
      </c>
      <c r="T149" s="5">
        <f t="shared" si="180"/>
        <v>51.556638498593713</v>
      </c>
      <c r="U149" s="5">
        <f t="shared" si="181"/>
        <v>191.73657678111306</v>
      </c>
      <c r="V149" s="5">
        <f t="shared" si="182"/>
        <v>264.39864376210562</v>
      </c>
      <c r="W149" s="15">
        <f t="shared" si="183"/>
        <v>-1.0734613539272964E-2</v>
      </c>
      <c r="X149" s="15">
        <f t="shared" si="184"/>
        <v>-1.217998157191269E-2</v>
      </c>
      <c r="Y149" s="15">
        <f t="shared" si="185"/>
        <v>-9.7425357312937999E-3</v>
      </c>
      <c r="Z149" s="5">
        <f t="shared" si="198"/>
        <v>15792.05264039332</v>
      </c>
      <c r="AA149" s="5">
        <f t="shared" si="199"/>
        <v>38947.584100028485</v>
      </c>
      <c r="AB149" s="5">
        <f t="shared" si="200"/>
        <v>39319.006674743308</v>
      </c>
      <c r="AC149" s="16">
        <f t="shared" si="186"/>
        <v>1.5870758673685115</v>
      </c>
      <c r="AD149" s="16">
        <f t="shared" si="187"/>
        <v>2.9558871549553358</v>
      </c>
      <c r="AE149" s="16">
        <f t="shared" si="188"/>
        <v>5.8111518295992788</v>
      </c>
      <c r="AF149" s="15">
        <f t="shared" si="189"/>
        <v>-4.0504037456468023E-3</v>
      </c>
      <c r="AG149" s="15">
        <f t="shared" si="190"/>
        <v>2.9673830763510267E-4</v>
      </c>
      <c r="AH149" s="15">
        <f t="shared" si="191"/>
        <v>9.7937136394747881E-3</v>
      </c>
      <c r="AI149" s="1">
        <f t="shared" si="155"/>
        <v>351007.86198939179</v>
      </c>
      <c r="AJ149" s="1">
        <f t="shared" si="156"/>
        <v>121718.68715005103</v>
      </c>
      <c r="AK149" s="1">
        <f t="shared" si="157"/>
        <v>45686.041852540395</v>
      </c>
      <c r="AL149" s="14">
        <f t="shared" si="192"/>
        <v>52.252701751311655</v>
      </c>
      <c r="AM149" s="14">
        <f t="shared" si="193"/>
        <v>11.057153866406136</v>
      </c>
      <c r="AN149" s="14">
        <f t="shared" si="194"/>
        <v>3.6981800056180854</v>
      </c>
      <c r="AO149" s="11">
        <f t="shared" si="195"/>
        <v>8.0981416158460318E-3</v>
      </c>
      <c r="AP149" s="11">
        <f t="shared" si="196"/>
        <v>1.0201522579189637E-2</v>
      </c>
      <c r="AQ149" s="11">
        <f t="shared" si="197"/>
        <v>9.254068149152174E-3</v>
      </c>
      <c r="AR149" s="1">
        <f t="shared" si="201"/>
        <v>195273.82877841909</v>
      </c>
      <c r="AS149" s="1">
        <f t="shared" si="201"/>
        <v>69491.924159216956</v>
      </c>
      <c r="AT149" s="1">
        <f t="shared" si="201"/>
        <v>25814.775398995873</v>
      </c>
      <c r="AU149" s="1">
        <f t="shared" si="158"/>
        <v>39054.765755683817</v>
      </c>
      <c r="AV149" s="1">
        <f t="shared" si="159"/>
        <v>13898.384831843392</v>
      </c>
      <c r="AW149" s="1">
        <f t="shared" si="160"/>
        <v>5162.9550797991751</v>
      </c>
      <c r="AX149" s="1">
        <f t="shared" si="212"/>
        <v>134135.65491656656</v>
      </c>
      <c r="AY149" s="1">
        <f t="shared" si="204"/>
        <v>18779.641287254359</v>
      </c>
      <c r="AZ149" s="1">
        <f t="shared" si="205"/>
        <v>4738.4556023628347</v>
      </c>
      <c r="BA149" s="1">
        <f t="shared" si="213"/>
        <v>13750.386287635138</v>
      </c>
      <c r="BB149" s="1">
        <f t="shared" si="214"/>
        <v>29131.004593627982</v>
      </c>
      <c r="BC149" s="1">
        <f t="shared" si="215"/>
        <v>36886.699995718212</v>
      </c>
      <c r="BD149" s="1">
        <f t="shared" si="216"/>
        <v>5917.7065310412472</v>
      </c>
      <c r="BE149" s="2">
        <f t="shared" si="222"/>
        <v>1.2215527840971803E-2</v>
      </c>
      <c r="BF149" s="2">
        <f t="shared" si="223"/>
        <v>1.0459493193196024E-2</v>
      </c>
      <c r="BG149" s="2">
        <f t="shared" si="224"/>
        <v>6.7106044469667243E-3</v>
      </c>
      <c r="BH149" s="2">
        <f t="shared" si="206"/>
        <v>9.187189174185097E-3</v>
      </c>
      <c r="BI149" s="2">
        <f t="shared" si="217"/>
        <v>1.4921912043355725E-5</v>
      </c>
      <c r="BJ149" s="2">
        <f t="shared" si="207"/>
        <v>1.0940099785851396E-5</v>
      </c>
      <c r="BK149" s="2">
        <f t="shared" si="208"/>
        <v>4.5032212043649583E-6</v>
      </c>
      <c r="BL149" s="2">
        <f t="shared" si="209"/>
        <v>2.9138588974008757</v>
      </c>
      <c r="BM149" s="2">
        <f t="shared" si="210"/>
        <v>0.76024858461265088</v>
      </c>
      <c r="BN149" s="2">
        <f t="shared" si="211"/>
        <v>0.11624964396267709</v>
      </c>
      <c r="BO149" s="2">
        <f t="shared" si="218"/>
        <v>30.209789016971374</v>
      </c>
      <c r="BP149" s="2">
        <f t="shared" si="219"/>
        <v>3.7324538839619197</v>
      </c>
      <c r="BQ149" s="2">
        <f t="shared" si="220"/>
        <v>0.88116542731088643</v>
      </c>
      <c r="BR149" s="11">
        <f t="shared" si="221"/>
        <v>4.095539816240909E-2</v>
      </c>
      <c r="BS149" s="17">
        <f t="shared" si="202"/>
        <v>1.7266843288537975E-2</v>
      </c>
      <c r="BT149" s="17">
        <f t="shared" si="203"/>
        <v>7.4186387889959141E-2</v>
      </c>
      <c r="BU149" s="12">
        <f>(BU$3*templow!$I259+BU$4*templow!$I259^2+BU$5*templow!$I259^6)*(K149/K$56)^$BW$1</f>
        <v>2.4384396076409529</v>
      </c>
      <c r="BV149" s="12">
        <f>(BV$3*templow!$I259+BV$4*templow!$I259^2+BV$5*templow!$I259^6)*(L149/L$56)^$BW$1</f>
        <v>0.94561310365870332</v>
      </c>
      <c r="BW149" s="12">
        <f>(BW$3*templow!$I259+BW$4*templow!$I259^2+BW$5*templow!$I259^6)*(M149/M$56)^$BW$1</f>
        <v>9.1675089891856049E-2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161"/>
        <v>2104</v>
      </c>
      <c r="B150" s="5">
        <f t="shared" si="162"/>
        <v>1164.6734182258704</v>
      </c>
      <c r="C150" s="5">
        <f t="shared" si="163"/>
        <v>2960.5018635165166</v>
      </c>
      <c r="D150" s="5">
        <f t="shared" si="164"/>
        <v>4358.9241145204805</v>
      </c>
      <c r="E150" s="15">
        <f t="shared" si="165"/>
        <v>3.3086198368173824E-5</v>
      </c>
      <c r="F150" s="15">
        <f t="shared" si="166"/>
        <v>6.5182029396237086E-5</v>
      </c>
      <c r="G150" s="15">
        <f t="shared" si="167"/>
        <v>1.3306679434825245E-4</v>
      </c>
      <c r="H150" s="5">
        <f t="shared" si="168"/>
        <v>197257.24761840468</v>
      </c>
      <c r="I150" s="5">
        <f t="shared" si="169"/>
        <v>70384.555232510102</v>
      </c>
      <c r="J150" s="5">
        <f t="shared" si="170"/>
        <v>26117.258588693927</v>
      </c>
      <c r="K150" s="5">
        <f t="shared" si="171"/>
        <v>169367.00411595526</v>
      </c>
      <c r="L150" s="5">
        <f t="shared" si="172"/>
        <v>23774.535020527415</v>
      </c>
      <c r="M150" s="5">
        <f t="shared" si="173"/>
        <v>5991.675446170746</v>
      </c>
      <c r="N150" s="15">
        <f t="shared" si="174"/>
        <v>1.0123694382692783E-2</v>
      </c>
      <c r="O150" s="15">
        <f t="shared" si="175"/>
        <v>1.2779090159216855E-2</v>
      </c>
      <c r="P150" s="15">
        <f t="shared" si="176"/>
        <v>1.1582836092500992E-2</v>
      </c>
      <c r="Q150" s="5">
        <f t="shared" si="177"/>
        <v>10060.750439251773</v>
      </c>
      <c r="R150" s="5">
        <f t="shared" si="178"/>
        <v>13330.921250230467</v>
      </c>
      <c r="S150" s="5">
        <f t="shared" si="179"/>
        <v>6838.0919575963362</v>
      </c>
      <c r="T150" s="5">
        <f t="shared" si="180"/>
        <v>51.003197908927305</v>
      </c>
      <c r="U150" s="5">
        <f t="shared" si="181"/>
        <v>189.40122880925747</v>
      </c>
      <c r="V150" s="5">
        <f t="shared" si="182"/>
        <v>261.82273052794767</v>
      </c>
      <c r="W150" s="15">
        <f t="shared" si="183"/>
        <v>-1.0734613539272964E-2</v>
      </c>
      <c r="X150" s="15">
        <f t="shared" si="184"/>
        <v>-1.217998157191269E-2</v>
      </c>
      <c r="Y150" s="15">
        <f t="shared" si="185"/>
        <v>-9.7425357312937999E-3</v>
      </c>
      <c r="Z150" s="5">
        <f t="shared" si="198"/>
        <v>15719.034887307147</v>
      </c>
      <c r="AA150" s="5">
        <f t="shared" si="199"/>
        <v>38984.286135541726</v>
      </c>
      <c r="AB150" s="5">
        <f t="shared" si="200"/>
        <v>39783.066716380192</v>
      </c>
      <c r="AC150" s="16">
        <f t="shared" si="186"/>
        <v>1.5806475693306965</v>
      </c>
      <c r="AD150" s="16">
        <f t="shared" si="187"/>
        <v>2.9567642799072575</v>
      </c>
      <c r="AE150" s="16">
        <f t="shared" si="188"/>
        <v>5.8680645865338841</v>
      </c>
      <c r="AF150" s="15">
        <f t="shared" si="189"/>
        <v>-4.0504037456468023E-3</v>
      </c>
      <c r="AG150" s="15">
        <f t="shared" si="190"/>
        <v>2.9673830763510267E-4</v>
      </c>
      <c r="AH150" s="15">
        <f t="shared" si="191"/>
        <v>9.7937136394747881E-3</v>
      </c>
      <c r="AI150" s="1">
        <f t="shared" si="155"/>
        <v>354961.84154613642</v>
      </c>
      <c r="AJ150" s="1">
        <f t="shared" si="156"/>
        <v>123445.20326688932</v>
      </c>
      <c r="AK150" s="1">
        <f t="shared" si="157"/>
        <v>46280.392747085534</v>
      </c>
      <c r="AL150" s="14">
        <f t="shared" si="192"/>
        <v>52.671620032118419</v>
      </c>
      <c r="AM150" s="14">
        <f t="shared" si="193"/>
        <v>11.168825673187555</v>
      </c>
      <c r="AN150" s="14">
        <f t="shared" si="194"/>
        <v>3.7320609833199088</v>
      </c>
      <c r="AO150" s="11">
        <f t="shared" si="195"/>
        <v>8.0171601996875709E-3</v>
      </c>
      <c r="AP150" s="11">
        <f t="shared" si="196"/>
        <v>1.0099507353397741E-2</v>
      </c>
      <c r="AQ150" s="11">
        <f t="shared" si="197"/>
        <v>9.1615274676606524E-3</v>
      </c>
      <c r="AR150" s="1">
        <f t="shared" si="201"/>
        <v>197257.24761840468</v>
      </c>
      <c r="AS150" s="1">
        <f t="shared" si="201"/>
        <v>70384.555232510102</v>
      </c>
      <c r="AT150" s="1">
        <f t="shared" si="201"/>
        <v>26117.258588693927</v>
      </c>
      <c r="AU150" s="1">
        <f t="shared" si="158"/>
        <v>39451.449523680938</v>
      </c>
      <c r="AV150" s="1">
        <f t="shared" si="159"/>
        <v>14076.91104650202</v>
      </c>
      <c r="AW150" s="1">
        <f t="shared" si="160"/>
        <v>5223.4517177387861</v>
      </c>
      <c r="AX150" s="1">
        <f t="shared" si="212"/>
        <v>135493.60329276422</v>
      </c>
      <c r="AY150" s="1">
        <f t="shared" si="204"/>
        <v>19019.628016421932</v>
      </c>
      <c r="AZ150" s="1">
        <f t="shared" si="205"/>
        <v>4793.3403569365973</v>
      </c>
      <c r="BA150" s="1">
        <f t="shared" si="213"/>
        <v>13762.572749944702</v>
      </c>
      <c r="BB150" s="1">
        <f t="shared" si="214"/>
        <v>29170.496239139309</v>
      </c>
      <c r="BC150" s="1">
        <f t="shared" si="215"/>
        <v>36941.80693146542</v>
      </c>
      <c r="BD150" s="1">
        <f t="shared" si="216"/>
        <v>5753.0374055380953</v>
      </c>
      <c r="BE150" s="2">
        <f t="shared" si="222"/>
        <v>1.2215527840971803E-2</v>
      </c>
      <c r="BF150" s="2">
        <f t="shared" si="223"/>
        <v>1.0459493193196024E-2</v>
      </c>
      <c r="BG150" s="2">
        <f t="shared" si="224"/>
        <v>6.7106044469667243E-3</v>
      </c>
      <c r="BH150" s="2">
        <f t="shared" si="206"/>
        <v>9.1731796392558237E-3</v>
      </c>
      <c r="BI150" s="2">
        <f t="shared" si="217"/>
        <v>1.4921912043355725E-5</v>
      </c>
      <c r="BJ150" s="2">
        <f t="shared" si="207"/>
        <v>1.0940099785851396E-5</v>
      </c>
      <c r="BK150" s="2">
        <f t="shared" si="208"/>
        <v>4.5032212043649583E-6</v>
      </c>
      <c r="BL150" s="2">
        <f t="shared" si="209"/>
        <v>2.9434552988762754</v>
      </c>
      <c r="BM150" s="2">
        <f t="shared" si="210"/>
        <v>0.77001405762642949</v>
      </c>
      <c r="BN150" s="2">
        <f t="shared" si="211"/>
        <v>0.11761179267648932</v>
      </c>
      <c r="BO150" s="2">
        <f t="shared" si="218"/>
        <v>30.658388601984761</v>
      </c>
      <c r="BP150" s="2">
        <f t="shared" si="219"/>
        <v>3.7768385641382425</v>
      </c>
      <c r="BQ150" s="2">
        <f t="shared" si="220"/>
        <v>0.88109140945490327</v>
      </c>
      <c r="BR150" s="11">
        <f t="shared" si="221"/>
        <v>4.0841872911226734E-2</v>
      </c>
      <c r="BS150" s="17">
        <f t="shared" si="202"/>
        <v>1.6587495793786176E-2</v>
      </c>
      <c r="BT150" s="17">
        <f t="shared" si="203"/>
        <v>7.2025619310639943E-2</v>
      </c>
      <c r="BU150" s="12">
        <f>(BU$3*templow!$I260+BU$4*templow!$I260^2+BU$5*templow!$I260^6)*(K150/K$56)^$BW$1</f>
        <v>2.4229797309400096</v>
      </c>
      <c r="BV150" s="12">
        <f>(BV$3*templow!$I260+BV$4*templow!$I260^2+BV$5*templow!$I260^6)*(L150/L$56)^$BW$1</f>
        <v>0.92972101081675307</v>
      </c>
      <c r="BW150" s="12">
        <f>(BW$3*templow!$I260+BW$4*templow!$I260^2+BW$5*templow!$I260^6)*(M150/M$56)^$BW$1</f>
        <v>7.5251029288025878E-2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161"/>
        <v>2105</v>
      </c>
      <c r="B151" s="5">
        <f t="shared" si="162"/>
        <v>1164.7100261108324</v>
      </c>
      <c r="C151" s="5">
        <f t="shared" si="163"/>
        <v>2960.6851864600371</v>
      </c>
      <c r="D151" s="5">
        <f t="shared" si="164"/>
        <v>4359.4751411762709</v>
      </c>
      <c r="E151" s="15">
        <f t="shared" si="165"/>
        <v>3.143188844976513E-5</v>
      </c>
      <c r="F151" s="15">
        <f t="shared" si="166"/>
        <v>6.1922927926425227E-5</v>
      </c>
      <c r="G151" s="15">
        <f t="shared" si="167"/>
        <v>1.2641345463083981E-4</v>
      </c>
      <c r="H151" s="5">
        <f t="shared" si="168"/>
        <v>199238.93939222302</v>
      </c>
      <c r="I151" s="5">
        <f t="shared" si="169"/>
        <v>71279.01938475958</v>
      </c>
      <c r="J151" s="5">
        <f t="shared" si="170"/>
        <v>26419.940487922588</v>
      </c>
      <c r="K151" s="5">
        <f t="shared" si="171"/>
        <v>171063.12723821585</v>
      </c>
      <c r="L151" s="5">
        <f t="shared" si="172"/>
        <v>24075.176824181301</v>
      </c>
      <c r="M151" s="5">
        <f t="shared" si="173"/>
        <v>6060.3489255805171</v>
      </c>
      <c r="N151" s="15">
        <f t="shared" si="174"/>
        <v>1.0014483819406506E-2</v>
      </c>
      <c r="O151" s="15">
        <f t="shared" si="175"/>
        <v>1.2645538741107076E-2</v>
      </c>
      <c r="P151" s="15">
        <f t="shared" si="176"/>
        <v>1.146148185540663E-2</v>
      </c>
      <c r="Q151" s="5">
        <f t="shared" si="177"/>
        <v>10052.739813615102</v>
      </c>
      <c r="R151" s="5">
        <f t="shared" si="178"/>
        <v>13335.900042165407</v>
      </c>
      <c r="S151" s="5">
        <f t="shared" si="179"/>
        <v>6849.9485174758165</v>
      </c>
      <c r="T151" s="5">
        <f t="shared" si="180"/>
        <v>50.455698290107918</v>
      </c>
      <c r="U151" s="5">
        <f t="shared" si="181"/>
        <v>187.09432533266309</v>
      </c>
      <c r="V151" s="5">
        <f t="shared" si="182"/>
        <v>259.27191322051425</v>
      </c>
      <c r="W151" s="15">
        <f t="shared" si="183"/>
        <v>-1.0734613539272964E-2</v>
      </c>
      <c r="X151" s="15">
        <f t="shared" si="184"/>
        <v>-1.217998157191269E-2</v>
      </c>
      <c r="Y151" s="15">
        <f t="shared" si="185"/>
        <v>-9.7425357312937999E-3</v>
      </c>
      <c r="Z151" s="5">
        <f t="shared" si="198"/>
        <v>15644.618559621385</v>
      </c>
      <c r="AA151" s="5">
        <f t="shared" si="199"/>
        <v>39015.69030496812</v>
      </c>
      <c r="AB151" s="5">
        <f t="shared" si="200"/>
        <v>40247.442046939097</v>
      </c>
      <c r="AC151" s="16">
        <f t="shared" si="186"/>
        <v>1.5742453084953318</v>
      </c>
      <c r="AD151" s="16">
        <f t="shared" si="187"/>
        <v>2.9576416651357533</v>
      </c>
      <c r="AE151" s="16">
        <f t="shared" si="188"/>
        <v>5.9255347307123403</v>
      </c>
      <c r="AF151" s="15">
        <f t="shared" si="189"/>
        <v>-4.0504037456468023E-3</v>
      </c>
      <c r="AG151" s="15">
        <f t="shared" si="190"/>
        <v>2.9673830763510267E-4</v>
      </c>
      <c r="AH151" s="15">
        <f t="shared" si="191"/>
        <v>9.7937136394747881E-3</v>
      </c>
      <c r="AI151" s="1">
        <f t="shared" si="155"/>
        <v>358917.10691520374</v>
      </c>
      <c r="AJ151" s="1">
        <f t="shared" si="156"/>
        <v>125177.59398670241</v>
      </c>
      <c r="AK151" s="1">
        <f t="shared" si="157"/>
        <v>46875.805190115774</v>
      </c>
      <c r="AL151" s="14">
        <f t="shared" si="192"/>
        <v>53.089674079735246</v>
      </c>
      <c r="AM151" s="14">
        <f t="shared" si="193"/>
        <v>11.28049731383258</v>
      </c>
      <c r="AN151" s="14">
        <f t="shared" si="194"/>
        <v>3.7659104487374822</v>
      </c>
      <c r="AO151" s="11">
        <f t="shared" si="195"/>
        <v>7.9369885976906945E-3</v>
      </c>
      <c r="AP151" s="11">
        <f t="shared" si="196"/>
        <v>9.9985122798637634E-3</v>
      </c>
      <c r="AQ151" s="11">
        <f t="shared" si="197"/>
        <v>9.0699121929840466E-3</v>
      </c>
      <c r="AR151" s="1">
        <f t="shared" si="201"/>
        <v>199238.93939222302</v>
      </c>
      <c r="AS151" s="1">
        <f t="shared" si="201"/>
        <v>71279.01938475958</v>
      </c>
      <c r="AT151" s="1">
        <f t="shared" si="201"/>
        <v>26419.940487922588</v>
      </c>
      <c r="AU151" s="1">
        <f t="shared" si="158"/>
        <v>39847.787878444607</v>
      </c>
      <c r="AV151" s="1">
        <f t="shared" si="159"/>
        <v>14255.803876951917</v>
      </c>
      <c r="AW151" s="1">
        <f t="shared" si="160"/>
        <v>5283.9880975845181</v>
      </c>
      <c r="AX151" s="1">
        <f t="shared" si="212"/>
        <v>136850.50179057269</v>
      </c>
      <c r="AY151" s="1">
        <f t="shared" si="204"/>
        <v>19260.141459345039</v>
      </c>
      <c r="AZ151" s="1">
        <f t="shared" si="205"/>
        <v>4848.2791404644131</v>
      </c>
      <c r="BA151" s="1">
        <f t="shared" si="213"/>
        <v>13774.611286009631</v>
      </c>
      <c r="BB151" s="1">
        <f t="shared" si="214"/>
        <v>29209.507276741162</v>
      </c>
      <c r="BC151" s="1">
        <f t="shared" si="215"/>
        <v>36996.158744971552</v>
      </c>
      <c r="BD151" s="1">
        <f t="shared" si="216"/>
        <v>5592.8436948790513</v>
      </c>
      <c r="BE151" s="2">
        <f t="shared" si="222"/>
        <v>1.2215527840971803E-2</v>
      </c>
      <c r="BF151" s="2">
        <f t="shared" si="223"/>
        <v>1.0459493193196024E-2</v>
      </c>
      <c r="BG151" s="2">
        <f t="shared" si="224"/>
        <v>6.7106044469667243E-3</v>
      </c>
      <c r="BH151" s="2">
        <f t="shared" si="206"/>
        <v>9.1591706259971026E-3</v>
      </c>
      <c r="BI151" s="2">
        <f t="shared" si="217"/>
        <v>1.4921912043355725E-5</v>
      </c>
      <c r="BJ151" s="2">
        <f t="shared" si="207"/>
        <v>1.0940099785851396E-5</v>
      </c>
      <c r="BK151" s="2">
        <f t="shared" si="208"/>
        <v>4.5032212043649583E-6</v>
      </c>
      <c r="BL151" s="2">
        <f t="shared" si="209"/>
        <v>2.9730259292222341</v>
      </c>
      <c r="BM151" s="2">
        <f t="shared" si="210"/>
        <v>0.7797995847069058</v>
      </c>
      <c r="BN151" s="2">
        <f t="shared" si="211"/>
        <v>0.11897483622327328</v>
      </c>
      <c r="BO151" s="2">
        <f t="shared" si="218"/>
        <v>31.113686816667194</v>
      </c>
      <c r="BP151" s="2">
        <f t="shared" si="219"/>
        <v>3.8217568995704561</v>
      </c>
      <c r="BQ151" s="2">
        <f t="shared" si="220"/>
        <v>0.88101882310969426</v>
      </c>
      <c r="BR151" s="11">
        <f t="shared" si="221"/>
        <v>4.0729395909254923E-2</v>
      </c>
      <c r="BS151" s="17">
        <f t="shared" si="202"/>
        <v>1.5936614605435769E-2</v>
      </c>
      <c r="BT151" s="17">
        <f t="shared" si="203"/>
        <v>6.9927785738485376E-2</v>
      </c>
      <c r="BU151" s="12">
        <f>(BU$3*templow!$I261+BU$4*templow!$I261^2+BU$5*templow!$I261^6)*(K151/K$56)^$BW$1</f>
        <v>2.4070359296256574</v>
      </c>
      <c r="BV151" s="12">
        <f>(BV$3*templow!$I261+BV$4*templow!$I261^2+BV$5*templow!$I261^6)*(L151/L$56)^$BW$1</f>
        <v>0.9135541773882988</v>
      </c>
      <c r="BW151" s="12">
        <f>(BW$3*templow!$I261+BW$4*templow!$I261^2+BW$5*templow!$I261^6)*(M151/M$56)^$BW$1</f>
        <v>5.8627905061415776E-2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161"/>
        <v>2106</v>
      </c>
      <c r="B152" s="5">
        <f t="shared" si="162"/>
        <v>1164.7448046946683</v>
      </c>
      <c r="C152" s="5">
        <f t="shared" si="163"/>
        <v>2960.85935404068</v>
      </c>
      <c r="D152" s="5">
        <f t="shared" si="164"/>
        <v>4359.9986826735958</v>
      </c>
      <c r="E152" s="15">
        <f t="shared" si="165"/>
        <v>2.9860294027276873E-5</v>
      </c>
      <c r="F152" s="15">
        <f t="shared" si="166"/>
        <v>5.8826781530103961E-5</v>
      </c>
      <c r="G152" s="15">
        <f t="shared" si="167"/>
        <v>1.2009278189929781E-4</v>
      </c>
      <c r="H152" s="5">
        <f t="shared" si="168"/>
        <v>201218.68703348961</v>
      </c>
      <c r="I152" s="5">
        <f t="shared" si="169"/>
        <v>72175.205587463817</v>
      </c>
      <c r="J152" s="5">
        <f t="shared" si="170"/>
        <v>26722.788697961812</v>
      </c>
      <c r="K152" s="5">
        <f t="shared" si="171"/>
        <v>172757.74592206746</v>
      </c>
      <c r="L152" s="5">
        <f t="shared" si="172"/>
        <v>24376.438377245588</v>
      </c>
      <c r="M152" s="5">
        <f t="shared" si="173"/>
        <v>6129.081828431913</v>
      </c>
      <c r="N152" s="15">
        <f t="shared" si="174"/>
        <v>9.9063936875873893E-3</v>
      </c>
      <c r="O152" s="15">
        <f t="shared" si="175"/>
        <v>1.2513368240838707E-2</v>
      </c>
      <c r="P152" s="15">
        <f t="shared" si="176"/>
        <v>1.1341410155655707E-2</v>
      </c>
      <c r="Q152" s="5">
        <f t="shared" si="177"/>
        <v>10043.644810670974</v>
      </c>
      <c r="R152" s="5">
        <f t="shared" si="178"/>
        <v>13339.098144385074</v>
      </c>
      <c r="S152" s="5">
        <f t="shared" si="179"/>
        <v>6860.967699874087</v>
      </c>
      <c r="T152" s="5">
        <f t="shared" si="180"/>
        <v>49.914075868109457</v>
      </c>
      <c r="U152" s="5">
        <f t="shared" si="181"/>
        <v>184.81551989790182</v>
      </c>
      <c r="V152" s="5">
        <f t="shared" si="182"/>
        <v>256.74594734184251</v>
      </c>
      <c r="W152" s="15">
        <f t="shared" si="183"/>
        <v>-1.0734613539272964E-2</v>
      </c>
      <c r="X152" s="15">
        <f t="shared" si="184"/>
        <v>-1.217998157191269E-2</v>
      </c>
      <c r="Y152" s="15">
        <f t="shared" si="185"/>
        <v>-9.7425357312937999E-3</v>
      </c>
      <c r="Z152" s="5">
        <f t="shared" si="198"/>
        <v>15568.84534885018</v>
      </c>
      <c r="AA152" s="5">
        <f t="shared" si="199"/>
        <v>39041.8435401764</v>
      </c>
      <c r="AB152" s="5">
        <f t="shared" si="200"/>
        <v>40712.082417373793</v>
      </c>
      <c r="AC152" s="16">
        <f t="shared" si="186"/>
        <v>1.5678689794012355</v>
      </c>
      <c r="AD152" s="16">
        <f t="shared" si="187"/>
        <v>2.958519310718057</v>
      </c>
      <c r="AE152" s="16">
        <f t="shared" si="188"/>
        <v>5.9835677210256994</v>
      </c>
      <c r="AF152" s="15">
        <f t="shared" si="189"/>
        <v>-4.0504037456468023E-3</v>
      </c>
      <c r="AG152" s="15">
        <f t="shared" si="190"/>
        <v>2.9673830763510267E-4</v>
      </c>
      <c r="AH152" s="15">
        <f t="shared" si="191"/>
        <v>9.7937136394747881E-3</v>
      </c>
      <c r="AI152" s="1">
        <f t="shared" si="155"/>
        <v>362873.18410212797</v>
      </c>
      <c r="AJ152" s="1">
        <f t="shared" si="156"/>
        <v>126915.63846498409</v>
      </c>
      <c r="AK152" s="1">
        <f t="shared" si="157"/>
        <v>47472.212768688711</v>
      </c>
      <c r="AL152" s="14">
        <f t="shared" si="192"/>
        <v>53.506832496182966</v>
      </c>
      <c r="AM152" s="14">
        <f t="shared" si="193"/>
        <v>11.39215762283875</v>
      </c>
      <c r="AN152" s="14">
        <f t="shared" si="194"/>
        <v>3.7997253610632056</v>
      </c>
      <c r="AO152" s="11">
        <f t="shared" si="195"/>
        <v>7.8576187117137871E-3</v>
      </c>
      <c r="AP152" s="11">
        <f t="shared" si="196"/>
        <v>9.8985271570651255E-3</v>
      </c>
      <c r="AQ152" s="11">
        <f t="shared" si="197"/>
        <v>8.9792130710542057E-3</v>
      </c>
      <c r="AR152" s="1">
        <f t="shared" si="201"/>
        <v>201218.68703348961</v>
      </c>
      <c r="AS152" s="1">
        <f t="shared" si="201"/>
        <v>72175.205587463817</v>
      </c>
      <c r="AT152" s="1">
        <f t="shared" si="201"/>
        <v>26722.788697961812</v>
      </c>
      <c r="AU152" s="1">
        <f t="shared" si="158"/>
        <v>40243.737406697925</v>
      </c>
      <c r="AV152" s="1">
        <f t="shared" si="159"/>
        <v>14435.041117492765</v>
      </c>
      <c r="AW152" s="1">
        <f t="shared" si="160"/>
        <v>5344.5577395923629</v>
      </c>
      <c r="AX152" s="1">
        <f t="shared" si="212"/>
        <v>138206.19673765398</v>
      </c>
      <c r="AY152" s="1">
        <f t="shared" si="204"/>
        <v>19501.150701796469</v>
      </c>
      <c r="AZ152" s="1">
        <f t="shared" si="205"/>
        <v>4903.2654627455304</v>
      </c>
      <c r="BA152" s="1">
        <f t="shared" si="213"/>
        <v>13786.504243130161</v>
      </c>
      <c r="BB152" s="1">
        <f t="shared" si="214"/>
        <v>29248.046005145414</v>
      </c>
      <c r="BC152" s="1">
        <f t="shared" si="215"/>
        <v>37049.771944160515</v>
      </c>
      <c r="BD152" s="1">
        <f t="shared" si="216"/>
        <v>5437.0090517325243</v>
      </c>
      <c r="BE152" s="2">
        <f t="shared" si="222"/>
        <v>1.2215527840971803E-2</v>
      </c>
      <c r="BF152" s="2">
        <f t="shared" si="223"/>
        <v>1.0459493193196024E-2</v>
      </c>
      <c r="BG152" s="2">
        <f t="shared" si="224"/>
        <v>6.7106044469667243E-3</v>
      </c>
      <c r="BH152" s="2">
        <f t="shared" si="206"/>
        <v>9.1451625874596747E-3</v>
      </c>
      <c r="BI152" s="2">
        <f t="shared" si="217"/>
        <v>1.4921912043355725E-5</v>
      </c>
      <c r="BJ152" s="2">
        <f t="shared" si="207"/>
        <v>1.0940099785851396E-5</v>
      </c>
      <c r="BK152" s="2">
        <f t="shared" si="208"/>
        <v>4.5032212043649583E-6</v>
      </c>
      <c r="BL152" s="2">
        <f t="shared" si="209"/>
        <v>3.0025675493932549</v>
      </c>
      <c r="BM152" s="2">
        <f t="shared" si="210"/>
        <v>0.78960395119119342</v>
      </c>
      <c r="BN152" s="2">
        <f t="shared" si="211"/>
        <v>0.1203386287044259</v>
      </c>
      <c r="BO152" s="2">
        <f t="shared" si="218"/>
        <v>31.575783797774275</v>
      </c>
      <c r="BP152" s="2">
        <f t="shared" si="219"/>
        <v>3.8672152906035167</v>
      </c>
      <c r="BQ152" s="2">
        <f t="shared" si="220"/>
        <v>0.88094764022862992</v>
      </c>
      <c r="BR152" s="11">
        <f t="shared" si="221"/>
        <v>4.0617962951821046E-2</v>
      </c>
      <c r="BS152" s="17">
        <f t="shared" si="202"/>
        <v>1.5312928286716081E-2</v>
      </c>
      <c r="BT152" s="17">
        <f t="shared" si="203"/>
        <v>6.7891054115034349E-2</v>
      </c>
      <c r="BU152" s="12">
        <f>(BU$3*templow!$I262+BU$4*templow!$I262^2+BU$5*templow!$I262^6)*(K152/K$56)^$BW$1</f>
        <v>2.39061525741714</v>
      </c>
      <c r="BV152" s="12">
        <f>(BV$3*templow!$I262+BV$4*templow!$I262^2+BV$5*templow!$I262^6)*(L152/L$56)^$BW$1</f>
        <v>0.8971177357673995</v>
      </c>
      <c r="BW152" s="12">
        <f>(BW$3*templow!$I262+BW$4*templow!$I262^2+BW$5*templow!$I262^6)*(M152/M$56)^$BW$1</f>
        <v>4.1809768002749804E-2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161"/>
        <v>2107</v>
      </c>
      <c r="B153" s="5">
        <f t="shared" si="162"/>
        <v>1164.7778453358867</v>
      </c>
      <c r="C153" s="5">
        <f t="shared" si="163"/>
        <v>2961.0248229757231</v>
      </c>
      <c r="D153" s="5">
        <f t="shared" si="164"/>
        <v>4360.4961068259317</v>
      </c>
      <c r="E153" s="15">
        <f t="shared" si="165"/>
        <v>2.8367279325913028E-5</v>
      </c>
      <c r="F153" s="15">
        <f t="shared" si="166"/>
        <v>5.5885442453598761E-5</v>
      </c>
      <c r="G153" s="15">
        <f t="shared" si="167"/>
        <v>1.1408814280433292E-4</v>
      </c>
      <c r="H153" s="5">
        <f t="shared" si="168"/>
        <v>203196.27622255104</v>
      </c>
      <c r="I153" s="5">
        <f t="shared" si="169"/>
        <v>73073.003229636539</v>
      </c>
      <c r="J153" s="5">
        <f t="shared" si="170"/>
        <v>27025.771011932713</v>
      </c>
      <c r="K153" s="5">
        <f t="shared" si="171"/>
        <v>174450.67060316156</v>
      </c>
      <c r="L153" s="5">
        <f t="shared" si="172"/>
        <v>24678.281202722512</v>
      </c>
      <c r="M153" s="5">
        <f t="shared" si="173"/>
        <v>6197.8661028102979</v>
      </c>
      <c r="N153" s="15">
        <f t="shared" si="174"/>
        <v>9.7994140410804231E-3</v>
      </c>
      <c r="O153" s="15">
        <f t="shared" si="175"/>
        <v>1.2382564704722432E-2</v>
      </c>
      <c r="P153" s="15">
        <f t="shared" si="176"/>
        <v>1.1222606632416809E-2</v>
      </c>
      <c r="Q153" s="5">
        <f t="shared" si="177"/>
        <v>10033.48009319107</v>
      </c>
      <c r="R153" s="5">
        <f t="shared" si="178"/>
        <v>13340.534125754653</v>
      </c>
      <c r="S153" s="5">
        <f t="shared" si="179"/>
        <v>6871.1560913347093</v>
      </c>
      <c r="T153" s="5">
        <f t="shared" si="180"/>
        <v>49.378267553495348</v>
      </c>
      <c r="U153" s="5">
        <f t="shared" si="181"/>
        <v>182.56447027134192</v>
      </c>
      <c r="V153" s="5">
        <f t="shared" si="182"/>
        <v>254.24459077599974</v>
      </c>
      <c r="W153" s="15">
        <f t="shared" si="183"/>
        <v>-1.0734613539272964E-2</v>
      </c>
      <c r="X153" s="15">
        <f t="shared" si="184"/>
        <v>-1.217998157191269E-2</v>
      </c>
      <c r="Y153" s="15">
        <f t="shared" si="185"/>
        <v>-9.7425357312937999E-3</v>
      </c>
      <c r="Z153" s="5">
        <f t="shared" si="198"/>
        <v>15491.756709299456</v>
      </c>
      <c r="AA153" s="5">
        <f t="shared" si="199"/>
        <v>39062.794212162531</v>
      </c>
      <c r="AB153" s="5">
        <f t="shared" si="200"/>
        <v>41176.937866843793</v>
      </c>
      <c r="AC153" s="16">
        <f t="shared" si="186"/>
        <v>1.5615184770143853</v>
      </c>
      <c r="AD153" s="16">
        <f t="shared" si="187"/>
        <v>2.9593972167314253</v>
      </c>
      <c r="AE153" s="16">
        <f t="shared" si="188"/>
        <v>6.0421690698278301</v>
      </c>
      <c r="AF153" s="15">
        <f t="shared" si="189"/>
        <v>-4.0504037456468023E-3</v>
      </c>
      <c r="AG153" s="15">
        <f t="shared" si="190"/>
        <v>2.9673830763510267E-4</v>
      </c>
      <c r="AH153" s="15">
        <f t="shared" si="191"/>
        <v>9.7937136394747881E-3</v>
      </c>
      <c r="AI153" s="1">
        <f t="shared" si="155"/>
        <v>366829.60309861309</v>
      </c>
      <c r="AJ153" s="1">
        <f t="shared" si="156"/>
        <v>128659.11573597844</v>
      </c>
      <c r="AK153" s="1">
        <f t="shared" si="157"/>
        <v>48069.549231412202</v>
      </c>
      <c r="AL153" s="14">
        <f t="shared" si="192"/>
        <v>53.923064421527243</v>
      </c>
      <c r="AM153" s="14">
        <f t="shared" si="193"/>
        <v>11.503795548629913</v>
      </c>
      <c r="AN153" s="14">
        <f t="shared" si="194"/>
        <v>3.8335027192553954</v>
      </c>
      <c r="AO153" s="11">
        <f t="shared" si="195"/>
        <v>7.779042524596649E-3</v>
      </c>
      <c r="AP153" s="11">
        <f t="shared" si="196"/>
        <v>9.7995418854944748E-3</v>
      </c>
      <c r="AQ153" s="11">
        <f t="shared" si="197"/>
        <v>8.8894209403436644E-3</v>
      </c>
      <c r="AR153" s="1">
        <f t="shared" si="201"/>
        <v>203196.27622255104</v>
      </c>
      <c r="AS153" s="1">
        <f t="shared" si="201"/>
        <v>73073.003229636539</v>
      </c>
      <c r="AT153" s="1">
        <f t="shared" si="201"/>
        <v>27025.771011932713</v>
      </c>
      <c r="AU153" s="1">
        <f t="shared" si="158"/>
        <v>40639.255244510212</v>
      </c>
      <c r="AV153" s="1">
        <f t="shared" si="159"/>
        <v>14614.600645927309</v>
      </c>
      <c r="AW153" s="1">
        <f t="shared" si="160"/>
        <v>5405.1542023865431</v>
      </c>
      <c r="AX153" s="1">
        <f t="shared" si="212"/>
        <v>139560.53648252925</v>
      </c>
      <c r="AY153" s="1">
        <f t="shared" si="204"/>
        <v>19742.624962178008</v>
      </c>
      <c r="AZ153" s="1">
        <f t="shared" si="205"/>
        <v>4958.2928822482381</v>
      </c>
      <c r="BA153" s="1">
        <f t="shared" si="213"/>
        <v>13798.253905872187</v>
      </c>
      <c r="BB153" s="1">
        <f t="shared" si="214"/>
        <v>29286.120479422665</v>
      </c>
      <c r="BC153" s="1">
        <f t="shared" si="215"/>
        <v>37102.662458192273</v>
      </c>
      <c r="BD153" s="1">
        <f t="shared" si="216"/>
        <v>5285.4198618111041</v>
      </c>
      <c r="BE153" s="2">
        <f t="shared" si="222"/>
        <v>1.2215527840971803E-2</v>
      </c>
      <c r="BF153" s="2">
        <f t="shared" si="223"/>
        <v>1.0459493193196024E-2</v>
      </c>
      <c r="BG153" s="2">
        <f t="shared" si="224"/>
        <v>6.7106044469667243E-3</v>
      </c>
      <c r="BH153" s="2">
        <f t="shared" si="206"/>
        <v>9.131155996665502E-3</v>
      </c>
      <c r="BI153" s="2">
        <f t="shared" si="217"/>
        <v>1.4921912043355725E-5</v>
      </c>
      <c r="BJ153" s="2">
        <f t="shared" si="207"/>
        <v>1.0940099785851396E-5</v>
      </c>
      <c r="BK153" s="2">
        <f t="shared" si="208"/>
        <v>4.5032212043649583E-6</v>
      </c>
      <c r="BL153" s="2">
        <f t="shared" si="209"/>
        <v>3.0320769613303207</v>
      </c>
      <c r="BM153" s="2">
        <f t="shared" si="210"/>
        <v>0.79942594698406511</v>
      </c>
      <c r="BN153" s="2">
        <f t="shared" si="211"/>
        <v>0.1217030250852472</v>
      </c>
      <c r="BO153" s="2">
        <f t="shared" si="218"/>
        <v>32.044781182089878</v>
      </c>
      <c r="BP153" s="2">
        <f t="shared" si="219"/>
        <v>3.9132202153055462</v>
      </c>
      <c r="BQ153" s="2">
        <f t="shared" si="220"/>
        <v>0.88087783371289929</v>
      </c>
      <c r="BR153" s="11">
        <f t="shared" si="221"/>
        <v>4.0507569562205664E-2</v>
      </c>
      <c r="BS153" s="17">
        <f t="shared" si="202"/>
        <v>1.4715225790720899E-2</v>
      </c>
      <c r="BT153" s="17">
        <f t="shared" si="203"/>
        <v>6.5913644771878013E-2</v>
      </c>
      <c r="BU153" s="12">
        <f>(BU$3*templow!$I263+BU$4*templow!$I263^2+BU$5*templow!$I263^6)*(K153/K$56)^$BW$1</f>
        <v>2.3737248317171513</v>
      </c>
      <c r="BV153" s="12">
        <f>(BV$3*templow!$I263+BV$4*templow!$I263^2+BV$5*templow!$I263^6)*(L153/L$56)^$BW$1</f>
        <v>0.88041682784063491</v>
      </c>
      <c r="BW153" s="12">
        <f>(BW$3*templow!$I263+BW$4*templow!$I263^2+BW$5*templow!$I263^6)*(M153/M$56)^$BW$1</f>
        <v>2.4800669839721016E-2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161"/>
        <v>2108</v>
      </c>
      <c r="B154" s="5">
        <f t="shared" si="162"/>
        <v>1164.8092348354535</v>
      </c>
      <c r="C154" s="5">
        <f t="shared" si="163"/>
        <v>2961.1820272489535</v>
      </c>
      <c r="D154" s="5">
        <f t="shared" si="164"/>
        <v>4360.9687136833381</v>
      </c>
      <c r="E154" s="15">
        <f t="shared" si="165"/>
        <v>2.6948915359617375E-5</v>
      </c>
      <c r="F154" s="15">
        <f t="shared" si="166"/>
        <v>5.309117033091882E-5</v>
      </c>
      <c r="G154" s="15">
        <f t="shared" si="167"/>
        <v>1.0838373566411626E-4</v>
      </c>
      <c r="H154" s="5">
        <f t="shared" si="168"/>
        <v>205171.49543209301</v>
      </c>
      <c r="I154" s="5">
        <f t="shared" si="169"/>
        <v>73972.302158607214</v>
      </c>
      <c r="J154" s="5">
        <f t="shared" si="170"/>
        <v>27328.855425116741</v>
      </c>
      <c r="K154" s="5">
        <f t="shared" si="171"/>
        <v>176141.71427914247</v>
      </c>
      <c r="L154" s="5">
        <f t="shared" si="172"/>
        <v>24980.667003213643</v>
      </c>
      <c r="M154" s="5">
        <f t="shared" si="173"/>
        <v>6266.6937598904233</v>
      </c>
      <c r="N154" s="15">
        <f t="shared" si="174"/>
        <v>9.6935349697089279E-3</v>
      </c>
      <c r="O154" s="15">
        <f t="shared" si="175"/>
        <v>1.2253114307562596E-2</v>
      </c>
      <c r="P154" s="15">
        <f t="shared" si="176"/>
        <v>1.1105057117790418E-2</v>
      </c>
      <c r="Q154" s="5">
        <f t="shared" si="177"/>
        <v>10022.260486525409</v>
      </c>
      <c r="R154" s="5">
        <f t="shared" si="178"/>
        <v>13340.226988755267</v>
      </c>
      <c r="S154" s="5">
        <f t="shared" si="179"/>
        <v>6880.5204440457128</v>
      </c>
      <c r="T154" s="5">
        <f t="shared" si="180"/>
        <v>48.848210934069755</v>
      </c>
      <c r="U154" s="5">
        <f t="shared" si="181"/>
        <v>180.34083838775098</v>
      </c>
      <c r="V154" s="5">
        <f t="shared" si="182"/>
        <v>251.7676037658764</v>
      </c>
      <c r="W154" s="15">
        <f t="shared" si="183"/>
        <v>-1.0734613539272964E-2</v>
      </c>
      <c r="X154" s="15">
        <f t="shared" si="184"/>
        <v>-1.217998157191269E-2</v>
      </c>
      <c r="Y154" s="15">
        <f t="shared" si="185"/>
        <v>-9.7425357312937999E-3</v>
      </c>
      <c r="Z154" s="5">
        <f t="shared" si="198"/>
        <v>15413.393839685001</v>
      </c>
      <c r="AA154" s="5">
        <f t="shared" si="199"/>
        <v>39078.592077644986</v>
      </c>
      <c r="AB154" s="5">
        <f t="shared" si="200"/>
        <v>41641.958738939444</v>
      </c>
      <c r="AC154" s="16">
        <f t="shared" si="186"/>
        <v>1.5551936967261895</v>
      </c>
      <c r="AD154" s="16">
        <f t="shared" si="187"/>
        <v>2.9602753832531383</v>
      </c>
      <c r="AE154" s="16">
        <f t="shared" si="188"/>
        <v>6.101344343459016</v>
      </c>
      <c r="AF154" s="15">
        <f t="shared" si="189"/>
        <v>-4.0504037456468023E-3</v>
      </c>
      <c r="AG154" s="15">
        <f t="shared" si="190"/>
        <v>2.9673830763510267E-4</v>
      </c>
      <c r="AH154" s="15">
        <f t="shared" si="191"/>
        <v>9.7937136394747881E-3</v>
      </c>
      <c r="AI154" s="1">
        <f t="shared" si="155"/>
        <v>370785.898033262</v>
      </c>
      <c r="AJ154" s="1">
        <f t="shared" si="156"/>
        <v>130407.8048083079</v>
      </c>
      <c r="AK154" s="1">
        <f t="shared" si="157"/>
        <v>48667.748510657526</v>
      </c>
      <c r="AL154" s="14">
        <f t="shared" si="192"/>
        <v>54.338339534606952</v>
      </c>
      <c r="AM154" s="14">
        <f t="shared" si="193"/>
        <v>11.615400155687666</v>
      </c>
      <c r="AN154" s="14">
        <f t="shared" si="194"/>
        <v>3.8672395624093343</v>
      </c>
      <c r="AO154" s="11">
        <f t="shared" si="195"/>
        <v>7.7012520993506826E-3</v>
      </c>
      <c r="AP154" s="11">
        <f t="shared" si="196"/>
        <v>9.7015464666395292E-3</v>
      </c>
      <c r="AQ154" s="11">
        <f t="shared" si="197"/>
        <v>8.800526730940228E-3</v>
      </c>
      <c r="AR154" s="1">
        <f t="shared" si="201"/>
        <v>205171.49543209301</v>
      </c>
      <c r="AS154" s="1">
        <f t="shared" si="201"/>
        <v>73972.302158607214</v>
      </c>
      <c r="AT154" s="1">
        <f t="shared" si="201"/>
        <v>27328.855425116741</v>
      </c>
      <c r="AU154" s="1">
        <f t="shared" si="158"/>
        <v>41034.299086418607</v>
      </c>
      <c r="AV154" s="1">
        <f t="shared" si="159"/>
        <v>14794.460431721443</v>
      </c>
      <c r="AW154" s="1">
        <f t="shared" si="160"/>
        <v>5465.7710850233489</v>
      </c>
      <c r="AX154" s="1">
        <f t="shared" si="212"/>
        <v>140913.37142331398</v>
      </c>
      <c r="AY154" s="1">
        <f t="shared" si="204"/>
        <v>19984.533602570915</v>
      </c>
      <c r="AZ154" s="1">
        <f t="shared" si="205"/>
        <v>5013.3550079123379</v>
      </c>
      <c r="BA154" s="1">
        <f t="shared" si="213"/>
        <v>13809.862498574932</v>
      </c>
      <c r="BB154" s="1">
        <f t="shared" si="214"/>
        <v>29323.738520863895</v>
      </c>
      <c r="BC154" s="1">
        <f t="shared" si="215"/>
        <v>37154.845662023872</v>
      </c>
      <c r="BD154" s="1">
        <f t="shared" si="216"/>
        <v>5137.9651979104856</v>
      </c>
      <c r="BE154" s="2">
        <f t="shared" si="222"/>
        <v>1.2215527840971803E-2</v>
      </c>
      <c r="BF154" s="2">
        <f t="shared" si="223"/>
        <v>1.0459493193196024E-2</v>
      </c>
      <c r="BG154" s="2">
        <f t="shared" si="224"/>
        <v>6.7106044469667243E-3</v>
      </c>
      <c r="BH154" s="2">
        <f t="shared" si="206"/>
        <v>9.1171513458240244E-3</v>
      </c>
      <c r="BI154" s="2">
        <f t="shared" si="217"/>
        <v>1.4921912043355725E-5</v>
      </c>
      <c r="BJ154" s="2">
        <f t="shared" si="207"/>
        <v>1.0940099785851396E-5</v>
      </c>
      <c r="BK154" s="2">
        <f t="shared" si="208"/>
        <v>4.5032212043649583E-6</v>
      </c>
      <c r="BL154" s="2">
        <f t="shared" si="209"/>
        <v>3.061551008641453</v>
      </c>
      <c r="BM154" s="2">
        <f t="shared" si="210"/>
        <v>0.80926436700431359</v>
      </c>
      <c r="BN154" s="2">
        <f t="shared" si="211"/>
        <v>0.12306788124141003</v>
      </c>
      <c r="BO154" s="2">
        <f t="shared" si="218"/>
        <v>32.520782128743313</v>
      </c>
      <c r="BP154" s="2">
        <f t="shared" si="219"/>
        <v>3.9597782303707727</v>
      </c>
      <c r="BQ154" s="2">
        <f t="shared" si="220"/>
        <v>0.88080937736873555</v>
      </c>
      <c r="BR154" s="11">
        <f t="shared" si="221"/>
        <v>4.039821100836713E-2</v>
      </c>
      <c r="BS154" s="17">
        <f t="shared" si="202"/>
        <v>1.4142353425561662E-2</v>
      </c>
      <c r="BT154" s="17">
        <f t="shared" si="203"/>
        <v>6.3993829875609726E-2</v>
      </c>
      <c r="BU154" s="12">
        <f>(BU$3*templow!$I264+BU$4*templow!$I264^2+BU$5*templow!$I264^6)*(K154/K$56)^$BW$1</f>
        <v>2.3563718254376993</v>
      </c>
      <c r="BV154" s="12">
        <f>(BV$3*templow!$I264+BV$4*templow!$I264^2+BV$5*templow!$I264^6)*(L154/L$56)^$BW$1</f>
        <v>0.86345660028542481</v>
      </c>
      <c r="BW154" s="12">
        <f>(BW$3*templow!$I264+BW$4*templow!$I264^2+BW$5*templow!$I264^6)*(M154/M$56)^$BW$1</f>
        <v>7.6046598632368697E-3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161"/>
        <v>2109</v>
      </c>
      <c r="B155" s="5">
        <f t="shared" si="162"/>
        <v>1164.8390556636591</v>
      </c>
      <c r="C155" s="5">
        <f t="shared" si="163"/>
        <v>2961.3313792373738</v>
      </c>
      <c r="D155" s="5">
        <f t="shared" si="164"/>
        <v>4361.4177388596263</v>
      </c>
      <c r="E155" s="15">
        <f t="shared" si="165"/>
        <v>2.5601469591636505E-5</v>
      </c>
      <c r="F155" s="15">
        <f t="shared" si="166"/>
        <v>5.0436611814372876E-5</v>
      </c>
      <c r="G155" s="15">
        <f t="shared" si="167"/>
        <v>1.0296454888091045E-4</v>
      </c>
      <c r="H155" s="5">
        <f t="shared" si="168"/>
        <v>207144.13596984034</v>
      </c>
      <c r="I155" s="5">
        <f t="shared" si="169"/>
        <v>74872.992719784321</v>
      </c>
      <c r="J155" s="5">
        <f t="shared" si="170"/>
        <v>27632.010145015167</v>
      </c>
      <c r="K155" s="5">
        <f t="shared" si="171"/>
        <v>177830.69254303238</v>
      </c>
      <c r="L155" s="5">
        <f t="shared" si="172"/>
        <v>25283.557674341137</v>
      </c>
      <c r="M155" s="5">
        <f t="shared" si="173"/>
        <v>6335.556876108838</v>
      </c>
      <c r="N155" s="15">
        <f t="shared" si="174"/>
        <v>9.588746599872966E-3</v>
      </c>
      <c r="O155" s="15">
        <f t="shared" si="175"/>
        <v>1.2125003351132646E-2</v>
      </c>
      <c r="P155" s="15">
        <f t="shared" si="176"/>
        <v>1.0988747632630247E-2</v>
      </c>
      <c r="Q155" s="5">
        <f t="shared" si="177"/>
        <v>10010.000967554703</v>
      </c>
      <c r="R155" s="5">
        <f t="shared" si="178"/>
        <v>13338.196150667472</v>
      </c>
      <c r="S155" s="5">
        <f t="shared" si="179"/>
        <v>6889.0676706360573</v>
      </c>
      <c r="T155" s="5">
        <f t="shared" si="180"/>
        <v>48.323844267607626</v>
      </c>
      <c r="U155" s="5">
        <f t="shared" si="181"/>
        <v>178.1442902995249</v>
      </c>
      <c r="V155" s="5">
        <f t="shared" si="182"/>
        <v>249.31474889020512</v>
      </c>
      <c r="W155" s="15">
        <f t="shared" si="183"/>
        <v>-1.0734613539272964E-2</v>
      </c>
      <c r="X155" s="15">
        <f t="shared" si="184"/>
        <v>-1.217998157191269E-2</v>
      </c>
      <c r="Y155" s="15">
        <f t="shared" si="185"/>
        <v>-9.7425357312937999E-3</v>
      </c>
      <c r="Z155" s="5">
        <f t="shared" si="198"/>
        <v>15333.79766539101</v>
      </c>
      <c r="AA155" s="5">
        <f t="shared" si="199"/>
        <v>39089.288225725613</v>
      </c>
      <c r="AB155" s="5">
        <f t="shared" si="200"/>
        <v>42107.095697514844</v>
      </c>
      <c r="AC155" s="16">
        <f t="shared" si="186"/>
        <v>1.5488945343517635</v>
      </c>
      <c r="AD155" s="16">
        <f t="shared" si="187"/>
        <v>2.9611538103604986</v>
      </c>
      <c r="AE155" s="16">
        <f t="shared" si="188"/>
        <v>6.1610991627746827</v>
      </c>
      <c r="AF155" s="15">
        <f t="shared" si="189"/>
        <v>-4.0504037456468023E-3</v>
      </c>
      <c r="AG155" s="15">
        <f t="shared" si="190"/>
        <v>2.9673830763510267E-4</v>
      </c>
      <c r="AH155" s="15">
        <f t="shared" si="191"/>
        <v>9.7937136394747881E-3</v>
      </c>
      <c r="AI155" s="1">
        <f t="shared" si="155"/>
        <v>374741.60731635441</v>
      </c>
      <c r="AJ155" s="1">
        <f t="shared" si="156"/>
        <v>132161.48475919856</v>
      </c>
      <c r="AK155" s="1">
        <f t="shared" si="157"/>
        <v>49266.74474461512</v>
      </c>
      <c r="AL155" s="14">
        <f t="shared" si="192"/>
        <v>54.752628053508914</v>
      </c>
      <c r="AM155" s="14">
        <f t="shared" si="193"/>
        <v>11.726960626583294</v>
      </c>
      <c r="AN155" s="14">
        <f t="shared" si="194"/>
        <v>3.9009329701018278</v>
      </c>
      <c r="AO155" s="11">
        <f t="shared" si="195"/>
        <v>7.6242395783571761E-3</v>
      </c>
      <c r="AP155" s="11">
        <f t="shared" si="196"/>
        <v>9.6045310019731347E-3</v>
      </c>
      <c r="AQ155" s="11">
        <f t="shared" si="197"/>
        <v>8.7125214636308256E-3</v>
      </c>
      <c r="AR155" s="1">
        <f t="shared" si="201"/>
        <v>207144.13596984034</v>
      </c>
      <c r="AS155" s="1">
        <f t="shared" si="201"/>
        <v>74872.992719784321</v>
      </c>
      <c r="AT155" s="1">
        <f t="shared" si="201"/>
        <v>27632.010145015167</v>
      </c>
      <c r="AU155" s="1">
        <f t="shared" si="158"/>
        <v>41428.827193968071</v>
      </c>
      <c r="AV155" s="1">
        <f t="shared" si="159"/>
        <v>14974.598543956865</v>
      </c>
      <c r="AW155" s="1">
        <f t="shared" si="160"/>
        <v>5526.4020290030339</v>
      </c>
      <c r="AX155" s="1">
        <f t="shared" si="212"/>
        <v>142264.55403442591</v>
      </c>
      <c r="AY155" s="1">
        <f t="shared" si="204"/>
        <v>20226.846139472909</v>
      </c>
      <c r="AZ155" s="1">
        <f t="shared" si="205"/>
        <v>5068.44550088707</v>
      </c>
      <c r="BA155" s="1">
        <f t="shared" si="213"/>
        <v>13821.332187742637</v>
      </c>
      <c r="BB155" s="1">
        <f t="shared" si="214"/>
        <v>29360.907726407455</v>
      </c>
      <c r="BC155" s="1">
        <f t="shared" si="215"/>
        <v>37206.336399912063</v>
      </c>
      <c r="BD155" s="1">
        <f t="shared" si="216"/>
        <v>4994.5367733830708</v>
      </c>
      <c r="BE155" s="2">
        <f t="shared" si="222"/>
        <v>1.2215527840971803E-2</v>
      </c>
      <c r="BF155" s="2">
        <f t="shared" si="223"/>
        <v>1.0459493193196024E-2</v>
      </c>
      <c r="BG155" s="2">
        <f t="shared" si="224"/>
        <v>6.7106044469667243E-3</v>
      </c>
      <c r="BH155" s="2">
        <f t="shared" si="206"/>
        <v>9.1031491455658142E-3</v>
      </c>
      <c r="BI155" s="2">
        <f t="shared" si="217"/>
        <v>1.4921912043355725E-5</v>
      </c>
      <c r="BJ155" s="2">
        <f t="shared" si="207"/>
        <v>1.0940099785851396E-5</v>
      </c>
      <c r="BK155" s="2">
        <f t="shared" si="208"/>
        <v>4.5032212043649583E-6</v>
      </c>
      <c r="BL155" s="2">
        <f t="shared" si="209"/>
        <v>3.0909865772388763</v>
      </c>
      <c r="BM155" s="2">
        <f t="shared" si="210"/>
        <v>0.81911801161976561</v>
      </c>
      <c r="BN155" s="2">
        <f t="shared" si="211"/>
        <v>0.12443305400425994</v>
      </c>
      <c r="BO155" s="2">
        <f t="shared" si="218"/>
        <v>33.003891341866208</v>
      </c>
      <c r="BP155" s="2">
        <f t="shared" si="219"/>
        <v>4.0068959720346111</v>
      </c>
      <c r="BQ155" s="2">
        <f t="shared" si="220"/>
        <v>0.88074224586670968</v>
      </c>
      <c r="BR155" s="11">
        <f t="shared" si="221"/>
        <v>4.0289882318899489E-2</v>
      </c>
      <c r="BS155" s="17">
        <f t="shared" si="202"/>
        <v>1.3593211979723335E-2</v>
      </c>
      <c r="BT155" s="17">
        <f t="shared" si="203"/>
        <v>6.2129931918067691E-2</v>
      </c>
      <c r="BU155" s="12">
        <f>(BU$3*templow!$I265+BU$4*templow!$I265^2+BU$5*templow!$I265^6)*(K155/K$56)^$BW$1</f>
        <v>2.3385634591118865</v>
      </c>
      <c r="BV155" s="12">
        <f>(BV$3*templow!$I265+BV$4*templow!$I265^2+BV$5*templow!$I265^6)*(L155/L$56)^$BW$1</f>
        <v>0.84624220006427664</v>
      </c>
      <c r="BW155" s="12">
        <f>(BW$3*templow!$I265+BW$4*templow!$I265^2+BW$5*templow!$I265^6)*(M155/M$56)^$BW$1</f>
        <v>-9.7742183060026341E-3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161"/>
        <v>2110</v>
      </c>
      <c r="B156" s="5">
        <f t="shared" si="162"/>
        <v>1164.8673861757386</v>
      </c>
      <c r="C156" s="5">
        <f t="shared" si="163"/>
        <v>2961.4732707825406</v>
      </c>
      <c r="D156" s="5">
        <f t="shared" si="164"/>
        <v>4361.8443566990909</v>
      </c>
      <c r="E156" s="15">
        <f t="shared" si="165"/>
        <v>2.4321396112054679E-5</v>
      </c>
      <c r="F156" s="15">
        <f t="shared" si="166"/>
        <v>4.7914781223654231E-5</v>
      </c>
      <c r="G156" s="15">
        <f t="shared" si="167"/>
        <v>9.7816321436864918E-5</v>
      </c>
      <c r="H156" s="5">
        <f t="shared" si="168"/>
        <v>209113.99201838771</v>
      </c>
      <c r="I156" s="5">
        <f t="shared" si="169"/>
        <v>75774.965795372133</v>
      </c>
      <c r="J156" s="5">
        <f t="shared" si="170"/>
        <v>27935.203601142526</v>
      </c>
      <c r="K156" s="5">
        <f t="shared" si="171"/>
        <v>179517.42361412421</v>
      </c>
      <c r="L156" s="5">
        <f t="shared" si="172"/>
        <v>25586.915317776729</v>
      </c>
      <c r="M156" s="5">
        <f t="shared" si="173"/>
        <v>6404.4475952560178</v>
      </c>
      <c r="N156" s="15">
        <f t="shared" si="174"/>
        <v>9.485039095170178E-3</v>
      </c>
      <c r="O156" s="15">
        <f t="shared" si="175"/>
        <v>1.1998218262750715E-2</v>
      </c>
      <c r="P156" s="15">
        <f t="shared" si="176"/>
        <v>1.0873664382520909E-2</v>
      </c>
      <c r="Q156" s="5">
        <f t="shared" si="177"/>
        <v>9996.7166537808225</v>
      </c>
      <c r="R156" s="5">
        <f t="shared" si="178"/>
        <v>13334.461424846053</v>
      </c>
      <c r="S156" s="5">
        <f t="shared" si="179"/>
        <v>6896.8048389539817</v>
      </c>
      <c r="T156" s="5">
        <f t="shared" si="180"/>
        <v>47.80510647466285</v>
      </c>
      <c r="U156" s="5">
        <f t="shared" si="181"/>
        <v>175.97449612653523</v>
      </c>
      <c r="V156" s="5">
        <f t="shared" si="182"/>
        <v>246.88579104080375</v>
      </c>
      <c r="W156" s="15">
        <f t="shared" si="183"/>
        <v>-1.0734613539272964E-2</v>
      </c>
      <c r="X156" s="15">
        <f t="shared" si="184"/>
        <v>-1.217998157191269E-2</v>
      </c>
      <c r="Y156" s="15">
        <f t="shared" si="185"/>
        <v>-9.7425357312937999E-3</v>
      </c>
      <c r="Z156" s="5">
        <f t="shared" si="198"/>
        <v>15253.008821371513</v>
      </c>
      <c r="AA156" s="5">
        <f t="shared" si="199"/>
        <v>39094.935024669256</v>
      </c>
      <c r="AB156" s="5">
        <f t="shared" si="200"/>
        <v>42572.299742116586</v>
      </c>
      <c r="AC156" s="16">
        <f t="shared" si="186"/>
        <v>1.5426208861282134</v>
      </c>
      <c r="AD156" s="16">
        <f t="shared" si="187"/>
        <v>2.9620324981308324</v>
      </c>
      <c r="AE156" s="16">
        <f t="shared" si="188"/>
        <v>6.2214392036793056</v>
      </c>
      <c r="AF156" s="15">
        <f t="shared" si="189"/>
        <v>-4.0504037456468023E-3</v>
      </c>
      <c r="AG156" s="15">
        <f t="shared" si="190"/>
        <v>2.9673830763510267E-4</v>
      </c>
      <c r="AH156" s="15">
        <f t="shared" si="191"/>
        <v>9.7937136394747881E-3</v>
      </c>
      <c r="AI156" s="1">
        <f t="shared" si="155"/>
        <v>378696.27377868706</v>
      </c>
      <c r="AJ156" s="1">
        <f t="shared" si="156"/>
        <v>133919.93482723559</v>
      </c>
      <c r="AK156" s="1">
        <f t="shared" si="157"/>
        <v>49866.472299156638</v>
      </c>
      <c r="AL156" s="14">
        <f t="shared" si="192"/>
        <v>55.165900735795297</v>
      </c>
      <c r="AM156" s="14">
        <f t="shared" si="193"/>
        <v>11.838466263911261</v>
      </c>
      <c r="AN156" s="14">
        <f t="shared" si="194"/>
        <v>3.9345800627097236</v>
      </c>
      <c r="AO156" s="11">
        <f t="shared" si="195"/>
        <v>7.5479971825736045E-3</v>
      </c>
      <c r="AP156" s="11">
        <f t="shared" si="196"/>
        <v>9.5084856919534031E-3</v>
      </c>
      <c r="AQ156" s="11">
        <f t="shared" si="197"/>
        <v>8.6253962489945164E-3</v>
      </c>
      <c r="AR156" s="1">
        <f t="shared" si="201"/>
        <v>209113.99201838771</v>
      </c>
      <c r="AS156" s="1">
        <f t="shared" si="201"/>
        <v>75774.965795372133</v>
      </c>
      <c r="AT156" s="1">
        <f t="shared" si="201"/>
        <v>27935.203601142526</v>
      </c>
      <c r="AU156" s="1">
        <f t="shared" si="158"/>
        <v>41822.798403677545</v>
      </c>
      <c r="AV156" s="1">
        <f t="shared" si="159"/>
        <v>15154.993159074427</v>
      </c>
      <c r="AW156" s="1">
        <f t="shared" si="160"/>
        <v>5587.040720228506</v>
      </c>
      <c r="AX156" s="1">
        <f t="shared" si="212"/>
        <v>143613.93889129939</v>
      </c>
      <c r="AY156" s="1">
        <f t="shared" si="204"/>
        <v>20469.532254221383</v>
      </c>
      <c r="AZ156" s="1">
        <f t="shared" si="205"/>
        <v>5123.5580762048139</v>
      </c>
      <c r="BA156" s="1">
        <f t="shared" si="213"/>
        <v>13832.665084325645</v>
      </c>
      <c r="BB156" s="1">
        <f t="shared" si="214"/>
        <v>29397.635477649997</v>
      </c>
      <c r="BC156" s="1">
        <f t="shared" si="215"/>
        <v>37257.149007899978</v>
      </c>
      <c r="BD156" s="1">
        <f t="shared" si="216"/>
        <v>4855.0288951798821</v>
      </c>
      <c r="BE156" s="2">
        <f t="shared" si="222"/>
        <v>1.2215527840971803E-2</v>
      </c>
      <c r="BF156" s="2">
        <f t="shared" si="223"/>
        <v>1.0459493193196024E-2</v>
      </c>
      <c r="BG156" s="2">
        <f t="shared" si="224"/>
        <v>6.7106044469667243E-3</v>
      </c>
      <c r="BH156" s="2">
        <f t="shared" si="206"/>
        <v>9.089149924193015E-3</v>
      </c>
      <c r="BI156" s="2">
        <f t="shared" si="217"/>
        <v>1.4921912043355725E-5</v>
      </c>
      <c r="BJ156" s="2">
        <f t="shared" si="207"/>
        <v>1.0940099785851396E-5</v>
      </c>
      <c r="BK156" s="2">
        <f t="shared" si="208"/>
        <v>4.5032212043649583E-6</v>
      </c>
      <c r="BL156" s="2">
        <f t="shared" si="209"/>
        <v>3.1203805959333724</v>
      </c>
      <c r="BM156" s="2">
        <f t="shared" si="210"/>
        <v>0.82898568707084752</v>
      </c>
      <c r="BN156" s="2">
        <f t="shared" si="211"/>
        <v>0.12579840120491736</v>
      </c>
      <c r="BO156" s="2">
        <f t="shared" si="218"/>
        <v>33.494215093592032</v>
      </c>
      <c r="BP156" s="2">
        <f t="shared" si="219"/>
        <v>4.0545801570010997</v>
      </c>
      <c r="BQ156" s="2">
        <f t="shared" si="220"/>
        <v>0.88067641470302116</v>
      </c>
      <c r="BR156" s="11">
        <f t="shared" si="221"/>
        <v>4.0182578298216115E-2</v>
      </c>
      <c r="BS156" s="17">
        <f t="shared" si="202"/>
        <v>1.3066753998820834E-2</v>
      </c>
      <c r="BT156" s="17">
        <f t="shared" si="203"/>
        <v>6.0320322250551152E-2</v>
      </c>
      <c r="BU156" s="12">
        <f>(BU$3*templow!$I266+BU$4*templow!$I266^2+BU$5*templow!$I266^6)*(K156/K$56)^$BW$1</f>
        <v>2.3203069932890066</v>
      </c>
      <c r="BV156" s="12">
        <f>(BV$3*templow!$I266+BV$4*templow!$I266^2+BV$5*templow!$I266^6)*(L156/L$56)^$BW$1</f>
        <v>0.82877877011183243</v>
      </c>
      <c r="BW156" s="12">
        <f>(BW$3*templow!$I266+BW$4*templow!$I266^2+BW$5*templow!$I266^6)*(M156/M$56)^$BW$1</f>
        <v>-2.7331929812582742E-2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161"/>
        <v>2111</v>
      </c>
      <c r="B157" s="5">
        <f t="shared" si="162"/>
        <v>1164.8943008167998</v>
      </c>
      <c r="C157" s="5">
        <f t="shared" si="163"/>
        <v>2961.6080742092163</v>
      </c>
      <c r="D157" s="5">
        <f t="shared" si="164"/>
        <v>4362.2496832902607</v>
      </c>
      <c r="E157" s="15">
        <f t="shared" si="165"/>
        <v>2.3105326306451945E-5</v>
      </c>
      <c r="F157" s="15">
        <f t="shared" si="166"/>
        <v>4.5519042162471515E-5</v>
      </c>
      <c r="G157" s="15">
        <f t="shared" si="167"/>
        <v>9.2925505365021663E-5</v>
      </c>
      <c r="H157" s="5">
        <f t="shared" si="168"/>
        <v>211080.86067222312</v>
      </c>
      <c r="I157" s="5">
        <f t="shared" si="169"/>
        <v>76678.112842029892</v>
      </c>
      <c r="J157" s="5">
        <f t="shared" si="170"/>
        <v>28238.404454547301</v>
      </c>
      <c r="K157" s="5">
        <f t="shared" si="171"/>
        <v>181201.72836644284</v>
      </c>
      <c r="L157" s="5">
        <f t="shared" si="172"/>
        <v>25890.702253877342</v>
      </c>
      <c r="M157" s="5">
        <f t="shared" si="173"/>
        <v>6473.3581304883646</v>
      </c>
      <c r="N157" s="15">
        <f t="shared" si="174"/>
        <v>9.3824026571318608E-3</v>
      </c>
      <c r="O157" s="15">
        <f t="shared" si="175"/>
        <v>1.1872745593899392E-2</v>
      </c>
      <c r="P157" s="15">
        <f t="shared" si="176"/>
        <v>1.0759793753857938E-2</v>
      </c>
      <c r="Q157" s="5">
        <f t="shared" si="177"/>
        <v>9982.4227925638825</v>
      </c>
      <c r="R157" s="5">
        <f t="shared" si="178"/>
        <v>13329.043002102679</v>
      </c>
      <c r="S157" s="5">
        <f t="shared" si="179"/>
        <v>6903.7391668312284</v>
      </c>
      <c r="T157" s="5">
        <f t="shared" si="180"/>
        <v>47.291937131453551</v>
      </c>
      <c r="U157" s="5">
        <f t="shared" si="181"/>
        <v>173.83113000658741</v>
      </c>
      <c r="V157" s="5">
        <f t="shared" si="182"/>
        <v>244.48049740003998</v>
      </c>
      <c r="W157" s="15">
        <f t="shared" si="183"/>
        <v>-1.0734613539272964E-2</v>
      </c>
      <c r="X157" s="15">
        <f t="shared" si="184"/>
        <v>-1.217998157191269E-2</v>
      </c>
      <c r="Y157" s="15">
        <f t="shared" si="185"/>
        <v>-9.7425357312937999E-3</v>
      </c>
      <c r="Z157" s="5">
        <f t="shared" si="198"/>
        <v>15171.06763569517</v>
      </c>
      <c r="AA157" s="5">
        <f t="shared" si="199"/>
        <v>39095.586068854398</v>
      </c>
      <c r="AB157" s="5">
        <f t="shared" si="200"/>
        <v>43037.522222998363</v>
      </c>
      <c r="AC157" s="16">
        <f t="shared" si="186"/>
        <v>1.5363726487129266</v>
      </c>
      <c r="AD157" s="16">
        <f t="shared" si="187"/>
        <v>2.9629114466414879</v>
      </c>
      <c r="AE157" s="16">
        <f t="shared" si="188"/>
        <v>6.2823701976655428</v>
      </c>
      <c r="AF157" s="15">
        <f t="shared" si="189"/>
        <v>-4.0504037456468023E-3</v>
      </c>
      <c r="AG157" s="15">
        <f t="shared" si="190"/>
        <v>2.9673830763510267E-4</v>
      </c>
      <c r="AH157" s="15">
        <f t="shared" si="191"/>
        <v>9.7937136394747881E-3</v>
      </c>
      <c r="AI157" s="1">
        <f t="shared" si="155"/>
        <v>382649.4448044959</v>
      </c>
      <c r="AJ157" s="1">
        <f t="shared" si="156"/>
        <v>135682.93450358647</v>
      </c>
      <c r="AK157" s="1">
        <f t="shared" si="157"/>
        <v>50466.865789469484</v>
      </c>
      <c r="AL157" s="14">
        <f t="shared" si="192"/>
        <v>55.578128878489942</v>
      </c>
      <c r="AM157" s="14">
        <f t="shared" si="193"/>
        <v>11.949906492125484</v>
      </c>
      <c r="AN157" s="14">
        <f t="shared" si="194"/>
        <v>3.9681780017028463</v>
      </c>
      <c r="AO157" s="11">
        <f t="shared" si="195"/>
        <v>7.4725172107478685E-3</v>
      </c>
      <c r="AP157" s="11">
        <f t="shared" si="196"/>
        <v>9.413400835033869E-3</v>
      </c>
      <c r="AQ157" s="11">
        <f t="shared" si="197"/>
        <v>8.5391422865045714E-3</v>
      </c>
      <c r="AR157" s="1">
        <f t="shared" si="201"/>
        <v>211080.86067222312</v>
      </c>
      <c r="AS157" s="1">
        <f t="shared" si="201"/>
        <v>76678.112842029892</v>
      </c>
      <c r="AT157" s="1">
        <f t="shared" si="201"/>
        <v>28238.404454547301</v>
      </c>
      <c r="AU157" s="1">
        <f t="shared" si="158"/>
        <v>42216.172134444627</v>
      </c>
      <c r="AV157" s="1">
        <f t="shared" si="159"/>
        <v>15335.622568405979</v>
      </c>
      <c r="AW157" s="1">
        <f t="shared" si="160"/>
        <v>5647.6808909094607</v>
      </c>
      <c r="AX157" s="1">
        <f t="shared" si="212"/>
        <v>144961.3826931543</v>
      </c>
      <c r="AY157" s="1">
        <f t="shared" si="204"/>
        <v>20712.561803101875</v>
      </c>
      <c r="AZ157" s="1">
        <f t="shared" si="205"/>
        <v>5178.686504390691</v>
      </c>
      <c r="BA157" s="1">
        <f t="shared" si="213"/>
        <v>13843.863245896153</v>
      </c>
      <c r="BB157" s="1">
        <f t="shared" si="214"/>
        <v>29433.9289494595</v>
      </c>
      <c r="BC157" s="1">
        <f t="shared" si="215"/>
        <v>37307.29733532836</v>
      </c>
      <c r="BD157" s="1">
        <f t="shared" si="216"/>
        <v>4719.3384165828893</v>
      </c>
      <c r="BE157" s="2">
        <f t="shared" si="222"/>
        <v>1.2215527840971803E-2</v>
      </c>
      <c r="BF157" s="2">
        <f t="shared" si="223"/>
        <v>1.0459493193196024E-2</v>
      </c>
      <c r="BG157" s="2">
        <f t="shared" si="224"/>
        <v>6.7106044469667243E-3</v>
      </c>
      <c r="BH157" s="2">
        <f t="shared" si="206"/>
        <v>9.075154226945905E-3</v>
      </c>
      <c r="BI157" s="2">
        <f t="shared" si="217"/>
        <v>1.4921912043355725E-5</v>
      </c>
      <c r="BJ157" s="2">
        <f t="shared" si="207"/>
        <v>1.0940099785851396E-5</v>
      </c>
      <c r="BK157" s="2">
        <f t="shared" si="208"/>
        <v>4.5032212043649583E-6</v>
      </c>
      <c r="BL157" s="2">
        <f t="shared" si="209"/>
        <v>3.149730036986738</v>
      </c>
      <c r="BM157" s="2">
        <f t="shared" si="210"/>
        <v>0.83886620588258043</v>
      </c>
      <c r="BN157" s="2">
        <f t="shared" si="211"/>
        <v>0.12716378171715129</v>
      </c>
      <c r="BO157" s="2">
        <f t="shared" si="218"/>
        <v>33.991861247406284</v>
      </c>
      <c r="BP157" s="2">
        <f t="shared" si="219"/>
        <v>4.1028375833826161</v>
      </c>
      <c r="BQ157" s="2">
        <f t="shared" si="220"/>
        <v>0.88061186016265092</v>
      </c>
      <c r="BR157" s="11">
        <f t="shared" si="221"/>
        <v>4.0076293541065872E-2</v>
      </c>
      <c r="BS157" s="17">
        <f t="shared" si="202"/>
        <v>1.2561981205452037E-2</v>
      </c>
      <c r="BT157" s="17">
        <f t="shared" si="203"/>
        <v>5.8563419660729275E-2</v>
      </c>
      <c r="BU157" s="12">
        <f>(BU$3*templow!$I267+BU$4*templow!$I267^2+BU$5*templow!$I267^6)*(K157/K$56)^$BW$1</f>
        <v>2.3016097212099389</v>
      </c>
      <c r="BV157" s="12">
        <f>(BV$3*templow!$I267+BV$4*templow!$I267^2+BV$5*templow!$I267^6)*(L157/L$56)^$BW$1</f>
        <v>0.81107144521143748</v>
      </c>
      <c r="BW157" s="12">
        <f>(BW$3*templow!$I267+BW$4*templow!$I267^2+BW$5*templow!$I267^6)*(M157/M$56)^$BW$1</f>
        <v>-4.5064451525230607E-2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161"/>
        <v>2112</v>
      </c>
      <c r="B158" s="5">
        <f t="shared" si="162"/>
        <v>1164.9198703165862</v>
      </c>
      <c r="C158" s="5">
        <f t="shared" si="163"/>
        <v>2961.7361432938751</v>
      </c>
      <c r="D158" s="5">
        <f t="shared" si="164"/>
        <v>4362.6347793337909</v>
      </c>
      <c r="E158" s="15">
        <f t="shared" si="165"/>
        <v>2.1950059991129345E-5</v>
      </c>
      <c r="F158" s="15">
        <f t="shared" si="166"/>
        <v>4.3243090054347937E-5</v>
      </c>
      <c r="G158" s="15">
        <f t="shared" si="167"/>
        <v>8.8279230096770575E-5</v>
      </c>
      <c r="H158" s="5">
        <f t="shared" si="168"/>
        <v>213044.54197198589</v>
      </c>
      <c r="I158" s="5">
        <f t="shared" si="169"/>
        <v>77582.325927466954</v>
      </c>
      <c r="J158" s="5">
        <f t="shared" si="170"/>
        <v>28541.581607055028</v>
      </c>
      <c r="K158" s="5">
        <f t="shared" si="171"/>
        <v>182883.43035481704</v>
      </c>
      <c r="L158" s="5">
        <f t="shared" si="172"/>
        <v>26194.881033927719</v>
      </c>
      <c r="M158" s="5">
        <f t="shared" si="173"/>
        <v>6542.2807662606028</v>
      </c>
      <c r="N158" s="15">
        <f t="shared" si="174"/>
        <v>9.2808275259566031E-3</v>
      </c>
      <c r="O158" s="15">
        <f t="shared" si="175"/>
        <v>1.1748572018930981E-2</v>
      </c>
      <c r="P158" s="15">
        <f t="shared" si="176"/>
        <v>1.0647122310076584E-2</v>
      </c>
      <c r="Q158" s="5">
        <f t="shared" si="177"/>
        <v>9967.134750513058</v>
      </c>
      <c r="R158" s="5">
        <f t="shared" si="178"/>
        <v>13321.961432212904</v>
      </c>
      <c r="S158" s="5">
        <f t="shared" si="179"/>
        <v>6909.8780168373896</v>
      </c>
      <c r="T158" s="5">
        <f t="shared" si="180"/>
        <v>46.784276462823804</v>
      </c>
      <c r="U158" s="5">
        <f t="shared" si="181"/>
        <v>171.71387004648241</v>
      </c>
      <c r="V158" s="5">
        <f t="shared" si="182"/>
        <v>242.09863741851561</v>
      </c>
      <c r="W158" s="15">
        <f t="shared" si="183"/>
        <v>-1.0734613539272964E-2</v>
      </c>
      <c r="X158" s="15">
        <f t="shared" si="184"/>
        <v>-1.217998157191269E-2</v>
      </c>
      <c r="Y158" s="15">
        <f t="shared" si="185"/>
        <v>-9.7425357312937999E-3</v>
      </c>
      <c r="Z158" s="5">
        <f t="shared" si="198"/>
        <v>15088.014113734256</v>
      </c>
      <c r="AA158" s="5">
        <f t="shared" si="199"/>
        <v>39091.296125944216</v>
      </c>
      <c r="AB158" s="5">
        <f t="shared" si="200"/>
        <v>43502.7148557115</v>
      </c>
      <c r="AC158" s="16">
        <f t="shared" si="186"/>
        <v>1.5301497191818705</v>
      </c>
      <c r="AD158" s="16">
        <f t="shared" si="187"/>
        <v>2.963790655969837</v>
      </c>
      <c r="AE158" s="16">
        <f t="shared" si="188"/>
        <v>6.34389793235865</v>
      </c>
      <c r="AF158" s="15">
        <f t="shared" si="189"/>
        <v>-4.0504037456468023E-3</v>
      </c>
      <c r="AG158" s="15">
        <f t="shared" si="190"/>
        <v>2.9673830763510267E-4</v>
      </c>
      <c r="AH158" s="15">
        <f t="shared" si="191"/>
        <v>9.7937136394747881E-3</v>
      </c>
      <c r="AI158" s="1">
        <f t="shared" si="155"/>
        <v>386600.67245849094</v>
      </c>
      <c r="AJ158" s="1">
        <f t="shared" si="156"/>
        <v>137450.26362163381</v>
      </c>
      <c r="AK158" s="1">
        <f t="shared" si="157"/>
        <v>51067.860101432001</v>
      </c>
      <c r="AL158" s="14">
        <f t="shared" si="192"/>
        <v>55.989284317829764</v>
      </c>
      <c r="AM158" s="14">
        <f t="shared" si="193"/>
        <v>12.061270859279519</v>
      </c>
      <c r="AN158" s="14">
        <f t="shared" si="194"/>
        <v>4.0017239899118175</v>
      </c>
      <c r="AO158" s="11">
        <f t="shared" si="195"/>
        <v>7.3977920386403898E-3</v>
      </c>
      <c r="AP158" s="11">
        <f t="shared" si="196"/>
        <v>9.3192668266835303E-3</v>
      </c>
      <c r="AQ158" s="11">
        <f t="shared" si="197"/>
        <v>8.4537508636395257E-3</v>
      </c>
      <c r="AR158" s="1">
        <f t="shared" si="201"/>
        <v>213044.54197198589</v>
      </c>
      <c r="AS158" s="1">
        <f t="shared" si="201"/>
        <v>77582.325927466954</v>
      </c>
      <c r="AT158" s="1">
        <f t="shared" si="201"/>
        <v>28541.581607055028</v>
      </c>
      <c r="AU158" s="1">
        <f t="shared" si="158"/>
        <v>42608.908394397178</v>
      </c>
      <c r="AV158" s="1">
        <f t="shared" si="159"/>
        <v>15516.465185493391</v>
      </c>
      <c r="AW158" s="1">
        <f t="shared" si="160"/>
        <v>5708.3163214110064</v>
      </c>
      <c r="AX158" s="1">
        <f t="shared" si="212"/>
        <v>146306.74428385365</v>
      </c>
      <c r="AY158" s="1">
        <f t="shared" si="204"/>
        <v>20955.904827142174</v>
      </c>
      <c r="AZ158" s="1">
        <f t="shared" si="205"/>
        <v>5233.8246130084817</v>
      </c>
      <c r="BA158" s="1">
        <f t="shared" si="213"/>
        <v>13854.928678723572</v>
      </c>
      <c r="BB158" s="1">
        <f t="shared" si="214"/>
        <v>29469.795118207541</v>
      </c>
      <c r="BC158" s="1">
        <f t="shared" si="215"/>
        <v>37356.794765410901</v>
      </c>
      <c r="BD158" s="1">
        <f t="shared" si="216"/>
        <v>4587.3646897391782</v>
      </c>
      <c r="BE158" s="2">
        <f t="shared" si="222"/>
        <v>1.2215527840971803E-2</v>
      </c>
      <c r="BF158" s="2">
        <f t="shared" si="223"/>
        <v>1.0459493193196024E-2</v>
      </c>
      <c r="BG158" s="2">
        <f t="shared" si="224"/>
        <v>6.7106044469667243E-3</v>
      </c>
      <c r="BH158" s="2">
        <f t="shared" si="206"/>
        <v>9.061162615285041E-3</v>
      </c>
      <c r="BI158" s="2">
        <f t="shared" si="217"/>
        <v>1.4921912043355725E-5</v>
      </c>
      <c r="BJ158" s="2">
        <f t="shared" si="207"/>
        <v>1.0940099785851396E-5</v>
      </c>
      <c r="BK158" s="2">
        <f t="shared" si="208"/>
        <v>4.5032212043649583E-6</v>
      </c>
      <c r="BL158" s="2">
        <f t="shared" si="209"/>
        <v>3.1790319166229803</v>
      </c>
      <c r="BM158" s="2">
        <f t="shared" si="210"/>
        <v>0.84875838726493447</v>
      </c>
      <c r="BN158" s="2">
        <f t="shared" si="211"/>
        <v>0.12852905549900309</v>
      </c>
      <c r="BO158" s="2">
        <f t="shared" si="218"/>
        <v>34.496939281849301</v>
      </c>
      <c r="BP158" s="2">
        <f t="shared" si="219"/>
        <v>4.1516751316521141</v>
      </c>
      <c r="BQ158" s="2">
        <f t="shared" si="220"/>
        <v>0.88054855928432207</v>
      </c>
      <c r="BR158" s="11">
        <f t="shared" si="221"/>
        <v>3.9971022446329857E-2</v>
      </c>
      <c r="BS158" s="17">
        <f t="shared" si="202"/>
        <v>1.2077942054311466E-2</v>
      </c>
      <c r="BT158" s="17">
        <f t="shared" si="203"/>
        <v>5.6857688990999293E-2</v>
      </c>
      <c r="BU158" s="12">
        <f>(BU$3*templow!$I268+BU$4*templow!$I268^2+BU$5*templow!$I268^6)*(K158/K$56)^$BW$1</f>
        <v>2.2824789617594736</v>
      </c>
      <c r="BV158" s="12">
        <f>(BV$3*templow!$I268+BV$4*templow!$I268^2+BV$5*templow!$I268^6)*(L158/L$56)^$BW$1</f>
        <v>0.79312534805775381</v>
      </c>
      <c r="BW158" s="12">
        <f>(BW$3*templow!$I268+BW$4*templow!$I268^2+BW$5*templow!$I268^6)*(M158/M$56)^$BW$1</f>
        <v>-6.2967774861746553E-2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161"/>
        <v>2113</v>
      </c>
      <c r="B159" s="5">
        <f t="shared" si="162"/>
        <v>1164.9441618745725</v>
      </c>
      <c r="C159" s="5">
        <f t="shared" si="163"/>
        <v>2961.8578141854987</v>
      </c>
      <c r="D159" s="5">
        <f t="shared" si="164"/>
        <v>4363.0006528713284</v>
      </c>
      <c r="E159" s="15">
        <f t="shared" si="165"/>
        <v>2.0852556991572876E-5</v>
      </c>
      <c r="F159" s="15">
        <f t="shared" si="166"/>
        <v>4.1080935551630536E-5</v>
      </c>
      <c r="G159" s="15">
        <f t="shared" si="167"/>
        <v>8.3865268591932045E-5</v>
      </c>
      <c r="H159" s="5">
        <f t="shared" si="168"/>
        <v>215004.83893601986</v>
      </c>
      <c r="I159" s="5">
        <f t="shared" si="169"/>
        <v>78487.497765966909</v>
      </c>
      <c r="J159" s="5">
        <f t="shared" si="170"/>
        <v>28844.704210229473</v>
      </c>
      <c r="K159" s="5">
        <f t="shared" si="171"/>
        <v>184562.35583862179</v>
      </c>
      <c r="L159" s="5">
        <f t="shared" si="172"/>
        <v>26499.414451990066</v>
      </c>
      <c r="M159" s="5">
        <f t="shared" si="173"/>
        <v>6611.2078601791009</v>
      </c>
      <c r="N159" s="15">
        <f t="shared" si="174"/>
        <v>9.1803039813251885E-3</v>
      </c>
      <c r="O159" s="15">
        <f t="shared" si="175"/>
        <v>1.162568433381761E-2</v>
      </c>
      <c r="P159" s="15">
        <f t="shared" si="176"/>
        <v>1.0535636788008951E-2</v>
      </c>
      <c r="Q159" s="5">
        <f t="shared" si="177"/>
        <v>9950.868003038413</v>
      </c>
      <c r="R159" s="5">
        <f t="shared" si="178"/>
        <v>13313.237605562972</v>
      </c>
      <c r="S159" s="5">
        <f t="shared" si="179"/>
        <v>6915.2288910286698</v>
      </c>
      <c r="T159" s="5">
        <f t="shared" si="180"/>
        <v>46.282065335280883</v>
      </c>
      <c r="U159" s="5">
        <f t="shared" si="181"/>
        <v>169.62239827367443</v>
      </c>
      <c r="V159" s="5">
        <f t="shared" si="182"/>
        <v>239.73998279296816</v>
      </c>
      <c r="W159" s="15">
        <f t="shared" si="183"/>
        <v>-1.0734613539272964E-2</v>
      </c>
      <c r="X159" s="15">
        <f t="shared" si="184"/>
        <v>-1.217998157191269E-2</v>
      </c>
      <c r="Y159" s="15">
        <f t="shared" si="185"/>
        <v>-9.7425357312937999E-3</v>
      </c>
      <c r="Z159" s="5">
        <f t="shared" si="198"/>
        <v>15003.887922996229</v>
      </c>
      <c r="AA159" s="5">
        <f t="shared" si="199"/>
        <v>39082.121084326551</v>
      </c>
      <c r="AB159" s="5">
        <f t="shared" si="200"/>
        <v>43967.829735263949</v>
      </c>
      <c r="AC159" s="16">
        <f t="shared" si="186"/>
        <v>1.5239519950278959</v>
      </c>
      <c r="AD159" s="16">
        <f t="shared" si="187"/>
        <v>2.9646701261932744</v>
      </c>
      <c r="AE159" s="16">
        <f t="shared" si="188"/>
        <v>6.4060282520662266</v>
      </c>
      <c r="AF159" s="15">
        <f t="shared" si="189"/>
        <v>-4.0504037456468023E-3</v>
      </c>
      <c r="AG159" s="15">
        <f t="shared" si="190"/>
        <v>2.9673830763510267E-4</v>
      </c>
      <c r="AH159" s="15">
        <f t="shared" si="191"/>
        <v>9.7937136394747881E-3</v>
      </c>
      <c r="AI159" s="1">
        <f t="shared" si="155"/>
        <v>390549.51360703906</v>
      </c>
      <c r="AJ159" s="1">
        <f t="shared" si="156"/>
        <v>139221.70244496383</v>
      </c>
      <c r="AK159" s="1">
        <f t="shared" si="157"/>
        <v>51669.39041269981</v>
      </c>
      <c r="AL159" s="14">
        <f t="shared" si="192"/>
        <v>56.39933942878762</v>
      </c>
      <c r="AM159" s="14">
        <f t="shared" si="193"/>
        <v>12.172549038671983</v>
      </c>
      <c r="AN159" s="14">
        <f t="shared" si="194"/>
        <v>4.0352152717712233</v>
      </c>
      <c r="AO159" s="11">
        <f t="shared" si="195"/>
        <v>7.3238141182539861E-3</v>
      </c>
      <c r="AP159" s="11">
        <f t="shared" si="196"/>
        <v>9.2260741584166955E-3</v>
      </c>
      <c r="AQ159" s="11">
        <f t="shared" si="197"/>
        <v>8.3692133550031297E-3</v>
      </c>
      <c r="AR159" s="1">
        <f t="shared" si="201"/>
        <v>215004.83893601986</v>
      </c>
      <c r="AS159" s="1">
        <f t="shared" si="201"/>
        <v>78487.497765966909</v>
      </c>
      <c r="AT159" s="1">
        <f t="shared" si="201"/>
        <v>28844.704210229473</v>
      </c>
      <c r="AU159" s="1">
        <f t="shared" si="158"/>
        <v>43000.967787203976</v>
      </c>
      <c r="AV159" s="1">
        <f t="shared" si="159"/>
        <v>15697.499553193382</v>
      </c>
      <c r="AW159" s="1">
        <f t="shared" si="160"/>
        <v>5768.9408420458949</v>
      </c>
      <c r="AX159" s="1">
        <f t="shared" si="212"/>
        <v>147649.88467089742</v>
      </c>
      <c r="AY159" s="1">
        <f t="shared" si="204"/>
        <v>21199.531561592052</v>
      </c>
      <c r="AZ159" s="1">
        <f t="shared" si="205"/>
        <v>5288.9662881432805</v>
      </c>
      <c r="BA159" s="1">
        <f t="shared" si="213"/>
        <v>13865.863339754271</v>
      </c>
      <c r="BB159" s="1">
        <f t="shared" si="214"/>
        <v>29505.240769637501</v>
      </c>
      <c r="BC159" s="1">
        <f t="shared" si="215"/>
        <v>37405.654234912123</v>
      </c>
      <c r="BD159" s="1">
        <f t="shared" si="216"/>
        <v>4459.0095180985809</v>
      </c>
      <c r="BE159" s="2">
        <f t="shared" si="222"/>
        <v>1.2215527840971803E-2</v>
      </c>
      <c r="BF159" s="2">
        <f t="shared" si="223"/>
        <v>1.0459493193196024E-2</v>
      </c>
      <c r="BG159" s="2">
        <f t="shared" si="224"/>
        <v>6.7106044469667243E-3</v>
      </c>
      <c r="BH159" s="2">
        <f t="shared" si="206"/>
        <v>9.0471756661884353E-3</v>
      </c>
      <c r="BI159" s="2">
        <f t="shared" si="217"/>
        <v>1.4921912043355725E-5</v>
      </c>
      <c r="BJ159" s="2">
        <f t="shared" si="207"/>
        <v>1.0940099785851396E-5</v>
      </c>
      <c r="BK159" s="2">
        <f t="shared" si="208"/>
        <v>4.5032212043649583E-6</v>
      </c>
      <c r="BL159" s="2">
        <f t="shared" si="209"/>
        <v>3.2082832954991529</v>
      </c>
      <c r="BM159" s="2">
        <f t="shared" si="210"/>
        <v>0.85866105750146648</v>
      </c>
      <c r="BN159" s="2">
        <f t="shared" si="211"/>
        <v>0.12989408363314056</v>
      </c>
      <c r="BO159" s="2">
        <f t="shared" si="218"/>
        <v>35.009560314579119</v>
      </c>
      <c r="BP159" s="2">
        <f t="shared" si="219"/>
        <v>4.201099765607899</v>
      </c>
      <c r="BQ159" s="2">
        <f t="shared" si="220"/>
        <v>0.88048648982716815</v>
      </c>
      <c r="BR159" s="11">
        <f t="shared" si="221"/>
        <v>3.986675923020308E-2</v>
      </c>
      <c r="BS159" s="17">
        <f t="shared" si="202"/>
        <v>1.1613729415172023E-2</v>
      </c>
      <c r="BT159" s="17">
        <f t="shared" si="203"/>
        <v>5.5201639797086692E-2</v>
      </c>
      <c r="BU159" s="12">
        <f>(BU$3*templow!$I269+BU$4*templow!$I269^2+BU$5*templow!$I269^6)*(K159/K$56)^$BW$1</f>
        <v>2.2629220526918554</v>
      </c>
      <c r="BV159" s="12">
        <f>(BV$3*templow!$I269+BV$4*templow!$I269^2+BV$5*templow!$I269^6)*(L159/L$56)^$BW$1</f>
        <v>0.7749455855017966</v>
      </c>
      <c r="BW159" s="12">
        <f>(BW$3*templow!$I269+BW$4*templow!$I269^2+BW$5*templow!$I269^6)*(M159/M$56)^$BW$1</f>
        <v>-8.1037908482388898E-2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161"/>
        <v>2114</v>
      </c>
      <c r="B160" s="5">
        <f t="shared" si="162"/>
        <v>1164.9672393358735</v>
      </c>
      <c r="C160" s="5">
        <f t="shared" si="163"/>
        <v>2961.9734062809771</v>
      </c>
      <c r="D160" s="5">
        <f t="shared" si="164"/>
        <v>4363.3482618818671</v>
      </c>
      <c r="E160" s="15">
        <f t="shared" si="165"/>
        <v>1.9809929141994232E-5</v>
      </c>
      <c r="F160" s="15">
        <f t="shared" si="166"/>
        <v>3.9026888774049008E-5</v>
      </c>
      <c r="G160" s="15">
        <f t="shared" si="167"/>
        <v>7.9672005162335436E-5</v>
      </c>
      <c r="H160" s="5">
        <f t="shared" si="168"/>
        <v>216961.55758927274</v>
      </c>
      <c r="I160" s="5">
        <f t="shared" si="169"/>
        <v>79393.521752837507</v>
      </c>
      <c r="J160" s="5">
        <f t="shared" si="170"/>
        <v>29147.741674047018</v>
      </c>
      <c r="K160" s="5">
        <f t="shared" si="171"/>
        <v>186238.33380323945</v>
      </c>
      <c r="L160" s="5">
        <f t="shared" si="172"/>
        <v>26804.265556362028</v>
      </c>
      <c r="M160" s="5">
        <f t="shared" si="173"/>
        <v>6680.1318447764461</v>
      </c>
      <c r="N160" s="15">
        <f t="shared" si="174"/>
        <v>9.0808223432252699E-3</v>
      </c>
      <c r="O160" s="15">
        <f t="shared" si="175"/>
        <v>1.1504069454978838E-2</v>
      </c>
      <c r="P160" s="15">
        <f t="shared" si="176"/>
        <v>1.0425324094329502E-2</v>
      </c>
      <c r="Q160" s="5">
        <f t="shared" si="177"/>
        <v>9933.638124070123</v>
      </c>
      <c r="R160" s="5">
        <f t="shared" si="178"/>
        <v>13302.892734951616</v>
      </c>
      <c r="S160" s="5">
        <f t="shared" si="179"/>
        <v>6919.799425695056</v>
      </c>
      <c r="T160" s="5">
        <f t="shared" si="180"/>
        <v>45.785245250107259</v>
      </c>
      <c r="U160" s="5">
        <f t="shared" si="181"/>
        <v>167.55640058851745</v>
      </c>
      <c r="V160" s="5">
        <f t="shared" si="182"/>
        <v>237.40430744438791</v>
      </c>
      <c r="W160" s="15">
        <f t="shared" si="183"/>
        <v>-1.0734613539272964E-2</v>
      </c>
      <c r="X160" s="15">
        <f t="shared" si="184"/>
        <v>-1.217998157191269E-2</v>
      </c>
      <c r="Y160" s="15">
        <f t="shared" si="185"/>
        <v>-9.7425357312937999E-3</v>
      </c>
      <c r="Z160" s="5">
        <f t="shared" si="198"/>
        <v>14918.728378596421</v>
      </c>
      <c r="AA160" s="5">
        <f t="shared" si="199"/>
        <v>39068.117900869242</v>
      </c>
      <c r="AB160" s="5">
        <f t="shared" si="200"/>
        <v>44432.819349841193</v>
      </c>
      <c r="AC160" s="16">
        <f t="shared" si="186"/>
        <v>1.5177793741590491</v>
      </c>
      <c r="AD160" s="16">
        <f t="shared" si="187"/>
        <v>2.9655498573892172</v>
      </c>
      <c r="AE160" s="16">
        <f t="shared" si="188"/>
        <v>6.4687670583333485</v>
      </c>
      <c r="AF160" s="15">
        <f t="shared" si="189"/>
        <v>-4.0504037456468023E-3</v>
      </c>
      <c r="AG160" s="15">
        <f t="shared" si="190"/>
        <v>2.9673830763510267E-4</v>
      </c>
      <c r="AH160" s="15">
        <f t="shared" si="191"/>
        <v>9.7937136394747881E-3</v>
      </c>
      <c r="AI160" s="1">
        <f t="shared" si="155"/>
        <v>394495.53003353911</v>
      </c>
      <c r="AJ160" s="1">
        <f t="shared" si="156"/>
        <v>140997.03175366082</v>
      </c>
      <c r="AK160" s="1">
        <f t="shared" si="157"/>
        <v>52271.392213475723</v>
      </c>
      <c r="AL160" s="14">
        <f t="shared" si="192"/>
        <v>56.808267124372684</v>
      </c>
      <c r="AM160" s="14">
        <f t="shared" si="193"/>
        <v>12.283730830398458</v>
      </c>
      <c r="AN160" s="14">
        <f t="shared" si="194"/>
        <v>4.0686491335386155</v>
      </c>
      <c r="AO160" s="11">
        <f t="shared" si="195"/>
        <v>7.2505759770714459E-3</v>
      </c>
      <c r="AP160" s="11">
        <f t="shared" si="196"/>
        <v>9.1338134168325279E-3</v>
      </c>
      <c r="AQ160" s="11">
        <f t="shared" si="197"/>
        <v>8.2855212214530977E-3</v>
      </c>
      <c r="AR160" s="1">
        <f t="shared" si="201"/>
        <v>216961.55758927274</v>
      </c>
      <c r="AS160" s="1">
        <f t="shared" si="201"/>
        <v>79393.521752837507</v>
      </c>
      <c r="AT160" s="1">
        <f t="shared" si="201"/>
        <v>29147.741674047018</v>
      </c>
      <c r="AU160" s="1">
        <f t="shared" si="158"/>
        <v>43392.311517854549</v>
      </c>
      <c r="AV160" s="1">
        <f t="shared" si="159"/>
        <v>15878.704350567503</v>
      </c>
      <c r="AW160" s="1">
        <f t="shared" si="160"/>
        <v>5829.548334809404</v>
      </c>
      <c r="AX160" s="1">
        <f t="shared" si="212"/>
        <v>148990.66704259155</v>
      </c>
      <c r="AY160" s="1">
        <f t="shared" si="204"/>
        <v>21443.41244508962</v>
      </c>
      <c r="AZ160" s="1">
        <f t="shared" si="205"/>
        <v>5344.1054758211576</v>
      </c>
      <c r="BA160" s="1">
        <f t="shared" si="213"/>
        <v>13876.66913850024</v>
      </c>
      <c r="BB160" s="1">
        <f t="shared" si="214"/>
        <v>29540.272506384674</v>
      </c>
      <c r="BC160" s="1">
        <f t="shared" si="215"/>
        <v>37453.888252964192</v>
      </c>
      <c r="BD160" s="1">
        <f t="shared" si="216"/>
        <v>4334.1771088471223</v>
      </c>
      <c r="BE160" s="2">
        <f t="shared" si="222"/>
        <v>1.2215527840971803E-2</v>
      </c>
      <c r="BF160" s="2">
        <f t="shared" si="223"/>
        <v>1.0459493193196024E-2</v>
      </c>
      <c r="BG160" s="2">
        <f t="shared" si="224"/>
        <v>6.7106044469667243E-3</v>
      </c>
      <c r="BH160" s="2">
        <f t="shared" si="206"/>
        <v>9.0331939714631704E-3</v>
      </c>
      <c r="BI160" s="2">
        <f t="shared" si="217"/>
        <v>1.4921912043355725E-5</v>
      </c>
      <c r="BJ160" s="2">
        <f t="shared" si="207"/>
        <v>1.0940099785851396E-5</v>
      </c>
      <c r="BK160" s="2">
        <f t="shared" si="208"/>
        <v>4.5032212043649583E-6</v>
      </c>
      <c r="BL160" s="2">
        <f t="shared" si="209"/>
        <v>3.2374812791365857</v>
      </c>
      <c r="BM160" s="2">
        <f t="shared" si="210"/>
        <v>0.8685730503262058</v>
      </c>
      <c r="BN160" s="2">
        <f t="shared" si="211"/>
        <v>0.1312587283659207</v>
      </c>
      <c r="BO160" s="2">
        <f t="shared" si="218"/>
        <v>35.529837126798249</v>
      </c>
      <c r="BP160" s="2">
        <f t="shared" si="219"/>
        <v>4.2511185333511454</v>
      </c>
      <c r="BQ160" s="2">
        <f t="shared" si="220"/>
        <v>0.88042563023899745</v>
      </c>
      <c r="BR160" s="11">
        <f t="shared" si="221"/>
        <v>3.9763497938738207E-2</v>
      </c>
      <c r="BS160" s="17">
        <f t="shared" si="202"/>
        <v>1.1168478376758079E-2</v>
      </c>
      <c r="BT160" s="17">
        <f t="shared" si="203"/>
        <v>5.3593825045715235E-2</v>
      </c>
      <c r="BU160" s="12">
        <f>(BU$3*templow!$I270+BU$4*templow!$I270^2+BU$5*templow!$I270^6)*(K160/K$56)^$BW$1</f>
        <v>2.2429463441255937</v>
      </c>
      <c r="BV160" s="12">
        <f>(BV$3*templow!$I270+BV$4*templow!$I270^2+BV$5*templow!$I270^6)*(L160/L$56)^$BW$1</f>
        <v>0.75653724497466379</v>
      </c>
      <c r="BW160" s="12">
        <f>(BW$3*templow!$I270+BW$4*templow!$I270^2+BW$5*templow!$I270^6)*(M160/M$56)^$BW$1</f>
        <v>-9.9270880854224336E-2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161"/>
        <v>2115</v>
      </c>
      <c r="B161" s="5">
        <f t="shared" si="162"/>
        <v>1164.9891633584143</v>
      </c>
      <c r="C161" s="5">
        <f t="shared" si="163"/>
        <v>2962.0832230573214</v>
      </c>
      <c r="D161" s="5">
        <f t="shared" si="164"/>
        <v>4363.678516751851</v>
      </c>
      <c r="E161" s="15">
        <f t="shared" si="165"/>
        <v>1.8819432684894519E-5</v>
      </c>
      <c r="F161" s="15">
        <f t="shared" si="166"/>
        <v>3.7075544335346559E-5</v>
      </c>
      <c r="G161" s="15">
        <f t="shared" si="167"/>
        <v>7.5688404904218658E-5</v>
      </c>
      <c r="H161" s="5">
        <f t="shared" si="168"/>
        <v>218914.50698960034</v>
      </c>
      <c r="I161" s="5">
        <f t="shared" si="169"/>
        <v>80300.291997782653</v>
      </c>
      <c r="J161" s="5">
        <f t="shared" si="170"/>
        <v>29450.663675282769</v>
      </c>
      <c r="K161" s="5">
        <f t="shared" si="171"/>
        <v>187911.19597929707</v>
      </c>
      <c r="L161" s="5">
        <f t="shared" si="172"/>
        <v>27109.397660643885</v>
      </c>
      <c r="M161" s="5">
        <f t="shared" si="173"/>
        <v>6749.0452292082855</v>
      </c>
      <c r="N161" s="15">
        <f t="shared" si="174"/>
        <v>8.9823729728220059E-3</v>
      </c>
      <c r="O161" s="15">
        <f t="shared" si="175"/>
        <v>1.1383714418149227E-2</v>
      </c>
      <c r="P161" s="15">
        <f t="shared" si="176"/>
        <v>1.0316171302176658E-2</v>
      </c>
      <c r="Q161" s="5">
        <f t="shared" si="177"/>
        <v>9915.4607759511819</v>
      </c>
      <c r="R161" s="5">
        <f t="shared" si="178"/>
        <v>13290.948337561067</v>
      </c>
      <c r="S161" s="5">
        <f t="shared" si="179"/>
        <v>6923.5973861105194</v>
      </c>
      <c r="T161" s="5">
        <f t="shared" si="180"/>
        <v>45.293758336546524</v>
      </c>
      <c r="U161" s="5">
        <f t="shared" si="181"/>
        <v>165.51556671709329</v>
      </c>
      <c r="V161" s="5">
        <f t="shared" si="182"/>
        <v>235.09138749634789</v>
      </c>
      <c r="W161" s="15">
        <f t="shared" si="183"/>
        <v>-1.0734613539272964E-2</v>
      </c>
      <c r="X161" s="15">
        <f t="shared" si="184"/>
        <v>-1.217998157191269E-2</v>
      </c>
      <c r="Y161" s="15">
        <f t="shared" si="185"/>
        <v>-9.7425357312937999E-3</v>
      </c>
      <c r="Z161" s="5">
        <f t="shared" si="198"/>
        <v>14832.574429368808</v>
      </c>
      <c r="AA161" s="5">
        <f t="shared" si="199"/>
        <v>39049.344549035828</v>
      </c>
      <c r="AB161" s="5">
        <f t="shared" si="200"/>
        <v>44897.636594081887</v>
      </c>
      <c r="AC161" s="16">
        <f t="shared" si="186"/>
        <v>1.5116317548968898</v>
      </c>
      <c r="AD161" s="16">
        <f t="shared" si="187"/>
        <v>2.9664298496351065</v>
      </c>
      <c r="AE161" s="16">
        <f t="shared" si="188"/>
        <v>6.5321203105031334</v>
      </c>
      <c r="AF161" s="15">
        <f t="shared" si="189"/>
        <v>-4.0504037456468023E-3</v>
      </c>
      <c r="AG161" s="15">
        <f t="shared" si="190"/>
        <v>2.9673830763510267E-4</v>
      </c>
      <c r="AH161" s="15">
        <f t="shared" si="191"/>
        <v>9.7937136394747881E-3</v>
      </c>
      <c r="AI161" s="1">
        <f t="shared" si="155"/>
        <v>398438.2885480398</v>
      </c>
      <c r="AJ161" s="1">
        <f t="shared" si="156"/>
        <v>142776.03292886223</v>
      </c>
      <c r="AK161" s="1">
        <f t="shared" si="157"/>
        <v>52873.801326937559</v>
      </c>
      <c r="AL161" s="14">
        <f t="shared" si="192"/>
        <v>57.216040854714606</v>
      </c>
      <c r="AM161" s="14">
        <f t="shared" si="193"/>
        <v>12.394806162811236</v>
      </c>
      <c r="AN161" s="14">
        <f t="shared" si="194"/>
        <v>4.1020229034898099</v>
      </c>
      <c r="AO161" s="11">
        <f t="shared" si="195"/>
        <v>7.1780702173007312E-3</v>
      </c>
      <c r="AP161" s="11">
        <f t="shared" si="196"/>
        <v>9.0424752826642023E-3</v>
      </c>
      <c r="AQ161" s="11">
        <f t="shared" si="197"/>
        <v>8.2026660092385673E-3</v>
      </c>
      <c r="AR161" s="1">
        <f t="shared" si="201"/>
        <v>218914.50698960034</v>
      </c>
      <c r="AS161" s="1">
        <f t="shared" si="201"/>
        <v>80300.291997782653</v>
      </c>
      <c r="AT161" s="1">
        <f t="shared" si="201"/>
        <v>29450.663675282769</v>
      </c>
      <c r="AU161" s="1">
        <f t="shared" si="158"/>
        <v>43782.901397920068</v>
      </c>
      <c r="AV161" s="1">
        <f t="shared" si="159"/>
        <v>16060.058399556532</v>
      </c>
      <c r="AW161" s="1">
        <f t="shared" si="160"/>
        <v>5890.1327350565543</v>
      </c>
      <c r="AX161" s="1">
        <f t="shared" si="212"/>
        <v>150328.95678343766</v>
      </c>
      <c r="AY161" s="1">
        <f t="shared" si="204"/>
        <v>21687.518128515108</v>
      </c>
      <c r="AZ161" s="1">
        <f t="shared" si="205"/>
        <v>5399.2361833666291</v>
      </c>
      <c r="BA161" s="1">
        <f t="shared" si="213"/>
        <v>13887.347938840961</v>
      </c>
      <c r="BB161" s="1">
        <f t="shared" si="214"/>
        <v>29574.896755163591</v>
      </c>
      <c r="BC161" s="1">
        <f t="shared" si="215"/>
        <v>37501.508919058921</v>
      </c>
      <c r="BD161" s="1">
        <f t="shared" si="216"/>
        <v>4212.774025420309</v>
      </c>
      <c r="BE161" s="2">
        <f t="shared" si="222"/>
        <v>1.2215527840971803E-2</v>
      </c>
      <c r="BF161" s="2">
        <f t="shared" si="223"/>
        <v>1.0459493193196024E-2</v>
      </c>
      <c r="BG161" s="2">
        <f t="shared" si="224"/>
        <v>6.7106044469667243E-3</v>
      </c>
      <c r="BH161" s="2">
        <f t="shared" si="206"/>
        <v>9.0192181370710653E-3</v>
      </c>
      <c r="BI161" s="2">
        <f t="shared" si="217"/>
        <v>1.4921912043355725E-5</v>
      </c>
      <c r="BJ161" s="2">
        <f t="shared" si="207"/>
        <v>1.0940099785851396E-5</v>
      </c>
      <c r="BK161" s="2">
        <f t="shared" si="208"/>
        <v>4.5032212043649583E-6</v>
      </c>
      <c r="BL161" s="2">
        <f t="shared" si="209"/>
        <v>3.2666230183133984</v>
      </c>
      <c r="BM161" s="2">
        <f t="shared" si="210"/>
        <v>0.87849320728874658</v>
      </c>
      <c r="BN161" s="2">
        <f t="shared" si="211"/>
        <v>0.13262285314515421</v>
      </c>
      <c r="BO161" s="2">
        <f t="shared" si="218"/>
        <v>36.057884188050238</v>
      </c>
      <c r="BP161" s="2">
        <f t="shared" si="219"/>
        <v>4.3017385682761677</v>
      </c>
      <c r="BQ161" s="2">
        <f t="shared" si="220"/>
        <v>0.88036595962614417</v>
      </c>
      <c r="BR161" s="11">
        <f t="shared" si="221"/>
        <v>3.9661232459811763E-2</v>
      </c>
      <c r="BS161" s="17">
        <f t="shared" si="202"/>
        <v>1.0741364164926777E-2</v>
      </c>
      <c r="BT161" s="17">
        <f t="shared" si="203"/>
        <v>5.2032839850208963E-2</v>
      </c>
      <c r="BU161" s="12">
        <f>(BU$3*templow!$I271+BU$4*templow!$I271^2+BU$5*templow!$I271^6)*(K161/K$56)^$BW$1</f>
        <v>2.2225591923032315</v>
      </c>
      <c r="BV161" s="12">
        <f>(BV$3*templow!$I271+BV$4*templow!$I271^2+BV$5*templow!$I271^6)*(L161/L$56)^$BW$1</f>
        <v>0.73790539108608533</v>
      </c>
      <c r="BW161" s="12">
        <f>(BW$3*templow!$I271+BW$4*templow!$I271^2+BW$5*templow!$I271^6)*(M161/M$56)^$BW$1</f>
        <v>-0.11766274268904806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161"/>
        <v>2116</v>
      </c>
      <c r="B162" s="5">
        <f t="shared" si="162"/>
        <v>1165.009991571796</v>
      </c>
      <c r="C162" s="5">
        <f t="shared" si="163"/>
        <v>2962.1875528627902</v>
      </c>
      <c r="D162" s="5">
        <f t="shared" si="164"/>
        <v>4363.9922826249767</v>
      </c>
      <c r="E162" s="15">
        <f t="shared" si="165"/>
        <v>1.7878461050649794E-5</v>
      </c>
      <c r="F162" s="15">
        <f t="shared" si="166"/>
        <v>3.5221767118579231E-5</v>
      </c>
      <c r="G162" s="15">
        <f t="shared" si="167"/>
        <v>7.1903984659007724E-5</v>
      </c>
      <c r="H162" s="5">
        <f t="shared" si="168"/>
        <v>220863.49925153397</v>
      </c>
      <c r="I162" s="5">
        <f t="shared" si="169"/>
        <v>81207.703357194609</v>
      </c>
      <c r="J162" s="5">
        <f t="shared" si="170"/>
        <v>29753.440165604101</v>
      </c>
      <c r="K162" s="5">
        <f t="shared" si="171"/>
        <v>189580.77685973461</v>
      </c>
      <c r="L162" s="5">
        <f t="shared" si="172"/>
        <v>27414.774354416506</v>
      </c>
      <c r="M162" s="5">
        <f t="shared" si="173"/>
        <v>6817.9406008727319</v>
      </c>
      <c r="N162" s="15">
        <f t="shared" si="174"/>
        <v>8.8849462733529005E-3</v>
      </c>
      <c r="O162" s="15">
        <f t="shared" si="175"/>
        <v>1.1264606377291431E-2</v>
      </c>
      <c r="P162" s="15">
        <f t="shared" si="176"/>
        <v>1.0208165647828782E-2</v>
      </c>
      <c r="Q162" s="5">
        <f t="shared" si="177"/>
        <v>9896.3516995092778</v>
      </c>
      <c r="R162" s="5">
        <f t="shared" si="178"/>
        <v>13277.4262171109</v>
      </c>
      <c r="S162" s="5">
        <f t="shared" si="179"/>
        <v>6926.6306612900853</v>
      </c>
      <c r="T162" s="5">
        <f t="shared" si="180"/>
        <v>44.807547345062474</v>
      </c>
      <c r="U162" s="5">
        <f t="shared" si="181"/>
        <v>163.4995901646144</v>
      </c>
      <c r="V162" s="5">
        <f t="shared" si="182"/>
        <v>232.80100125354528</v>
      </c>
      <c r="W162" s="15">
        <f t="shared" si="183"/>
        <v>-1.0734613539272964E-2</v>
      </c>
      <c r="X162" s="15">
        <f t="shared" si="184"/>
        <v>-1.217998157191269E-2</v>
      </c>
      <c r="Y162" s="15">
        <f t="shared" si="185"/>
        <v>-9.7425357312937999E-3</v>
      </c>
      <c r="Z162" s="5">
        <f t="shared" si="198"/>
        <v>14745.464644611278</v>
      </c>
      <c r="AA162" s="5">
        <f t="shared" si="199"/>
        <v>39025.859967404424</v>
      </c>
      <c r="AB162" s="5">
        <f t="shared" si="200"/>
        <v>45362.234781905703</v>
      </c>
      <c r="AC162" s="16">
        <f t="shared" si="186"/>
        <v>1.5055090359748169</v>
      </c>
      <c r="AD162" s="16">
        <f t="shared" si="187"/>
        <v>2.9673101030084053</v>
      </c>
      <c r="AE162" s="16">
        <f t="shared" si="188"/>
        <v>6.5960940262827981</v>
      </c>
      <c r="AF162" s="15">
        <f t="shared" si="189"/>
        <v>-4.0504037456468023E-3</v>
      </c>
      <c r="AG162" s="15">
        <f t="shared" si="190"/>
        <v>2.9673830763510267E-4</v>
      </c>
      <c r="AH162" s="15">
        <f t="shared" si="191"/>
        <v>9.7937136394747881E-3</v>
      </c>
      <c r="AI162" s="1">
        <f t="shared" si="155"/>
        <v>402377.36109115591</v>
      </c>
      <c r="AJ162" s="1">
        <f t="shared" si="156"/>
        <v>144558.48803553253</v>
      </c>
      <c r="AK162" s="1">
        <f t="shared" si="157"/>
        <v>53476.55392930036</v>
      </c>
      <c r="AL162" s="14">
        <f t="shared" si="192"/>
        <v>57.622634605937584</v>
      </c>
      <c r="AM162" s="14">
        <f t="shared" si="193"/>
        <v>12.505765093888263</v>
      </c>
      <c r="AN162" s="14">
        <f t="shared" si="194"/>
        <v>4.1353339520909884</v>
      </c>
      <c r="AO162" s="11">
        <f t="shared" si="195"/>
        <v>7.1062895151277235E-3</v>
      </c>
      <c r="AP162" s="11">
        <f t="shared" si="196"/>
        <v>8.9520505298375606E-3</v>
      </c>
      <c r="AQ162" s="11">
        <f t="shared" si="197"/>
        <v>8.1206393491461814E-3</v>
      </c>
      <c r="AR162" s="1">
        <f t="shared" si="201"/>
        <v>220863.49925153397</v>
      </c>
      <c r="AS162" s="1">
        <f t="shared" si="201"/>
        <v>81207.703357194609</v>
      </c>
      <c r="AT162" s="1">
        <f t="shared" si="201"/>
        <v>29753.440165604101</v>
      </c>
      <c r="AU162" s="1">
        <f t="shared" si="158"/>
        <v>44172.699850306795</v>
      </c>
      <c r="AV162" s="1">
        <f t="shared" si="159"/>
        <v>16241.540671438923</v>
      </c>
      <c r="AW162" s="1">
        <f t="shared" si="160"/>
        <v>5950.6880331208204</v>
      </c>
      <c r="AX162" s="1">
        <f t="shared" si="212"/>
        <v>151664.62148778769</v>
      </c>
      <c r="AY162" s="1">
        <f t="shared" si="204"/>
        <v>21931.819483533203</v>
      </c>
      <c r="AZ162" s="1">
        <f t="shared" si="205"/>
        <v>5454.3524806981859</v>
      </c>
      <c r="BA162" s="1">
        <f t="shared" si="213"/>
        <v>13897.90156074265</v>
      </c>
      <c r="BB162" s="1">
        <f t="shared" si="214"/>
        <v>29609.119773637136</v>
      </c>
      <c r="BC162" s="1">
        <f t="shared" si="215"/>
        <v>37548.527940248925</v>
      </c>
      <c r="BD162" s="1">
        <f t="shared" si="216"/>
        <v>4094.7091401723078</v>
      </c>
      <c r="BE162" s="2">
        <f t="shared" si="222"/>
        <v>1.2215527840971803E-2</v>
      </c>
      <c r="BF162" s="2">
        <f t="shared" si="223"/>
        <v>1.0459493193196024E-2</v>
      </c>
      <c r="BG162" s="2">
        <f t="shared" si="224"/>
        <v>6.7106044469667243E-3</v>
      </c>
      <c r="BH162" s="2">
        <f t="shared" si="206"/>
        <v>9.0052487824677716E-3</v>
      </c>
      <c r="BI162" s="2">
        <f t="shared" si="217"/>
        <v>1.4921912043355725E-5</v>
      </c>
      <c r="BJ162" s="2">
        <f t="shared" si="207"/>
        <v>1.0940099785851396E-5</v>
      </c>
      <c r="BK162" s="2">
        <f t="shared" si="208"/>
        <v>4.5032212043649583E-6</v>
      </c>
      <c r="BL162" s="2">
        <f t="shared" si="209"/>
        <v>3.2957057094191531</v>
      </c>
      <c r="BM162" s="2">
        <f t="shared" si="210"/>
        <v>0.88842037810752839</v>
      </c>
      <c r="BN162" s="2">
        <f t="shared" si="211"/>
        <v>0.13398632265655241</v>
      </c>
      <c r="BO162" s="2">
        <f t="shared" si="218"/>
        <v>36.593817681391783</v>
      </c>
      <c r="BP162" s="2">
        <f t="shared" si="219"/>
        <v>4.3529670900735882</v>
      </c>
      <c r="BQ162" s="2">
        <f t="shared" si="220"/>
        <v>0.8803074577247415</v>
      </c>
      <c r="BR162" s="11">
        <f t="shared" si="221"/>
        <v>3.9559956534524571E-2</v>
      </c>
      <c r="BS162" s="17">
        <f t="shared" si="202"/>
        <v>1.033160016894444E-2</v>
      </c>
      <c r="BT162" s="17">
        <f t="shared" si="203"/>
        <v>5.0517320242921319E-2</v>
      </c>
      <c r="BU162" s="12">
        <f>(BU$3*templow!$I272+BU$4*templow!$I272^2+BU$5*templow!$I272^6)*(K162/K$56)^$BW$1</f>
        <v>2.2017679536116224</v>
      </c>
      <c r="BV162" s="12">
        <f>(BV$3*templow!$I272+BV$4*templow!$I272^2+BV$5*templow!$I272^6)*(L162/L$56)^$BW$1</f>
        <v>0.71905506239385042</v>
      </c>
      <c r="BW162" s="12">
        <f>(BW$3*templow!$I272+BW$4*templow!$I272^2+BW$5*templow!$I272^6)*(M162/M$56)^$BW$1</f>
        <v>-0.13620956925755229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161"/>
        <v>2117</v>
      </c>
      <c r="B163" s="5">
        <f t="shared" si="162"/>
        <v>1165.0297787282659</v>
      </c>
      <c r="C163" s="5">
        <f t="shared" si="163"/>
        <v>2962.2866696689312</v>
      </c>
      <c r="D163" s="5">
        <f t="shared" si="164"/>
        <v>4364.2903816374119</v>
      </c>
      <c r="E163" s="15">
        <f t="shared" si="165"/>
        <v>1.6984537998117304E-5</v>
      </c>
      <c r="F163" s="15">
        <f t="shared" si="166"/>
        <v>3.3460678762650268E-5</v>
      </c>
      <c r="G163" s="15">
        <f t="shared" si="167"/>
        <v>6.8308785426057333E-5</v>
      </c>
      <c r="H163" s="5">
        <f t="shared" si="168"/>
        <v>222808.3495675647</v>
      </c>
      <c r="I163" s="5">
        <f t="shared" si="169"/>
        <v>82115.651465368006</v>
      </c>
      <c r="J163" s="5">
        <f t="shared" si="170"/>
        <v>30056.041379370756</v>
      </c>
      <c r="K163" s="5">
        <f t="shared" si="171"/>
        <v>191246.91371475492</v>
      </c>
      <c r="L163" s="5">
        <f t="shared" si="172"/>
        <v>27720.359513532618</v>
      </c>
      <c r="M163" s="5">
        <f t="shared" si="173"/>
        <v>6886.8106269533355</v>
      </c>
      <c r="N163" s="15">
        <f t="shared" si="174"/>
        <v>8.7885326910177586E-3</v>
      </c>
      <c r="O163" s="15">
        <f t="shared" si="175"/>
        <v>1.1146732603578124E-2</v>
      </c>
      <c r="P163" s="15">
        <f t="shared" si="176"/>
        <v>1.0101294527527616E-2</v>
      </c>
      <c r="Q163" s="5">
        <f t="shared" si="177"/>
        <v>9876.3267043126325</v>
      </c>
      <c r="R163" s="5">
        <f t="shared" si="178"/>
        <v>13262.348446208009</v>
      </c>
      <c r="S163" s="5">
        <f t="shared" si="179"/>
        <v>6928.9072587582077</v>
      </c>
      <c r="T163" s="5">
        <f t="shared" si="180"/>
        <v>44.326555640670556</v>
      </c>
      <c r="U163" s="5">
        <f t="shared" si="181"/>
        <v>161.50816816939411</v>
      </c>
      <c r="V163" s="5">
        <f t="shared" si="182"/>
        <v>230.53292918055163</v>
      </c>
      <c r="W163" s="15">
        <f t="shared" si="183"/>
        <v>-1.0734613539272964E-2</v>
      </c>
      <c r="X163" s="15">
        <f t="shared" si="184"/>
        <v>-1.217998157191269E-2</v>
      </c>
      <c r="Y163" s="15">
        <f t="shared" si="185"/>
        <v>-9.7425357312937999E-3</v>
      </c>
      <c r="Z163" s="5">
        <f t="shared" si="198"/>
        <v>14657.437201461076</v>
      </c>
      <c r="AA163" s="5">
        <f t="shared" si="199"/>
        <v>38997.724008630561</v>
      </c>
      <c r="AB163" s="5">
        <f t="shared" si="200"/>
        <v>45826.567658887347</v>
      </c>
      <c r="AC163" s="16">
        <f t="shared" si="186"/>
        <v>1.4994111165363995</v>
      </c>
      <c r="AD163" s="16">
        <f t="shared" si="187"/>
        <v>2.9681906175866004</v>
      </c>
      <c r="AE163" s="16">
        <f t="shared" si="188"/>
        <v>6.6606942823152622</v>
      </c>
      <c r="AF163" s="15">
        <f t="shared" si="189"/>
        <v>-4.0504037456468023E-3</v>
      </c>
      <c r="AG163" s="15">
        <f t="shared" si="190"/>
        <v>2.9673830763510267E-4</v>
      </c>
      <c r="AH163" s="15">
        <f t="shared" si="191"/>
        <v>9.7937136394747881E-3</v>
      </c>
      <c r="AI163" s="1">
        <f t="shared" si="155"/>
        <v>406312.32483234711</v>
      </c>
      <c r="AJ163" s="1">
        <f t="shared" si="156"/>
        <v>146344.1799034182</v>
      </c>
      <c r="AK163" s="1">
        <f t="shared" si="157"/>
        <v>54079.586569491148</v>
      </c>
      <c r="AL163" s="14">
        <f t="shared" si="192"/>
        <v>58.02802289883045</v>
      </c>
      <c r="AM163" s="14">
        <f t="shared" si="193"/>
        <v>12.616597812512683</v>
      </c>
      <c r="AN163" s="14">
        <f t="shared" si="194"/>
        <v>4.1685796921480671</v>
      </c>
      <c r="AO163" s="11">
        <f t="shared" si="195"/>
        <v>7.0352266199764464E-3</v>
      </c>
      <c r="AP163" s="11">
        <f t="shared" si="196"/>
        <v>8.8625300245391853E-3</v>
      </c>
      <c r="AQ163" s="11">
        <f t="shared" si="197"/>
        <v>8.0394329556547194E-3</v>
      </c>
      <c r="AR163" s="1">
        <f t="shared" si="201"/>
        <v>222808.3495675647</v>
      </c>
      <c r="AS163" s="1">
        <f t="shared" si="201"/>
        <v>82115.651465368006</v>
      </c>
      <c r="AT163" s="1">
        <f t="shared" si="201"/>
        <v>30056.041379370756</v>
      </c>
      <c r="AU163" s="1">
        <f t="shared" si="158"/>
        <v>44561.669913512946</v>
      </c>
      <c r="AV163" s="1">
        <f t="shared" si="159"/>
        <v>16423.130293073602</v>
      </c>
      <c r="AW163" s="1">
        <f t="shared" si="160"/>
        <v>6011.2082758741517</v>
      </c>
      <c r="AX163" s="1">
        <f t="shared" si="212"/>
        <v>152997.53097180394</v>
      </c>
      <c r="AY163" s="1">
        <f t="shared" si="204"/>
        <v>22176.287610826093</v>
      </c>
      <c r="AZ163" s="1">
        <f t="shared" si="205"/>
        <v>5509.4485015626678</v>
      </c>
      <c r="BA163" s="1">
        <f t="shared" si="213"/>
        <v>13908.331781898769</v>
      </c>
      <c r="BB163" s="1">
        <f t="shared" si="214"/>
        <v>29642.947656981651</v>
      </c>
      <c r="BC163" s="1">
        <f t="shared" si="215"/>
        <v>37594.956647591265</v>
      </c>
      <c r="BD163" s="1">
        <f t="shared" si="216"/>
        <v>3979.8935872698917</v>
      </c>
      <c r="BE163" s="2">
        <f t="shared" si="222"/>
        <v>1.2215527840971803E-2</v>
      </c>
      <c r="BF163" s="2">
        <f t="shared" si="223"/>
        <v>1.0459493193196024E-2</v>
      </c>
      <c r="BG163" s="2">
        <f t="shared" si="224"/>
        <v>6.7106044469667243E-3</v>
      </c>
      <c r="BH163" s="2">
        <f t="shared" si="206"/>
        <v>8.991286539954995E-3</v>
      </c>
      <c r="BI163" s="2">
        <f t="shared" si="217"/>
        <v>1.4921912043355725E-5</v>
      </c>
      <c r="BJ163" s="2">
        <f t="shared" si="207"/>
        <v>1.0940099785851396E-5</v>
      </c>
      <c r="BK163" s="2">
        <f t="shared" si="208"/>
        <v>4.5032212043649583E-6</v>
      </c>
      <c r="BL163" s="2">
        <f t="shared" si="209"/>
        <v>3.3247265947724562</v>
      </c>
      <c r="BM163" s="2">
        <f t="shared" si="210"/>
        <v>0.89835342101132043</v>
      </c>
      <c r="BN163" s="2">
        <f t="shared" si="211"/>
        <v>0.13534900285885298</v>
      </c>
      <c r="BO163" s="2">
        <f t="shared" si="218"/>
        <v>37.137755528944162</v>
      </c>
      <c r="BP163" s="2">
        <f t="shared" si="219"/>
        <v>4.4048114057466217</v>
      </c>
      <c r="BQ163" s="2">
        <f t="shared" si="220"/>
        <v>0.8802501048734156</v>
      </c>
      <c r="BR163" s="11">
        <f t="shared" si="221"/>
        <v>3.9459663768056624E-2</v>
      </c>
      <c r="BS163" s="17">
        <f t="shared" si="202"/>
        <v>9.9384360699943126E-3</v>
      </c>
      <c r="BT163" s="17">
        <f t="shared" si="203"/>
        <v>4.9045941983418759E-2</v>
      </c>
      <c r="BU163" s="12">
        <f>(BU$3*templow!$I273+BU$4*templow!$I273^2+BU$5*templow!$I273^6)*(K163/K$56)^$BW$1</f>
        <v>2.1805799788580043</v>
      </c>
      <c r="BV163" s="12">
        <f>(BV$3*templow!$I273+BV$4*templow!$I273^2+BV$5*templow!$I273^6)*(L163/L$56)^$BW$1</f>
        <v>0.69999126834007064</v>
      </c>
      <c r="BW163" s="12">
        <f>(BW$3*templow!$I273+BW$4*templow!$I273^2+BW$5*templow!$I273^6)*(M163/M$56)^$BW$1</f>
        <v>-0.15490746258249888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161"/>
        <v>2118</v>
      </c>
      <c r="B164" s="5">
        <f t="shared" si="162"/>
        <v>1165.0485768461842</v>
      </c>
      <c r="C164" s="5">
        <f t="shared" si="163"/>
        <v>2962.3808337854553</v>
      </c>
      <c r="D164" s="5">
        <f t="shared" si="164"/>
        <v>4364.5735950438666</v>
      </c>
      <c r="E164" s="15">
        <f t="shared" si="165"/>
        <v>1.6135311098211439E-5</v>
      </c>
      <c r="F164" s="15">
        <f t="shared" si="166"/>
        <v>3.1787644824517755E-5</v>
      </c>
      <c r="G164" s="15">
        <f t="shared" si="167"/>
        <v>6.4893346154754468E-5</v>
      </c>
      <c r="H164" s="5">
        <f t="shared" si="168"/>
        <v>224748.87622701065</v>
      </c>
      <c r="I164" s="5">
        <f t="shared" si="169"/>
        <v>83024.032764635427</v>
      </c>
      <c r="J164" s="5">
        <f t="shared" si="170"/>
        <v>30358.437841140378</v>
      </c>
      <c r="K164" s="5">
        <f t="shared" si="171"/>
        <v>192909.44660471712</v>
      </c>
      <c r="L164" s="5">
        <f t="shared" si="172"/>
        <v>28026.117310023175</v>
      </c>
      <c r="M164" s="5">
        <f t="shared" si="173"/>
        <v>6955.6480558864896</v>
      </c>
      <c r="N164" s="15">
        <f t="shared" si="174"/>
        <v>8.6931227159141589E-3</v>
      </c>
      <c r="O164" s="15">
        <f t="shared" si="175"/>
        <v>1.1030080484392357E-2</v>
      </c>
      <c r="P164" s="15">
        <f t="shared" si="176"/>
        <v>9.9955454944180566E-3</v>
      </c>
      <c r="Q164" s="5">
        <f t="shared" si="177"/>
        <v>9855.4016591148265</v>
      </c>
      <c r="R164" s="5">
        <f t="shared" si="178"/>
        <v>13245.737348904864</v>
      </c>
      <c r="S164" s="5">
        <f t="shared" si="179"/>
        <v>6930.4352993326447</v>
      </c>
      <c r="T164" s="5">
        <f t="shared" si="180"/>
        <v>43.850727196340877</v>
      </c>
      <c r="U164" s="5">
        <f t="shared" si="181"/>
        <v>159.54100165737751</v>
      </c>
      <c r="V164" s="5">
        <f t="shared" si="182"/>
        <v>228.28695388077028</v>
      </c>
      <c r="W164" s="15">
        <f t="shared" si="183"/>
        <v>-1.0734613539272964E-2</v>
      </c>
      <c r="X164" s="15">
        <f t="shared" si="184"/>
        <v>-1.217998157191269E-2</v>
      </c>
      <c r="Y164" s="15">
        <f t="shared" si="185"/>
        <v>-9.7425357312937999E-3</v>
      </c>
      <c r="Z164" s="5">
        <f t="shared" si="198"/>
        <v>14568.529872894716</v>
      </c>
      <c r="AA164" s="5">
        <f t="shared" si="199"/>
        <v>38964.997388894219</v>
      </c>
      <c r="AB164" s="5">
        <f t="shared" si="200"/>
        <v>46290.589414175258</v>
      </c>
      <c r="AC164" s="16">
        <f t="shared" si="186"/>
        <v>1.493337896133716</v>
      </c>
      <c r="AD164" s="16">
        <f t="shared" si="187"/>
        <v>2.9690713934472015</v>
      </c>
      <c r="AE164" s="16">
        <f t="shared" si="188"/>
        <v>6.7259272147563447</v>
      </c>
      <c r="AF164" s="15">
        <f t="shared" si="189"/>
        <v>-4.0504037456468023E-3</v>
      </c>
      <c r="AG164" s="15">
        <f t="shared" si="190"/>
        <v>2.9673830763510267E-4</v>
      </c>
      <c r="AH164" s="15">
        <f t="shared" si="191"/>
        <v>9.7937136394747881E-3</v>
      </c>
      <c r="AI164" s="1">
        <f t="shared" si="155"/>
        <v>410242.76226262533</v>
      </c>
      <c r="AJ164" s="1">
        <f t="shared" si="156"/>
        <v>148132.89220614999</v>
      </c>
      <c r="AK164" s="1">
        <f t="shared" si="157"/>
        <v>54682.836188416186</v>
      </c>
      <c r="AL164" s="14">
        <f t="shared" si="192"/>
        <v>58.432180787318877</v>
      </c>
      <c r="AM164" s="14">
        <f t="shared" si="193"/>
        <v>12.727294639664404</v>
      </c>
      <c r="AN164" s="14">
        <f t="shared" si="194"/>
        <v>4.2017575789338419</v>
      </c>
      <c r="AO164" s="11">
        <f t="shared" si="195"/>
        <v>6.9648743537766818E-3</v>
      </c>
      <c r="AP164" s="11">
        <f t="shared" si="196"/>
        <v>8.7739047242937941E-3</v>
      </c>
      <c r="AQ164" s="11">
        <f t="shared" si="197"/>
        <v>7.9590386260981714E-3</v>
      </c>
      <c r="AR164" s="1">
        <f t="shared" si="201"/>
        <v>224748.87622701065</v>
      </c>
      <c r="AS164" s="1">
        <f t="shared" si="201"/>
        <v>83024.032764635427</v>
      </c>
      <c r="AT164" s="1">
        <f t="shared" si="201"/>
        <v>30358.437841140378</v>
      </c>
      <c r="AU164" s="1">
        <f t="shared" si="158"/>
        <v>44949.775245402132</v>
      </c>
      <c r="AV164" s="1">
        <f t="shared" si="159"/>
        <v>16604.806552927086</v>
      </c>
      <c r="AW164" s="1">
        <f t="shared" si="160"/>
        <v>6071.6875682280761</v>
      </c>
      <c r="AX164" s="1">
        <f t="shared" si="212"/>
        <v>154327.5572837737</v>
      </c>
      <c r="AY164" s="1">
        <f t="shared" si="204"/>
        <v>22420.893848018539</v>
      </c>
      <c r="AZ164" s="1">
        <f t="shared" si="205"/>
        <v>5564.5184447091915</v>
      </c>
      <c r="BA164" s="1">
        <f t="shared" si="213"/>
        <v>13918.6403392956</v>
      </c>
      <c r="BB164" s="1">
        <f t="shared" si="214"/>
        <v>29676.386344161503</v>
      </c>
      <c r="BC164" s="1">
        <f t="shared" si="215"/>
        <v>37640.806011865687</v>
      </c>
      <c r="BD164" s="1">
        <f t="shared" si="216"/>
        <v>3868.240715873314</v>
      </c>
      <c r="BE164" s="2">
        <f t="shared" si="222"/>
        <v>1.2215527840971803E-2</v>
      </c>
      <c r="BF164" s="2">
        <f t="shared" si="223"/>
        <v>1.0459493193196024E-2</v>
      </c>
      <c r="BG164" s="2">
        <f t="shared" si="224"/>
        <v>6.7106044469667243E-3</v>
      </c>
      <c r="BH164" s="2">
        <f t="shared" si="206"/>
        <v>8.9773320540452849E-3</v>
      </c>
      <c r="BI164" s="2">
        <f t="shared" si="217"/>
        <v>1.4921912043355725E-5</v>
      </c>
      <c r="BJ164" s="2">
        <f t="shared" si="207"/>
        <v>1.0940099785851396E-5</v>
      </c>
      <c r="BK164" s="2">
        <f t="shared" si="208"/>
        <v>4.5032212043649583E-6</v>
      </c>
      <c r="BL164" s="2">
        <f t="shared" si="209"/>
        <v>3.3536829629024956</v>
      </c>
      <c r="BM164" s="2">
        <f t="shared" si="210"/>
        <v>0.90829120306890732</v>
      </c>
      <c r="BN164" s="2">
        <f t="shared" si="211"/>
        <v>0.13671076101761889</v>
      </c>
      <c r="BO164" s="2">
        <f t="shared" si="218"/>
        <v>37.689817417832124</v>
      </c>
      <c r="BP164" s="2">
        <f t="shared" si="219"/>
        <v>4.4572789106404294</v>
      </c>
      <c r="BQ164" s="2">
        <f t="shared" si="220"/>
        <v>0.88019388198731663</v>
      </c>
      <c r="BR164" s="11">
        <f t="shared" si="221"/>
        <v>3.9360347640021914E-2</v>
      </c>
      <c r="BS164" s="17">
        <f t="shared" si="202"/>
        <v>9.5611560663810026E-3</v>
      </c>
      <c r="BT164" s="17">
        <f t="shared" si="203"/>
        <v>4.7617419401377432E-2</v>
      </c>
      <c r="BU164" s="12">
        <f>(BU$3*templow!$I274+BU$4*templow!$I274^2+BU$5*templow!$I274^6)*(K164/K$56)^$BW$1</f>
        <v>2.1590026077969795</v>
      </c>
      <c r="BV164" s="12">
        <f>(BV$3*templow!$I274+BV$4*templow!$I274^2+BV$5*templow!$I274^6)*(L164/L$56)^$BW$1</f>
        <v>0.68071898635019479</v>
      </c>
      <c r="BW164" s="12">
        <f>(BW$3*templow!$I274+BW$4*templow!$I274^2+BW$5*templow!$I274^6)*(M164/M$56)^$BW$1</f>
        <v>-0.17375255351371227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161"/>
        <v>2119</v>
      </c>
      <c r="B165" s="5">
        <f t="shared" si="162"/>
        <v>1165.0664353463546</v>
      </c>
      <c r="C165" s="5">
        <f t="shared" si="163"/>
        <v>2962.4702925397455</v>
      </c>
      <c r="D165" s="5">
        <f t="shared" si="164"/>
        <v>4364.8426652397311</v>
      </c>
      <c r="E165" s="15">
        <f t="shared" si="165"/>
        <v>1.5328545543300865E-5</v>
      </c>
      <c r="F165" s="15">
        <f t="shared" si="166"/>
        <v>3.0198262583291866E-5</v>
      </c>
      <c r="G165" s="15">
        <f t="shared" si="167"/>
        <v>6.1648678847016743E-5</v>
      </c>
      <c r="H165" s="5">
        <f t="shared" si="168"/>
        <v>226684.90063252201</v>
      </c>
      <c r="I165" s="5">
        <f t="shared" si="169"/>
        <v>83932.744534426718</v>
      </c>
      <c r="J165" s="5">
        <f t="shared" si="170"/>
        <v>30660.600372877667</v>
      </c>
      <c r="K165" s="5">
        <f t="shared" si="171"/>
        <v>194568.21839102454</v>
      </c>
      <c r="L165" s="5">
        <f t="shared" si="172"/>
        <v>28332.01222162151</v>
      </c>
      <c r="M165" s="5">
        <f t="shared" si="173"/>
        <v>7024.4457187539165</v>
      </c>
      <c r="N165" s="15">
        <f t="shared" si="174"/>
        <v>8.5987068829571633E-3</v>
      </c>
      <c r="O165" s="15">
        <f t="shared" si="175"/>
        <v>1.0914637522370318E-2</v>
      </c>
      <c r="P165" s="15">
        <f t="shared" si="176"/>
        <v>9.8909062555578853E-3</v>
      </c>
      <c r="Q165" s="5">
        <f t="shared" si="177"/>
        <v>9833.5924824925714</v>
      </c>
      <c r="R165" s="5">
        <f t="shared" si="178"/>
        <v>13227.615483477686</v>
      </c>
      <c r="S165" s="5">
        <f t="shared" si="179"/>
        <v>6931.2230119276919</v>
      </c>
      <c r="T165" s="5">
        <f t="shared" si="180"/>
        <v>43.380006586472071</v>
      </c>
      <c r="U165" s="5">
        <f t="shared" si="181"/>
        <v>157.59779519722616</v>
      </c>
      <c r="V165" s="5">
        <f t="shared" si="182"/>
        <v>226.06286007559865</v>
      </c>
      <c r="W165" s="15">
        <f t="shared" si="183"/>
        <v>-1.0734613539272964E-2</v>
      </c>
      <c r="X165" s="15">
        <f t="shared" si="184"/>
        <v>-1.217998157191269E-2</v>
      </c>
      <c r="Y165" s="15">
        <f t="shared" si="185"/>
        <v>-9.7425357312937999E-3</v>
      </c>
      <c r="Z165" s="5">
        <f t="shared" si="198"/>
        <v>14478.780016346924</v>
      </c>
      <c r="AA165" s="5">
        <f t="shared" si="199"/>
        <v>38927.741637867752</v>
      </c>
      <c r="AB165" s="5">
        <f t="shared" si="200"/>
        <v>46754.254691953494</v>
      </c>
      <c r="AC165" s="16">
        <f t="shared" si="186"/>
        <v>1.4872892747256998</v>
      </c>
      <c r="AD165" s="16">
        <f t="shared" si="187"/>
        <v>2.9699524306677407</v>
      </c>
      <c r="AE165" s="16">
        <f t="shared" si="188"/>
        <v>6.7917990198576188</v>
      </c>
      <c r="AF165" s="15">
        <f t="shared" si="189"/>
        <v>-4.0504037456468023E-3</v>
      </c>
      <c r="AG165" s="15">
        <f t="shared" si="190"/>
        <v>2.9673830763510267E-4</v>
      </c>
      <c r="AH165" s="15">
        <f t="shared" si="191"/>
        <v>9.7937136394747881E-3</v>
      </c>
      <c r="AI165" s="1">
        <f t="shared" si="155"/>
        <v>414168.26128176495</v>
      </c>
      <c r="AJ165" s="1">
        <f t="shared" si="156"/>
        <v>149924.40953846209</v>
      </c>
      <c r="AK165" s="1">
        <f t="shared" si="157"/>
        <v>55286.240137802641</v>
      </c>
      <c r="AL165" s="14">
        <f t="shared" si="192"/>
        <v>58.835083856745705</v>
      </c>
      <c r="AM165" s="14">
        <f t="shared" si="193"/>
        <v>12.837846029525171</v>
      </c>
      <c r="AN165" s="14">
        <f t="shared" si="194"/>
        <v>4.234865110293395</v>
      </c>
      <c r="AO165" s="11">
        <f t="shared" si="195"/>
        <v>6.8952256102389146E-3</v>
      </c>
      <c r="AP165" s="11">
        <f t="shared" si="196"/>
        <v>8.6861656770508555E-3</v>
      </c>
      <c r="AQ165" s="11">
        <f t="shared" si="197"/>
        <v>7.879448239837189E-3</v>
      </c>
      <c r="AR165" s="1">
        <f t="shared" si="201"/>
        <v>226684.90063252201</v>
      </c>
      <c r="AS165" s="1">
        <f t="shared" si="201"/>
        <v>83932.744534426718</v>
      </c>
      <c r="AT165" s="1">
        <f t="shared" si="201"/>
        <v>30660.600372877667</v>
      </c>
      <c r="AU165" s="1">
        <f t="shared" si="158"/>
        <v>45336.980126504408</v>
      </c>
      <c r="AV165" s="1">
        <f t="shared" si="159"/>
        <v>16786.548906885346</v>
      </c>
      <c r="AW165" s="1">
        <f t="shared" si="160"/>
        <v>6132.1200745755341</v>
      </c>
      <c r="AX165" s="1">
        <f t="shared" si="212"/>
        <v>155654.57471281962</v>
      </c>
      <c r="AY165" s="1">
        <f t="shared" si="204"/>
        <v>22665.609777297206</v>
      </c>
      <c r="AZ165" s="1">
        <f t="shared" si="205"/>
        <v>5619.5565750031337</v>
      </c>
      <c r="BA165" s="1">
        <f t="shared" si="213"/>
        <v>13928.828930706386</v>
      </c>
      <c r="BB165" s="1">
        <f t="shared" si="214"/>
        <v>29709.441623925937</v>
      </c>
      <c r="BC165" s="1">
        <f t="shared" si="215"/>
        <v>37686.086658598004</v>
      </c>
      <c r="BD165" s="1">
        <f t="shared" si="216"/>
        <v>3759.6660436600218</v>
      </c>
      <c r="BE165" s="2">
        <f t="shared" si="222"/>
        <v>1.2215527840971803E-2</v>
      </c>
      <c r="BF165" s="2">
        <f t="shared" si="223"/>
        <v>1.0459493193196024E-2</v>
      </c>
      <c r="BG165" s="2">
        <f t="shared" si="224"/>
        <v>6.7106044469667243E-3</v>
      </c>
      <c r="BH165" s="2">
        <f t="shared" si="206"/>
        <v>8.9633859808390705E-3</v>
      </c>
      <c r="BI165" s="2">
        <f t="shared" si="217"/>
        <v>1.4921912043355725E-5</v>
      </c>
      <c r="BJ165" s="2">
        <f t="shared" si="207"/>
        <v>1.0940099785851396E-5</v>
      </c>
      <c r="BK165" s="2">
        <f t="shared" si="208"/>
        <v>4.5032212043649583E-6</v>
      </c>
      <c r="BL165" s="2">
        <f t="shared" si="209"/>
        <v>3.382572148795326</v>
      </c>
      <c r="BM165" s="2">
        <f t="shared" si="210"/>
        <v>0.91823260050700162</v>
      </c>
      <c r="BN165" s="2">
        <f t="shared" si="211"/>
        <v>0.13807146573770285</v>
      </c>
      <c r="BO165" s="2">
        <f t="shared" si="218"/>
        <v>38.250124826513556</v>
      </c>
      <c r="BP165" s="2">
        <f t="shared" si="219"/>
        <v>4.510377089484729</v>
      </c>
      <c r="BQ165" s="2">
        <f t="shared" si="220"/>
        <v>0.88013877053338085</v>
      </c>
      <c r="BR165" s="11">
        <f t="shared" si="221"/>
        <v>3.9262001514319661E-2</v>
      </c>
      <c r="BS165" s="17">
        <f t="shared" si="202"/>
        <v>9.1990771902070567E-3</v>
      </c>
      <c r="BT165" s="17">
        <f t="shared" si="203"/>
        <v>4.6230504273181969E-2</v>
      </c>
      <c r="BU165" s="12">
        <f>(BU$3*templow!$I275+BU$4*templow!$I275^2+BU$5*templow!$I275^6)*(K165/K$56)^$BW$1</f>
        <v>2.1370431639033685</v>
      </c>
      <c r="BV165" s="12">
        <f>(BV$3*templow!$I275+BV$4*templow!$I275^2+BV$5*templow!$I275^6)*(L165/L$56)^$BW$1</f>
        <v>0.66124315909062359</v>
      </c>
      <c r="BW165" s="12">
        <f>(BW$3*templow!$I275+BW$4*templow!$I275^2+BW$5*templow!$I275^6)*(M165/M$56)^$BW$1</f>
        <v>-0.1927410036877536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161"/>
        <v>2120</v>
      </c>
      <c r="B166" s="5">
        <f t="shared" si="162"/>
        <v>1165.0834011815741</v>
      </c>
      <c r="C166" s="5">
        <f t="shared" si="163"/>
        <v>2962.5552809227452</v>
      </c>
      <c r="D166" s="5">
        <f t="shared" si="164"/>
        <v>4365.0982976842333</v>
      </c>
      <c r="E166" s="15">
        <f t="shared" si="165"/>
        <v>1.4562118266135821E-5</v>
      </c>
      <c r="F166" s="15">
        <f t="shared" si="166"/>
        <v>2.868834945412727E-5</v>
      </c>
      <c r="G166" s="15">
        <f t="shared" si="167"/>
        <v>5.8566244904665905E-5</v>
      </c>
      <c r="H166" s="5">
        <f t="shared" si="168"/>
        <v>228616.24731428683</v>
      </c>
      <c r="I166" s="5">
        <f t="shared" si="169"/>
        <v>84841.684919258259</v>
      </c>
      <c r="J166" s="5">
        <f t="shared" si="170"/>
        <v>30962.500100867714</v>
      </c>
      <c r="K166" s="5">
        <f t="shared" si="171"/>
        <v>196223.07474506521</v>
      </c>
      <c r="L166" s="5">
        <f t="shared" si="172"/>
        <v>28638.009040908993</v>
      </c>
      <c r="M166" s="5">
        <f t="shared" si="173"/>
        <v>7093.1965306013617</v>
      </c>
      <c r="N166" s="15">
        <f t="shared" si="174"/>
        <v>8.5052757728134587E-3</v>
      </c>
      <c r="O166" s="15">
        <f t="shared" si="175"/>
        <v>1.0800391334504722E-2</v>
      </c>
      <c r="P166" s="15">
        <f t="shared" si="176"/>
        <v>9.7873646690576077E-3</v>
      </c>
      <c r="Q166" s="5">
        <f t="shared" si="177"/>
        <v>9810.9151336803079</v>
      </c>
      <c r="R166" s="5">
        <f t="shared" si="178"/>
        <v>13208.005625436024</v>
      </c>
      <c r="S166" s="5">
        <f t="shared" si="179"/>
        <v>6931.2787283810012</v>
      </c>
      <c r="T166" s="5">
        <f t="shared" si="180"/>
        <v>42.914338980435176</v>
      </c>
      <c r="U166" s="5">
        <f t="shared" si="181"/>
        <v>155.67825695594988</v>
      </c>
      <c r="V166" s="5">
        <f t="shared" si="182"/>
        <v>223.86043458379365</v>
      </c>
      <c r="W166" s="15">
        <f t="shared" si="183"/>
        <v>-1.0734613539272964E-2</v>
      </c>
      <c r="X166" s="15">
        <f t="shared" si="184"/>
        <v>-1.217998157191269E-2</v>
      </c>
      <c r="Y166" s="15">
        <f t="shared" si="185"/>
        <v>-9.7425357312937999E-3</v>
      </c>
      <c r="Z166" s="5">
        <f t="shared" si="198"/>
        <v>14388.224562941534</v>
      </c>
      <c r="AA166" s="5">
        <f t="shared" si="199"/>
        <v>38886.019049240138</v>
      </c>
      <c r="AB166" s="5">
        <f t="shared" si="200"/>
        <v>47217.518602444048</v>
      </c>
      <c r="AC166" s="16">
        <f t="shared" si="186"/>
        <v>1.4812651526764906</v>
      </c>
      <c r="AD166" s="16">
        <f t="shared" si="187"/>
        <v>2.9708337293257738</v>
      </c>
      <c r="AE166" s="16">
        <f t="shared" si="188"/>
        <v>6.8583159545549695</v>
      </c>
      <c r="AF166" s="15">
        <f t="shared" si="189"/>
        <v>-4.0504037456468023E-3</v>
      </c>
      <c r="AG166" s="15">
        <f t="shared" si="190"/>
        <v>2.9673830763510267E-4</v>
      </c>
      <c r="AH166" s="15">
        <f t="shared" si="191"/>
        <v>9.7937136394747881E-3</v>
      </c>
      <c r="AI166" s="1">
        <f t="shared" si="155"/>
        <v>418088.41528009286</v>
      </c>
      <c r="AJ166" s="1">
        <f t="shared" si="156"/>
        <v>151718.51749150123</v>
      </c>
      <c r="AK166" s="1">
        <f t="shared" si="157"/>
        <v>55889.736198597915</v>
      </c>
      <c r="AL166" s="14">
        <f t="shared" si="192"/>
        <v>59.236708221965394</v>
      </c>
      <c r="AM166" s="14">
        <f t="shared" si="193"/>
        <v>12.948242570498605</v>
      </c>
      <c r="AN166" s="14">
        <f t="shared" si="194"/>
        <v>4.267899826728252</v>
      </c>
      <c r="AO166" s="11">
        <f t="shared" si="195"/>
        <v>6.8262733541365255E-3</v>
      </c>
      <c r="AP166" s="11">
        <f t="shared" si="196"/>
        <v>8.5993040202803472E-3</v>
      </c>
      <c r="AQ166" s="11">
        <f t="shared" si="197"/>
        <v>7.8006537574388168E-3</v>
      </c>
      <c r="AR166" s="1">
        <f t="shared" si="201"/>
        <v>228616.24731428683</v>
      </c>
      <c r="AS166" s="1">
        <f t="shared" si="201"/>
        <v>84841.684919258259</v>
      </c>
      <c r="AT166" s="1">
        <f t="shared" si="201"/>
        <v>30962.500100867714</v>
      </c>
      <c r="AU166" s="1">
        <f t="shared" si="158"/>
        <v>45723.24946285737</v>
      </c>
      <c r="AV166" s="1">
        <f t="shared" si="159"/>
        <v>16968.336983851652</v>
      </c>
      <c r="AW166" s="1">
        <f t="shared" si="160"/>
        <v>6192.5000201735429</v>
      </c>
      <c r="AX166" s="1">
        <f t="shared" si="212"/>
        <v>156978.45979605216</v>
      </c>
      <c r="AY166" s="1">
        <f t="shared" si="204"/>
        <v>22910.407232727193</v>
      </c>
      <c r="AZ166" s="1">
        <f t="shared" si="205"/>
        <v>5674.5572244810901</v>
      </c>
      <c r="BA166" s="1">
        <f t="shared" si="213"/>
        <v>13938.899216117525</v>
      </c>
      <c r="BB166" s="1">
        <f t="shared" si="214"/>
        <v>29742.119140540784</v>
      </c>
      <c r="BC166" s="1">
        <f t="shared" si="215"/>
        <v>37730.808882418489</v>
      </c>
      <c r="BD166" s="1">
        <f t="shared" si="216"/>
        <v>3654.0872107414484</v>
      </c>
      <c r="BE166" s="2">
        <f t="shared" si="222"/>
        <v>1.2215527840971803E-2</v>
      </c>
      <c r="BF166" s="2">
        <f t="shared" si="223"/>
        <v>1.0459493193196024E-2</v>
      </c>
      <c r="BG166" s="2">
        <f t="shared" si="224"/>
        <v>6.7106044469667243E-3</v>
      </c>
      <c r="BH166" s="2">
        <f t="shared" si="206"/>
        <v>8.9494489874134952E-3</v>
      </c>
      <c r="BI166" s="2">
        <f t="shared" si="217"/>
        <v>1.4921912043355725E-5</v>
      </c>
      <c r="BJ166" s="2">
        <f t="shared" si="207"/>
        <v>1.0940099785851396E-5</v>
      </c>
      <c r="BK166" s="2">
        <f t="shared" si="208"/>
        <v>4.5032212043649583E-6</v>
      </c>
      <c r="BL166" s="2">
        <f t="shared" si="209"/>
        <v>3.4113915341058476</v>
      </c>
      <c r="BM166" s="2">
        <f t="shared" si="210"/>
        <v>0.92817649901644894</v>
      </c>
      <c r="BN166" s="2">
        <f t="shared" si="211"/>
        <v>0.13943098699437964</v>
      </c>
      <c r="BO166" s="2">
        <f t="shared" si="218"/>
        <v>38.818801051506973</v>
      </c>
      <c r="BP166" s="2">
        <f t="shared" si="219"/>
        <v>4.5641135174499388</v>
      </c>
      <c r="BQ166" s="2">
        <f t="shared" si="220"/>
        <v>0.88008475250681928</v>
      </c>
      <c r="BR166" s="11">
        <f t="shared" si="221"/>
        <v>3.9164618648527022E-2</v>
      </c>
      <c r="BS166" s="17">
        <f t="shared" si="202"/>
        <v>8.851547710589807E-3</v>
      </c>
      <c r="BT166" s="17">
        <f t="shared" si="203"/>
        <v>4.4883984731244629E-2</v>
      </c>
      <c r="BU166" s="12">
        <f>(BU$3*templow!$I276+BU$4*templow!$I276^2+BU$5*templow!$I276^6)*(K166/K$56)^$BW$1</f>
        <v>2.1147089493857512</v>
      </c>
      <c r="BV166" s="12">
        <f>(BV$3*templow!$I276+BV$4*templow!$I276^2+BV$5*templow!$I276^6)*(L166/L$56)^$BW$1</f>
        <v>0.64156869188073329</v>
      </c>
      <c r="BW166" s="12">
        <f>(BW$3*templow!$I276+BW$4*templow!$I276^2+BW$5*templow!$I276^6)*(M166/M$56)^$BW$1</f>
        <v>-0.21186900737518291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161"/>
        <v>2121</v>
      </c>
      <c r="B167" s="5">
        <f t="shared" si="162"/>
        <v>1165.0995189597381</v>
      </c>
      <c r="C167" s="5">
        <f t="shared" si="163"/>
        <v>2962.6360222028625</v>
      </c>
      <c r="D167" s="5">
        <f t="shared" si="164"/>
        <v>4365.3411627293717</v>
      </c>
      <c r="E167" s="15">
        <f t="shared" si="165"/>
        <v>1.3834012352829029E-5</v>
      </c>
      <c r="F167" s="15">
        <f t="shared" si="166"/>
        <v>2.7253931981420906E-5</v>
      </c>
      <c r="G167" s="15">
        <f t="shared" si="167"/>
        <v>5.5637932659432604E-5</v>
      </c>
      <c r="H167" s="5">
        <f t="shared" si="168"/>
        <v>230542.74394199843</v>
      </c>
      <c r="I167" s="5">
        <f t="shared" si="169"/>
        <v>85750.75295565401</v>
      </c>
      <c r="J167" s="5">
        <f t="shared" si="170"/>
        <v>31264.108462333377</v>
      </c>
      <c r="K167" s="5">
        <f t="shared" si="171"/>
        <v>197873.86415526038</v>
      </c>
      <c r="L167" s="5">
        <f t="shared" si="172"/>
        <v>28944.072884084559</v>
      </c>
      <c r="M167" s="5">
        <f t="shared" si="173"/>
        <v>7161.8934916843727</v>
      </c>
      <c r="N167" s="15">
        <f t="shared" si="174"/>
        <v>8.4128200128343877E-3</v>
      </c>
      <c r="O167" s="15">
        <f t="shared" si="175"/>
        <v>1.0687329651246191E-2</v>
      </c>
      <c r="P167" s="15">
        <f t="shared" si="176"/>
        <v>9.6849087413044543E-3</v>
      </c>
      <c r="Q167" s="5">
        <f t="shared" si="177"/>
        <v>9787.3856036049892</v>
      </c>
      <c r="R167" s="5">
        <f t="shared" si="178"/>
        <v>13186.930750773685</v>
      </c>
      <c r="S167" s="5">
        <f t="shared" si="179"/>
        <v>6930.6108783078316</v>
      </c>
      <c r="T167" s="5">
        <f t="shared" si="180"/>
        <v>42.453670136186844</v>
      </c>
      <c r="U167" s="5">
        <f t="shared" si="181"/>
        <v>153.78209865507893</v>
      </c>
      <c r="V167" s="5">
        <f t="shared" si="182"/>
        <v>221.67946630103808</v>
      </c>
      <c r="W167" s="15">
        <f t="shared" si="183"/>
        <v>-1.0734613539272964E-2</v>
      </c>
      <c r="X167" s="15">
        <f t="shared" si="184"/>
        <v>-1.217998157191269E-2</v>
      </c>
      <c r="Y167" s="15">
        <f t="shared" si="185"/>
        <v>-9.7425357312937999E-3</v>
      </c>
      <c r="Z167" s="5">
        <f t="shared" si="198"/>
        <v>14296.900007327238</v>
      </c>
      <c r="AA167" s="5">
        <f t="shared" si="199"/>
        <v>38839.892631832598</v>
      </c>
      <c r="AB167" s="5">
        <f t="shared" si="200"/>
        <v>47680.336732450858</v>
      </c>
      <c r="AC167" s="16">
        <f t="shared" si="186"/>
        <v>1.4752654307537936</v>
      </c>
      <c r="AD167" s="16">
        <f t="shared" si="187"/>
        <v>2.9717152894988792</v>
      </c>
      <c r="AE167" s="16">
        <f t="shared" si="188"/>
        <v>6.9254843370629224</v>
      </c>
      <c r="AF167" s="15">
        <f t="shared" si="189"/>
        <v>-4.0504037456468023E-3</v>
      </c>
      <c r="AG167" s="15">
        <f t="shared" si="190"/>
        <v>2.9673830763510267E-4</v>
      </c>
      <c r="AH167" s="15">
        <f t="shared" si="191"/>
        <v>9.7937136394747881E-3</v>
      </c>
      <c r="AI167" s="1">
        <f t="shared" si="155"/>
        <v>422002.82321494096</v>
      </c>
      <c r="AJ167" s="1">
        <f t="shared" si="156"/>
        <v>153515.00272620277</v>
      </c>
      <c r="AK167" s="1">
        <f t="shared" si="157"/>
        <v>56493.262598911671</v>
      </c>
      <c r="AL167" s="14">
        <f t="shared" si="192"/>
        <v>59.637030525258531</v>
      </c>
      <c r="AM167" s="14">
        <f t="shared" si="193"/>
        <v>13.058474986146738</v>
      </c>
      <c r="AN167" s="14">
        <f t="shared" si="194"/>
        <v>4.3008593114597948</v>
      </c>
      <c r="AO167" s="11">
        <f t="shared" si="195"/>
        <v>6.7580106205951604E-3</v>
      </c>
      <c r="AP167" s="11">
        <f t="shared" si="196"/>
        <v>8.5133109800775431E-3</v>
      </c>
      <c r="AQ167" s="11">
        <f t="shared" si="197"/>
        <v>7.7226472198644288E-3</v>
      </c>
      <c r="AR167" s="1">
        <f t="shared" si="201"/>
        <v>230542.74394199843</v>
      </c>
      <c r="AS167" s="1">
        <f t="shared" si="201"/>
        <v>85750.75295565401</v>
      </c>
      <c r="AT167" s="1">
        <f t="shared" si="201"/>
        <v>31264.108462333377</v>
      </c>
      <c r="AU167" s="1">
        <f t="shared" si="158"/>
        <v>46108.54878839969</v>
      </c>
      <c r="AV167" s="1">
        <f t="shared" si="159"/>
        <v>17150.150591130801</v>
      </c>
      <c r="AW167" s="1">
        <f t="shared" si="160"/>
        <v>6252.8216924666758</v>
      </c>
      <c r="AX167" s="1">
        <f t="shared" si="212"/>
        <v>158299.0913242083</v>
      </c>
      <c r="AY167" s="1">
        <f t="shared" si="204"/>
        <v>23155.258307267646</v>
      </c>
      <c r="AZ167" s="1">
        <f t="shared" si="205"/>
        <v>5729.5147933474982</v>
      </c>
      <c r="BA167" s="1">
        <f t="shared" si="213"/>
        <v>13948.85281909</v>
      </c>
      <c r="BB167" s="1">
        <f t="shared" si="214"/>
        <v>29774.424399266689</v>
      </c>
      <c r="BC167" s="1">
        <f t="shared" si="215"/>
        <v>37774.982660783659</v>
      </c>
      <c r="BD167" s="1">
        <f t="shared" si="216"/>
        <v>3551.4239340178074</v>
      </c>
      <c r="BE167" s="2">
        <f t="shared" si="222"/>
        <v>1.2215527840971803E-2</v>
      </c>
      <c r="BF167" s="2">
        <f t="shared" si="223"/>
        <v>1.0459493193196024E-2</v>
      </c>
      <c r="BG167" s="2">
        <f t="shared" si="224"/>
        <v>6.7106044469667243E-3</v>
      </c>
      <c r="BH167" s="2">
        <f t="shared" si="206"/>
        <v>8.9355217512227855E-3</v>
      </c>
      <c r="BI167" s="2">
        <f t="shared" si="217"/>
        <v>1.4921912043355725E-5</v>
      </c>
      <c r="BJ167" s="2">
        <f t="shared" si="207"/>
        <v>1.0940099785851396E-5</v>
      </c>
      <c r="BK167" s="2">
        <f t="shared" si="208"/>
        <v>4.5032212043649583E-6</v>
      </c>
      <c r="BL167" s="2">
        <f t="shared" si="209"/>
        <v>3.4401385473363817</v>
      </c>
      <c r="BM167" s="2">
        <f t="shared" si="210"/>
        <v>0.93812179404674645</v>
      </c>
      <c r="BN167" s="2">
        <f t="shared" si="211"/>
        <v>0.14078919616314559</v>
      </c>
      <c r="BO167" s="2">
        <f t="shared" si="218"/>
        <v>39.395971234522129</v>
      </c>
      <c r="BP167" s="2">
        <f t="shared" si="219"/>
        <v>4.6184958612166884</v>
      </c>
      <c r="BQ167" s="2">
        <f t="shared" si="220"/>
        <v>0.8800318104087359</v>
      </c>
      <c r="BR167" s="11">
        <f t="shared" si="221"/>
        <v>3.9068192202838165E-2</v>
      </c>
      <c r="BS167" s="17">
        <f t="shared" si="202"/>
        <v>8.5179456187620978E-3</v>
      </c>
      <c r="BT167" s="17">
        <f t="shared" si="203"/>
        <v>4.3576684205091872E-2</v>
      </c>
      <c r="BU167" s="12">
        <f>(BU$3*templow!$I277+BU$4*templow!$I277^2+BU$5*templow!$I277^6)*(K167/K$56)^$BW$1</f>
        <v>2.0920072404353869</v>
      </c>
      <c r="BV167" s="12">
        <f>(BV$3*templow!$I277+BV$4*templow!$I277^2+BV$5*templow!$I277^6)*(L167/L$56)^$BW$1</f>
        <v>0.62170045025510612</v>
      </c>
      <c r="BW167" s="12">
        <f>(BW$3*templow!$I277+BW$4*templow!$I277^2+BW$5*templow!$I277^6)*(M167/M$56)^$BW$1</f>
        <v>-0.23113279321834673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161"/>
        <v>2122</v>
      </c>
      <c r="B168" s="5">
        <f t="shared" si="162"/>
        <v>1165.1148310608187</v>
      </c>
      <c r="C168" s="5">
        <f t="shared" si="163"/>
        <v>2962.7127285094657</v>
      </c>
      <c r="D168" s="5">
        <f t="shared" si="164"/>
        <v>4365.5718973591365</v>
      </c>
      <c r="E168" s="15">
        <f t="shared" si="165"/>
        <v>1.3142311735187577E-5</v>
      </c>
      <c r="F168" s="15">
        <f t="shared" si="166"/>
        <v>2.5891235382349859E-5</v>
      </c>
      <c r="G168" s="15">
        <f t="shared" si="167"/>
        <v>5.2856036026460972E-5</v>
      </c>
      <c r="H168" s="5">
        <f t="shared" si="168"/>
        <v>232464.22133464398</v>
      </c>
      <c r="I168" s="5">
        <f t="shared" si="169"/>
        <v>86659.84859800573</v>
      </c>
      <c r="J168" s="5">
        <f t="shared" si="170"/>
        <v>31565.397211757576</v>
      </c>
      <c r="K168" s="5">
        <f t="shared" si="171"/>
        <v>199520.4379322757</v>
      </c>
      <c r="L168" s="5">
        <f t="shared" si="172"/>
        <v>29250.169199362139</v>
      </c>
      <c r="M168" s="5">
        <f t="shared" si="173"/>
        <v>7230.5296886422639</v>
      </c>
      <c r="N168" s="15">
        <f t="shared" si="174"/>
        <v>8.3213302779763243E-3</v>
      </c>
      <c r="O168" s="15">
        <f t="shared" si="175"/>
        <v>1.0575440315654161E-2</v>
      </c>
      <c r="P168" s="15">
        <f t="shared" si="176"/>
        <v>9.5835266242907391E-3</v>
      </c>
      <c r="Q168" s="5">
        <f t="shared" si="177"/>
        <v>9763.0199061239618</v>
      </c>
      <c r="R168" s="5">
        <f t="shared" si="178"/>
        <v>13164.414019470958</v>
      </c>
      <c r="S168" s="5">
        <f t="shared" si="179"/>
        <v>6929.2279839866242</v>
      </c>
      <c r="T168" s="5">
        <f t="shared" si="180"/>
        <v>41.997946393951104</v>
      </c>
      <c r="U168" s="5">
        <f t="shared" si="181"/>
        <v>151.90903552737001</v>
      </c>
      <c r="V168" s="5">
        <f t="shared" si="182"/>
        <v>219.51974617970606</v>
      </c>
      <c r="W168" s="15">
        <f t="shared" si="183"/>
        <v>-1.0734613539272964E-2</v>
      </c>
      <c r="X168" s="15">
        <f t="shared" si="184"/>
        <v>-1.217998157191269E-2</v>
      </c>
      <c r="Y168" s="15">
        <f t="shared" si="185"/>
        <v>-9.7425357312937999E-3</v>
      </c>
      <c r="Z168" s="5">
        <f t="shared" si="198"/>
        <v>14204.84239811017</v>
      </c>
      <c r="AA168" s="5">
        <f t="shared" si="199"/>
        <v>38789.426061336104</v>
      </c>
      <c r="AB168" s="5">
        <f t="shared" si="200"/>
        <v>48142.665155445109</v>
      </c>
      <c r="AC168" s="16">
        <f t="shared" si="186"/>
        <v>1.4692900101272452</v>
      </c>
      <c r="AD168" s="16">
        <f t="shared" si="187"/>
        <v>2.9725971112646583</v>
      </c>
      <c r="AE168" s="16">
        <f t="shared" si="188"/>
        <v>6.9933105474747848</v>
      </c>
      <c r="AF168" s="15">
        <f t="shared" si="189"/>
        <v>-4.0504037456468023E-3</v>
      </c>
      <c r="AG168" s="15">
        <f t="shared" si="190"/>
        <v>2.9673830763510267E-4</v>
      </c>
      <c r="AH168" s="15">
        <f t="shared" si="191"/>
        <v>9.7937136394747881E-3</v>
      </c>
      <c r="AI168" s="1">
        <f t="shared" si="155"/>
        <v>425911.08968184656</v>
      </c>
      <c r="AJ168" s="1">
        <f t="shared" si="156"/>
        <v>155313.65304471331</v>
      </c>
      <c r="AK168" s="1">
        <f t="shared" si="157"/>
        <v>57096.758031487181</v>
      </c>
      <c r="AL168" s="14">
        <f t="shared" si="192"/>
        <v>60.036027934072273</v>
      </c>
      <c r="AM168" s="14">
        <f t="shared" si="193"/>
        <v>13.168534136044544</v>
      </c>
      <c r="AN168" s="14">
        <f t="shared" si="194"/>
        <v>4.3337411904724208</v>
      </c>
      <c r="AO168" s="11">
        <f t="shared" si="195"/>
        <v>6.690430514389209E-3</v>
      </c>
      <c r="AP168" s="11">
        <f t="shared" si="196"/>
        <v>8.4281778702767676E-3</v>
      </c>
      <c r="AQ168" s="11">
        <f t="shared" si="197"/>
        <v>7.6454207476657843E-3</v>
      </c>
      <c r="AR168" s="1">
        <f t="shared" si="201"/>
        <v>232464.22133464398</v>
      </c>
      <c r="AS168" s="1">
        <f t="shared" si="201"/>
        <v>86659.84859800573</v>
      </c>
      <c r="AT168" s="1">
        <f t="shared" si="201"/>
        <v>31565.397211757576</v>
      </c>
      <c r="AU168" s="1">
        <f t="shared" si="158"/>
        <v>46492.844266928798</v>
      </c>
      <c r="AV168" s="1">
        <f t="shared" si="159"/>
        <v>17331.969719601148</v>
      </c>
      <c r="AW168" s="1">
        <f t="shared" si="160"/>
        <v>6313.0794423515154</v>
      </c>
      <c r="AX168" s="1">
        <f t="shared" si="212"/>
        <v>159616.3503458206</v>
      </c>
      <c r="AY168" s="1">
        <f t="shared" si="204"/>
        <v>23400.135359489708</v>
      </c>
      <c r="AZ168" s="1">
        <f t="shared" si="205"/>
        <v>5784.4237509138111</v>
      </c>
      <c r="BA168" s="1">
        <f t="shared" si="213"/>
        <v>13958.691328059178</v>
      </c>
      <c r="BB168" s="1">
        <f t="shared" si="214"/>
        <v>29806.362771595392</v>
      </c>
      <c r="BC168" s="1">
        <f t="shared" si="215"/>
        <v>37818.617667089005</v>
      </c>
      <c r="BD168" s="1">
        <f t="shared" si="216"/>
        <v>3451.5979620109265</v>
      </c>
      <c r="BE168" s="2">
        <f t="shared" si="222"/>
        <v>1.2215527840971803E-2</v>
      </c>
      <c r="BF168" s="2">
        <f t="shared" si="223"/>
        <v>1.0459493193196024E-2</v>
      </c>
      <c r="BG168" s="2">
        <f t="shared" si="224"/>
        <v>6.7106044469667243E-3</v>
      </c>
      <c r="BH168" s="2">
        <f t="shared" si="206"/>
        <v>8.9216049595096849E-3</v>
      </c>
      <c r="BI168" s="2">
        <f t="shared" si="217"/>
        <v>1.4921912043355725E-5</v>
      </c>
      <c r="BJ168" s="2">
        <f t="shared" si="207"/>
        <v>1.0940099785851396E-5</v>
      </c>
      <c r="BK168" s="2">
        <f t="shared" si="208"/>
        <v>4.5032212043649583E-6</v>
      </c>
      <c r="BL168" s="2">
        <f t="shared" si="209"/>
        <v>3.468810663982735</v>
      </c>
      <c r="BM168" s="2">
        <f t="shared" si="210"/>
        <v>0.94806739108895688</v>
      </c>
      <c r="BN168" s="2">
        <f t="shared" si="211"/>
        <v>0.14214596604818924</v>
      </c>
      <c r="BO168" s="2">
        <f t="shared" si="218"/>
        <v>39.981762389999751</v>
      </c>
      <c r="BP168" s="2">
        <f t="shared" si="219"/>
        <v>4.6735318800590546</v>
      </c>
      <c r="BQ168" s="2">
        <f t="shared" si="220"/>
        <v>0.8799799272248372</v>
      </c>
      <c r="BR168" s="11">
        <f t="shared" si="221"/>
        <v>3.8972715248573014E-2</v>
      </c>
      <c r="BS168" s="17">
        <f t="shared" si="202"/>
        <v>8.1976771906605485E-3</v>
      </c>
      <c r="BT168" s="17">
        <f t="shared" si="203"/>
        <v>4.2307460393293077E-2</v>
      </c>
      <c r="BU168" s="12">
        <f>(BU$3*templow!$I278+BU$4*templow!$I278^2+BU$5*templow!$I278^6)*(K168/K$56)^$BW$1</f>
        <v>2.0689452827051498</v>
      </c>
      <c r="BV168" s="12">
        <f>(BV$3*templow!$I278+BV$4*templow!$I278^2+BV$5*templow!$I278^6)*(L168/L$56)^$BW$1</f>
        <v>0.60164325767174454</v>
      </c>
      <c r="BW168" s="12">
        <f>(BW$3*templow!$I278+BW$4*templow!$I278^2+BW$5*templow!$I278^6)*(M168/M$56)^$BW$1</f>
        <v>-0.25052862586263963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161"/>
        <v>2123</v>
      </c>
      <c r="B169" s="5">
        <f t="shared" si="162"/>
        <v>1165.12937774802</v>
      </c>
      <c r="C169" s="5">
        <f t="shared" si="163"/>
        <v>2962.7856013874584</v>
      </c>
      <c r="D169" s="5">
        <f t="shared" si="164"/>
        <v>4365.791106843345</v>
      </c>
      <c r="E169" s="15">
        <f t="shared" si="165"/>
        <v>1.2485196148428198E-5</v>
      </c>
      <c r="F169" s="15">
        <f t="shared" si="166"/>
        <v>2.4596673613232366E-5</v>
      </c>
      <c r="G169" s="15">
        <f t="shared" si="167"/>
        <v>5.0213234225137924E-5</v>
      </c>
      <c r="H169" s="5">
        <f t="shared" si="168"/>
        <v>234380.51346817854</v>
      </c>
      <c r="I169" s="5">
        <f t="shared" si="169"/>
        <v>87568.87274338011</v>
      </c>
      <c r="J169" s="5">
        <f t="shared" si="170"/>
        <v>31866.338426911196</v>
      </c>
      <c r="K169" s="5">
        <f t="shared" si="171"/>
        <v>201162.65021245347</v>
      </c>
      <c r="L169" s="5">
        <f t="shared" si="172"/>
        <v>29556.26377500013</v>
      </c>
      <c r="M169" s="5">
        <f t="shared" si="173"/>
        <v>7299.098295601214</v>
      </c>
      <c r="N169" s="15">
        <f t="shared" si="174"/>
        <v>8.230797291730152E-3</v>
      </c>
      <c r="O169" s="15">
        <f t="shared" si="175"/>
        <v>1.0464711282581751E-2</v>
      </c>
      <c r="P169" s="15">
        <f t="shared" si="176"/>
        <v>9.4832066130172699E-3</v>
      </c>
      <c r="Q169" s="5">
        <f t="shared" si="177"/>
        <v>9737.8340694686121</v>
      </c>
      <c r="R169" s="5">
        <f t="shared" si="178"/>
        <v>13140.478759257448</v>
      </c>
      <c r="S169" s="5">
        <f t="shared" si="179"/>
        <v>6927.1386552795684</v>
      </c>
      <c r="T169" s="5">
        <f t="shared" si="180"/>
        <v>41.547114669968934</v>
      </c>
      <c r="U169" s="5">
        <f t="shared" si="181"/>
        <v>150.05878627403962</v>
      </c>
      <c r="V169" s="5">
        <f t="shared" si="182"/>
        <v>217.38106720882573</v>
      </c>
      <c r="W169" s="15">
        <f t="shared" si="183"/>
        <v>-1.0734613539272964E-2</v>
      </c>
      <c r="X169" s="15">
        <f t="shared" si="184"/>
        <v>-1.217998157191269E-2</v>
      </c>
      <c r="Y169" s="15">
        <f t="shared" si="185"/>
        <v>-9.7425357312937999E-3</v>
      </c>
      <c r="Z169" s="5">
        <f t="shared" si="198"/>
        <v>14112.087328874839</v>
      </c>
      <c r="AA169" s="5">
        <f t="shared" si="199"/>
        <v>38734.683632701475</v>
      </c>
      <c r="AB169" s="5">
        <f t="shared" si="200"/>
        <v>48604.460441193558</v>
      </c>
      <c r="AC169" s="16">
        <f t="shared" si="186"/>
        <v>1.4633387923667844</v>
      </c>
      <c r="AD169" s="16">
        <f t="shared" si="187"/>
        <v>2.9734791947007362</v>
      </c>
      <c r="AE169" s="16">
        <f t="shared" si="188"/>
        <v>7.0618010283686719</v>
      </c>
      <c r="AF169" s="15">
        <f t="shared" si="189"/>
        <v>-4.0504037456468023E-3</v>
      </c>
      <c r="AG169" s="15">
        <f t="shared" si="190"/>
        <v>2.9673830763510267E-4</v>
      </c>
      <c r="AH169" s="15">
        <f t="shared" si="191"/>
        <v>9.7937136394747881E-3</v>
      </c>
      <c r="AI169" s="1">
        <f t="shared" si="155"/>
        <v>429812.82498059073</v>
      </c>
      <c r="AJ169" s="1">
        <f t="shared" si="156"/>
        <v>157114.25745984315</v>
      </c>
      <c r="AK169" s="1">
        <f t="shared" si="157"/>
        <v>57700.16167068998</v>
      </c>
      <c r="AL169" s="14">
        <f t="shared" si="192"/>
        <v>60.433678138592583</v>
      </c>
      <c r="AM169" s="14">
        <f t="shared" si="193"/>
        <v>13.278411016554045</v>
      </c>
      <c r="AN169" s="14">
        <f t="shared" si="194"/>
        <v>4.3665431325369468</v>
      </c>
      <c r="AO169" s="11">
        <f t="shared" si="195"/>
        <v>6.6235262092453166E-3</v>
      </c>
      <c r="AP169" s="11">
        <f t="shared" si="196"/>
        <v>8.3438960915740001E-3</v>
      </c>
      <c r="AQ169" s="11">
        <f t="shared" si="197"/>
        <v>7.5689665401891268E-3</v>
      </c>
      <c r="AR169" s="1">
        <f t="shared" si="201"/>
        <v>234380.51346817854</v>
      </c>
      <c r="AS169" s="1">
        <f t="shared" si="201"/>
        <v>87568.87274338011</v>
      </c>
      <c r="AT169" s="1">
        <f t="shared" si="201"/>
        <v>31866.338426911196</v>
      </c>
      <c r="AU169" s="1">
        <f t="shared" si="158"/>
        <v>46876.102693635708</v>
      </c>
      <c r="AV169" s="1">
        <f t="shared" si="159"/>
        <v>17513.774548676021</v>
      </c>
      <c r="AW169" s="1">
        <f t="shared" si="160"/>
        <v>6373.2676853822395</v>
      </c>
      <c r="AX169" s="1">
        <f t="shared" si="212"/>
        <v>160930.12016996279</v>
      </c>
      <c r="AY169" s="1">
        <f t="shared" si="204"/>
        <v>23645.0110200001</v>
      </c>
      <c r="AZ169" s="1">
        <f t="shared" si="205"/>
        <v>5839.2786364809708</v>
      </c>
      <c r="BA169" s="1">
        <f t="shared" si="213"/>
        <v>13968.416297575923</v>
      </c>
      <c r="BB169" s="1">
        <f t="shared" si="214"/>
        <v>29837.939500254801</v>
      </c>
      <c r="BC169" s="1">
        <f t="shared" si="215"/>
        <v>37861.72328319896</v>
      </c>
      <c r="BD169" s="1">
        <f t="shared" si="216"/>
        <v>3354.5330302106704</v>
      </c>
      <c r="BE169" s="2">
        <f t="shared" si="222"/>
        <v>1.2215527840971803E-2</v>
      </c>
      <c r="BF169" s="2">
        <f t="shared" si="223"/>
        <v>1.0459493193196024E-2</v>
      </c>
      <c r="BG169" s="2">
        <f t="shared" si="224"/>
        <v>6.7106044469667243E-3</v>
      </c>
      <c r="BH169" s="2">
        <f t="shared" si="206"/>
        <v>8.9076993087277307E-3</v>
      </c>
      <c r="BI169" s="2">
        <f t="shared" si="217"/>
        <v>1.4921912043355725E-5</v>
      </c>
      <c r="BJ169" s="2">
        <f t="shared" si="207"/>
        <v>1.0940099785851396E-5</v>
      </c>
      <c r="BK169" s="2">
        <f t="shared" si="208"/>
        <v>4.5032212043649583E-6</v>
      </c>
      <c r="BL169" s="2">
        <f t="shared" si="209"/>
        <v>3.4974054066487121</v>
      </c>
      <c r="BM169" s="2">
        <f t="shared" si="210"/>
        <v>0.9580122059471009</v>
      </c>
      <c r="BN169" s="2">
        <f t="shared" si="211"/>
        <v>0.14350117090953637</v>
      </c>
      <c r="BO169" s="2">
        <f t="shared" si="218"/>
        <v>40.576303433066634</v>
      </c>
      <c r="BP169" s="2">
        <f t="shared" si="219"/>
        <v>4.7292294269416422</v>
      </c>
      <c r="BQ169" s="2">
        <f t="shared" si="220"/>
        <v>0.8799290864051641</v>
      </c>
      <c r="BR169" s="11">
        <f t="shared" si="221"/>
        <v>3.8878180776286547E-2</v>
      </c>
      <c r="BS169" s="17">
        <f t="shared" si="202"/>
        <v>7.8901756228499844E-3</v>
      </c>
      <c r="BT169" s="17">
        <f t="shared" si="203"/>
        <v>4.1075204265333086E-2</v>
      </c>
      <c r="BU169" s="12">
        <f>(BU$3*templow!$I279+BU$4*templow!$I279^2+BU$5*templow!$I279^6)*(K169/K$56)^$BW$1</f>
        <v>2.0455302870129648</v>
      </c>
      <c r="BV169" s="12">
        <f>(BV$3*templow!$I279+BV$4*templow!$I279^2+BV$5*templow!$I279^6)*(L169/L$56)^$BW$1</f>
        <v>0.58140189336201475</v>
      </c>
      <c r="BW169" s="12">
        <f>(BW$3*templow!$I279+BW$4*templow!$I279^2+BW$5*templow!$I279^6)*(M169/M$56)^$BW$1</f>
        <v>-0.27005280748422872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161"/>
        <v>2124</v>
      </c>
      <c r="B170" s="5">
        <f t="shared" si="162"/>
        <v>1165.1431972733985</v>
      </c>
      <c r="C170" s="5">
        <f t="shared" si="163"/>
        <v>2962.8548323243604</v>
      </c>
      <c r="D170" s="5">
        <f t="shared" si="164"/>
        <v>4365.9993663101995</v>
      </c>
      <c r="E170" s="15">
        <f t="shared" si="165"/>
        <v>1.1860936341006788E-5</v>
      </c>
      <c r="F170" s="15">
        <f t="shared" si="166"/>
        <v>2.3366839932570747E-5</v>
      </c>
      <c r="G170" s="15">
        <f t="shared" si="167"/>
        <v>4.7702572513881028E-5</v>
      </c>
      <c r="H170" s="5">
        <f t="shared" si="168"/>
        <v>236291.45748114336</v>
      </c>
      <c r="I170" s="5">
        <f t="shared" si="169"/>
        <v>88477.727255278427</v>
      </c>
      <c r="J170" s="5">
        <f t="shared" si="170"/>
        <v>32166.904514588354</v>
      </c>
      <c r="K170" s="5">
        <f t="shared" si="171"/>
        <v>202800.35795951873</v>
      </c>
      <c r="L170" s="5">
        <f t="shared" si="172"/>
        <v>29862.322746966187</v>
      </c>
      <c r="M170" s="5">
        <f t="shared" si="173"/>
        <v>7367.5925752076546</v>
      </c>
      <c r="N170" s="15">
        <f t="shared" si="174"/>
        <v>8.1412118270247635E-3</v>
      </c>
      <c r="O170" s="15">
        <f t="shared" si="175"/>
        <v>1.0355130617860198E-2</v>
      </c>
      <c r="P170" s="15">
        <f t="shared" si="176"/>
        <v>9.3839371429917939E-3</v>
      </c>
      <c r="Q170" s="5">
        <f t="shared" si="177"/>
        <v>9711.8441278958635</v>
      </c>
      <c r="R170" s="5">
        <f t="shared" si="178"/>
        <v>13115.148449643628</v>
      </c>
      <c r="S170" s="5">
        <f t="shared" si="179"/>
        <v>6924.3515845918273</v>
      </c>
      <c r="T170" s="5">
        <f t="shared" si="180"/>
        <v>41.101122450314961</v>
      </c>
      <c r="U170" s="5">
        <f t="shared" si="181"/>
        <v>148.23107302251825</v>
      </c>
      <c r="V170" s="5">
        <f t="shared" si="182"/>
        <v>215.26322439423697</v>
      </c>
      <c r="W170" s="15">
        <f t="shared" si="183"/>
        <v>-1.0734613539272964E-2</v>
      </c>
      <c r="X170" s="15">
        <f t="shared" si="184"/>
        <v>-1.217998157191269E-2</v>
      </c>
      <c r="Y170" s="15">
        <f t="shared" si="185"/>
        <v>-9.7425357312937999E-3</v>
      </c>
      <c r="Z170" s="5">
        <f t="shared" si="198"/>
        <v>14018.669929784532</v>
      </c>
      <c r="AA170" s="5">
        <f t="shared" si="199"/>
        <v>38675.730213210853</v>
      </c>
      <c r="AB170" s="5">
        <f t="shared" si="200"/>
        <v>49065.679664931005</v>
      </c>
      <c r="AC170" s="16">
        <f t="shared" si="186"/>
        <v>1.4574116794410317</v>
      </c>
      <c r="AD170" s="16">
        <f t="shared" si="187"/>
        <v>2.97436153988476</v>
      </c>
      <c r="AE170" s="16">
        <f t="shared" si="188"/>
        <v>7.1309622854194634</v>
      </c>
      <c r="AF170" s="15">
        <f t="shared" si="189"/>
        <v>-4.0504037456468023E-3</v>
      </c>
      <c r="AG170" s="15">
        <f t="shared" si="190"/>
        <v>2.9673830763510267E-4</v>
      </c>
      <c r="AH170" s="15">
        <f t="shared" si="191"/>
        <v>9.7937136394747881E-3</v>
      </c>
      <c r="AI170" s="1">
        <f t="shared" si="155"/>
        <v>433707.64517616737</v>
      </c>
      <c r="AJ170" s="1">
        <f t="shared" si="156"/>
        <v>158916.60626253486</v>
      </c>
      <c r="AK170" s="1">
        <f t="shared" si="157"/>
        <v>58303.413189003222</v>
      </c>
      <c r="AL170" s="14">
        <f t="shared" si="192"/>
        <v>60.829959349153931</v>
      </c>
      <c r="AM170" s="14">
        <f t="shared" si="193"/>
        <v>13.388096761519549</v>
      </c>
      <c r="AN170" s="14">
        <f t="shared" si="194"/>
        <v>4.3992628492147468</v>
      </c>
      <c r="AO170" s="11">
        <f t="shared" si="195"/>
        <v>6.5572909471528634E-3</v>
      </c>
      <c r="AP170" s="11">
        <f t="shared" si="196"/>
        <v>8.2604571306582608E-3</v>
      </c>
      <c r="AQ170" s="11">
        <f t="shared" si="197"/>
        <v>7.4932768747872358E-3</v>
      </c>
      <c r="AR170" s="1">
        <f t="shared" si="201"/>
        <v>236291.45748114336</v>
      </c>
      <c r="AS170" s="1">
        <f t="shared" si="201"/>
        <v>88477.727255278427</v>
      </c>
      <c r="AT170" s="1">
        <f t="shared" si="201"/>
        <v>32166.904514588354</v>
      </c>
      <c r="AU170" s="1">
        <f t="shared" si="158"/>
        <v>47258.291496228674</v>
      </c>
      <c r="AV170" s="1">
        <f t="shared" si="159"/>
        <v>17695.545451055685</v>
      </c>
      <c r="AW170" s="1">
        <f t="shared" si="160"/>
        <v>6433.3809029176709</v>
      </c>
      <c r="AX170" s="1">
        <f t="shared" si="212"/>
        <v>162240.28636761499</v>
      </c>
      <c r="AY170" s="1">
        <f t="shared" si="204"/>
        <v>23889.858197572947</v>
      </c>
      <c r="AZ170" s="1">
        <f t="shared" si="205"/>
        <v>5894.0740601661246</v>
      </c>
      <c r="BA170" s="1">
        <f t="shared" si="213"/>
        <v>13978.029249491783</v>
      </c>
      <c r="BB170" s="1">
        <f t="shared" si="214"/>
        <v>29869.159703993373</v>
      </c>
      <c r="BC170" s="1">
        <f t="shared" si="215"/>
        <v>37904.308611419445</v>
      </c>
      <c r="BD170" s="1">
        <f t="shared" si="216"/>
        <v>3260.1548169663461</v>
      </c>
      <c r="BE170" s="2">
        <f t="shared" si="222"/>
        <v>1.2215527840971803E-2</v>
      </c>
      <c r="BF170" s="2">
        <f t="shared" si="223"/>
        <v>1.0459493193196024E-2</v>
      </c>
      <c r="BG170" s="2">
        <f t="shared" si="224"/>
        <v>6.7106044469667243E-3</v>
      </c>
      <c r="BH170" s="2">
        <f t="shared" si="206"/>
        <v>8.8938055039740321E-3</v>
      </c>
      <c r="BI170" s="2">
        <f t="shared" si="217"/>
        <v>1.4921912043355725E-5</v>
      </c>
      <c r="BJ170" s="2">
        <f t="shared" si="207"/>
        <v>1.0940099785851396E-5</v>
      </c>
      <c r="BK170" s="2">
        <f t="shared" si="208"/>
        <v>4.5032212043649583E-6</v>
      </c>
      <c r="BL170" s="2">
        <f t="shared" si="209"/>
        <v>3.5259203451299501</v>
      </c>
      <c r="BM170" s="2">
        <f t="shared" si="210"/>
        <v>0.96795516499808976</v>
      </c>
      <c r="BN170" s="2">
        <f t="shared" si="211"/>
        <v>0.14485468648887717</v>
      </c>
      <c r="BO170" s="2">
        <f t="shared" si="218"/>
        <v>41.179725207911737</v>
      </c>
      <c r="BP170" s="2">
        <f t="shared" si="219"/>
        <v>4.7855964496304715</v>
      </c>
      <c r="BQ170" s="2">
        <f t="shared" si="220"/>
        <v>0.87987927184480852</v>
      </c>
      <c r="BR170" s="11">
        <f t="shared" si="221"/>
        <v>3.8784581703475957E-2</v>
      </c>
      <c r="BS170" s="17">
        <f t="shared" si="202"/>
        <v>7.5948997378635537E-3</v>
      </c>
      <c r="BT170" s="17">
        <f t="shared" si="203"/>
        <v>3.9878839092556392E-2</v>
      </c>
      <c r="BU170" s="12">
        <f>(BU$3*templow!$I280+BU$4*templow!$I280^2+BU$5*templow!$I280^6)*(K170/K$56)^$BW$1</f>
        <v>2.0217694252642375</v>
      </c>
      <c r="BV170" s="12">
        <f>(BV$3*templow!$I280+BV$4*templow!$I280^2+BV$5*templow!$I280^6)*(L170/L$56)^$BW$1</f>
        <v>0.56098109031813881</v>
      </c>
      <c r="BW170" s="12">
        <f>(BW$3*templow!$I280+BW$4*templow!$I280^2+BW$5*templow!$I280^6)*(M170/M$56)^$BW$1</f>
        <v>-0.28970167921719875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161"/>
        <v>2125</v>
      </c>
      <c r="B171" s="5">
        <f t="shared" si="162"/>
        <v>1165.1563259782249</v>
      </c>
      <c r="C171" s="5">
        <f t="shared" si="163"/>
        <v>2962.9206032512398</v>
      </c>
      <c r="D171" s="5">
        <f t="shared" si="164"/>
        <v>4366.1972222414979</v>
      </c>
      <c r="E171" s="15">
        <f t="shared" si="165"/>
        <v>1.1267889523956449E-5</v>
      </c>
      <c r="F171" s="15">
        <f t="shared" si="166"/>
        <v>2.2198497935942207E-5</v>
      </c>
      <c r="G171" s="15">
        <f t="shared" si="167"/>
        <v>4.5317443888186977E-5</v>
      </c>
      <c r="H171" s="5">
        <f t="shared" si="168"/>
        <v>238196.8936782926</v>
      </c>
      <c r="I171" s="5">
        <f t="shared" si="169"/>
        <v>89386.314986360536</v>
      </c>
      <c r="J171" s="5">
        <f t="shared" si="170"/>
        <v>32467.068216051044</v>
      </c>
      <c r="K171" s="5">
        <f t="shared" si="171"/>
        <v>204433.4209646167</v>
      </c>
      <c r="L171" s="5">
        <f t="shared" si="172"/>
        <v>30168.312606242678</v>
      </c>
      <c r="M171" s="5">
        <f t="shared" si="173"/>
        <v>7436.0058795931463</v>
      </c>
      <c r="N171" s="15">
        <f t="shared" si="174"/>
        <v>8.0525647071290063E-3</v>
      </c>
      <c r="O171" s="15">
        <f t="shared" si="175"/>
        <v>1.0246686497539015E-2</v>
      </c>
      <c r="P171" s="15">
        <f t="shared" si="176"/>
        <v>9.2857067878191479E-3</v>
      </c>
      <c r="Q171" s="5">
        <f t="shared" si="177"/>
        <v>9685.0661135494774</v>
      </c>
      <c r="R171" s="5">
        <f t="shared" si="178"/>
        <v>13088.446706229442</v>
      </c>
      <c r="S171" s="5">
        <f t="shared" si="179"/>
        <v>6920.8755418729925</v>
      </c>
      <c r="T171" s="5">
        <f t="shared" si="180"/>
        <v>40.659917784780497</v>
      </c>
      <c r="U171" s="5">
        <f t="shared" si="181"/>
        <v>146.42562128471914</v>
      </c>
      <c r="V171" s="5">
        <f t="shared" si="182"/>
        <v>213.16601473894261</v>
      </c>
      <c r="W171" s="15">
        <f t="shared" si="183"/>
        <v>-1.0734613539272964E-2</v>
      </c>
      <c r="X171" s="15">
        <f t="shared" si="184"/>
        <v>-1.217998157191269E-2</v>
      </c>
      <c r="Y171" s="15">
        <f t="shared" si="185"/>
        <v>-9.7425357312937999E-3</v>
      </c>
      <c r="Z171" s="5">
        <f t="shared" si="198"/>
        <v>13924.624859751562</v>
      </c>
      <c r="AA171" s="5">
        <f t="shared" si="199"/>
        <v>38612.631196256087</v>
      </c>
      <c r="AB171" s="5">
        <f t="shared" si="200"/>
        <v>49526.280416079688</v>
      </c>
      <c r="AC171" s="16">
        <f t="shared" si="186"/>
        <v>1.4515085737156743</v>
      </c>
      <c r="AD171" s="16">
        <f t="shared" si="187"/>
        <v>2.9752441468944002</v>
      </c>
      <c r="AE171" s="16">
        <f t="shared" si="188"/>
        <v>7.2008008880167562</v>
      </c>
      <c r="AF171" s="15">
        <f t="shared" si="189"/>
        <v>-4.0504037456468023E-3</v>
      </c>
      <c r="AG171" s="15">
        <f t="shared" si="190"/>
        <v>2.9673830763510267E-4</v>
      </c>
      <c r="AH171" s="15">
        <f t="shared" si="191"/>
        <v>9.7937136394747881E-3</v>
      </c>
      <c r="AI171" s="1">
        <f t="shared" si="155"/>
        <v>437595.17215477931</v>
      </c>
      <c r="AJ171" s="1">
        <f t="shared" si="156"/>
        <v>160720.49108733705</v>
      </c>
      <c r="AK171" s="1">
        <f t="shared" si="157"/>
        <v>58906.452773020574</v>
      </c>
      <c r="AL171" s="14">
        <f t="shared" si="192"/>
        <v>61.22485029349226</v>
      </c>
      <c r="AM171" s="14">
        <f t="shared" si="193"/>
        <v>13.49758264288559</v>
      </c>
      <c r="AN171" s="14">
        <f t="shared" si="194"/>
        <v>4.4318980948431372</v>
      </c>
      <c r="AO171" s="11">
        <f t="shared" si="195"/>
        <v>6.4917180376813351E-3</v>
      </c>
      <c r="AP171" s="11">
        <f t="shared" si="196"/>
        <v>8.1778525593516789E-3</v>
      </c>
      <c r="AQ171" s="11">
        <f t="shared" si="197"/>
        <v>7.4183441060393634E-3</v>
      </c>
      <c r="AR171" s="1">
        <f t="shared" si="201"/>
        <v>238196.8936782926</v>
      </c>
      <c r="AS171" s="1">
        <f t="shared" si="201"/>
        <v>89386.314986360536</v>
      </c>
      <c r="AT171" s="1">
        <f t="shared" si="201"/>
        <v>32467.068216051044</v>
      </c>
      <c r="AU171" s="1">
        <f t="shared" si="158"/>
        <v>47639.378735658524</v>
      </c>
      <c r="AV171" s="1">
        <f t="shared" si="159"/>
        <v>17877.262997272108</v>
      </c>
      <c r="AW171" s="1">
        <f t="shared" si="160"/>
        <v>6493.4136432102096</v>
      </c>
      <c r="AX171" s="1">
        <f t="shared" si="212"/>
        <v>163546.73677169337</v>
      </c>
      <c r="AY171" s="1">
        <f t="shared" si="204"/>
        <v>24134.65008499414</v>
      </c>
      <c r="AZ171" s="1">
        <f t="shared" si="205"/>
        <v>5948.8047036745174</v>
      </c>
      <c r="BA171" s="1">
        <f t="shared" si="213"/>
        <v>13987.531674091015</v>
      </c>
      <c r="BB171" s="1">
        <f t="shared" si="214"/>
        <v>29900.02838215368</v>
      </c>
      <c r="BC171" s="1">
        <f t="shared" si="215"/>
        <v>37946.382485937342</v>
      </c>
      <c r="BD171" s="1">
        <f t="shared" si="216"/>
        <v>3168.390899950663</v>
      </c>
      <c r="BE171" s="2">
        <f t="shared" si="222"/>
        <v>1.2215527840971803E-2</v>
      </c>
      <c r="BF171" s="2">
        <f t="shared" si="223"/>
        <v>1.0459493193196024E-2</v>
      </c>
      <c r="BG171" s="2">
        <f t="shared" si="224"/>
        <v>6.7106044469667243E-3</v>
      </c>
      <c r="BH171" s="2">
        <f t="shared" si="206"/>
        <v>8.8799242584322938E-3</v>
      </c>
      <c r="BI171" s="2">
        <f t="shared" si="217"/>
        <v>1.4921912043355725E-5</v>
      </c>
      <c r="BJ171" s="2">
        <f t="shared" si="207"/>
        <v>1.0940099785851396E-5</v>
      </c>
      <c r="BK171" s="2">
        <f t="shared" si="208"/>
        <v>4.5032212043649583E-6</v>
      </c>
      <c r="BL171" s="2">
        <f t="shared" si="209"/>
        <v>3.5543530964680374</v>
      </c>
      <c r="BM171" s="2">
        <f t="shared" si="210"/>
        <v>0.97789520544032837</v>
      </c>
      <c r="BN171" s="2">
        <f t="shared" si="211"/>
        <v>0.14620639003408464</v>
      </c>
      <c r="BO171" s="2">
        <f t="shared" si="218"/>
        <v>41.792160516590002</v>
      </c>
      <c r="BP171" s="2">
        <f t="shared" si="219"/>
        <v>4.8426409918180653</v>
      </c>
      <c r="BQ171" s="2">
        <f t="shared" si="220"/>
        <v>0.87983046786557051</v>
      </c>
      <c r="BR171" s="11">
        <f t="shared" si="221"/>
        <v>3.8691910881925889E-2</v>
      </c>
      <c r="BS171" s="17">
        <f t="shared" si="202"/>
        <v>7.3113327552560264E-3</v>
      </c>
      <c r="BT171" s="17">
        <f t="shared" si="203"/>
        <v>3.8717319507336305E-2</v>
      </c>
      <c r="BU171" s="12">
        <f>(BU$3*templow!$I281+BU$4*templow!$I281^2+BU$5*templow!$I281^6)*(K171/K$56)^$BW$1</f>
        <v>1.997669826587682</v>
      </c>
      <c r="BV171" s="12">
        <f>(BV$3*templow!$I281+BV$4*templow!$I281^2+BV$5*templow!$I281^6)*(L171/L$56)^$BW$1</f>
        <v>0.540385533413966</v>
      </c>
      <c r="BW171" s="12">
        <f>(BW$3*templow!$I281+BW$4*templow!$I281^2+BW$5*templow!$I281^6)*(M171/M$56)^$BW$1</f>
        <v>-0.30947162248312432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161"/>
        <v>2126</v>
      </c>
      <c r="B172" s="5">
        <f t="shared" si="162"/>
        <v>1165.1687983883462</v>
      </c>
      <c r="C172" s="5">
        <f t="shared" si="163"/>
        <v>2962.9830870187907</v>
      </c>
      <c r="D172" s="5">
        <f t="shared" si="164"/>
        <v>4366.3851938942407</v>
      </c>
      <c r="E172" s="15">
        <f t="shared" si="165"/>
        <v>1.0704495047758627E-5</v>
      </c>
      <c r="F172" s="15">
        <f t="shared" si="166"/>
        <v>2.1088573039145095E-5</v>
      </c>
      <c r="G172" s="15">
        <f t="shared" si="167"/>
        <v>4.3051571693777623E-5</v>
      </c>
      <c r="H172" s="5">
        <f t="shared" si="168"/>
        <v>240096.66553228663</v>
      </c>
      <c r="I172" s="5">
        <f t="shared" si="169"/>
        <v>90294.539800139974</v>
      </c>
      <c r="J172" s="5">
        <f t="shared" si="170"/>
        <v>32766.802612185256</v>
      </c>
      <c r="K172" s="5">
        <f t="shared" si="171"/>
        <v>206061.70184473423</v>
      </c>
      <c r="L172" s="5">
        <f t="shared" si="172"/>
        <v>30474.200205776386</v>
      </c>
      <c r="M172" s="5">
        <f t="shared" si="173"/>
        <v>7504.3316512718347</v>
      </c>
      <c r="N172" s="15">
        <f t="shared" si="174"/>
        <v>7.9648468065276479E-3</v>
      </c>
      <c r="O172" s="15">
        <f t="shared" si="175"/>
        <v>1.0139367207114169E-2</v>
      </c>
      <c r="P172" s="15">
        <f t="shared" si="176"/>
        <v>9.1885042568613517E-3</v>
      </c>
      <c r="Q172" s="5">
        <f t="shared" si="177"/>
        <v>9657.5160485324777</v>
      </c>
      <c r="R172" s="5">
        <f t="shared" si="178"/>
        <v>13060.397265296804</v>
      </c>
      <c r="S172" s="5">
        <f t="shared" si="179"/>
        <v>6916.7193696641198</v>
      </c>
      <c r="T172" s="5">
        <f t="shared" si="180"/>
        <v>40.223449280822265</v>
      </c>
      <c r="U172" s="5">
        <f t="shared" si="181"/>
        <v>144.6421599158154</v>
      </c>
      <c r="V172" s="5">
        <f t="shared" si="182"/>
        <v>211.08923722365097</v>
      </c>
      <c r="W172" s="15">
        <f t="shared" si="183"/>
        <v>-1.0734613539272964E-2</v>
      </c>
      <c r="X172" s="15">
        <f t="shared" si="184"/>
        <v>-1.217998157191269E-2</v>
      </c>
      <c r="Y172" s="15">
        <f t="shared" si="185"/>
        <v>-9.7425357312937999E-3</v>
      </c>
      <c r="Z172" s="5">
        <f t="shared" si="198"/>
        <v>13829.986299167618</v>
      </c>
      <c r="AA172" s="5">
        <f t="shared" si="199"/>
        <v>38545.452455849889</v>
      </c>
      <c r="AB172" s="5">
        <f t="shared" si="200"/>
        <v>49986.220806518984</v>
      </c>
      <c r="AC172" s="16">
        <f t="shared" si="186"/>
        <v>1.4456293779518579</v>
      </c>
      <c r="AD172" s="16">
        <f t="shared" si="187"/>
        <v>2.976127015807351</v>
      </c>
      <c r="AE172" s="16">
        <f t="shared" si="188"/>
        <v>7.271323469888868</v>
      </c>
      <c r="AF172" s="15">
        <f t="shared" si="189"/>
        <v>-4.0504037456468023E-3</v>
      </c>
      <c r="AG172" s="15">
        <f t="shared" si="190"/>
        <v>2.9673830763510267E-4</v>
      </c>
      <c r="AH172" s="15">
        <f t="shared" si="191"/>
        <v>9.7937136394747881E-3</v>
      </c>
      <c r="AI172" s="1">
        <f t="shared" si="155"/>
        <v>441475.03367495991</v>
      </c>
      <c r="AJ172" s="1">
        <f t="shared" si="156"/>
        <v>162525.70497587544</v>
      </c>
      <c r="AK172" s="1">
        <f t="shared" si="157"/>
        <v>59509.221138928726</v>
      </c>
      <c r="AL172" s="14">
        <f t="shared" si="192"/>
        <v>61.618330213846818</v>
      </c>
      <c r="AM172" s="14">
        <f t="shared" si="193"/>
        <v>13.60686007123916</v>
      </c>
      <c r="AN172" s="14">
        <f t="shared" si="194"/>
        <v>4.4644466665024787</v>
      </c>
      <c r="AO172" s="11">
        <f t="shared" si="195"/>
        <v>6.4268008573045215E-3</v>
      </c>
      <c r="AP172" s="11">
        <f t="shared" si="196"/>
        <v>8.0960740337581612E-3</v>
      </c>
      <c r="AQ172" s="11">
        <f t="shared" si="197"/>
        <v>7.3441606649789701E-3</v>
      </c>
      <c r="AR172" s="1">
        <f t="shared" si="201"/>
        <v>240096.66553228663</v>
      </c>
      <c r="AS172" s="1">
        <f t="shared" si="201"/>
        <v>90294.539800139974</v>
      </c>
      <c r="AT172" s="1">
        <f t="shared" si="201"/>
        <v>32766.802612185256</v>
      </c>
      <c r="AU172" s="1">
        <f t="shared" si="158"/>
        <v>48019.333106457329</v>
      </c>
      <c r="AV172" s="1">
        <f t="shared" si="159"/>
        <v>18058.907960027995</v>
      </c>
      <c r="AW172" s="1">
        <f t="shared" si="160"/>
        <v>6553.3605224370513</v>
      </c>
      <c r="AX172" s="1">
        <f t="shared" si="212"/>
        <v>164849.36147578739</v>
      </c>
      <c r="AY172" s="1">
        <f t="shared" si="204"/>
        <v>24379.360164621106</v>
      </c>
      <c r="AZ172" s="1">
        <f t="shared" si="205"/>
        <v>6003.4653210174674</v>
      </c>
      <c r="BA172" s="1">
        <f t="shared" si="213"/>
        <v>13996.925031171913</v>
      </c>
      <c r="BB172" s="1">
        <f t="shared" si="214"/>
        <v>29930.550419044721</v>
      </c>
      <c r="BC172" s="1">
        <f t="shared" si="215"/>
        <v>37987.953483750345</v>
      </c>
      <c r="BD172" s="1">
        <f t="shared" si="216"/>
        <v>3079.1707132202919</v>
      </c>
      <c r="BE172" s="2">
        <f t="shared" si="222"/>
        <v>1.2215527840971803E-2</v>
      </c>
      <c r="BF172" s="2">
        <f t="shared" si="223"/>
        <v>1.0459493193196024E-2</v>
      </c>
      <c r="BG172" s="2">
        <f t="shared" si="224"/>
        <v>6.7106044469667243E-3</v>
      </c>
      <c r="BH172" s="2">
        <f t="shared" si="206"/>
        <v>8.8660562928257764E-3</v>
      </c>
      <c r="BI172" s="2">
        <f t="shared" si="217"/>
        <v>1.4921912043355725E-5</v>
      </c>
      <c r="BJ172" s="2">
        <f t="shared" si="207"/>
        <v>1.0940099785851396E-5</v>
      </c>
      <c r="BK172" s="2">
        <f t="shared" si="208"/>
        <v>4.5032212043649583E-6</v>
      </c>
      <c r="BL172" s="2">
        <f t="shared" si="209"/>
        <v>3.5827013249757793</v>
      </c>
      <c r="BM172" s="2">
        <f t="shared" si="210"/>
        <v>0.98783127553106165</v>
      </c>
      <c r="BN172" s="2">
        <f t="shared" si="211"/>
        <v>0.14755616032243374</v>
      </c>
      <c r="BO172" s="2">
        <f t="shared" si="218"/>
        <v>42.413744148259418</v>
      </c>
      <c r="BP172" s="2">
        <f t="shared" si="219"/>
        <v>4.9003711942626236</v>
      </c>
      <c r="BQ172" s="2">
        <f t="shared" si="220"/>
        <v>0.87978265919849186</v>
      </c>
      <c r="BR172" s="11">
        <f t="shared" si="221"/>
        <v>3.8600161104684422E-2</v>
      </c>
      <c r="BS172" s="17">
        <f t="shared" si="202"/>
        <v>7.038981124872886E-3</v>
      </c>
      <c r="BT172" s="17">
        <f t="shared" si="203"/>
        <v>3.75896305896469E-2</v>
      </c>
      <c r="BU172" s="12">
        <f>(BU$3*templow!$I282+BU$4*templow!$I282^2+BU$5*templow!$I282^6)*(K172/K$56)^$BW$1</f>
        <v>1.9732385736789404</v>
      </c>
      <c r="BV172" s="12">
        <f>(BV$3*templow!$I282+BV$4*templow!$I282^2+BV$5*templow!$I282^6)*(L172/L$56)^$BW$1</f>
        <v>0.51961985765487795</v>
      </c>
      <c r="BW172" s="12">
        <f>(BW$3*templow!$I282+BW$4*templow!$I282^2+BW$5*templow!$I282^6)*(M172/M$56)^$BW$1</f>
        <v>-0.3293590602260183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161"/>
        <v>2127</v>
      </c>
      <c r="B173" s="5">
        <f t="shared" si="162"/>
        <v>1165.1806473047968</v>
      </c>
      <c r="C173" s="5">
        <f t="shared" si="163"/>
        <v>2963.042447849773</v>
      </c>
      <c r="D173" s="5">
        <f t="shared" si="164"/>
        <v>4366.5637746521979</v>
      </c>
      <c r="E173" s="15">
        <f t="shared" si="165"/>
        <v>1.0169270295370694E-5</v>
      </c>
      <c r="F173" s="15">
        <f t="shared" si="166"/>
        <v>2.0034144387187839E-5</v>
      </c>
      <c r="G173" s="15">
        <f t="shared" si="167"/>
        <v>4.089899310908874E-5</v>
      </c>
      <c r="H173" s="5">
        <f t="shared" si="168"/>
        <v>241990.61968351746</v>
      </c>
      <c r="I173" s="5">
        <f t="shared" si="169"/>
        <v>91202.306591662491</v>
      </c>
      <c r="J173" s="5">
        <f t="shared" si="170"/>
        <v>33066.081128370359</v>
      </c>
      <c r="K173" s="5">
        <f t="shared" si="171"/>
        <v>207685.06603956298</v>
      </c>
      <c r="L173" s="5">
        <f t="shared" si="172"/>
        <v>30779.952767077764</v>
      </c>
      <c r="M173" s="5">
        <f t="shared" si="173"/>
        <v>7572.5634239715446</v>
      </c>
      <c r="N173" s="15">
        <f t="shared" si="174"/>
        <v>7.8780490517929014E-3</v>
      </c>
      <c r="O173" s="15">
        <f t="shared" si="175"/>
        <v>1.0033161140794222E-2</v>
      </c>
      <c r="P173" s="15">
        <f t="shared" si="176"/>
        <v>9.0923183929572104E-3</v>
      </c>
      <c r="Q173" s="5">
        <f t="shared" si="177"/>
        <v>9629.2099371920503</v>
      </c>
      <c r="R173" s="5">
        <f t="shared" si="178"/>
        <v>13031.023968692927</v>
      </c>
      <c r="S173" s="5">
        <f t="shared" si="179"/>
        <v>6911.8919781934565</v>
      </c>
      <c r="T173" s="5">
        <f t="shared" si="180"/>
        <v>39.791666097576091</v>
      </c>
      <c r="U173" s="5">
        <f t="shared" si="181"/>
        <v>142.88042107351913</v>
      </c>
      <c r="V173" s="5">
        <f t="shared" si="182"/>
        <v>209.03269278750798</v>
      </c>
      <c r="W173" s="15">
        <f t="shared" si="183"/>
        <v>-1.0734613539272964E-2</v>
      </c>
      <c r="X173" s="15">
        <f t="shared" si="184"/>
        <v>-1.217998157191269E-2</v>
      </c>
      <c r="Y173" s="15">
        <f t="shared" si="185"/>
        <v>-9.7425357312937999E-3</v>
      </c>
      <c r="Z173" s="5">
        <f t="shared" si="198"/>
        <v>13734.787943183677</v>
      </c>
      <c r="AA173" s="5">
        <f t="shared" si="199"/>
        <v>38474.260301891758</v>
      </c>
      <c r="AB173" s="5">
        <f t="shared" si="200"/>
        <v>50445.459478408695</v>
      </c>
      <c r="AC173" s="16">
        <f t="shared" si="186"/>
        <v>1.4397739953045845</v>
      </c>
      <c r="AD173" s="16">
        <f t="shared" si="187"/>
        <v>2.9770101467013288</v>
      </c>
      <c r="AE173" s="16">
        <f t="shared" si="188"/>
        <v>7.3425367297329514</v>
      </c>
      <c r="AF173" s="15">
        <f t="shared" si="189"/>
        <v>-4.0504037456468023E-3</v>
      </c>
      <c r="AG173" s="15">
        <f t="shared" si="190"/>
        <v>2.9673830763510267E-4</v>
      </c>
      <c r="AH173" s="15">
        <f t="shared" si="191"/>
        <v>9.7937136394747881E-3</v>
      </c>
      <c r="AI173" s="1">
        <f t="shared" si="155"/>
        <v>445346.86341392127</v>
      </c>
      <c r="AJ173" s="1">
        <f t="shared" si="156"/>
        <v>164332.04243831593</v>
      </c>
      <c r="AK173" s="1">
        <f t="shared" si="157"/>
        <v>60111.659547472911</v>
      </c>
      <c r="AL173" s="14">
        <f t="shared" si="192"/>
        <v>62.010378863916408</v>
      </c>
      <c r="AM173" s="14">
        <f t="shared" si="193"/>
        <v>13.715920596277861</v>
      </c>
      <c r="AN173" s="14">
        <f t="shared" si="194"/>
        <v>4.4969064039655127</v>
      </c>
      <c r="AO173" s="11">
        <f t="shared" si="195"/>
        <v>6.3625328487314763E-3</v>
      </c>
      <c r="AP173" s="11">
        <f t="shared" si="196"/>
        <v>8.0151132934205803E-3</v>
      </c>
      <c r="AQ173" s="11">
        <f t="shared" si="197"/>
        <v>7.2707190583291802E-3</v>
      </c>
      <c r="AR173" s="1">
        <f t="shared" si="201"/>
        <v>241990.61968351746</v>
      </c>
      <c r="AS173" s="1">
        <f t="shared" si="201"/>
        <v>91202.306591662491</v>
      </c>
      <c r="AT173" s="1">
        <f t="shared" si="201"/>
        <v>33066.081128370359</v>
      </c>
      <c r="AU173" s="1">
        <f t="shared" si="158"/>
        <v>48398.123936703494</v>
      </c>
      <c r="AV173" s="1">
        <f t="shared" si="159"/>
        <v>18240.461318332498</v>
      </c>
      <c r="AW173" s="1">
        <f t="shared" si="160"/>
        <v>6613.2162256740721</v>
      </c>
      <c r="AX173" s="1">
        <f t="shared" si="212"/>
        <v>166148.05283165036</v>
      </c>
      <c r="AY173" s="1">
        <f t="shared" si="204"/>
        <v>24623.962213662209</v>
      </c>
      <c r="AZ173" s="1">
        <f t="shared" si="205"/>
        <v>6058.0507391772353</v>
      </c>
      <c r="BA173" s="1">
        <f t="shared" si="213"/>
        <v>14006.210751079923</v>
      </c>
      <c r="BB173" s="1">
        <f t="shared" si="214"/>
        <v>29960.730588122075</v>
      </c>
      <c r="BC173" s="1">
        <f t="shared" si="215"/>
        <v>38029.029935109247</v>
      </c>
      <c r="BD173" s="1">
        <f t="shared" si="216"/>
        <v>2992.4255048938435</v>
      </c>
      <c r="BE173" s="2">
        <f t="shared" si="222"/>
        <v>1.2215527840971803E-2</v>
      </c>
      <c r="BF173" s="2">
        <f t="shared" si="223"/>
        <v>1.0459493193196024E-2</v>
      </c>
      <c r="BG173" s="2">
        <f t="shared" si="224"/>
        <v>6.7106044469667243E-3</v>
      </c>
      <c r="BH173" s="2">
        <f t="shared" si="206"/>
        <v>8.8522023348799866E-3</v>
      </c>
      <c r="BI173" s="2">
        <f t="shared" si="217"/>
        <v>1.4921912043355725E-5</v>
      </c>
      <c r="BJ173" s="2">
        <f t="shared" si="207"/>
        <v>1.0940099785851396E-5</v>
      </c>
      <c r="BK173" s="2">
        <f t="shared" si="208"/>
        <v>4.5032212043649583E-6</v>
      </c>
      <c r="BL173" s="2">
        <f t="shared" si="209"/>
        <v>3.610962742234594</v>
      </c>
      <c r="BM173" s="2">
        <f t="shared" si="210"/>
        <v>0.99776233481260024</v>
      </c>
      <c r="BN173" s="2">
        <f t="shared" si="211"/>
        <v>0.14890387768252938</v>
      </c>
      <c r="BO173" s="2">
        <f t="shared" si="218"/>
        <v>43.044612908859015</v>
      </c>
      <c r="BP173" s="2">
        <f t="shared" si="219"/>
        <v>4.9587952959416182</v>
      </c>
      <c r="BQ173" s="2">
        <f t="shared" si="220"/>
        <v>0.87973583096721653</v>
      </c>
      <c r="BR173" s="11">
        <f t="shared" si="221"/>
        <v>3.8509325112707077E-2</v>
      </c>
      <c r="BS173" s="17">
        <f t="shared" si="202"/>
        <v>6.7773734190316581E-3</v>
      </c>
      <c r="BT173" s="17">
        <f t="shared" si="203"/>
        <v>3.649478698023971E-2</v>
      </c>
      <c r="BU173" s="12">
        <f>(BU$3*templow!$I283+BU$4*templow!$I283^2+BU$5*templow!$I283^6)*(K173/K$56)^$BW$1</f>
        <v>1.9484826993463558</v>
      </c>
      <c r="BV173" s="12">
        <f>(BV$3*templow!$I283+BV$4*templow!$I283^2+BV$5*templow!$I283^6)*(L173/L$56)^$BW$1</f>
        <v>0.49868864655264555</v>
      </c>
      <c r="BW173" s="12">
        <f>(BW$3*templow!$I283+BW$4*templow!$I283^2+BW$5*templow!$I283^6)*(M173/M$56)^$BW$1</f>
        <v>-0.34936045805564409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161"/>
        <v>2128</v>
      </c>
      <c r="B174" s="5">
        <f t="shared" si="162"/>
        <v>1165.1919038898948</v>
      </c>
      <c r="C174" s="5">
        <f t="shared" si="163"/>
        <v>2963.0988417689873</v>
      </c>
      <c r="D174" s="5">
        <f t="shared" si="164"/>
        <v>4366.733433310842</v>
      </c>
      <c r="E174" s="15">
        <f t="shared" si="165"/>
        <v>9.6608067806021595E-6</v>
      </c>
      <c r="F174" s="15">
        <f t="shared" si="166"/>
        <v>1.9032437167828447E-5</v>
      </c>
      <c r="G174" s="15">
        <f t="shared" si="167"/>
        <v>3.8854043453634304E-5</v>
      </c>
      <c r="H174" s="5">
        <f t="shared" si="168"/>
        <v>243878.60593812118</v>
      </c>
      <c r="I174" s="5">
        <f t="shared" si="169"/>
        <v>92109.521307179079</v>
      </c>
      <c r="J174" s="5">
        <f t="shared" si="170"/>
        <v>33364.877539066496</v>
      </c>
      <c r="K174" s="5">
        <f t="shared" si="171"/>
        <v>209303.38180685349</v>
      </c>
      <c r="L174" s="5">
        <f t="shared" si="172"/>
        <v>31085.537886474671</v>
      </c>
      <c r="M174" s="5">
        <f t="shared" si="173"/>
        <v>7640.6948234001466</v>
      </c>
      <c r="N174" s="15">
        <f t="shared" si="174"/>
        <v>7.7921624224162045E-3</v>
      </c>
      <c r="O174" s="15">
        <f t="shared" si="175"/>
        <v>9.9280568007811265E-3</v>
      </c>
      <c r="P174" s="15">
        <f t="shared" si="176"/>
        <v>8.9971381702695918E-3</v>
      </c>
      <c r="Q174" s="5">
        <f t="shared" si="177"/>
        <v>9600.1637586174656</v>
      </c>
      <c r="R174" s="5">
        <f t="shared" si="178"/>
        <v>13000.35074901052</v>
      </c>
      <c r="S174" s="5">
        <f t="shared" si="179"/>
        <v>6906.4023405243952</v>
      </c>
      <c r="T174" s="5">
        <f t="shared" si="180"/>
        <v>39.364517939934821</v>
      </c>
      <c r="U174" s="5">
        <f t="shared" si="181"/>
        <v>141.14014017785655</v>
      </c>
      <c r="V174" s="5">
        <f t="shared" si="182"/>
        <v>206.99618430901714</v>
      </c>
      <c r="W174" s="15">
        <f t="shared" si="183"/>
        <v>-1.0734613539272964E-2</v>
      </c>
      <c r="X174" s="15">
        <f t="shared" si="184"/>
        <v>-1.217998157191269E-2</v>
      </c>
      <c r="Y174" s="15">
        <f t="shared" si="185"/>
        <v>-9.7425357312937999E-3</v>
      </c>
      <c r="Z174" s="5">
        <f t="shared" si="198"/>
        <v>13639.062995529106</v>
      </c>
      <c r="AA174" s="5">
        <f t="shared" si="199"/>
        <v>38399.121436210589</v>
      </c>
      <c r="AB174" s="5">
        <f t="shared" si="200"/>
        <v>50903.955611568759</v>
      </c>
      <c r="AC174" s="16">
        <f t="shared" si="186"/>
        <v>1.433942329321118</v>
      </c>
      <c r="AD174" s="16">
        <f t="shared" si="187"/>
        <v>2.9778935396540733</v>
      </c>
      <c r="AE174" s="16">
        <f t="shared" si="188"/>
        <v>7.4144474318512819</v>
      </c>
      <c r="AF174" s="15">
        <f t="shared" si="189"/>
        <v>-4.0504037456468023E-3</v>
      </c>
      <c r="AG174" s="15">
        <f t="shared" si="190"/>
        <v>2.9673830763510267E-4</v>
      </c>
      <c r="AH174" s="15">
        <f t="shared" si="191"/>
        <v>9.7937136394747881E-3</v>
      </c>
      <c r="AI174" s="1">
        <f t="shared" si="155"/>
        <v>449210.30100923264</v>
      </c>
      <c r="AJ174" s="1">
        <f t="shared" si="156"/>
        <v>166139.29951281683</v>
      </c>
      <c r="AK174" s="1">
        <f t="shared" si="157"/>
        <v>60713.709818399693</v>
      </c>
      <c r="AL174" s="14">
        <f t="shared" si="192"/>
        <v>62.400976505675523</v>
      </c>
      <c r="AM174" s="14">
        <f t="shared" si="193"/>
        <v>13.82475590720556</v>
      </c>
      <c r="AN174" s="14">
        <f t="shared" si="194"/>
        <v>4.5292751896293995</v>
      </c>
      <c r="AO174" s="11">
        <f t="shared" si="195"/>
        <v>6.2989075202441614E-3</v>
      </c>
      <c r="AP174" s="11">
        <f t="shared" si="196"/>
        <v>7.9349621604863745E-3</v>
      </c>
      <c r="AQ174" s="11">
        <f t="shared" si="197"/>
        <v>7.198011867745888E-3</v>
      </c>
      <c r="AR174" s="1">
        <f t="shared" si="201"/>
        <v>243878.60593812118</v>
      </c>
      <c r="AS174" s="1">
        <f t="shared" si="201"/>
        <v>92109.521307179079</v>
      </c>
      <c r="AT174" s="1">
        <f t="shared" si="201"/>
        <v>33364.877539066496</v>
      </c>
      <c r="AU174" s="1">
        <f t="shared" si="158"/>
        <v>48775.721187624236</v>
      </c>
      <c r="AV174" s="1">
        <f t="shared" si="159"/>
        <v>18421.904261435815</v>
      </c>
      <c r="AW174" s="1">
        <f t="shared" si="160"/>
        <v>6672.9755078132994</v>
      </c>
      <c r="AX174" s="1">
        <f t="shared" si="212"/>
        <v>167442.7054454828</v>
      </c>
      <c r="AY174" s="1">
        <f t="shared" si="204"/>
        <v>24868.430309179737</v>
      </c>
      <c r="AZ174" s="1">
        <f t="shared" si="205"/>
        <v>6112.5558587201167</v>
      </c>
      <c r="BA174" s="1">
        <f t="shared" si="213"/>
        <v>14015.390235694809</v>
      </c>
      <c r="BB174" s="1">
        <f t="shared" si="214"/>
        <v>29990.57355598464</v>
      </c>
      <c r="BC174" s="1">
        <f t="shared" si="215"/>
        <v>38069.61993349476</v>
      </c>
      <c r="BD174" s="1">
        <f t="shared" si="216"/>
        <v>2908.0882954651083</v>
      </c>
      <c r="BE174" s="2">
        <f t="shared" si="222"/>
        <v>1.2215527840971803E-2</v>
      </c>
      <c r="BF174" s="2">
        <f t="shared" si="223"/>
        <v>1.0459493193196024E-2</v>
      </c>
      <c r="BG174" s="2">
        <f t="shared" si="224"/>
        <v>6.7106044469667243E-3</v>
      </c>
      <c r="BH174" s="2">
        <f t="shared" si="206"/>
        <v>8.8383631187948924E-3</v>
      </c>
      <c r="BI174" s="2">
        <f t="shared" si="217"/>
        <v>1.4921912043355725E-5</v>
      </c>
      <c r="BJ174" s="2">
        <f t="shared" si="207"/>
        <v>1.0940099785851396E-5</v>
      </c>
      <c r="BK174" s="2">
        <f t="shared" si="208"/>
        <v>4.5032212043649583E-6</v>
      </c>
      <c r="BL174" s="2">
        <f t="shared" si="209"/>
        <v>3.6391351070648557</v>
      </c>
      <c r="BM174" s="2">
        <f t="shared" si="210"/>
        <v>1.0076873543275444</v>
      </c>
      <c r="BN174" s="2">
        <f t="shared" si="211"/>
        <v>0.15024942401496438</v>
      </c>
      <c r="BO174" s="2">
        <f t="shared" si="218"/>
        <v>43.684905651232249</v>
      </c>
      <c r="BP174" s="2">
        <f t="shared" si="219"/>
        <v>5.0179216352198841</v>
      </c>
      <c r="BQ174" s="2">
        <f t="shared" si="220"/>
        <v>0.87968996867219962</v>
      </c>
      <c r="BR174" s="11">
        <f t="shared" si="221"/>
        <v>3.841939560117022E-2</v>
      </c>
      <c r="BS174" s="17">
        <f t="shared" si="202"/>
        <v>6.5260592804943039E-3</v>
      </c>
      <c r="BT174" s="17">
        <f t="shared" si="203"/>
        <v>3.5431832019650202E-2</v>
      </c>
      <c r="BU174" s="12">
        <f>(BU$3*templow!$I284+BU$4*templow!$I284^2+BU$5*templow!$I284^6)*(K174/K$56)^$BW$1</f>
        <v>1.9234091832532678</v>
      </c>
      <c r="BV174" s="12">
        <f>(BV$3*templow!$I284+BV$4*templow!$I284^2+BV$5*templow!$I284^6)*(L174/L$56)^$BW$1</f>
        <v>0.47759643062110435</v>
      </c>
      <c r="BW174" s="12">
        <f>(BW$3*templow!$I284+BW$4*templow!$I284^2+BW$5*templow!$I284^6)*(M174/M$56)^$BW$1</f>
        <v>-0.36947232530211588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161"/>
        <v>2129</v>
      </c>
      <c r="B175" s="5">
        <f t="shared" si="162"/>
        <v>1165.2025977490482</v>
      </c>
      <c r="C175" s="5">
        <f t="shared" si="163"/>
        <v>2963.1524170118887</v>
      </c>
      <c r="D175" s="5">
        <f t="shared" si="164"/>
        <v>4366.8946152988819</v>
      </c>
      <c r="E175" s="15">
        <f t="shared" si="165"/>
        <v>9.1777664415720506E-6</v>
      </c>
      <c r="F175" s="15">
        <f t="shared" si="166"/>
        <v>1.8080815309437025E-5</v>
      </c>
      <c r="G175" s="15">
        <f t="shared" si="167"/>
        <v>3.6911341280952588E-5</v>
      </c>
      <c r="H175" s="5">
        <f t="shared" si="168"/>
        <v>245760.47726424685</v>
      </c>
      <c r="I175" s="5">
        <f t="shared" si="169"/>
        <v>93016.090962824514</v>
      </c>
      <c r="J175" s="5">
        <f t="shared" si="170"/>
        <v>33663.165972120521</v>
      </c>
      <c r="K175" s="5">
        <f t="shared" si="171"/>
        <v>210916.52021632096</v>
      </c>
      <c r="L175" s="5">
        <f t="shared" si="172"/>
        <v>31390.923541025299</v>
      </c>
      <c r="M175" s="5">
        <f t="shared" si="173"/>
        <v>7708.7195679478336</v>
      </c>
      <c r="N175" s="15">
        <f t="shared" si="174"/>
        <v>7.7071779516495464E-3</v>
      </c>
      <c r="O175" s="15">
        <f t="shared" si="175"/>
        <v>9.8240427965539112E-3</v>
      </c>
      <c r="P175" s="15">
        <f t="shared" si="176"/>
        <v>8.9029526921238222E-3</v>
      </c>
      <c r="Q175" s="5">
        <f t="shared" si="177"/>
        <v>9570.3934593519043</v>
      </c>
      <c r="R175" s="5">
        <f t="shared" si="178"/>
        <v>12968.401615070259</v>
      </c>
      <c r="S175" s="5">
        <f t="shared" si="179"/>
        <v>6900.2594877580959</v>
      </c>
      <c r="T175" s="5">
        <f t="shared" si="180"/>
        <v>38.941955052689842</v>
      </c>
      <c r="U175" s="5">
        <f t="shared" si="181"/>
        <v>139.42105587143308</v>
      </c>
      <c r="V175" s="5">
        <f t="shared" si="182"/>
        <v>204.97951658714507</v>
      </c>
      <c r="W175" s="15">
        <f t="shared" si="183"/>
        <v>-1.0734613539272964E-2</v>
      </c>
      <c r="X175" s="15">
        <f t="shared" si="184"/>
        <v>-1.217998157191269E-2</v>
      </c>
      <c r="Y175" s="15">
        <f t="shared" si="185"/>
        <v>-9.7425357312937999E-3</v>
      </c>
      <c r="Z175" s="5">
        <f t="shared" si="198"/>
        <v>13542.844162858546</v>
      </c>
      <c r="AA175" s="5">
        <f t="shared" si="199"/>
        <v>38320.102909403613</v>
      </c>
      <c r="AB175" s="5">
        <f t="shared" si="200"/>
        <v>51361.668930422966</v>
      </c>
      <c r="AC175" s="16">
        <f t="shared" si="186"/>
        <v>1.4281342839393942</v>
      </c>
      <c r="AD175" s="16">
        <f t="shared" si="187"/>
        <v>2.9787771947433477</v>
      </c>
      <c r="AE175" s="16">
        <f t="shared" si="188"/>
        <v>7.4870624067937728</v>
      </c>
      <c r="AF175" s="15">
        <f t="shared" si="189"/>
        <v>-4.0504037456468023E-3</v>
      </c>
      <c r="AG175" s="15">
        <f t="shared" si="190"/>
        <v>2.9673830763510267E-4</v>
      </c>
      <c r="AH175" s="15">
        <f t="shared" si="191"/>
        <v>9.7937136394747881E-3</v>
      </c>
      <c r="AI175" s="1">
        <f t="shared" si="155"/>
        <v>453064.99209593365</v>
      </c>
      <c r="AJ175" s="1">
        <f t="shared" si="156"/>
        <v>167947.27382297098</v>
      </c>
      <c r="AK175" s="1">
        <f t="shared" si="157"/>
        <v>61315.31434437303</v>
      </c>
      <c r="AL175" s="14">
        <f t="shared" si="192"/>
        <v>62.790103906055883</v>
      </c>
      <c r="AM175" s="14">
        <f t="shared" si="193"/>
        <v>13.933357833057181</v>
      </c>
      <c r="AN175" s="14">
        <f t="shared" si="194"/>
        <v>4.5615509484309662</v>
      </c>
      <c r="AO175" s="11">
        <f t="shared" si="195"/>
        <v>6.2359184450417196E-3</v>
      </c>
      <c r="AP175" s="11">
        <f t="shared" si="196"/>
        <v>7.8556125388815103E-3</v>
      </c>
      <c r="AQ175" s="11">
        <f t="shared" si="197"/>
        <v>7.1260317490684294E-3</v>
      </c>
      <c r="AR175" s="1">
        <f t="shared" si="201"/>
        <v>245760.47726424685</v>
      </c>
      <c r="AS175" s="1">
        <f t="shared" si="201"/>
        <v>93016.090962824514</v>
      </c>
      <c r="AT175" s="1">
        <f t="shared" si="201"/>
        <v>33663.165972120521</v>
      </c>
      <c r="AU175" s="1">
        <f t="shared" si="158"/>
        <v>49152.095452849375</v>
      </c>
      <c r="AV175" s="1">
        <f t="shared" si="159"/>
        <v>18603.218192564902</v>
      </c>
      <c r="AW175" s="1">
        <f t="shared" si="160"/>
        <v>6732.6331944241047</v>
      </c>
      <c r="AX175" s="1">
        <f t="shared" si="212"/>
        <v>168733.21617305678</v>
      </c>
      <c r="AY175" s="1">
        <f t="shared" si="204"/>
        <v>25112.73883282024</v>
      </c>
      <c r="AZ175" s="1">
        <f t="shared" si="205"/>
        <v>6166.975654358268</v>
      </c>
      <c r="BA175" s="1">
        <f t="shared" si="213"/>
        <v>14024.464859374142</v>
      </c>
      <c r="BB175" s="1">
        <f t="shared" si="214"/>
        <v>30020.083886196258</v>
      </c>
      <c r="BC175" s="1">
        <f t="shared" si="215"/>
        <v>38109.731345148801</v>
      </c>
      <c r="BD175" s="1">
        <f t="shared" si="216"/>
        <v>2826.0938367666558</v>
      </c>
      <c r="BE175" s="2">
        <f t="shared" si="222"/>
        <v>1.2215527840971803E-2</v>
      </c>
      <c r="BF175" s="2">
        <f t="shared" si="223"/>
        <v>1.0459493193196024E-2</v>
      </c>
      <c r="BG175" s="2">
        <f t="shared" si="224"/>
        <v>6.7106044469667243E-3</v>
      </c>
      <c r="BH175" s="2">
        <f t="shared" si="206"/>
        <v>8.8245393847263438E-3</v>
      </c>
      <c r="BI175" s="2">
        <f t="shared" si="217"/>
        <v>1.4921912043355725E-5</v>
      </c>
      <c r="BJ175" s="2">
        <f t="shared" si="207"/>
        <v>1.0940099785851396E-5</v>
      </c>
      <c r="BK175" s="2">
        <f t="shared" si="208"/>
        <v>4.5032212043649583E-6</v>
      </c>
      <c r="BL175" s="2">
        <f t="shared" si="209"/>
        <v>3.6672162254702156</v>
      </c>
      <c r="BM175" s="2">
        <f t="shared" si="210"/>
        <v>1.0176053168231305</v>
      </c>
      <c r="BN175" s="2">
        <f t="shared" si="211"/>
        <v>0.15159268281171007</v>
      </c>
      <c r="BO175" s="2">
        <f t="shared" si="218"/>
        <v>44.334763305705209</v>
      </c>
      <c r="BP175" s="2">
        <f t="shared" si="219"/>
        <v>5.0777586510323216</v>
      </c>
      <c r="BQ175" s="2">
        <f t="shared" si="220"/>
        <v>0.87964505817560712</v>
      </c>
      <c r="BR175" s="11">
        <f t="shared" si="221"/>
        <v>3.8330365225478918E-2</v>
      </c>
      <c r="BS175" s="17">
        <f t="shared" si="202"/>
        <v>6.2846084232817939E-3</v>
      </c>
      <c r="BT175" s="17">
        <f t="shared" si="203"/>
        <v>3.4399836912281746E-2</v>
      </c>
      <c r="BU175" s="12">
        <f>(BU$3*templow!$I285+BU$4*templow!$I285^2+BU$5*templow!$I285^6)*(K175/K$56)^$BW$1</f>
        <v>1.8980249488511953</v>
      </c>
      <c r="BV175" s="12">
        <f>(BV$3*templow!$I285+BV$4*templow!$I285^2+BV$5*templow!$I285^6)*(L175/L$56)^$BW$1</f>
        <v>0.45634768598857489</v>
      </c>
      <c r="BW175" s="12">
        <f>(BW$3*templow!$I285+BW$4*templow!$I285^2+BW$5*templow!$I285^6)*(M175/M$56)^$BW$1</f>
        <v>-0.38969121598473416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161"/>
        <v>2130</v>
      </c>
      <c r="B176" s="5">
        <f t="shared" si="162"/>
        <v>1165.2127570084824</v>
      </c>
      <c r="C176" s="5">
        <f t="shared" si="163"/>
        <v>2963.2033144128955</v>
      </c>
      <c r="D176" s="5">
        <f t="shared" si="164"/>
        <v>4367.047743839491</v>
      </c>
      <c r="E176" s="15">
        <f t="shared" si="165"/>
        <v>8.7188781194934471E-6</v>
      </c>
      <c r="F176" s="15">
        <f t="shared" si="166"/>
        <v>1.7176774543965172E-5</v>
      </c>
      <c r="G176" s="15">
        <f t="shared" si="167"/>
        <v>3.5065774216904959E-5</v>
      </c>
      <c r="H176" s="5">
        <f t="shared" si="168"/>
        <v>247636.08978663091</v>
      </c>
      <c r="I176" s="5">
        <f t="shared" si="169"/>
        <v>93921.923662315094</v>
      </c>
      <c r="J176" s="5">
        <f t="shared" si="170"/>
        <v>33960.920912796515</v>
      </c>
      <c r="K176" s="5">
        <f t="shared" si="171"/>
        <v>212524.35514214696</v>
      </c>
      <c r="L176" s="5">
        <f t="shared" si="172"/>
        <v>31696.078094095952</v>
      </c>
      <c r="M176" s="5">
        <f t="shared" si="173"/>
        <v>7776.6314693271961</v>
      </c>
      <c r="N176" s="15">
        <f t="shared" si="174"/>
        <v>7.6230867272841785E-3</v>
      </c>
      <c r="O176" s="15">
        <f t="shared" si="175"/>
        <v>9.7211078441781229E-3</v>
      </c>
      <c r="P176" s="15">
        <f t="shared" si="176"/>
        <v>8.8097511889957403E-3</v>
      </c>
      <c r="Q176" s="5">
        <f t="shared" si="177"/>
        <v>9539.9149463179583</v>
      </c>
      <c r="R176" s="5">
        <f t="shared" si="178"/>
        <v>12935.200637710586</v>
      </c>
      <c r="S176" s="5">
        <f t="shared" si="179"/>
        <v>6893.4725042942173</v>
      </c>
      <c r="T176" s="5">
        <f t="shared" si="180"/>
        <v>38.523928214735477</v>
      </c>
      <c r="U176" s="5">
        <f t="shared" si="181"/>
        <v>137.72290998018241</v>
      </c>
      <c r="V176" s="5">
        <f t="shared" si="182"/>
        <v>202.98249632261147</v>
      </c>
      <c r="W176" s="15">
        <f t="shared" si="183"/>
        <v>-1.0734613539272964E-2</v>
      </c>
      <c r="X176" s="15">
        <f t="shared" si="184"/>
        <v>-1.217998157191269E-2</v>
      </c>
      <c r="Y176" s="15">
        <f t="shared" si="185"/>
        <v>-9.7425357312937999E-3</v>
      </c>
      <c r="Z176" s="5">
        <f t="shared" si="198"/>
        <v>13446.163649615808</v>
      </c>
      <c r="AA176" s="5">
        <f t="shared" si="199"/>
        <v>38237.27207848915</v>
      </c>
      <c r="AB176" s="5">
        <f t="shared" si="200"/>
        <v>51818.559710507514</v>
      </c>
      <c r="AC176" s="16">
        <f t="shared" si="186"/>
        <v>1.4223497634864395</v>
      </c>
      <c r="AD176" s="16">
        <f t="shared" si="187"/>
        <v>2.9796611120469381</v>
      </c>
      <c r="AE176" s="16">
        <f t="shared" si="188"/>
        <v>7.5603885520067875</v>
      </c>
      <c r="AF176" s="15">
        <f t="shared" si="189"/>
        <v>-4.0504037456468023E-3</v>
      </c>
      <c r="AG176" s="15">
        <f t="shared" si="190"/>
        <v>2.9673830763510267E-4</v>
      </c>
      <c r="AH176" s="15">
        <f t="shared" si="191"/>
        <v>9.7937136394747881E-3</v>
      </c>
      <c r="AI176" s="1">
        <f t="shared" si="155"/>
        <v>456910.58833918965</v>
      </c>
      <c r="AJ176" s="1">
        <f t="shared" si="156"/>
        <v>169755.76463323878</v>
      </c>
      <c r="AK176" s="1">
        <f t="shared" si="157"/>
        <v>61916.416104359829</v>
      </c>
      <c r="AL176" s="14">
        <f t="shared" si="192"/>
        <v>63.177742333498607</v>
      </c>
      <c r="AM176" s="14">
        <f t="shared" si="193"/>
        <v>14.041718342954248</v>
      </c>
      <c r="AN176" s="14">
        <f t="shared" si="194"/>
        <v>4.5937316477456438</v>
      </c>
      <c r="AO176" s="11">
        <f t="shared" si="195"/>
        <v>6.1735592605913023E-3</v>
      </c>
      <c r="AP176" s="11">
        <f t="shared" si="196"/>
        <v>7.777056413492695E-3</v>
      </c>
      <c r="AQ176" s="11">
        <f t="shared" si="197"/>
        <v>7.0547714315777454E-3</v>
      </c>
      <c r="AR176" s="1">
        <f t="shared" si="201"/>
        <v>247636.08978663091</v>
      </c>
      <c r="AS176" s="1">
        <f t="shared" si="201"/>
        <v>93921.923662315094</v>
      </c>
      <c r="AT176" s="1">
        <f t="shared" si="201"/>
        <v>33960.920912796515</v>
      </c>
      <c r="AU176" s="1">
        <f t="shared" si="158"/>
        <v>49527.217957326182</v>
      </c>
      <c r="AV176" s="1">
        <f t="shared" si="159"/>
        <v>18784.384732463019</v>
      </c>
      <c r="AW176" s="1">
        <f t="shared" si="160"/>
        <v>6792.1841825593037</v>
      </c>
      <c r="AX176" s="1">
        <f t="shared" si="212"/>
        <v>170019.48411371757</v>
      </c>
      <c r="AY176" s="1">
        <f t="shared" si="204"/>
        <v>25356.862475276761</v>
      </c>
      <c r="AZ176" s="1">
        <f t="shared" si="205"/>
        <v>6221.3051754617563</v>
      </c>
      <c r="BA176" s="1">
        <f t="shared" si="213"/>
        <v>14033.435969855107</v>
      </c>
      <c r="BB176" s="1">
        <f t="shared" si="214"/>
        <v>30049.266042940177</v>
      </c>
      <c r="BC176" s="1">
        <f t="shared" si="215"/>
        <v>38149.371818180625</v>
      </c>
      <c r="BD176" s="1">
        <f t="shared" si="216"/>
        <v>2746.3785715963913</v>
      </c>
      <c r="BE176" s="2">
        <f t="shared" si="222"/>
        <v>1.2215527840971803E-2</v>
      </c>
      <c r="BF176" s="2">
        <f t="shared" si="223"/>
        <v>1.0459493193196024E-2</v>
      </c>
      <c r="BG176" s="2">
        <f t="shared" si="224"/>
        <v>6.7106044469667243E-3</v>
      </c>
      <c r="BH176" s="2">
        <f t="shared" si="206"/>
        <v>8.8107318782766671E-3</v>
      </c>
      <c r="BI176" s="2">
        <f t="shared" si="217"/>
        <v>1.4921912043355725E-5</v>
      </c>
      <c r="BJ176" s="2">
        <f t="shared" si="207"/>
        <v>1.0940099785851396E-5</v>
      </c>
      <c r="BK176" s="2">
        <f t="shared" si="208"/>
        <v>4.5032212043649583E-6</v>
      </c>
      <c r="BL176" s="2">
        <f t="shared" si="209"/>
        <v>3.6952039505566474</v>
      </c>
      <c r="BM176" s="2">
        <f t="shared" si="210"/>
        <v>1.0275152169448445</v>
      </c>
      <c r="BN176" s="2">
        <f t="shared" si="211"/>
        <v>0.15293353917426661</v>
      </c>
      <c r="BO176" s="2">
        <f t="shared" si="218"/>
        <v>44.994328911122764</v>
      </c>
      <c r="BP176" s="2">
        <f t="shared" si="219"/>
        <v>5.138314884081435</v>
      </c>
      <c r="BQ176" s="2">
        <f t="shared" si="220"/>
        <v>0.87960108568700901</v>
      </c>
      <c r="BR176" s="11">
        <f t="shared" si="221"/>
        <v>3.8242226606962609E-2</v>
      </c>
      <c r="BS176" s="17">
        <f t="shared" si="202"/>
        <v>6.0526096835442711E-3</v>
      </c>
      <c r="BT176" s="17">
        <f t="shared" si="203"/>
        <v>3.3397899914836646E-2</v>
      </c>
      <c r="BU176" s="12">
        <f>(BU$3*templow!$I286+BU$4*templow!$I286^2+BU$5*templow!$I286^6)*(K176/K$56)^$BW$1</f>
        <v>1.8723368604983133</v>
      </c>
      <c r="BV176" s="12">
        <f>(BV$3*templow!$I286+BV$4*templow!$I286^2+BV$5*templow!$I286^6)*(L176/L$56)^$BW$1</f>
        <v>0.43494683312297605</v>
      </c>
      <c r="BW176" s="12">
        <f>(BW$3*templow!$I286+BW$4*templow!$I286^2+BW$5*templow!$I286^6)*(M176/M$56)^$BW$1</f>
        <v>-0.41001372969793692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161"/>
        <v>2131</v>
      </c>
      <c r="B177" s="5">
        <f t="shared" si="162"/>
        <v>1165.2224083890935</v>
      </c>
      <c r="C177" s="5">
        <f t="shared" si="163"/>
        <v>2963.251667774392</v>
      </c>
      <c r="D177" s="5">
        <f t="shared" si="164"/>
        <v>4367.1932210541618</v>
      </c>
      <c r="E177" s="15">
        <f t="shared" si="165"/>
        <v>8.2829342135187741E-6</v>
      </c>
      <c r="F177" s="15">
        <f t="shared" si="166"/>
        <v>1.6317935816766913E-5</v>
      </c>
      <c r="G177" s="15">
        <f t="shared" si="167"/>
        <v>3.3312485506059708E-5</v>
      </c>
      <c r="H177" s="5">
        <f t="shared" si="168"/>
        <v>249505.30277954534</v>
      </c>
      <c r="I177" s="5">
        <f t="shared" si="169"/>
        <v>94826.928613678145</v>
      </c>
      <c r="J177" s="5">
        <f t="shared" si="170"/>
        <v>34258.117207532465</v>
      </c>
      <c r="K177" s="5">
        <f t="shared" si="171"/>
        <v>214126.76325413576</v>
      </c>
      <c r="L177" s="5">
        <f t="shared" si="172"/>
        <v>32000.970300608911</v>
      </c>
      <c r="M177" s="5">
        <f t="shared" si="173"/>
        <v>7844.4244331518667</v>
      </c>
      <c r="N177" s="15">
        <f t="shared" si="174"/>
        <v>7.5398798924342092E-3</v>
      </c>
      <c r="O177" s="15">
        <f t="shared" si="175"/>
        <v>9.6192407656185974E-3</v>
      </c>
      <c r="P177" s="15">
        <f t="shared" si="176"/>
        <v>8.7175230164964201E-3</v>
      </c>
      <c r="Q177" s="5">
        <f t="shared" si="177"/>
        <v>9508.7440799570722</v>
      </c>
      <c r="R177" s="5">
        <f t="shared" si="178"/>
        <v>12900.771935889186</v>
      </c>
      <c r="S177" s="5">
        <f t="shared" si="179"/>
        <v>6886.050523152021</v>
      </c>
      <c r="T177" s="5">
        <f t="shared" si="180"/>
        <v>38.110388733335597</v>
      </c>
      <c r="U177" s="5">
        <f t="shared" si="181"/>
        <v>136.0454474745936</v>
      </c>
      <c r="V177" s="5">
        <f t="shared" si="182"/>
        <v>201.00493209936121</v>
      </c>
      <c r="W177" s="15">
        <f t="shared" si="183"/>
        <v>-1.0734613539272964E-2</v>
      </c>
      <c r="X177" s="15">
        <f t="shared" si="184"/>
        <v>-1.217998157191269E-2</v>
      </c>
      <c r="Y177" s="15">
        <f t="shared" si="185"/>
        <v>-9.7425357312937999E-3</v>
      </c>
      <c r="Z177" s="5">
        <f t="shared" si="198"/>
        <v>13349.053153402609</v>
      </c>
      <c r="AA177" s="5">
        <f t="shared" si="199"/>
        <v>38150.696565390077</v>
      </c>
      <c r="AB177" s="5">
        <f t="shared" si="200"/>
        <v>52274.588784553947</v>
      </c>
      <c r="AC177" s="16">
        <f t="shared" si="186"/>
        <v>1.4165886726767942</v>
      </c>
      <c r="AD177" s="16">
        <f t="shared" si="187"/>
        <v>2.9805452916426529</v>
      </c>
      <c r="AE177" s="16">
        <f t="shared" si="188"/>
        <v>7.6344328324883053</v>
      </c>
      <c r="AF177" s="15">
        <f t="shared" si="189"/>
        <v>-4.0504037456468023E-3</v>
      </c>
      <c r="AG177" s="15">
        <f t="shared" si="190"/>
        <v>2.9673830763510267E-4</v>
      </c>
      <c r="AH177" s="15">
        <f t="shared" si="191"/>
        <v>9.7937136394747881E-3</v>
      </c>
      <c r="AI177" s="1">
        <f t="shared" si="155"/>
        <v>460746.74746259686</v>
      </c>
      <c r="AJ177" s="1">
        <f t="shared" si="156"/>
        <v>171564.57290237793</v>
      </c>
      <c r="AK177" s="1">
        <f t="shared" si="157"/>
        <v>62516.958676483147</v>
      </c>
      <c r="AL177" s="14">
        <f t="shared" si="192"/>
        <v>63.563873554382361</v>
      </c>
      <c r="AM177" s="14">
        <f t="shared" si="193"/>
        <v>14.149829546292825</v>
      </c>
      <c r="AN177" s="14">
        <f t="shared" si="194"/>
        <v>4.6258152972705657</v>
      </c>
      <c r="AO177" s="11">
        <f t="shared" si="195"/>
        <v>6.111823667985389E-3</v>
      </c>
      <c r="AP177" s="11">
        <f t="shared" si="196"/>
        <v>7.6992858493577683E-3</v>
      </c>
      <c r="AQ177" s="11">
        <f t="shared" si="197"/>
        <v>6.984223717261968E-3</v>
      </c>
      <c r="AR177" s="1">
        <f t="shared" si="201"/>
        <v>249505.30277954534</v>
      </c>
      <c r="AS177" s="1">
        <f t="shared" si="201"/>
        <v>94826.928613678145</v>
      </c>
      <c r="AT177" s="1">
        <f t="shared" si="201"/>
        <v>34258.117207532465</v>
      </c>
      <c r="AU177" s="1">
        <f t="shared" si="158"/>
        <v>49901.060555909069</v>
      </c>
      <c r="AV177" s="1">
        <f t="shared" si="159"/>
        <v>18965.385722735631</v>
      </c>
      <c r="AW177" s="1">
        <f t="shared" si="160"/>
        <v>6851.6234415064937</v>
      </c>
      <c r="AX177" s="1">
        <f t="shared" si="212"/>
        <v>171301.41060330861</v>
      </c>
      <c r="AY177" s="1">
        <f t="shared" si="204"/>
        <v>25600.776240487128</v>
      </c>
      <c r="AZ177" s="1">
        <f t="shared" si="205"/>
        <v>6275.5395465214924</v>
      </c>
      <c r="BA177" s="1">
        <f t="shared" si="213"/>
        <v>14042.304889116731</v>
      </c>
      <c r="BB177" s="1">
        <f t="shared" si="214"/>
        <v>30078.124394513969</v>
      </c>
      <c r="BC177" s="1">
        <f t="shared" si="215"/>
        <v>38188.548791266265</v>
      </c>
      <c r="BD177" s="1">
        <f t="shared" si="216"/>
        <v>2668.8805940173711</v>
      </c>
      <c r="BE177" s="2">
        <f t="shared" si="222"/>
        <v>1.2215527840971803E-2</v>
      </c>
      <c r="BF177" s="2">
        <f t="shared" si="223"/>
        <v>1.0459493193196024E-2</v>
      </c>
      <c r="BG177" s="2">
        <f t="shared" si="224"/>
        <v>6.7106044469667243E-3</v>
      </c>
      <c r="BH177" s="2">
        <f t="shared" si="206"/>
        <v>8.7969413499940641E-3</v>
      </c>
      <c r="BI177" s="2">
        <f t="shared" si="217"/>
        <v>1.4921912043355725E-5</v>
      </c>
      <c r="BJ177" s="2">
        <f t="shared" si="207"/>
        <v>1.0940099785851396E-5</v>
      </c>
      <c r="BK177" s="2">
        <f t="shared" si="208"/>
        <v>4.5032212043649583E-6</v>
      </c>
      <c r="BL177" s="2">
        <f t="shared" si="209"/>
        <v>3.7230961824272142</v>
      </c>
      <c r="BM177" s="2">
        <f t="shared" si="210"/>
        <v>1.0374160614194459</v>
      </c>
      <c r="BN177" s="2">
        <f t="shared" si="211"/>
        <v>0.15427187983058024</v>
      </c>
      <c r="BO177" s="2">
        <f t="shared" si="218"/>
        <v>45.663747646352824</v>
      </c>
      <c r="BP177" s="2">
        <f t="shared" si="219"/>
        <v>5.1995989780498029</v>
      </c>
      <c r="BQ177" s="2">
        <f t="shared" si="220"/>
        <v>0.87955803774970343</v>
      </c>
      <c r="BR177" s="11">
        <f t="shared" si="221"/>
        <v>3.8154972338301424E-2</v>
      </c>
      <c r="BS177" s="17">
        <f t="shared" si="202"/>
        <v>5.8296701178534799E-3</v>
      </c>
      <c r="BT177" s="17">
        <f t="shared" si="203"/>
        <v>3.242514554838509E-2</v>
      </c>
      <c r="BU177" s="12">
        <f>(BU$3*templow!$I287+BU$4*templow!$I287^2+BU$5*templow!$I287^6)*(K177/K$56)^$BW$1</f>
        <v>1.8463517207576092</v>
      </c>
      <c r="BV177" s="12">
        <f>(BV$3*templow!$I287+BV$4*templow!$I287^2+BV$5*templow!$I287^6)*(L177/L$56)^$BW$1</f>
        <v>0.4133982356656527</v>
      </c>
      <c r="BW177" s="12">
        <f>(BW$3*templow!$I287+BW$4*templow!$I287^2+BW$5*templow!$I287^6)*(M177/M$56)^$BW$1</f>
        <v>-0.43043651241725162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161"/>
        <v>2132</v>
      </c>
      <c r="B178" s="5">
        <f t="shared" si="162"/>
        <v>1165.2315772766187</v>
      </c>
      <c r="C178" s="5">
        <f t="shared" si="163"/>
        <v>2963.2976042173896</v>
      </c>
      <c r="D178" s="5">
        <f t="shared" si="164"/>
        <v>4367.3314290119961</v>
      </c>
      <c r="E178" s="15">
        <f t="shared" si="165"/>
        <v>7.8687875028428348E-6</v>
      </c>
      <c r="F178" s="15">
        <f t="shared" si="166"/>
        <v>1.5502039025928565E-5</v>
      </c>
      <c r="G178" s="15">
        <f t="shared" si="167"/>
        <v>3.1646861230756722E-5</v>
      </c>
      <c r="H178" s="5">
        <f t="shared" si="168"/>
        <v>251367.97865817699</v>
      </c>
      <c r="I178" s="5">
        <f t="shared" si="169"/>
        <v>95731.01614502685</v>
      </c>
      <c r="J178" s="5">
        <f t="shared" si="170"/>
        <v>34554.730067428129</v>
      </c>
      <c r="K178" s="5">
        <f t="shared" si="171"/>
        <v>215723.62400757681</v>
      </c>
      <c r="L178" s="5">
        <f t="shared" si="172"/>
        <v>32305.569311965726</v>
      </c>
      <c r="M178" s="5">
        <f t="shared" si="173"/>
        <v>7912.0924594553398</v>
      </c>
      <c r="N178" s="15">
        <f t="shared" si="174"/>
        <v>7.4575486462933327E-3</v>
      </c>
      <c r="O178" s="15">
        <f t="shared" si="175"/>
        <v>9.5184304880600035E-3</v>
      </c>
      <c r="P178" s="15">
        <f t="shared" si="176"/>
        <v>8.6262576534610336E-3</v>
      </c>
      <c r="Q178" s="5">
        <f t="shared" si="177"/>
        <v>9476.8966675825213</v>
      </c>
      <c r="R178" s="5">
        <f t="shared" si="178"/>
        <v>12865.139663099944</v>
      </c>
      <c r="S178" s="5">
        <f t="shared" si="179"/>
        <v>6878.0027213546873</v>
      </c>
      <c r="T178" s="5">
        <f t="shared" si="180"/>
        <v>37.701288438451776</v>
      </c>
      <c r="U178" s="5">
        <f t="shared" si="181"/>
        <v>134.38841643141043</v>
      </c>
      <c r="V178" s="5">
        <f t="shared" si="182"/>
        <v>199.04663436621689</v>
      </c>
      <c r="W178" s="15">
        <f t="shared" si="183"/>
        <v>-1.0734613539272964E-2</v>
      </c>
      <c r="X178" s="15">
        <f t="shared" si="184"/>
        <v>-1.217998157191269E-2</v>
      </c>
      <c r="Y178" s="15">
        <f t="shared" si="185"/>
        <v>-9.7425357312937999E-3</v>
      </c>
      <c r="Z178" s="5">
        <f t="shared" si="198"/>
        <v>13251.543860840789</v>
      </c>
      <c r="AA178" s="5">
        <f t="shared" si="199"/>
        <v>38060.444216262498</v>
      </c>
      <c r="AB178" s="5">
        <f t="shared" si="200"/>
        <v>52729.717548148896</v>
      </c>
      <c r="AC178" s="16">
        <f t="shared" si="186"/>
        <v>1.4108509166109433</v>
      </c>
      <c r="AD178" s="16">
        <f t="shared" si="187"/>
        <v>2.9814297336083246</v>
      </c>
      <c r="AE178" s="16">
        <f t="shared" si="188"/>
        <v>7.7092022814495005</v>
      </c>
      <c r="AF178" s="15">
        <f t="shared" si="189"/>
        <v>-4.0504037456468023E-3</v>
      </c>
      <c r="AG178" s="15">
        <f t="shared" si="190"/>
        <v>2.9673830763510267E-4</v>
      </c>
      <c r="AH178" s="15">
        <f t="shared" si="191"/>
        <v>9.7937136394747881E-3</v>
      </c>
      <c r="AI178" s="1">
        <f t="shared" si="155"/>
        <v>464573.13327224622</v>
      </c>
      <c r="AJ178" s="1">
        <f t="shared" si="156"/>
        <v>173373.50133487576</v>
      </c>
      <c r="AK178" s="1">
        <f t="shared" si="157"/>
        <v>63116.886250341326</v>
      </c>
      <c r="AL178" s="14">
        <f t="shared" si="192"/>
        <v>63.948479829332676</v>
      </c>
      <c r="AM178" s="14">
        <f t="shared" si="193"/>
        <v>14.257683692865456</v>
      </c>
      <c r="AN178" s="14">
        <f t="shared" si="194"/>
        <v>4.6577999488923272</v>
      </c>
      <c r="AO178" s="11">
        <f t="shared" si="195"/>
        <v>6.0507054313055347E-3</v>
      </c>
      <c r="AP178" s="11">
        <f t="shared" si="196"/>
        <v>7.6222929908641903E-3</v>
      </c>
      <c r="AQ178" s="11">
        <f t="shared" si="197"/>
        <v>6.9143814800893483E-3</v>
      </c>
      <c r="AR178" s="1">
        <f t="shared" si="201"/>
        <v>251367.97865817699</v>
      </c>
      <c r="AS178" s="1">
        <f t="shared" si="201"/>
        <v>95731.01614502685</v>
      </c>
      <c r="AT178" s="1">
        <f t="shared" si="201"/>
        <v>34554.730067428129</v>
      </c>
      <c r="AU178" s="1">
        <f t="shared" si="158"/>
        <v>50273.595731635403</v>
      </c>
      <c r="AV178" s="1">
        <f t="shared" si="159"/>
        <v>19146.203229005372</v>
      </c>
      <c r="AW178" s="1">
        <f t="shared" si="160"/>
        <v>6910.9460134856263</v>
      </c>
      <c r="AX178" s="1">
        <f t="shared" si="212"/>
        <v>172578.89920606144</v>
      </c>
      <c r="AY178" s="1">
        <f t="shared" si="204"/>
        <v>25844.455449572579</v>
      </c>
      <c r="AZ178" s="1">
        <f t="shared" si="205"/>
        <v>6329.6739675642721</v>
      </c>
      <c r="BA178" s="1">
        <f t="shared" si="213"/>
        <v>14051.072914204358</v>
      </c>
      <c r="BB178" s="1">
        <f t="shared" si="214"/>
        <v>30106.663216672208</v>
      </c>
      <c r="BC178" s="1">
        <f t="shared" si="215"/>
        <v>38227.269501959716</v>
      </c>
      <c r="BD178" s="1">
        <f t="shared" si="216"/>
        <v>2593.5396103390694</v>
      </c>
      <c r="BE178" s="2">
        <f t="shared" si="222"/>
        <v>1.2215527840971803E-2</v>
      </c>
      <c r="BF178" s="2">
        <f t="shared" si="223"/>
        <v>1.0459493193196024E-2</v>
      </c>
      <c r="BG178" s="2">
        <f t="shared" si="224"/>
        <v>6.7106044469667243E-3</v>
      </c>
      <c r="BH178" s="2">
        <f t="shared" si="206"/>
        <v>8.7831685548808158E-3</v>
      </c>
      <c r="BI178" s="2">
        <f t="shared" si="217"/>
        <v>1.4921912043355725E-5</v>
      </c>
      <c r="BJ178" s="2">
        <f t="shared" si="207"/>
        <v>1.0940099785851396E-5</v>
      </c>
      <c r="BK178" s="2">
        <f t="shared" si="208"/>
        <v>4.5032212043649583E-6</v>
      </c>
      <c r="BL178" s="2">
        <f t="shared" si="209"/>
        <v>3.7508908680534359</v>
      </c>
      <c r="BM178" s="2">
        <f t="shared" si="210"/>
        <v>1.0473068692275447</v>
      </c>
      <c r="BN178" s="2">
        <f t="shared" si="211"/>
        <v>0.15560759315074973</v>
      </c>
      <c r="BO178" s="2">
        <f t="shared" si="218"/>
        <v>46.343166862263899</v>
      </c>
      <c r="BP178" s="2">
        <f t="shared" si="219"/>
        <v>5.2616196808276428</v>
      </c>
      <c r="BQ178" s="2">
        <f t="shared" si="220"/>
        <v>0.87951590122772572</v>
      </c>
      <c r="BR178" s="11">
        <f t="shared" si="221"/>
        <v>3.8068594988674959E-2</v>
      </c>
      <c r="BS178" s="17">
        <f t="shared" si="202"/>
        <v>5.615414146428398E-3</v>
      </c>
      <c r="BT178" s="17">
        <f t="shared" si="203"/>
        <v>3.148072383338358E-2</v>
      </c>
      <c r="BU178" s="12">
        <f>(BU$3*templow!$I288+BU$4*templow!$I288^2+BU$5*templow!$I288^6)*(K178/K$56)^$BW$1</f>
        <v>1.8200762678692015</v>
      </c>
      <c r="BV178" s="12">
        <f>(BV$3*templow!$I288+BV$4*templow!$I288^2+BV$5*templow!$I288^6)*(L178/L$56)^$BW$1</f>
        <v>0.39170619936998424</v>
      </c>
      <c r="BW178" s="12">
        <f>(BW$3*templow!$I288+BW$4*templow!$I288^2+BW$5*templow!$I288^6)*(M178/M$56)^$BW$1</f>
        <v>-0.45095625722806626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161"/>
        <v>2133</v>
      </c>
      <c r="B179" s="5">
        <f t="shared" si="162"/>
        <v>1165.2402877883083</v>
      </c>
      <c r="C179" s="5">
        <f t="shared" si="163"/>
        <v>2963.3412445147405</v>
      </c>
      <c r="D179" s="5">
        <f t="shared" si="164"/>
        <v>4367.4627307270948</v>
      </c>
      <c r="E179" s="15">
        <f t="shared" si="165"/>
        <v>7.4753481277006928E-6</v>
      </c>
      <c r="F179" s="15">
        <f t="shared" si="166"/>
        <v>1.4726937074632135E-5</v>
      </c>
      <c r="G179" s="15">
        <f t="shared" si="167"/>
        <v>3.0064518169218883E-5</v>
      </c>
      <c r="H179" s="5">
        <f t="shared" si="168"/>
        <v>253223.98296849176</v>
      </c>
      <c r="I179" s="5">
        <f t="shared" si="169"/>
        <v>96634.097719396363</v>
      </c>
      <c r="J179" s="5">
        <f t="shared" si="170"/>
        <v>34850.735071467658</v>
      </c>
      <c r="K179" s="5">
        <f t="shared" si="171"/>
        <v>217314.81963185908</v>
      </c>
      <c r="L179" s="5">
        <f t="shared" si="172"/>
        <v>32609.84468065223</v>
      </c>
      <c r="M179" s="5">
        <f t="shared" si="173"/>
        <v>7979.6296431511182</v>
      </c>
      <c r="N179" s="15">
        <f t="shared" si="174"/>
        <v>7.3760842448409303E-3</v>
      </c>
      <c r="O179" s="15">
        <f t="shared" si="175"/>
        <v>9.4186660432509228E-3</v>
      </c>
      <c r="P179" s="15">
        <f t="shared" si="176"/>
        <v>8.5359447000734612E-3</v>
      </c>
      <c r="Q179" s="5">
        <f t="shared" si="177"/>
        <v>9444.3884569451548</v>
      </c>
      <c r="R179" s="5">
        <f t="shared" si="178"/>
        <v>12828.32799410897</v>
      </c>
      <c r="S179" s="5">
        <f t="shared" si="179"/>
        <v>6869.3383153791901</v>
      </c>
      <c r="T179" s="5">
        <f t="shared" si="180"/>
        <v>37.296579677132335</v>
      </c>
      <c r="U179" s="5">
        <f t="shared" si="181"/>
        <v>132.75156799579733</v>
      </c>
      <c r="V179" s="5">
        <f t="shared" si="182"/>
        <v>197.10741541871025</v>
      </c>
      <c r="W179" s="15">
        <f t="shared" si="183"/>
        <v>-1.0734613539272964E-2</v>
      </c>
      <c r="X179" s="15">
        <f t="shared" si="184"/>
        <v>-1.217998157191269E-2</v>
      </c>
      <c r="Y179" s="15">
        <f t="shared" si="185"/>
        <v>-9.7425357312937999E-3</v>
      </c>
      <c r="Z179" s="5">
        <f t="shared" si="198"/>
        <v>13153.666443915996</v>
      </c>
      <c r="AA179" s="5">
        <f t="shared" si="199"/>
        <v>37966.583061682657</v>
      </c>
      <c r="AB179" s="5">
        <f t="shared" si="200"/>
        <v>53183.907964978534</v>
      </c>
      <c r="AC179" s="16">
        <f t="shared" si="186"/>
        <v>1.405136400773753</v>
      </c>
      <c r="AD179" s="16">
        <f t="shared" si="187"/>
        <v>2.9823144380218087</v>
      </c>
      <c r="AE179" s="16">
        <f t="shared" si="188"/>
        <v>7.7847040009828028</v>
      </c>
      <c r="AF179" s="15">
        <f t="shared" si="189"/>
        <v>-4.0504037456468023E-3</v>
      </c>
      <c r="AG179" s="15">
        <f t="shared" si="190"/>
        <v>2.9673830763510267E-4</v>
      </c>
      <c r="AH179" s="15">
        <f t="shared" si="191"/>
        <v>9.7937136394747881E-3</v>
      </c>
      <c r="AI179" s="1">
        <f t="shared" si="155"/>
        <v>468389.41567665699</v>
      </c>
      <c r="AJ179" s="1">
        <f t="shared" si="156"/>
        <v>175182.35443039355</v>
      </c>
      <c r="AK179" s="1">
        <f t="shared" si="157"/>
        <v>63716.143638792819</v>
      </c>
      <c r="AL179" s="14">
        <f t="shared" si="192"/>
        <v>64.331543909417491</v>
      </c>
      <c r="AM179" s="14">
        <f t="shared" si="193"/>
        <v>14.365273172918762</v>
      </c>
      <c r="AN179" s="14">
        <f t="shared" si="194"/>
        <v>4.6896836965398636</v>
      </c>
      <c r="AO179" s="11">
        <f t="shared" si="195"/>
        <v>5.9901983769924793E-3</v>
      </c>
      <c r="AP179" s="11">
        <f t="shared" si="196"/>
        <v>7.5460700609555481E-3</v>
      </c>
      <c r="AQ179" s="11">
        <f t="shared" si="197"/>
        <v>6.8452376652884551E-3</v>
      </c>
      <c r="AR179" s="1">
        <f t="shared" si="201"/>
        <v>253223.98296849176</v>
      </c>
      <c r="AS179" s="1">
        <f t="shared" si="201"/>
        <v>96634.097719396363</v>
      </c>
      <c r="AT179" s="1">
        <f t="shared" si="201"/>
        <v>34850.735071467658</v>
      </c>
      <c r="AU179" s="1">
        <f t="shared" si="158"/>
        <v>50644.796593698353</v>
      </c>
      <c r="AV179" s="1">
        <f t="shared" si="159"/>
        <v>19326.819543879272</v>
      </c>
      <c r="AW179" s="1">
        <f t="shared" si="160"/>
        <v>6970.1470142935323</v>
      </c>
      <c r="AX179" s="1">
        <f t="shared" si="212"/>
        <v>173851.85570548725</v>
      </c>
      <c r="AY179" s="1">
        <f t="shared" si="204"/>
        <v>26087.875744521782</v>
      </c>
      <c r="AZ179" s="1">
        <f t="shared" si="205"/>
        <v>6383.7037145208942</v>
      </c>
      <c r="BA179" s="1">
        <f t="shared" si="213"/>
        <v>14059.741318018199</v>
      </c>
      <c r="BB179" s="1">
        <f t="shared" si="214"/>
        <v>30134.886695823829</v>
      </c>
      <c r="BC179" s="1">
        <f t="shared" si="215"/>
        <v>38265.540994633135</v>
      </c>
      <c r="BD179" s="1">
        <f t="shared" si="216"/>
        <v>2520.2969007863512</v>
      </c>
      <c r="BE179" s="2">
        <f t="shared" si="222"/>
        <v>1.2215527840971803E-2</v>
      </c>
      <c r="BF179" s="2">
        <f t="shared" si="223"/>
        <v>1.0459493193196024E-2</v>
      </c>
      <c r="BG179" s="2">
        <f t="shared" si="224"/>
        <v>6.7106044469667243E-3</v>
      </c>
      <c r="BH179" s="2">
        <f t="shared" si="206"/>
        <v>8.769414251910029E-3</v>
      </c>
      <c r="BI179" s="2">
        <f t="shared" si="217"/>
        <v>1.4921912043355725E-5</v>
      </c>
      <c r="BJ179" s="2">
        <f t="shared" si="207"/>
        <v>1.0940099785851396E-5</v>
      </c>
      <c r="BK179" s="2">
        <f t="shared" si="208"/>
        <v>4.5032212043649583E-6</v>
      </c>
      <c r="BL179" s="2">
        <f t="shared" si="209"/>
        <v>3.7785860011240424</v>
      </c>
      <c r="BM179" s="2">
        <f t="shared" si="210"/>
        <v>1.0571866717659111</v>
      </c>
      <c r="BN179" s="2">
        <f t="shared" si="211"/>
        <v>0.15694056916153867</v>
      </c>
      <c r="BO179" s="2">
        <f t="shared" si="218"/>
        <v>47.032736114182327</v>
      </c>
      <c r="BP179" s="2">
        <f t="shared" si="219"/>
        <v>5.3243858457557502</v>
      </c>
      <c r="BQ179" s="2">
        <f t="shared" si="220"/>
        <v>0.87947466329346291</v>
      </c>
      <c r="BR179" s="11">
        <f t="shared" si="221"/>
        <v>3.798308710864437E-2</v>
      </c>
      <c r="BS179" s="17">
        <f t="shared" si="202"/>
        <v>5.4094827389414091E-3</v>
      </c>
      <c r="BT179" s="17">
        <f t="shared" si="203"/>
        <v>3.0563809546974349E-2</v>
      </c>
      <c r="BU179" s="12">
        <f>(BU$3*templow!$I289+BU$4*templow!$I289^2+BU$5*templow!$I289^6)*(K179/K$56)^$BW$1</f>
        <v>1.7935171733913107</v>
      </c>
      <c r="BV179" s="12">
        <f>(BV$3*templow!$I289+BV$4*templow!$I289^2+BV$5*templow!$I289^6)*(L179/L$56)^$BW$1</f>
        <v>0.3698749711408944</v>
      </c>
      <c r="BW179" s="12">
        <f>(BW$3*templow!$I289+BW$4*templow!$I289^2+BW$5*templow!$I289^6)*(M179/M$56)^$BW$1</f>
        <v>-0.47156970498003814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161"/>
        <v>2134</v>
      </c>
      <c r="B180" s="5">
        <f t="shared" si="162"/>
        <v>1165.2485628362717</v>
      </c>
      <c r="C180" s="5">
        <f t="shared" si="163"/>
        <v>2963.3827034077776</v>
      </c>
      <c r="D180" s="5">
        <f t="shared" si="164"/>
        <v>4367.5874711065853</v>
      </c>
      <c r="E180" s="15">
        <f t="shared" si="165"/>
        <v>7.1015807213156576E-6</v>
      </c>
      <c r="F180" s="15">
        <f t="shared" si="166"/>
        <v>1.3990590220900528E-5</v>
      </c>
      <c r="G180" s="15">
        <f t="shared" si="167"/>
        <v>2.8561292260757936E-5</v>
      </c>
      <c r="H180" s="5">
        <f t="shared" si="168"/>
        <v>255073.18437564638</v>
      </c>
      <c r="I180" s="5">
        <f t="shared" si="169"/>
        <v>97536.085948652908</v>
      </c>
      <c r="J180" s="5">
        <f t="shared" si="170"/>
        <v>35146.108169481617</v>
      </c>
      <c r="K180" s="5">
        <f t="shared" si="171"/>
        <v>218900.23511789265</v>
      </c>
      <c r="L180" s="5">
        <f t="shared" si="172"/>
        <v>32913.766364530005</v>
      </c>
      <c r="M180" s="5">
        <f t="shared" si="173"/>
        <v>8047.030174435612</v>
      </c>
      <c r="N180" s="15">
        <f t="shared" si="174"/>
        <v>7.2954780015432874E-3</v>
      </c>
      <c r="O180" s="15">
        <f t="shared" si="175"/>
        <v>9.3199365668275025E-3</v>
      </c>
      <c r="P180" s="15">
        <f t="shared" si="176"/>
        <v>8.4465738760624021E-3</v>
      </c>
      <c r="Q180" s="5">
        <f t="shared" si="177"/>
        <v>9411.2351300112405</v>
      </c>
      <c r="R180" s="5">
        <f t="shared" si="178"/>
        <v>12790.361112012131</v>
      </c>
      <c r="S180" s="5">
        <f t="shared" si="179"/>
        <v>6860.0665566740827</v>
      </c>
      <c r="T180" s="5">
        <f t="shared" si="180"/>
        <v>36.896215307961619</v>
      </c>
      <c r="U180" s="5">
        <f t="shared" si="181"/>
        <v>131.13465634396601</v>
      </c>
      <c r="V180" s="5">
        <f t="shared" si="182"/>
        <v>195.18708938109049</v>
      </c>
      <c r="W180" s="15">
        <f t="shared" si="183"/>
        <v>-1.0734613539272964E-2</v>
      </c>
      <c r="X180" s="15">
        <f t="shared" si="184"/>
        <v>-1.217998157191269E-2</v>
      </c>
      <c r="Y180" s="15">
        <f t="shared" si="185"/>
        <v>-9.7425357312937999E-3</v>
      </c>
      <c r="Z180" s="5">
        <f t="shared" si="198"/>
        <v>13055.451056790353</v>
      </c>
      <c r="AA180" s="5">
        <f t="shared" si="199"/>
        <v>37869.181277704643</v>
      </c>
      <c r="AB180" s="5">
        <f t="shared" si="200"/>
        <v>53637.122571663596</v>
      </c>
      <c r="AC180" s="16">
        <f t="shared" si="186"/>
        <v>1.3994450310329143</v>
      </c>
      <c r="AD180" s="16">
        <f t="shared" si="187"/>
        <v>2.9831994049609829</v>
      </c>
      <c r="AE180" s="16">
        <f t="shared" si="188"/>
        <v>7.8609451627365017</v>
      </c>
      <c r="AF180" s="15">
        <f t="shared" si="189"/>
        <v>-4.0504037456468023E-3</v>
      </c>
      <c r="AG180" s="15">
        <f t="shared" si="190"/>
        <v>2.9673830763510267E-4</v>
      </c>
      <c r="AH180" s="15">
        <f t="shared" si="191"/>
        <v>9.7937136394747881E-3</v>
      </c>
      <c r="AI180" s="1">
        <f t="shared" si="155"/>
        <v>472195.27070268965</v>
      </c>
      <c r="AJ180" s="1">
        <f t="shared" si="156"/>
        <v>176990.93853123346</v>
      </c>
      <c r="AK180" s="1">
        <f t="shared" si="157"/>
        <v>64314.676289207069</v>
      </c>
      <c r="AL180" s="14">
        <f t="shared" si="192"/>
        <v>64.713049032233954</v>
      </c>
      <c r="AM180" s="14">
        <f t="shared" si="193"/>
        <v>14.472590517148298</v>
      </c>
      <c r="AN180" s="14">
        <f t="shared" si="194"/>
        <v>4.7214646760229293</v>
      </c>
      <c r="AO180" s="11">
        <f t="shared" si="195"/>
        <v>5.9302963932225542E-3</v>
      </c>
      <c r="AP180" s="11">
        <f t="shared" si="196"/>
        <v>7.4706093603459922E-3</v>
      </c>
      <c r="AQ180" s="11">
        <f t="shared" si="197"/>
        <v>6.7767852886355708E-3</v>
      </c>
      <c r="AR180" s="1">
        <f t="shared" si="201"/>
        <v>255073.18437564638</v>
      </c>
      <c r="AS180" s="1">
        <f t="shared" si="201"/>
        <v>97536.085948652908</v>
      </c>
      <c r="AT180" s="1">
        <f t="shared" si="201"/>
        <v>35146.108169481617</v>
      </c>
      <c r="AU180" s="1">
        <f t="shared" si="158"/>
        <v>51014.636875129276</v>
      </c>
      <c r="AV180" s="1">
        <f t="shared" si="159"/>
        <v>19507.217189730582</v>
      </c>
      <c r="AW180" s="1">
        <f t="shared" si="160"/>
        <v>7029.2216338963235</v>
      </c>
      <c r="AX180" s="1">
        <f t="shared" si="212"/>
        <v>175120.1880943141</v>
      </c>
      <c r="AY180" s="1">
        <f t="shared" si="204"/>
        <v>26331.013091624005</v>
      </c>
      <c r="AZ180" s="1">
        <f t="shared" si="205"/>
        <v>6437.6241395484894</v>
      </c>
      <c r="BA180" s="1">
        <f t="shared" si="213"/>
        <v>14068.311350067697</v>
      </c>
      <c r="BB180" s="1">
        <f t="shared" si="214"/>
        <v>30162.798932090755</v>
      </c>
      <c r="BC180" s="1">
        <f t="shared" si="215"/>
        <v>38303.370128062677</v>
      </c>
      <c r="BD180" s="1">
        <f t="shared" si="216"/>
        <v>2449.0952818606638</v>
      </c>
      <c r="BE180" s="2">
        <f t="shared" si="222"/>
        <v>1.2215527840971803E-2</v>
      </c>
      <c r="BF180" s="2">
        <f t="shared" si="223"/>
        <v>1.0459493193196024E-2</v>
      </c>
      <c r="BG180" s="2">
        <f t="shared" si="224"/>
        <v>6.7106044469667243E-3</v>
      </c>
      <c r="BH180" s="2">
        <f t="shared" si="206"/>
        <v>8.7556792035508174E-3</v>
      </c>
      <c r="BI180" s="2">
        <f t="shared" si="217"/>
        <v>1.4921912043355725E-5</v>
      </c>
      <c r="BJ180" s="2">
        <f t="shared" si="207"/>
        <v>1.0940099785851396E-5</v>
      </c>
      <c r="BK180" s="2">
        <f t="shared" si="208"/>
        <v>4.5032212043649583E-6</v>
      </c>
      <c r="BL180" s="2">
        <f t="shared" si="209"/>
        <v>3.8061796218720532</v>
      </c>
      <c r="BM180" s="2">
        <f t="shared" si="210"/>
        <v>1.0670545129996409</v>
      </c>
      <c r="BN180" s="2">
        <f t="shared" si="211"/>
        <v>0.1582706995597141</v>
      </c>
      <c r="BO180" s="2">
        <f t="shared" si="218"/>
        <v>47.732607194838145</v>
      </c>
      <c r="BP180" s="2">
        <f t="shared" si="219"/>
        <v>5.3879064328836908</v>
      </c>
      <c r="BQ180" s="2">
        <f t="shared" si="220"/>
        <v>0.87943431141586603</v>
      </c>
      <c r="BR180" s="11">
        <f t="shared" si="221"/>
        <v>3.7898441234791996E-2</v>
      </c>
      <c r="BS180" s="17">
        <f t="shared" si="202"/>
        <v>5.2115326406808838E-3</v>
      </c>
      <c r="BT180" s="17">
        <f t="shared" si="203"/>
        <v>2.9673601501916842E-2</v>
      </c>
      <c r="BU180" s="12">
        <f>(BU$3*templow!$I290+BU$4*templow!$I290^2+BU$5*templow!$I290^6)*(K180/K$56)^$BW$1</f>
        <v>1.7666810400044171</v>
      </c>
      <c r="BV180" s="12">
        <f>(BV$3*templow!$I290+BV$4*templow!$I290^2+BV$5*templow!$I290^6)*(L180/L$56)^$BW$1</f>
        <v>0.34790873817146034</v>
      </c>
      <c r="BW180" s="12">
        <f>(BW$3*templow!$I290+BW$4*templow!$I290^2+BW$5*templow!$I290^6)*(M180/M$56)^$BW$1</f>
        <v>-0.49227364486987918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161"/>
        <v>2135</v>
      </c>
      <c r="B181" s="5">
        <f t="shared" si="162"/>
        <v>1165.2564241876646</v>
      </c>
      <c r="C181" s="5">
        <f t="shared" si="163"/>
        <v>2963.4220899071952</v>
      </c>
      <c r="D181" s="5">
        <f t="shared" si="164"/>
        <v>4367.7059778517105</v>
      </c>
      <c r="E181" s="15">
        <f t="shared" si="165"/>
        <v>6.7465016852498745E-6</v>
      </c>
      <c r="F181" s="15">
        <f t="shared" si="166"/>
        <v>1.3291060709855502E-5</v>
      </c>
      <c r="G181" s="15">
        <f t="shared" si="167"/>
        <v>2.7133227647720037E-5</v>
      </c>
      <c r="H181" s="5">
        <f t="shared" si="168"/>
        <v>256915.45465100417</v>
      </c>
      <c r="I181" s="5">
        <f t="shared" si="169"/>
        <v>98436.894606494316</v>
      </c>
      <c r="J181" s="5">
        <f t="shared" si="170"/>
        <v>35440.825684852316</v>
      </c>
      <c r="K181" s="5">
        <f t="shared" si="171"/>
        <v>220479.75820438637</v>
      </c>
      <c r="L181" s="5">
        <f t="shared" si="172"/>
        <v>33217.304730821197</v>
      </c>
      <c r="M181" s="5">
        <f t="shared" si="173"/>
        <v>8114.2883391349887</v>
      </c>
      <c r="N181" s="15">
        <f t="shared" si="174"/>
        <v>7.2157212880243904E-3</v>
      </c>
      <c r="O181" s="15">
        <f t="shared" si="175"/>
        <v>9.2222312976708576E-3</v>
      </c>
      <c r="P181" s="15">
        <f t="shared" si="176"/>
        <v>8.358135018935009E-3</v>
      </c>
      <c r="Q181" s="5">
        <f t="shared" si="177"/>
        <v>9377.4522969513273</v>
      </c>
      <c r="R181" s="5">
        <f t="shared" si="178"/>
        <v>12751.263195616866</v>
      </c>
      <c r="S181" s="5">
        <f t="shared" si="179"/>
        <v>6850.1967272472821</v>
      </c>
      <c r="T181" s="5">
        <f t="shared" si="180"/>
        <v>36.500148695568846</v>
      </c>
      <c r="U181" s="5">
        <f t="shared" si="181"/>
        <v>129.53743864625741</v>
      </c>
      <c r="V181" s="5">
        <f t="shared" si="182"/>
        <v>193.28547218850798</v>
      </c>
      <c r="W181" s="15">
        <f t="shared" si="183"/>
        <v>-1.0734613539272964E-2</v>
      </c>
      <c r="X181" s="15">
        <f t="shared" si="184"/>
        <v>-1.217998157191269E-2</v>
      </c>
      <c r="Y181" s="15">
        <f t="shared" si="185"/>
        <v>-9.7425357312937999E-3</v>
      </c>
      <c r="Z181" s="5">
        <f t="shared" si="198"/>
        <v>12956.927333072135</v>
      </c>
      <c r="AA181" s="5">
        <f t="shared" si="199"/>
        <v>37768.307147797961</v>
      </c>
      <c r="AB181" s="5">
        <f t="shared" si="200"/>
        <v>54089.324482191791</v>
      </c>
      <c r="AC181" s="16">
        <f t="shared" si="186"/>
        <v>1.3937767136373918</v>
      </c>
      <c r="AD181" s="16">
        <f t="shared" si="187"/>
        <v>2.9840846345037493</v>
      </c>
      <c r="AE181" s="16">
        <f t="shared" si="188"/>
        <v>7.9379330085959579</v>
      </c>
      <c r="AF181" s="15">
        <f t="shared" si="189"/>
        <v>-4.0504037456468023E-3</v>
      </c>
      <c r="AG181" s="15">
        <f t="shared" si="190"/>
        <v>2.9673830763510267E-4</v>
      </c>
      <c r="AH181" s="15">
        <f t="shared" si="191"/>
        <v>9.7937136394747881E-3</v>
      </c>
      <c r="AI181" s="1">
        <f t="shared" si="155"/>
        <v>475990.38050754997</v>
      </c>
      <c r="AJ181" s="1">
        <f t="shared" si="156"/>
        <v>178799.0618678407</v>
      </c>
      <c r="AK181" s="1">
        <f t="shared" si="157"/>
        <v>64912.43029418269</v>
      </c>
      <c r="AL181" s="14">
        <f t="shared" si="192"/>
        <v>65.092978917891543</v>
      </c>
      <c r="AM181" s="14">
        <f t="shared" si="193"/>
        <v>14.579628396632302</v>
      </c>
      <c r="AN181" s="14">
        <f t="shared" si="194"/>
        <v>4.7531410648566412</v>
      </c>
      <c r="AO181" s="11">
        <f t="shared" si="195"/>
        <v>5.8709934292903287E-3</v>
      </c>
      <c r="AP181" s="11">
        <f t="shared" si="196"/>
        <v>7.3959032667425323E-3</v>
      </c>
      <c r="AQ181" s="11">
        <f t="shared" si="197"/>
        <v>6.7090174357492148E-3</v>
      </c>
      <c r="AR181" s="1">
        <f t="shared" si="201"/>
        <v>256915.45465100417</v>
      </c>
      <c r="AS181" s="1">
        <f t="shared" si="201"/>
        <v>98436.894606494316</v>
      </c>
      <c r="AT181" s="1">
        <f t="shared" si="201"/>
        <v>35440.825684852316</v>
      </c>
      <c r="AU181" s="1">
        <f t="shared" si="158"/>
        <v>51383.090930200837</v>
      </c>
      <c r="AV181" s="1">
        <f t="shared" si="159"/>
        <v>19687.378921298863</v>
      </c>
      <c r="AW181" s="1">
        <f t="shared" si="160"/>
        <v>7088.1651369704632</v>
      </c>
      <c r="AX181" s="1">
        <f t="shared" si="212"/>
        <v>176383.8065635091</v>
      </c>
      <c r="AY181" s="1">
        <f t="shared" si="204"/>
        <v>26573.843784656958</v>
      </c>
      <c r="AZ181" s="1">
        <f t="shared" si="205"/>
        <v>6491.4306713079905</v>
      </c>
      <c r="BA181" s="1">
        <f t="shared" si="213"/>
        <v>14076.784237193331</v>
      </c>
      <c r="BB181" s="1">
        <f t="shared" si="214"/>
        <v>30190.403942234207</v>
      </c>
      <c r="BC181" s="1">
        <f t="shared" si="215"/>
        <v>38340.763582675965</v>
      </c>
      <c r="BD181" s="1">
        <f t="shared" si="216"/>
        <v>2379.8790693963383</v>
      </c>
      <c r="BE181" s="2">
        <f t="shared" si="222"/>
        <v>1.2215527840971803E-2</v>
      </c>
      <c r="BF181" s="2">
        <f t="shared" si="223"/>
        <v>1.0459493193196024E-2</v>
      </c>
      <c r="BG181" s="2">
        <f t="shared" si="224"/>
        <v>6.7106044469667243E-3</v>
      </c>
      <c r="BH181" s="2">
        <f t="shared" si="206"/>
        <v>8.7419641753017797E-3</v>
      </c>
      <c r="BI181" s="2">
        <f t="shared" si="217"/>
        <v>1.4921912043355725E-5</v>
      </c>
      <c r="BJ181" s="2">
        <f t="shared" si="207"/>
        <v>1.0940099785851396E-5</v>
      </c>
      <c r="BK181" s="2">
        <f t="shared" si="208"/>
        <v>4.5032212043649583E-6</v>
      </c>
      <c r="BL181" s="2">
        <f t="shared" si="209"/>
        <v>3.8336698168810308</v>
      </c>
      <c r="BM181" s="2">
        <f t="shared" si="210"/>
        <v>1.0769094496043849</v>
      </c>
      <c r="BN181" s="2">
        <f t="shared" si="211"/>
        <v>0.1595978777242292</v>
      </c>
      <c r="BO181" s="2">
        <f t="shared" si="218"/>
        <v>48.442934167805568</v>
      </c>
      <c r="BP181" s="2">
        <f t="shared" si="219"/>
        <v>5.4521905102437795</v>
      </c>
      <c r="BQ181" s="2">
        <f t="shared" si="220"/>
        <v>0.87939483334921198</v>
      </c>
      <c r="BR181" s="11">
        <f t="shared" si="221"/>
        <v>3.7814649894125169E-2</v>
      </c>
      <c r="BS181" s="17">
        <f t="shared" si="202"/>
        <v>5.0212356369672374E-3</v>
      </c>
      <c r="BT181" s="17">
        <f t="shared" si="203"/>
        <v>2.8809321846521206E-2</v>
      </c>
      <c r="BU181" s="12">
        <f>(BU$3*templow!$I291+BU$4*templow!$I291^2+BU$5*templow!$I291^6)*(K181/K$56)^$BW$1</f>
        <v>1.7395743994732455</v>
      </c>
      <c r="BV181" s="12">
        <f>(BV$3*templow!$I291+BV$4*templow!$I291^2+BV$5*templow!$I291^6)*(L181/L$56)^$BW$1</f>
        <v>0.32581162717289036</v>
      </c>
      <c r="BW181" s="12">
        <f>(BW$3*templow!$I291+BW$4*templow!$I291^2+BW$5*templow!$I291^6)*(M181/M$56)^$BW$1</f>
        <v>-0.5130649149552422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161"/>
        <v>2136</v>
      </c>
      <c r="B182" s="5">
        <f t="shared" si="162"/>
        <v>1165.2638925218728</v>
      </c>
      <c r="C182" s="5">
        <f t="shared" si="163"/>
        <v>2963.4595075789557</v>
      </c>
      <c r="D182" s="5">
        <f t="shared" si="164"/>
        <v>4367.8185623142754</v>
      </c>
      <c r="E182" s="15">
        <f t="shared" si="165"/>
        <v>6.4091766009873806E-6</v>
      </c>
      <c r="F182" s="15">
        <f t="shared" si="166"/>
        <v>1.2626507674362726E-5</v>
      </c>
      <c r="G182" s="15">
        <f t="shared" si="167"/>
        <v>2.5776566265334033E-5</v>
      </c>
      <c r="H182" s="5">
        <f t="shared" si="168"/>
        <v>258750.6686578076</v>
      </c>
      <c r="I182" s="5">
        <f t="shared" si="169"/>
        <v>99336.438640555323</v>
      </c>
      <c r="J182" s="5">
        <f t="shared" si="170"/>
        <v>35734.864316967454</v>
      </c>
      <c r="K182" s="5">
        <f t="shared" si="171"/>
        <v>222053.27936302696</v>
      </c>
      <c r="L182" s="5">
        <f t="shared" si="172"/>
        <v>33520.43055979185</v>
      </c>
      <c r="M182" s="5">
        <f t="shared" si="173"/>
        <v>8181.398518997421</v>
      </c>
      <c r="N182" s="15">
        <f t="shared" si="174"/>
        <v>7.1368055346918702E-3</v>
      </c>
      <c r="O182" s="15">
        <f t="shared" si="175"/>
        <v>9.1255395772491532E-3</v>
      </c>
      <c r="P182" s="15">
        <f t="shared" si="176"/>
        <v>8.2706180822735842E-3</v>
      </c>
      <c r="Q182" s="5">
        <f t="shared" si="177"/>
        <v>9343.0554903386965</v>
      </c>
      <c r="R182" s="5">
        <f t="shared" si="178"/>
        <v>12711.058407149871</v>
      </c>
      <c r="S182" s="5">
        <f t="shared" si="179"/>
        <v>6839.7381353259207</v>
      </c>
      <c r="T182" s="5">
        <f t="shared" si="180"/>
        <v>36.108333705195918</v>
      </c>
      <c r="U182" s="5">
        <f t="shared" si="181"/>
        <v>127.95967503067322</v>
      </c>
      <c r="V182" s="5">
        <f t="shared" si="182"/>
        <v>191.40238156937144</v>
      </c>
      <c r="W182" s="15">
        <f t="shared" si="183"/>
        <v>-1.0734613539272964E-2</v>
      </c>
      <c r="X182" s="15">
        <f t="shared" si="184"/>
        <v>-1.217998157191269E-2</v>
      </c>
      <c r="Y182" s="15">
        <f t="shared" si="185"/>
        <v>-9.7425357312937999E-3</v>
      </c>
      <c r="Z182" s="5">
        <f t="shared" si="198"/>
        <v>12858.124383529981</v>
      </c>
      <c r="AA182" s="5">
        <f t="shared" si="199"/>
        <v>37664.029025674914</v>
      </c>
      <c r="AB182" s="5">
        <f t="shared" si="200"/>
        <v>54540.47739195414</v>
      </c>
      <c r="AC182" s="16">
        <f t="shared" si="186"/>
        <v>1.3881313552158796</v>
      </c>
      <c r="AD182" s="16">
        <f t="shared" si="187"/>
        <v>2.9849701267280317</v>
      </c>
      <c r="AE182" s="16">
        <f t="shared" si="188"/>
        <v>8.0156748513714806</v>
      </c>
      <c r="AF182" s="15">
        <f t="shared" si="189"/>
        <v>-4.0504037456468023E-3</v>
      </c>
      <c r="AG182" s="15">
        <f t="shared" si="190"/>
        <v>2.9673830763510267E-4</v>
      </c>
      <c r="AH182" s="15">
        <f t="shared" si="191"/>
        <v>9.7937136394747881E-3</v>
      </c>
      <c r="AI182" s="1">
        <f t="shared" si="155"/>
        <v>479774.43338699581</v>
      </c>
      <c r="AJ182" s="1">
        <f t="shared" si="156"/>
        <v>180606.5346023555</v>
      </c>
      <c r="AK182" s="1">
        <f t="shared" si="157"/>
        <v>65509.352401734883</v>
      </c>
      <c r="AL182" s="14">
        <f t="shared" si="192"/>
        <v>65.471317764896213</v>
      </c>
      <c r="AM182" s="14">
        <f t="shared" si="193"/>
        <v>14.68637962270598</v>
      </c>
      <c r="AN182" s="14">
        <f t="shared" si="194"/>
        <v>4.7847110820725529</v>
      </c>
      <c r="AO182" s="11">
        <f t="shared" si="195"/>
        <v>5.8122834949974255E-3</v>
      </c>
      <c r="AP182" s="11">
        <f t="shared" si="196"/>
        <v>7.3219442340751069E-3</v>
      </c>
      <c r="AQ182" s="11">
        <f t="shared" si="197"/>
        <v>6.6419272613917222E-3</v>
      </c>
      <c r="AR182" s="1">
        <f t="shared" si="201"/>
        <v>258750.6686578076</v>
      </c>
      <c r="AS182" s="1">
        <f t="shared" si="201"/>
        <v>99336.438640555323</v>
      </c>
      <c r="AT182" s="1">
        <f t="shared" si="201"/>
        <v>35734.864316967454</v>
      </c>
      <c r="AU182" s="1">
        <f t="shared" si="158"/>
        <v>51750.133731561524</v>
      </c>
      <c r="AV182" s="1">
        <f t="shared" si="159"/>
        <v>19867.287728111067</v>
      </c>
      <c r="AW182" s="1">
        <f t="shared" si="160"/>
        <v>7146.972863393491</v>
      </c>
      <c r="AX182" s="1">
        <f t="shared" si="212"/>
        <v>177642.62349042157</v>
      </c>
      <c r="AY182" s="1">
        <f t="shared" si="204"/>
        <v>26816.344447833475</v>
      </c>
      <c r="AZ182" s="1">
        <f t="shared" si="205"/>
        <v>6545.1188151979359</v>
      </c>
      <c r="BA182" s="1">
        <f t="shared" si="213"/>
        <v>14085.161184257408</v>
      </c>
      <c r="BB182" s="1">
        <f t="shared" si="214"/>
        <v>30217.705662454759</v>
      </c>
      <c r="BC182" s="1">
        <f t="shared" si="215"/>
        <v>38377.727867476387</v>
      </c>
      <c r="BD182" s="1">
        <f t="shared" si="216"/>
        <v>2312.5940423134348</v>
      </c>
      <c r="BE182" s="2">
        <f t="shared" si="222"/>
        <v>1.2215527840971803E-2</v>
      </c>
      <c r="BF182" s="2">
        <f t="shared" si="223"/>
        <v>1.0459493193196024E-2</v>
      </c>
      <c r="BG182" s="2">
        <f t="shared" si="224"/>
        <v>6.7106044469667243E-3</v>
      </c>
      <c r="BH182" s="2">
        <f t="shared" si="206"/>
        <v>8.7282699352326919E-3</v>
      </c>
      <c r="BI182" s="2">
        <f t="shared" si="217"/>
        <v>1.4921912043355725E-5</v>
      </c>
      <c r="BJ182" s="2">
        <f t="shared" si="207"/>
        <v>1.0940099785851396E-5</v>
      </c>
      <c r="BK182" s="2">
        <f t="shared" si="208"/>
        <v>4.5032212043649583E-6</v>
      </c>
      <c r="BL182" s="2">
        <f t="shared" si="209"/>
        <v>3.8610547188712858</v>
      </c>
      <c r="BM182" s="2">
        <f t="shared" si="210"/>
        <v>1.0867505510987796</v>
      </c>
      <c r="BN182" s="2">
        <f t="shared" si="211"/>
        <v>0.16092199872727256</v>
      </c>
      <c r="BO182" s="2">
        <f t="shared" si="218"/>
        <v>49.163873401445215</v>
      </c>
      <c r="BP182" s="2">
        <f t="shared" si="219"/>
        <v>5.5172472551407008</v>
      </c>
      <c r="BQ182" s="2">
        <f t="shared" si="220"/>
        <v>0.87935621712240541</v>
      </c>
      <c r="BR182" s="11">
        <f t="shared" si="221"/>
        <v>3.7731705608242211E-2</v>
      </c>
      <c r="BS182" s="17">
        <f t="shared" si="202"/>
        <v>4.8382778538340054E-3</v>
      </c>
      <c r="BT182" s="17">
        <f t="shared" si="203"/>
        <v>2.7970215384972043E-2</v>
      </c>
      <c r="BU182" s="12">
        <f>(BU$3*templow!$I292+BU$4*templow!$I292^2+BU$5*templow!$I292^6)*(K182/K$56)^$BW$1</f>
        <v>1.7122037107612353</v>
      </c>
      <c r="BV182" s="12">
        <f>(BV$3*templow!$I292+BV$4*templow!$I292^2+BV$5*templow!$I292^6)*(L182/L$56)^$BW$1</f>
        <v>0.30358770369417681</v>
      </c>
      <c r="BW182" s="12">
        <f>(BW$3*templow!$I292+BW$4*templow!$I292^2+BW$5*templow!$I292^6)*(M182/M$56)^$BW$1</f>
        <v>-0.53394040260238107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161"/>
        <v>2137</v>
      </c>
      <c r="B183" s="5">
        <f t="shared" si="162"/>
        <v>1165.2709874848429</v>
      </c>
      <c r="C183" s="5">
        <f t="shared" si="163"/>
        <v>2963.49505481596</v>
      </c>
      <c r="D183" s="5">
        <f t="shared" si="164"/>
        <v>4367.9255203106513</v>
      </c>
      <c r="E183" s="15">
        <f t="shared" si="165"/>
        <v>6.0887177709380116E-6</v>
      </c>
      <c r="F183" s="15">
        <f t="shared" si="166"/>
        <v>1.1995182290644589E-5</v>
      </c>
      <c r="G183" s="15">
        <f t="shared" si="167"/>
        <v>2.448773795206733E-5</v>
      </c>
      <c r="H183" s="5">
        <f t="shared" si="168"/>
        <v>260578.70433556591</v>
      </c>
      <c r="I183" s="5">
        <f t="shared" si="169"/>
        <v>100234.63418363527</v>
      </c>
      <c r="J183" s="5">
        <f t="shared" si="170"/>
        <v>36028.201143426806</v>
      </c>
      <c r="K183" s="5">
        <f t="shared" si="171"/>
        <v>223620.69178261023</v>
      </c>
      <c r="L183" s="5">
        <f t="shared" si="172"/>
        <v>33823.115048140375</v>
      </c>
      <c r="M183" s="5">
        <f t="shared" si="173"/>
        <v>8248.3551919320362</v>
      </c>
      <c r="N183" s="15">
        <f t="shared" si="174"/>
        <v>7.0587222313467368E-3</v>
      </c>
      <c r="O183" s="15">
        <f t="shared" si="175"/>
        <v>9.0298508489803364E-3</v>
      </c>
      <c r="P183" s="15">
        <f t="shared" si="176"/>
        <v>8.1840131340797928E-3</v>
      </c>
      <c r="Q183" s="5">
        <f t="shared" si="177"/>
        <v>9308.0601595560165</v>
      </c>
      <c r="R183" s="5">
        <f t="shared" si="178"/>
        <v>12669.770880292335</v>
      </c>
      <c r="S183" s="5">
        <f t="shared" si="179"/>
        <v>6828.7001110901765</v>
      </c>
      <c r="T183" s="5">
        <f t="shared" si="180"/>
        <v>35.720724697323533</v>
      </c>
      <c r="U183" s="5">
        <f t="shared" si="181"/>
        <v>126.40112854685169</v>
      </c>
      <c r="V183" s="5">
        <f t="shared" si="182"/>
        <v>189.53763702787711</v>
      </c>
      <c r="W183" s="15">
        <f t="shared" si="183"/>
        <v>-1.0734613539272964E-2</v>
      </c>
      <c r="X183" s="15">
        <f t="shared" si="184"/>
        <v>-1.217998157191269E-2</v>
      </c>
      <c r="Y183" s="15">
        <f t="shared" si="185"/>
        <v>-9.7425357312937999E-3</v>
      </c>
      <c r="Z183" s="5">
        <f t="shared" si="198"/>
        <v>12759.070794238969</v>
      </c>
      <c r="AA183" s="5">
        <f t="shared" si="199"/>
        <v>37556.415299014639</v>
      </c>
      <c r="AB183" s="5">
        <f t="shared" si="200"/>
        <v>54990.545581392878</v>
      </c>
      <c r="AC183" s="16">
        <f t="shared" si="186"/>
        <v>1.3825088627752635</v>
      </c>
      <c r="AD183" s="16">
        <f t="shared" si="187"/>
        <v>2.9858558817117782</v>
      </c>
      <c r="AE183" s="16">
        <f t="shared" si="188"/>
        <v>8.0941780754929518</v>
      </c>
      <c r="AF183" s="15">
        <f t="shared" si="189"/>
        <v>-4.0504037456468023E-3</v>
      </c>
      <c r="AG183" s="15">
        <f t="shared" si="190"/>
        <v>2.9673830763510267E-4</v>
      </c>
      <c r="AH183" s="15">
        <f t="shared" si="191"/>
        <v>9.7937136394747881E-3</v>
      </c>
      <c r="AI183" s="1">
        <f t="shared" si="155"/>
        <v>483547.12377985776</v>
      </c>
      <c r="AJ183" s="1">
        <f t="shared" si="156"/>
        <v>182413.16887023102</v>
      </c>
      <c r="AK183" s="1">
        <f t="shared" si="157"/>
        <v>66105.39002495489</v>
      </c>
      <c r="AL183" s="14">
        <f t="shared" si="192"/>
        <v>65.848050245940456</v>
      </c>
      <c r="AM183" s="14">
        <f t="shared" si="193"/>
        <v>14.792837146777911</v>
      </c>
      <c r="AN183" s="14">
        <f t="shared" si="194"/>
        <v>4.8161729880167146</v>
      </c>
      <c r="AO183" s="11">
        <f t="shared" si="195"/>
        <v>5.7541606600474511E-3</v>
      </c>
      <c r="AP183" s="11">
        <f t="shared" si="196"/>
        <v>7.2487247917343558E-3</v>
      </c>
      <c r="AQ183" s="11">
        <f t="shared" si="197"/>
        <v>6.5755079887778048E-3</v>
      </c>
      <c r="AR183" s="1">
        <f t="shared" si="201"/>
        <v>260578.70433556591</v>
      </c>
      <c r="AS183" s="1">
        <f t="shared" si="201"/>
        <v>100234.63418363527</v>
      </c>
      <c r="AT183" s="1">
        <f t="shared" si="201"/>
        <v>36028.201143426806</v>
      </c>
      <c r="AU183" s="1">
        <f t="shared" si="158"/>
        <v>52115.740867113185</v>
      </c>
      <c r="AV183" s="1">
        <f t="shared" si="159"/>
        <v>20046.926836727056</v>
      </c>
      <c r="AW183" s="1">
        <f t="shared" si="160"/>
        <v>7205.6402286853618</v>
      </c>
      <c r="AX183" s="1">
        <f t="shared" si="212"/>
        <v>178896.55342608818</v>
      </c>
      <c r="AY183" s="1">
        <f t="shared" si="204"/>
        <v>27058.492038512293</v>
      </c>
      <c r="AZ183" s="1">
        <f t="shared" si="205"/>
        <v>6598.6841535456288</v>
      </c>
      <c r="BA183" s="1">
        <f t="shared" si="213"/>
        <v>14093.443374805334</v>
      </c>
      <c r="BB183" s="1">
        <f t="shared" si="214"/>
        <v>30244.707951071825</v>
      </c>
      <c r="BC183" s="1">
        <f t="shared" si="215"/>
        <v>38414.269326658832</v>
      </c>
      <c r="BD183" s="1">
        <f t="shared" si="216"/>
        <v>2247.1874070672234</v>
      </c>
      <c r="BE183" s="2">
        <f t="shared" si="222"/>
        <v>1.2215527840971803E-2</v>
      </c>
      <c r="BF183" s="2">
        <f t="shared" si="223"/>
        <v>1.0459493193196024E-2</v>
      </c>
      <c r="BG183" s="2">
        <f t="shared" si="224"/>
        <v>6.7106044469667243E-3</v>
      </c>
      <c r="BH183" s="2">
        <f t="shared" si="206"/>
        <v>8.714597253534245E-3</v>
      </c>
      <c r="BI183" s="2">
        <f t="shared" si="217"/>
        <v>1.4921912043355725E-5</v>
      </c>
      <c r="BJ183" s="2">
        <f t="shared" si="207"/>
        <v>1.0940099785851396E-5</v>
      </c>
      <c r="BK183" s="2">
        <f t="shared" si="208"/>
        <v>4.5032212043649583E-6</v>
      </c>
      <c r="BL183" s="2">
        <f t="shared" si="209"/>
        <v>3.8883325064669116</v>
      </c>
      <c r="BM183" s="2">
        <f t="shared" si="210"/>
        <v>1.0965768999672811</v>
      </c>
      <c r="BN183" s="2">
        <f t="shared" si="211"/>
        <v>0.16224295934420543</v>
      </c>
      <c r="BO183" s="2">
        <f t="shared" si="218"/>
        <v>49.895583603356371</v>
      </c>
      <c r="BP183" s="2">
        <f t="shared" si="219"/>
        <v>5.5830859554571672</v>
      </c>
      <c r="BQ183" s="2">
        <f t="shared" si="220"/>
        <v>0.87931845102878736</v>
      </c>
      <c r="BR183" s="11">
        <f t="shared" si="221"/>
        <v>3.7649600897293717E-2</v>
      </c>
      <c r="BS183" s="17">
        <f t="shared" si="202"/>
        <v>4.6623590930934908E-3</v>
      </c>
      <c r="BT183" s="17">
        <f t="shared" si="203"/>
        <v>2.7155548917448584E-2</v>
      </c>
      <c r="BU183" s="12">
        <f>(BU$3*templow!$I293+BU$4*templow!$I293^2+BU$5*templow!$I293^6)*(K183/K$56)^$BW$1</f>
        <v>1.6845753582922476</v>
      </c>
      <c r="BV183" s="12">
        <f>(BV$3*templow!$I293+BV$4*templow!$I293^2+BV$5*templow!$I293^6)*(L183/L$56)^$BW$1</f>
        <v>0.28124097152784511</v>
      </c>
      <c r="BW183" s="12">
        <f>(BW$3*templow!$I293+BW$4*templow!$I293^2+BW$5*templow!$I293^6)*(M183/M$56)^$BW$1</f>
        <v>-0.55489704487019831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161"/>
        <v>2138</v>
      </c>
      <c r="B184" s="5">
        <f t="shared" si="162"/>
        <v>1165.2777277407038</v>
      </c>
      <c r="C184" s="5">
        <f t="shared" si="163"/>
        <v>2963.5288250961903</v>
      </c>
      <c r="D184" s="5">
        <f t="shared" si="164"/>
        <v>4368.0271328954095</v>
      </c>
      <c r="E184" s="15">
        <f t="shared" si="165"/>
        <v>5.7842818823911106E-6</v>
      </c>
      <c r="F184" s="15">
        <f t="shared" si="166"/>
        <v>1.139542317611236E-5</v>
      </c>
      <c r="G184" s="15">
        <f t="shared" si="167"/>
        <v>2.3263351054463962E-5</v>
      </c>
      <c r="H184" s="5">
        <f t="shared" si="168"/>
        <v>262399.44268321223</v>
      </c>
      <c r="I184" s="5">
        <f t="shared" si="169"/>
        <v>101131.39856406253</v>
      </c>
      <c r="J184" s="5">
        <f t="shared" si="170"/>
        <v>36320.813622006339</v>
      </c>
      <c r="K184" s="5">
        <f t="shared" si="171"/>
        <v>225181.89135217131</v>
      </c>
      <c r="L184" s="5">
        <f t="shared" si="172"/>
        <v>34125.32981209657</v>
      </c>
      <c r="M184" s="5">
        <f t="shared" si="173"/>
        <v>8315.1529321958587</v>
      </c>
      <c r="N184" s="15">
        <f t="shared" si="174"/>
        <v>6.98146292776336E-3</v>
      </c>
      <c r="O184" s="15">
        <f t="shared" si="175"/>
        <v>8.9351546575782148E-3</v>
      </c>
      <c r="P184" s="15">
        <f t="shared" si="176"/>
        <v>8.0983103551552915E-3</v>
      </c>
      <c r="Q184" s="5">
        <f t="shared" si="177"/>
        <v>9272.4816654085134</v>
      </c>
      <c r="R184" s="5">
        <f t="shared" si="178"/>
        <v>12627.424708543434</v>
      </c>
      <c r="S184" s="5">
        <f t="shared" si="179"/>
        <v>6817.0920024827037</v>
      </c>
      <c r="T184" s="5">
        <f t="shared" si="180"/>
        <v>35.337276522355005</v>
      </c>
      <c r="U184" s="5">
        <f t="shared" si="181"/>
        <v>124.86156513048208</v>
      </c>
      <c r="V184" s="5">
        <f t="shared" si="182"/>
        <v>187.69105982670803</v>
      </c>
      <c r="W184" s="15">
        <f t="shared" si="183"/>
        <v>-1.0734613539272964E-2</v>
      </c>
      <c r="X184" s="15">
        <f t="shared" si="184"/>
        <v>-1.217998157191269E-2</v>
      </c>
      <c r="Y184" s="15">
        <f t="shared" si="185"/>
        <v>-9.7425357312937999E-3</v>
      </c>
      <c r="Z184" s="5">
        <f t="shared" si="198"/>
        <v>12659.794625146138</v>
      </c>
      <c r="AA184" s="5">
        <f t="shared" si="199"/>
        <v>37445.534354090516</v>
      </c>
      <c r="AB184" s="5">
        <f t="shared" si="200"/>
        <v>55439.493919268425</v>
      </c>
      <c r="AC184" s="16">
        <f t="shared" si="186"/>
        <v>1.3769091436990888</v>
      </c>
      <c r="AD184" s="16">
        <f t="shared" si="187"/>
        <v>2.9867418995329595</v>
      </c>
      <c r="AE184" s="16">
        <f t="shared" si="188"/>
        <v>8.1734501377112441</v>
      </c>
      <c r="AF184" s="15">
        <f t="shared" si="189"/>
        <v>-4.0504037456468023E-3</v>
      </c>
      <c r="AG184" s="15">
        <f t="shared" si="190"/>
        <v>2.9673830763510267E-4</v>
      </c>
      <c r="AH184" s="15">
        <f t="shared" si="191"/>
        <v>9.7937136394747881E-3</v>
      </c>
      <c r="AI184" s="1">
        <f t="shared" si="155"/>
        <v>487308.15226898517</v>
      </c>
      <c r="AJ184" s="1">
        <f t="shared" si="156"/>
        <v>184218.77881993499</v>
      </c>
      <c r="AK184" s="1">
        <f t="shared" si="157"/>
        <v>66700.491251144762</v>
      </c>
      <c r="AL184" s="14">
        <f t="shared" si="192"/>
        <v>66.223161503603805</v>
      </c>
      <c r="AM184" s="14">
        <f t="shared" si="193"/>
        <v>14.898994060090189</v>
      </c>
      <c r="AN184" s="14">
        <f t="shared" si="194"/>
        <v>4.8475250841351736</v>
      </c>
      <c r="AO184" s="11">
        <f t="shared" si="195"/>
        <v>5.6966190534469769E-3</v>
      </c>
      <c r="AP184" s="11">
        <f t="shared" si="196"/>
        <v>7.1762375438170125E-3</v>
      </c>
      <c r="AQ184" s="11">
        <f t="shared" si="197"/>
        <v>6.5097529088900263E-3</v>
      </c>
      <c r="AR184" s="1">
        <f t="shared" si="201"/>
        <v>262399.44268321223</v>
      </c>
      <c r="AS184" s="1">
        <f t="shared" si="201"/>
        <v>101131.39856406253</v>
      </c>
      <c r="AT184" s="1">
        <f t="shared" si="201"/>
        <v>36320.813622006339</v>
      </c>
      <c r="AU184" s="1">
        <f t="shared" si="158"/>
        <v>52479.888536642451</v>
      </c>
      <c r="AV184" s="1">
        <f t="shared" si="159"/>
        <v>20226.279712812509</v>
      </c>
      <c r="AW184" s="1">
        <f t="shared" si="160"/>
        <v>7264.162724401268</v>
      </c>
      <c r="AX184" s="1">
        <f t="shared" si="212"/>
        <v>180145.51308173704</v>
      </c>
      <c r="AY184" s="1">
        <f t="shared" si="204"/>
        <v>27300.263849677249</v>
      </c>
      <c r="AZ184" s="1">
        <f t="shared" si="205"/>
        <v>6652.1223457566875</v>
      </c>
      <c r="BA184" s="1">
        <f t="shared" si="213"/>
        <v>14101.631971698811</v>
      </c>
      <c r="BB184" s="1">
        <f t="shared" si="214"/>
        <v>30271.414591088153</v>
      </c>
      <c r="BC184" s="1">
        <f t="shared" si="215"/>
        <v>38450.394145930819</v>
      </c>
      <c r="BD184" s="1">
        <f t="shared" si="216"/>
        <v>2183.6077627931923</v>
      </c>
      <c r="BE184" s="2">
        <f t="shared" si="222"/>
        <v>1.2215527840971803E-2</v>
      </c>
      <c r="BF184" s="2">
        <f t="shared" si="223"/>
        <v>1.0459493193196024E-2</v>
      </c>
      <c r="BG184" s="2">
        <f t="shared" si="224"/>
        <v>6.7106044469667243E-3</v>
      </c>
      <c r="BH184" s="2">
        <f t="shared" si="206"/>
        <v>8.7009469020757624E-3</v>
      </c>
      <c r="BI184" s="2">
        <f t="shared" si="217"/>
        <v>1.4921912043355725E-5</v>
      </c>
      <c r="BJ184" s="2">
        <f t="shared" si="207"/>
        <v>1.0940099785851396E-5</v>
      </c>
      <c r="BK184" s="2">
        <f t="shared" si="208"/>
        <v>4.5032212043649583E-6</v>
      </c>
      <c r="BL184" s="2">
        <f t="shared" si="209"/>
        <v>3.9155014039444547</v>
      </c>
      <c r="BM184" s="2">
        <f t="shared" si="210"/>
        <v>1.1063875917735526</v>
      </c>
      <c r="BN184" s="2">
        <f t="shared" si="211"/>
        <v>0.16356065806240658</v>
      </c>
      <c r="BO184" s="2">
        <f t="shared" si="218"/>
        <v>50.638225855346576</v>
      </c>
      <c r="BP184" s="2">
        <f t="shared" si="219"/>
        <v>5.6497160109755784</v>
      </c>
      <c r="BQ184" s="2">
        <f t="shared" si="220"/>
        <v>0.87928152361641065</v>
      </c>
      <c r="BR184" s="11">
        <f t="shared" si="221"/>
        <v>3.7568328283724001E-2</v>
      </c>
      <c r="BS184" s="17">
        <f t="shared" si="202"/>
        <v>4.4931922000083432E-3</v>
      </c>
      <c r="BT184" s="17">
        <f t="shared" si="203"/>
        <v>2.6364610599464645E-2</v>
      </c>
      <c r="BU184" s="12">
        <f>(BU$3*templow!$I294+BU$4*templow!$I294^2+BU$5*templow!$I294^6)*(K184/K$56)^$BW$1</f>
        <v>1.6566956503543495</v>
      </c>
      <c r="BV184" s="12">
        <f>(BV$3*templow!$I294+BV$4*templow!$I294^2+BV$5*templow!$I294^6)*(L184/L$56)^$BW$1</f>
        <v>0.25877537219826779</v>
      </c>
      <c r="BW184" s="12">
        <f>(BW$3*templow!$I294+BW$4*templow!$I294^2+BW$5*templow!$I294^6)*(M184/M$56)^$BW$1</f>
        <v>-0.57593182883325778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161"/>
        <v>2139</v>
      </c>
      <c r="B185" s="5">
        <f t="shared" si="162"/>
        <v>1165.28413102081</v>
      </c>
      <c r="C185" s="5">
        <f t="shared" si="163"/>
        <v>2963.560907227994</v>
      </c>
      <c r="D185" s="5">
        <f t="shared" si="164"/>
        <v>4368.1236670965873</v>
      </c>
      <c r="E185" s="15">
        <f t="shared" si="165"/>
        <v>5.4950677882715551E-6</v>
      </c>
      <c r="F185" s="15">
        <f t="shared" si="166"/>
        <v>1.0825652017306742E-5</v>
      </c>
      <c r="G185" s="15">
        <f t="shared" si="167"/>
        <v>2.2100183501740762E-5</v>
      </c>
      <c r="H185" s="5">
        <f t="shared" si="168"/>
        <v>264212.76774108224</v>
      </c>
      <c r="I185" s="5">
        <f t="shared" si="169"/>
        <v>102026.65031521431</v>
      </c>
      <c r="J185" s="5">
        <f t="shared" si="170"/>
        <v>36612.679592385219</v>
      </c>
      <c r="K185" s="5">
        <f t="shared" si="171"/>
        <v>226736.77664315831</v>
      </c>
      <c r="L185" s="5">
        <f t="shared" si="172"/>
        <v>34427.046890237965</v>
      </c>
      <c r="M185" s="5">
        <f t="shared" si="173"/>
        <v>8381.7864105301305</v>
      </c>
      <c r="N185" s="15">
        <f t="shared" si="174"/>
        <v>6.9050192342299255E-3</v>
      </c>
      <c r="O185" s="15">
        <f t="shared" si="175"/>
        <v>8.8414406484196295E-3</v>
      </c>
      <c r="P185" s="15">
        <f t="shared" si="176"/>
        <v>8.0135000375363141E-3</v>
      </c>
      <c r="Q185" s="5">
        <f t="shared" si="177"/>
        <v>9236.3352749416845</v>
      </c>
      <c r="R185" s="5">
        <f t="shared" si="178"/>
        <v>12584.043933912932</v>
      </c>
      <c r="S185" s="5">
        <f t="shared" si="179"/>
        <v>6804.9231710953773</v>
      </c>
      <c r="T185" s="5">
        <f t="shared" si="180"/>
        <v>34.957944515357099</v>
      </c>
      <c r="U185" s="5">
        <f t="shared" si="181"/>
        <v>123.34075356815264</v>
      </c>
      <c r="V185" s="5">
        <f t="shared" si="182"/>
        <v>185.86247296990192</v>
      </c>
      <c r="W185" s="15">
        <f t="shared" si="183"/>
        <v>-1.0734613539272964E-2</v>
      </c>
      <c r="X185" s="15">
        <f t="shared" si="184"/>
        <v>-1.217998157191269E-2</v>
      </c>
      <c r="Y185" s="15">
        <f t="shared" si="185"/>
        <v>-9.7425357312937999E-3</v>
      </c>
      <c r="Z185" s="5">
        <f t="shared" si="198"/>
        <v>12560.323409042894</v>
      </c>
      <c r="AA185" s="5">
        <f t="shared" si="199"/>
        <v>37331.454541305036</v>
      </c>
      <c r="AB185" s="5">
        <f t="shared" si="200"/>
        <v>55887.287865552098</v>
      </c>
      <c r="AC185" s="16">
        <f t="shared" si="186"/>
        <v>1.3713321057460346</v>
      </c>
      <c r="AD185" s="16">
        <f t="shared" si="187"/>
        <v>2.9876281802695699</v>
      </c>
      <c r="AE185" s="16">
        <f t="shared" si="188"/>
        <v>8.2534985678065134</v>
      </c>
      <c r="AF185" s="15">
        <f t="shared" si="189"/>
        <v>-4.0504037456468023E-3</v>
      </c>
      <c r="AG185" s="15">
        <f t="shared" si="190"/>
        <v>2.9673830763510267E-4</v>
      </c>
      <c r="AH185" s="15">
        <f t="shared" si="191"/>
        <v>9.7937136394747881E-3</v>
      </c>
      <c r="AI185" s="1">
        <f t="shared" ref="AI185:AI248" si="225">(1-$AI$5)*AI184+AU184</f>
        <v>491057.22557872906</v>
      </c>
      <c r="AJ185" s="1">
        <f t="shared" ref="AJ185:AJ248" si="226">(1-$AI$5)*AJ184+AV184</f>
        <v>186023.18065075402</v>
      </c>
      <c r="AK185" s="1">
        <f t="shared" ref="AK185:AK248" si="227">(1-$AI$5)*AK184+AW184</f>
        <v>67294.604850431555</v>
      </c>
      <c r="AL185" s="14">
        <f t="shared" si="192"/>
        <v>66.596637145968728</v>
      </c>
      <c r="AM185" s="14">
        <f t="shared" si="193"/>
        <v>15.004843593423924</v>
      </c>
      <c r="AN185" s="14">
        <f t="shared" si="194"/>
        <v>4.8787657127473665</v>
      </c>
      <c r="AO185" s="11">
        <f t="shared" si="195"/>
        <v>5.6396528629125073E-3</v>
      </c>
      <c r="AP185" s="11">
        <f t="shared" si="196"/>
        <v>7.104475168378842E-3</v>
      </c>
      <c r="AQ185" s="11">
        <f t="shared" si="197"/>
        <v>6.444655379801126E-3</v>
      </c>
      <c r="AR185" s="1">
        <f t="shared" si="201"/>
        <v>264212.76774108224</v>
      </c>
      <c r="AS185" s="1">
        <f t="shared" si="201"/>
        <v>102026.65031521431</v>
      </c>
      <c r="AT185" s="1">
        <f t="shared" si="201"/>
        <v>36612.679592385219</v>
      </c>
      <c r="AU185" s="1">
        <f t="shared" ref="AU185:AU248" si="228">$AU$5*AR185</f>
        <v>52842.553548216449</v>
      </c>
      <c r="AV185" s="1">
        <f t="shared" ref="AV185:AV248" si="229">$AU$5*AS185</f>
        <v>20405.330063042864</v>
      </c>
      <c r="AW185" s="1">
        <f t="shared" ref="AW185:AW248" si="230">$AU$5*AT185</f>
        <v>7322.5359184770441</v>
      </c>
      <c r="AX185" s="1">
        <f t="shared" si="212"/>
        <v>181389.42131452667</v>
      </c>
      <c r="AY185" s="1">
        <f t="shared" si="204"/>
        <v>27541.637512190373</v>
      </c>
      <c r="AZ185" s="1">
        <f t="shared" si="205"/>
        <v>6705.4291284241053</v>
      </c>
      <c r="BA185" s="1">
        <f t="shared" si="213"/>
        <v>14109.728117722241</v>
      </c>
      <c r="BB185" s="1">
        <f t="shared" si="214"/>
        <v>30297.829292644612</v>
      </c>
      <c r="BC185" s="1">
        <f t="shared" si="215"/>
        <v>38486.10835855233</v>
      </c>
      <c r="BD185" s="1">
        <f t="shared" si="216"/>
        <v>2121.8050671453652</v>
      </c>
      <c r="BE185" s="2">
        <f t="shared" si="222"/>
        <v>1.2215527840971803E-2</v>
      </c>
      <c r="BF185" s="2">
        <f t="shared" si="223"/>
        <v>1.0459493193196024E-2</v>
      </c>
      <c r="BG185" s="2">
        <f t="shared" si="224"/>
        <v>6.7106044469667243E-3</v>
      </c>
      <c r="BH185" s="2">
        <f t="shared" si="206"/>
        <v>8.6873196539708417E-3</v>
      </c>
      <c r="BI185" s="2">
        <f t="shared" si="217"/>
        <v>1.4921912043355725E-5</v>
      </c>
      <c r="BJ185" s="2">
        <f t="shared" si="207"/>
        <v>1.0940099785851396E-5</v>
      </c>
      <c r="BK185" s="2">
        <f t="shared" si="208"/>
        <v>4.5032212043649583E-6</v>
      </c>
      <c r="BL185" s="2">
        <f t="shared" si="209"/>
        <v>3.942559680964004</v>
      </c>
      <c r="BM185" s="2">
        <f t="shared" si="210"/>
        <v>1.1161817352646113</v>
      </c>
      <c r="BN185" s="2">
        <f t="shared" si="211"/>
        <v>0.16487499508904929</v>
      </c>
      <c r="BO185" s="2">
        <f t="shared" si="218"/>
        <v>51.391963648925575</v>
      </c>
      <c r="BP185" s="2">
        <f t="shared" si="219"/>
        <v>5.7171469347160873</v>
      </c>
      <c r="BQ185" s="2">
        <f t="shared" si="220"/>
        <v>0.87924542367878589</v>
      </c>
      <c r="BR185" s="11">
        <f t="shared" si="221"/>
        <v>3.7487880295824699E-2</v>
      </c>
      <c r="BS185" s="17">
        <f t="shared" si="202"/>
        <v>4.3305024618867085E-3</v>
      </c>
      <c r="BT185" s="17">
        <f t="shared" si="203"/>
        <v>2.5596709319868585E-2</v>
      </c>
      <c r="BU185" s="12">
        <f>(BU$3*templow!$I295+BU$4*templow!$I295^2+BU$5*templow!$I295^6)*(K185/K$56)^$BW$1</f>
        <v>1.6285708176405611</v>
      </c>
      <c r="BV185" s="12">
        <f>(BV$3*templow!$I295+BV$4*templow!$I295^2+BV$5*templow!$I295^6)*(L185/L$56)^$BW$1</f>
        <v>0.23619478452908935</v>
      </c>
      <c r="BW185" s="12">
        <f>(BW$3*templow!$I295+BW$4*templow!$I295^2+BW$5*templow!$I295^6)*(M185/M$56)^$BW$1</f>
        <v>-0.59704179184628325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231">1+A185</f>
        <v>2140</v>
      </c>
      <c r="B186" s="5">
        <f t="shared" ref="B186:B249" si="232">B185*(1+E186)</f>
        <v>1165.2902141703378</v>
      </c>
      <c r="C186" s="5">
        <f t="shared" ref="C186:C249" si="233">C185*(1+F186)</f>
        <v>2963.5913855831523</v>
      </c>
      <c r="D186" s="5">
        <f t="shared" ref="D186:D249" si="234">D185*(1+G186)</f>
        <v>4368.2153766144584</v>
      </c>
      <c r="E186" s="15">
        <f t="shared" ref="E186:E249" si="235">E185*$E$5</f>
        <v>5.2203143988579772E-6</v>
      </c>
      <c r="F186" s="15">
        <f t="shared" ref="F186:F249" si="236">F185*$E$5</f>
        <v>1.0284369416441405E-5</v>
      </c>
      <c r="G186" s="15">
        <f t="shared" ref="G186:G249" si="237">G185*$E$5</f>
        <v>2.0995174326653724E-5</v>
      </c>
      <c r="H186" s="5">
        <f t="shared" ref="H186:H249" si="238">AR186</f>
        <v>266018.56657176616</v>
      </c>
      <c r="I186" s="5">
        <f t="shared" ref="I186:I249" si="239">AS186</f>
        <v>102920.30918420741</v>
      </c>
      <c r="J186" s="5">
        <f t="shared" ref="J186:J249" si="240">AT186</f>
        <v>36903.777277640671</v>
      </c>
      <c r="K186" s="5">
        <f t="shared" ref="K186:K249" si="241">H186/B186*1000</f>
        <v>228285.24889069441</v>
      </c>
      <c r="L186" s="5">
        <f t="shared" ref="L186:L249" si="242">I186/C186*1000</f>
        <v>34728.238746029267</v>
      </c>
      <c r="M186" s="5">
        <f t="shared" ref="M186:M249" si="243">J186/D186*1000</f>
        <v>8448.250394247405</v>
      </c>
      <c r="N186" s="15">
        <f t="shared" ref="N186:N249" si="244">K186/K185-1</f>
        <v>6.8293828220602482E-3</v>
      </c>
      <c r="O186" s="15">
        <f t="shared" ref="O186:O249" si="245">L186/L185-1</f>
        <v>8.7486985669023021E-3</v>
      </c>
      <c r="P186" s="15">
        <f t="shared" ref="P186:P249" si="246">M186/M185-1</f>
        <v>7.929572582972888E-3</v>
      </c>
      <c r="Q186" s="5">
        <f t="shared" ref="Q186:Q249" si="247">T186*H186/1000</f>
        <v>9199.6361564615327</v>
      </c>
      <c r="R186" s="5">
        <f t="shared" ref="R186:R249" si="248">U186*I186/1000</f>
        <v>12539.652535942918</v>
      </c>
      <c r="S186" s="5">
        <f t="shared" ref="S186:S249" si="249">V186*J186/1000</f>
        <v>6792.2029881348117</v>
      </c>
      <c r="T186" s="5">
        <f t="shared" ref="T186:T249" si="250">T185*(1+W186)</f>
        <v>34.582684490857396</v>
      </c>
      <c r="U186" s="5">
        <f t="shared" ref="U186:U249" si="251">U185*(1+X186)</f>
        <v>121.83846546262671</v>
      </c>
      <c r="V186" s="5">
        <f t="shared" ref="V186:V249" si="252">V185*(1+Y186)</f>
        <v>184.05170118588603</v>
      </c>
      <c r="W186" s="15">
        <f t="shared" ref="W186:W249" si="253">T$5-1</f>
        <v>-1.0734613539272964E-2</v>
      </c>
      <c r="X186" s="15">
        <f t="shared" ref="X186:X249" si="254">U$5-1</f>
        <v>-1.217998157191269E-2</v>
      </c>
      <c r="Y186" s="15">
        <f t="shared" ref="Y186:Y249" si="255">V$5-1</f>
        <v>-9.7425357312937999E-3</v>
      </c>
      <c r="Z186" s="5">
        <f t="shared" si="198"/>
        <v>12460.68415093152</v>
      </c>
      <c r="AA186" s="5">
        <f t="shared" si="199"/>
        <v>37214.244141636635</v>
      </c>
      <c r="AB186" s="5">
        <f t="shared" si="200"/>
        <v>56333.893473953271</v>
      </c>
      <c r="AC186" s="16">
        <f t="shared" ref="AC186:AC249" si="256">AC185*(1+AF186)</f>
        <v>1.365777657048395</v>
      </c>
      <c r="AD186" s="16">
        <f t="shared" ref="AD186:AD249" si="257">AD185*(1+AG186)</f>
        <v>2.9885147239996259</v>
      </c>
      <c r="AE186" s="16">
        <f t="shared" ref="AE186:AE249" si="258">AE185*(1+AH186)</f>
        <v>8.3343309693034264</v>
      </c>
      <c r="AF186" s="15">
        <f t="shared" ref="AF186:AF249" si="259">AC$5-1</f>
        <v>-4.0504037456468023E-3</v>
      </c>
      <c r="AG186" s="15">
        <f t="shared" ref="AG186:AG249" si="260">AD$5-1</f>
        <v>2.9673830763510267E-4</v>
      </c>
      <c r="AH186" s="15">
        <f t="shared" ref="AH186:AH249" si="261">AE$5-1</f>
        <v>9.7937136394747881E-3</v>
      </c>
      <c r="AI186" s="1">
        <f t="shared" si="225"/>
        <v>494794.05656907265</v>
      </c>
      <c r="AJ186" s="1">
        <f t="shared" si="226"/>
        <v>187826.19264872148</v>
      </c>
      <c r="AK186" s="1">
        <f t="shared" si="227"/>
        <v>67887.68028386544</v>
      </c>
      <c r="AL186" s="14">
        <f t="shared" ref="AL186:AL249" si="262">AL185*(1+AO186)</f>
        <v>66.968463242155934</v>
      </c>
      <c r="AM186" s="14">
        <f t="shared" ref="AM186:AM249" si="263">AM185*(1+AP186)</f>
        <v>15.110379116751664</v>
      </c>
      <c r="AN186" s="14">
        <f t="shared" ref="AN186:AN249" si="264">AN185*(1+AQ186)</f>
        <v>4.9098932568078393</v>
      </c>
      <c r="AO186" s="11">
        <f t="shared" ref="AO186:AO249" si="265">AO$5*AO185</f>
        <v>5.5832563342833822E-3</v>
      </c>
      <c r="AP186" s="11">
        <f t="shared" ref="AP186:AP249" si="266">AP$5*AP185</f>
        <v>7.0334304166950537E-3</v>
      </c>
      <c r="AQ186" s="11">
        <f t="shared" ref="AQ186:AQ249" si="267">AQ$5*AQ185</f>
        <v>6.3802088260031149E-3</v>
      </c>
      <c r="AR186" s="1">
        <f t="shared" si="201"/>
        <v>266018.56657176616</v>
      </c>
      <c r="AS186" s="1">
        <f t="shared" si="201"/>
        <v>102920.30918420741</v>
      </c>
      <c r="AT186" s="1">
        <f t="shared" si="201"/>
        <v>36903.777277640671</v>
      </c>
      <c r="AU186" s="1">
        <f t="shared" si="228"/>
        <v>53203.713314353234</v>
      </c>
      <c r="AV186" s="1">
        <f t="shared" si="229"/>
        <v>20584.061836841483</v>
      </c>
      <c r="AW186" s="1">
        <f t="shared" si="230"/>
        <v>7380.7554555281349</v>
      </c>
      <c r="AX186" s="1">
        <f t="shared" si="212"/>
        <v>182628.19911255554</v>
      </c>
      <c r="AY186" s="1">
        <f t="shared" si="204"/>
        <v>27782.590996823415</v>
      </c>
      <c r="AZ186" s="1">
        <f t="shared" si="205"/>
        <v>6758.6003153979236</v>
      </c>
      <c r="BA186" s="1">
        <f t="shared" si="213"/>
        <v>14117.732936163633</v>
      </c>
      <c r="BB186" s="1">
        <f t="shared" si="214"/>
        <v>30323.95569537034</v>
      </c>
      <c r="BC186" s="1">
        <f t="shared" si="215"/>
        <v>38521.417851107224</v>
      </c>
      <c r="BD186" s="1">
        <f t="shared" si="216"/>
        <v>2061.7306028247294</v>
      </c>
      <c r="BE186" s="2">
        <f t="shared" si="222"/>
        <v>1.2215527840971803E-2</v>
      </c>
      <c r="BF186" s="2">
        <f t="shared" si="223"/>
        <v>1.0459493193196024E-2</v>
      </c>
      <c r="BG186" s="2">
        <f t="shared" si="224"/>
        <v>6.7106044469667243E-3</v>
      </c>
      <c r="BH186" s="2">
        <f t="shared" si="206"/>
        <v>8.673716283150763E-3</v>
      </c>
      <c r="BI186" s="2">
        <f t="shared" si="217"/>
        <v>1.4921912043355725E-5</v>
      </c>
      <c r="BJ186" s="2">
        <f t="shared" si="207"/>
        <v>1.0940099785851396E-5</v>
      </c>
      <c r="BK186" s="2">
        <f t="shared" si="208"/>
        <v>4.5032212043649583E-6</v>
      </c>
      <c r="BL186" s="2">
        <f t="shared" si="209"/>
        <v>3.969505652283464</v>
      </c>
      <c r="BM186" s="2">
        <f t="shared" si="210"/>
        <v>1.125958452465907</v>
      </c>
      <c r="BN186" s="2">
        <f t="shared" si="211"/>
        <v>0.16618587235783319</v>
      </c>
      <c r="BO186" s="2">
        <f t="shared" si="218"/>
        <v>52.15696292133196</v>
      </c>
      <c r="BP186" s="2">
        <f t="shared" si="219"/>
        <v>5.7853883542910776</v>
      </c>
      <c r="BQ186" s="2">
        <f t="shared" si="220"/>
        <v>0.87921014024605915</v>
      </c>
      <c r="BR186" s="11">
        <f t="shared" si="221"/>
        <v>3.7408249471085425E-2</v>
      </c>
      <c r="BS186" s="17">
        <f t="shared" si="202"/>
        <v>4.1740270360092575E-3</v>
      </c>
      <c r="BT186" s="17">
        <f t="shared" si="203"/>
        <v>2.4851174096959791E-2</v>
      </c>
      <c r="BU186" s="12">
        <f>(BU$3*templow!$I296+BU$4*templow!$I296^2+BU$5*templow!$I296^6)*(K186/K$56)^$BW$1</f>
        <v>1.6002070119215854</v>
      </c>
      <c r="BV186" s="12">
        <f>(BV$3*templow!$I296+BV$4*templow!$I296^2+BV$5*templow!$I296^6)*(L186/L$56)^$BW$1</f>
        <v>0.21350302428640547</v>
      </c>
      <c r="BW186" s="12">
        <f>(BW$3*templow!$I296+BW$4*templow!$I296^2+BW$5*templow!$I296^6)*(M186/M$56)^$BW$1</f>
        <v>-0.61822402175261482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231"/>
        <v>2141</v>
      </c>
      <c r="B187" s="5">
        <f t="shared" si="232"/>
        <v>1165.2959931925573</v>
      </c>
      <c r="C187" s="5">
        <f t="shared" si="233"/>
        <v>2963.6203403183304</v>
      </c>
      <c r="D187" s="5">
        <f t="shared" si="234"/>
        <v>4368.3025024856197</v>
      </c>
      <c r="E187" s="15">
        <f t="shared" si="235"/>
        <v>4.9592986789150782E-6</v>
      </c>
      <c r="F187" s="15">
        <f t="shared" si="236"/>
        <v>9.7701509456193339E-6</v>
      </c>
      <c r="G187" s="15">
        <f t="shared" si="237"/>
        <v>1.9945415610321037E-5</v>
      </c>
      <c r="H187" s="5">
        <f t="shared" si="238"/>
        <v>267816.72923989216</v>
      </c>
      <c r="I187" s="5">
        <f t="shared" si="239"/>
        <v>103812.29613977725</v>
      </c>
      <c r="J187" s="5">
        <f t="shared" si="240"/>
        <v>37194.085285515241</v>
      </c>
      <c r="K187" s="5">
        <f t="shared" si="241"/>
        <v>229827.21197397719</v>
      </c>
      <c r="L187" s="5">
        <f t="shared" si="242"/>
        <v>35028.878270091271</v>
      </c>
      <c r="M187" s="5">
        <f t="shared" si="243"/>
        <v>8514.5397472705554</v>
      </c>
      <c r="N187" s="15">
        <f t="shared" si="244"/>
        <v>6.7545454240938163E-3</v>
      </c>
      <c r="O187" s="15">
        <f t="shared" si="245"/>
        <v>8.6569182578075665E-3</v>
      </c>
      <c r="P187" s="15">
        <f t="shared" si="246"/>
        <v>7.8465185014269245E-3</v>
      </c>
      <c r="Q187" s="5">
        <f t="shared" si="247"/>
        <v>9162.3993747552813</v>
      </c>
      <c r="R187" s="5">
        <f t="shared" si="248"/>
        <v>12494.274421058499</v>
      </c>
      <c r="S187" s="5">
        <f t="shared" si="249"/>
        <v>6778.9408304678518</v>
      </c>
      <c r="T187" s="5">
        <f t="shared" si="250"/>
        <v>34.211452737697435</v>
      </c>
      <c r="U187" s="5">
        <f t="shared" si="251"/>
        <v>120.35447519854181</v>
      </c>
      <c r="V187" s="5">
        <f t="shared" si="252"/>
        <v>182.25857091067712</v>
      </c>
      <c r="W187" s="15">
        <f t="shared" si="253"/>
        <v>-1.0734613539272964E-2</v>
      </c>
      <c r="X187" s="15">
        <f t="shared" si="254"/>
        <v>-1.217998157191269E-2</v>
      </c>
      <c r="Y187" s="15">
        <f t="shared" si="255"/>
        <v>-9.7425357312937999E-3</v>
      </c>
      <c r="Z187" s="5">
        <f t="shared" si="198"/>
        <v>12360.903327773231</v>
      </c>
      <c r="AA187" s="5">
        <f t="shared" si="199"/>
        <v>37093.971334000504</v>
      </c>
      <c r="AB187" s="5">
        <f t="shared" si="200"/>
        <v>56779.277394088742</v>
      </c>
      <c r="AC187" s="16">
        <f t="shared" si="256"/>
        <v>1.3602457061105655</v>
      </c>
      <c r="AD187" s="16">
        <f t="shared" si="257"/>
        <v>2.9894015308011683</v>
      </c>
      <c r="AE187" s="16">
        <f t="shared" si="258"/>
        <v>8.4159550201933904</v>
      </c>
      <c r="AF187" s="15">
        <f t="shared" si="259"/>
        <v>-4.0504037456468023E-3</v>
      </c>
      <c r="AG187" s="15">
        <f t="shared" si="260"/>
        <v>2.9673830763510267E-4</v>
      </c>
      <c r="AH187" s="15">
        <f t="shared" si="261"/>
        <v>9.7937136394747881E-3</v>
      </c>
      <c r="AI187" s="1">
        <f t="shared" si="225"/>
        <v>498518.36422651866</v>
      </c>
      <c r="AJ187" s="1">
        <f t="shared" si="226"/>
        <v>189627.63522069083</v>
      </c>
      <c r="AK187" s="1">
        <f t="shared" si="227"/>
        <v>68479.66771100703</v>
      </c>
      <c r="AL187" s="14">
        <f t="shared" si="262"/>
        <v>67.338626317783991</v>
      </c>
      <c r="AM187" s="14">
        <f t="shared" si="263"/>
        <v>15.215594138838345</v>
      </c>
      <c r="AN187" s="14">
        <f t="shared" si="264"/>
        <v>4.9409061396567395</v>
      </c>
      <c r="AO187" s="11">
        <f t="shared" si="265"/>
        <v>5.5274237709405484E-3</v>
      </c>
      <c r="AP187" s="11">
        <f t="shared" si="266"/>
        <v>6.9630961125281034E-3</v>
      </c>
      <c r="AQ187" s="11">
        <f t="shared" si="267"/>
        <v>6.3164067377430837E-3</v>
      </c>
      <c r="AR187" s="1">
        <f t="shared" si="201"/>
        <v>267816.72923989216</v>
      </c>
      <c r="AS187" s="1">
        <f t="shared" si="201"/>
        <v>103812.29613977725</v>
      </c>
      <c r="AT187" s="1">
        <f t="shared" si="201"/>
        <v>37194.085285515241</v>
      </c>
      <c r="AU187" s="1">
        <f t="shared" si="228"/>
        <v>53563.345847978431</v>
      </c>
      <c r="AV187" s="1">
        <f t="shared" si="229"/>
        <v>20762.459227955449</v>
      </c>
      <c r="AW187" s="1">
        <f t="shared" si="230"/>
        <v>7438.8170571030487</v>
      </c>
      <c r="AX187" s="1">
        <f t="shared" si="212"/>
        <v>183861.76957918177</v>
      </c>
      <c r="AY187" s="1">
        <f t="shared" si="204"/>
        <v>28023.102616073014</v>
      </c>
      <c r="AZ187" s="1">
        <f t="shared" si="205"/>
        <v>6811.6317978164434</v>
      </c>
      <c r="BA187" s="1">
        <f t="shared" si="213"/>
        <v>14125.64753137132</v>
      </c>
      <c r="BB187" s="1">
        <f t="shared" si="214"/>
        <v>30349.797370632856</v>
      </c>
      <c r="BC187" s="1">
        <f t="shared" si="215"/>
        <v>38556.3283690182</v>
      </c>
      <c r="BD187" s="1">
        <f t="shared" si="216"/>
        <v>2003.3369447936598</v>
      </c>
      <c r="BE187" s="2">
        <f t="shared" si="222"/>
        <v>1.2215527840971803E-2</v>
      </c>
      <c r="BF187" s="2">
        <f t="shared" si="223"/>
        <v>1.0459493193196024E-2</v>
      </c>
      <c r="BG187" s="2">
        <f t="shared" si="224"/>
        <v>6.7106044469667243E-3</v>
      </c>
      <c r="BH187" s="2">
        <f t="shared" si="206"/>
        <v>8.6601375639456697E-3</v>
      </c>
      <c r="BI187" s="2">
        <f t="shared" si="217"/>
        <v>1.4921912043355725E-5</v>
      </c>
      <c r="BJ187" s="2">
        <f t="shared" si="207"/>
        <v>1.0940099785851396E-5</v>
      </c>
      <c r="BK187" s="2">
        <f t="shared" si="208"/>
        <v>4.5032212043649583E-6</v>
      </c>
      <c r="BL187" s="2">
        <f t="shared" si="209"/>
        <v>3.9963376774568862</v>
      </c>
      <c r="BM187" s="2">
        <f t="shared" si="210"/>
        <v>1.1357168787675187</v>
      </c>
      <c r="BN187" s="2">
        <f t="shared" si="211"/>
        <v>0.16749319353469092</v>
      </c>
      <c r="BO187" s="2">
        <f t="shared" si="218"/>
        <v>52.93339209210145</v>
      </c>
      <c r="BP187" s="2">
        <f t="shared" si="219"/>
        <v>5.8544500132763018</v>
      </c>
      <c r="BQ187" s="2">
        <f t="shared" si="220"/>
        <v>0.8791756625765843</v>
      </c>
      <c r="BR187" s="11">
        <f t="shared" si="221"/>
        <v>3.7329428359381439E-2</v>
      </c>
      <c r="BS187" s="17">
        <f t="shared" si="202"/>
        <v>4.0235144053822136E-3</v>
      </c>
      <c r="BT187" s="17">
        <f t="shared" si="203"/>
        <v>2.412735349219397E-2</v>
      </c>
      <c r="BU187" s="12">
        <f>(BU$3*templow!$I297+BU$4*templow!$I297^2+BU$5*templow!$I297^6)*(K187/K$56)^$BW$1</f>
        <v>1.5716103048455756</v>
      </c>
      <c r="BV187" s="12">
        <f>(BV$3*templow!$I297+BV$4*templow!$I297^2+BV$5*templow!$I297^6)*(L187/L$56)^$BW$1</f>
        <v>0.19070384389438241</v>
      </c>
      <c r="BW187" s="12">
        <f>(BW$3*templow!$I297+BW$4*templow!$I297^2+BW$5*templow!$I297^6)*(M187/M$56)^$BW$1</f>
        <v>-0.63947565703903841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231"/>
        <v>2142</v>
      </c>
      <c r="B188" s="5">
        <f t="shared" si="232"/>
        <v>1165.3014832908927</v>
      </c>
      <c r="C188" s="5">
        <f t="shared" si="233"/>
        <v>2963.6478475854969</v>
      </c>
      <c r="D188" s="5">
        <f t="shared" si="234"/>
        <v>4368.3852737140969</v>
      </c>
      <c r="E188" s="15">
        <f t="shared" si="235"/>
        <v>4.7113337449693239E-6</v>
      </c>
      <c r="F188" s="15">
        <f t="shared" si="236"/>
        <v>9.2816433983383671E-6</v>
      </c>
      <c r="G188" s="15">
        <f t="shared" si="237"/>
        <v>1.8948144829804984E-5</v>
      </c>
      <c r="H188" s="5">
        <f t="shared" si="238"/>
        <v>269607.14879087987</v>
      </c>
      <c r="I188" s="5">
        <f t="shared" si="239"/>
        <v>104702.53337936217</v>
      </c>
      <c r="J188" s="5">
        <f t="shared" si="240"/>
        <v>37483.582609462763</v>
      </c>
      <c r="K188" s="5">
        <f t="shared" si="241"/>
        <v>231362.57239584942</v>
      </c>
      <c r="L188" s="5">
        <f t="shared" si="242"/>
        <v>35328.938782205179</v>
      </c>
      <c r="M188" s="5">
        <f t="shared" si="243"/>
        <v>8580.6494301253333</v>
      </c>
      <c r="N188" s="15">
        <f t="shared" si="244"/>
        <v>6.6804988351252259E-3</v>
      </c>
      <c r="O188" s="15">
        <f t="shared" si="245"/>
        <v>8.5660896646555518E-3</v>
      </c>
      <c r="P188" s="15">
        <f t="shared" si="246"/>
        <v>7.76432840964425E-3</v>
      </c>
      <c r="Q188" s="5">
        <f t="shared" si="247"/>
        <v>9124.6398865098254</v>
      </c>
      <c r="R188" s="5">
        <f t="shared" si="248"/>
        <v>12447.933412246779</v>
      </c>
      <c r="S188" s="5">
        <f t="shared" si="249"/>
        <v>6765.1460767484796</v>
      </c>
      <c r="T188" s="5">
        <f t="shared" si="250"/>
        <v>33.844206013941154</v>
      </c>
      <c r="U188" s="5">
        <f t="shared" si="251"/>
        <v>118.88855990852635</v>
      </c>
      <c r="V188" s="5">
        <f t="shared" si="252"/>
        <v>180.48291027124532</v>
      </c>
      <c r="W188" s="15">
        <f t="shared" si="253"/>
        <v>-1.0734613539272964E-2</v>
      </c>
      <c r="X188" s="15">
        <f t="shared" si="254"/>
        <v>-1.217998157191269E-2</v>
      </c>
      <c r="Y188" s="15">
        <f t="shared" si="255"/>
        <v>-9.7425357312937999E-3</v>
      </c>
      <c r="Z188" s="5">
        <f t="shared" si="198"/>
        <v>12261.00688860541</v>
      </c>
      <c r="AA188" s="5">
        <f t="shared" si="199"/>
        <v>36970.704163524715</v>
      </c>
      <c r="AB188" s="5">
        <f t="shared" si="200"/>
        <v>57223.406873301225</v>
      </c>
      <c r="AC188" s="16">
        <f t="shared" si="256"/>
        <v>1.3547361618075353</v>
      </c>
      <c r="AD188" s="16">
        <f t="shared" si="257"/>
        <v>2.99028860075226</v>
      </c>
      <c r="AE188" s="16">
        <f t="shared" si="258"/>
        <v>8.4983784736638643</v>
      </c>
      <c r="AF188" s="15">
        <f t="shared" si="259"/>
        <v>-4.0504037456468023E-3</v>
      </c>
      <c r="AG188" s="15">
        <f t="shared" si="260"/>
        <v>2.9673830763510267E-4</v>
      </c>
      <c r="AH188" s="15">
        <f t="shared" si="261"/>
        <v>9.7937136394747881E-3</v>
      </c>
      <c r="AI188" s="1">
        <f t="shared" si="225"/>
        <v>502229.87365184526</v>
      </c>
      <c r="AJ188" s="1">
        <f t="shared" si="226"/>
        <v>191427.33092657721</v>
      </c>
      <c r="AK188" s="1">
        <f t="shared" si="227"/>
        <v>69070.517997009374</v>
      </c>
      <c r="AL188" s="14">
        <f t="shared" si="262"/>
        <v>67.707113350357275</v>
      </c>
      <c r="AM188" s="14">
        <f t="shared" si="263"/>
        <v>15.320482306792314</v>
      </c>
      <c r="AN188" s="14">
        <f t="shared" si="264"/>
        <v>4.9718028247595125</v>
      </c>
      <c r="AO188" s="11">
        <f t="shared" si="265"/>
        <v>5.4721495332311432E-3</v>
      </c>
      <c r="AP188" s="11">
        <f t="shared" si="266"/>
        <v>6.8934651514028222E-3</v>
      </c>
      <c r="AQ188" s="11">
        <f t="shared" si="267"/>
        <v>6.2532426703656527E-3</v>
      </c>
      <c r="AR188" s="1">
        <f t="shared" si="201"/>
        <v>269607.14879087987</v>
      </c>
      <c r="AS188" s="1">
        <f t="shared" si="201"/>
        <v>104702.53337936217</v>
      </c>
      <c r="AT188" s="1">
        <f t="shared" si="201"/>
        <v>37483.582609462763</v>
      </c>
      <c r="AU188" s="1">
        <f t="shared" si="228"/>
        <v>53921.429758175975</v>
      </c>
      <c r="AV188" s="1">
        <f t="shared" si="229"/>
        <v>20940.506675872435</v>
      </c>
      <c r="AW188" s="1">
        <f t="shared" si="230"/>
        <v>7496.7165218925529</v>
      </c>
      <c r="AX188" s="1">
        <f t="shared" si="212"/>
        <v>185090.05791667954</v>
      </c>
      <c r="AY188" s="1">
        <f t="shared" si="204"/>
        <v>28263.151025764146</v>
      </c>
      <c r="AZ188" s="1">
        <f t="shared" si="205"/>
        <v>6864.519544100267</v>
      </c>
      <c r="BA188" s="1">
        <f t="shared" si="213"/>
        <v>14133.472989287471</v>
      </c>
      <c r="BB188" s="1">
        <f t="shared" si="214"/>
        <v>30375.357823693004</v>
      </c>
      <c r="BC188" s="1">
        <f t="shared" si="215"/>
        <v>38590.845521817384</v>
      </c>
      <c r="BD188" s="1">
        <f t="shared" si="216"/>
        <v>1946.577928171431</v>
      </c>
      <c r="BE188" s="2">
        <f t="shared" si="222"/>
        <v>1.2215527840971803E-2</v>
      </c>
      <c r="BF188" s="2">
        <f t="shared" si="223"/>
        <v>1.0459493193196024E-2</v>
      </c>
      <c r="BG188" s="2">
        <f t="shared" si="224"/>
        <v>6.7106044469667243E-3</v>
      </c>
      <c r="BH188" s="2">
        <f t="shared" si="206"/>
        <v>8.6465842706734183E-3</v>
      </c>
      <c r="BI188" s="2">
        <f t="shared" si="217"/>
        <v>1.4921912043355725E-5</v>
      </c>
      <c r="BJ188" s="2">
        <f t="shared" si="207"/>
        <v>1.0940099785851396E-5</v>
      </c>
      <c r="BK188" s="2">
        <f t="shared" si="208"/>
        <v>4.5032212043649583E-6</v>
      </c>
      <c r="BL188" s="2">
        <f t="shared" si="209"/>
        <v>4.0230541605174297</v>
      </c>
      <c r="BM188" s="2">
        <f t="shared" si="210"/>
        <v>1.1454561630016586</v>
      </c>
      <c r="BN188" s="2">
        <f t="shared" si="211"/>
        <v>0.1687968640224983</v>
      </c>
      <c r="BO188" s="2">
        <f t="shared" si="218"/>
        <v>53.721422100181485</v>
      </c>
      <c r="BP188" s="2">
        <f t="shared" si="219"/>
        <v>5.9243417725988481</v>
      </c>
      <c r="BQ188" s="2">
        <f t="shared" si="220"/>
        <v>0.8791419801489152</v>
      </c>
      <c r="BR188" s="11">
        <f t="shared" si="221"/>
        <v>3.7251409525960816E-2</v>
      </c>
      <c r="BS188" s="17">
        <f t="shared" si="202"/>
        <v>3.8787238608912504E-3</v>
      </c>
      <c r="BT188" s="17">
        <f t="shared" si="203"/>
        <v>2.3424615040965019E-2</v>
      </c>
      <c r="BU188" s="12">
        <f>(BU$3*templow!$I298+BU$4*templow!$I298^2+BU$5*templow!$I298^6)*(K188/K$56)^$BW$1</f>
        <v>1.5427866868601452</v>
      </c>
      <c r="BV188" s="12">
        <f>(BV$3*templow!$I298+BV$4*templow!$I298^2+BV$5*templow!$I298^6)*(L188/L$56)^$BW$1</f>
        <v>0.16780093222012205</v>
      </c>
      <c r="BW188" s="12">
        <f>(BW$3*templow!$I298+BW$4*templow!$I298^2+BW$5*templow!$I298^6)*(M188/M$56)^$BW$1</f>
        <v>-0.66079388693934338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231"/>
        <v>2143</v>
      </c>
      <c r="B189" s="5">
        <f t="shared" si="232"/>
        <v>1165.3066989088838</v>
      </c>
      <c r="C189" s="5">
        <f t="shared" si="233"/>
        <v>2963.6739797318528</v>
      </c>
      <c r="D189" s="5">
        <f t="shared" si="234"/>
        <v>4368.4639078710934</v>
      </c>
      <c r="E189" s="15">
        <f t="shared" si="235"/>
        <v>4.4757670577208579E-6</v>
      </c>
      <c r="F189" s="15">
        <f t="shared" si="236"/>
        <v>8.8175612284214485E-6</v>
      </c>
      <c r="G189" s="15">
        <f t="shared" si="237"/>
        <v>1.8000737588314733E-5</v>
      </c>
      <c r="H189" s="5">
        <f t="shared" si="238"/>
        <v>271389.72122872592</v>
      </c>
      <c r="I189" s="5">
        <f t="shared" si="239"/>
        <v>105590.94433541116</v>
      </c>
      <c r="J189" s="5">
        <f t="shared" si="240"/>
        <v>37772.248629477202</v>
      </c>
      <c r="K189" s="5">
        <f t="shared" si="241"/>
        <v>232891.23926159294</v>
      </c>
      <c r="L189" s="5">
        <f t="shared" si="242"/>
        <v>35628.394033059201</v>
      </c>
      <c r="M189" s="5">
        <f t="shared" si="243"/>
        <v>8646.5744998875252</v>
      </c>
      <c r="N189" s="15">
        <f t="shared" si="244"/>
        <v>6.607234912343829E-3</v>
      </c>
      <c r="O189" s="15">
        <f t="shared" si="245"/>
        <v>8.4762028290772395E-3</v>
      </c>
      <c r="P189" s="15">
        <f t="shared" si="246"/>
        <v>7.6829930297279692E-3</v>
      </c>
      <c r="Q189" s="5">
        <f t="shared" si="247"/>
        <v>9086.3725359258242</v>
      </c>
      <c r="R189" s="5">
        <f t="shared" si="248"/>
        <v>12400.653239063338</v>
      </c>
      <c r="S189" s="5">
        <f t="shared" si="249"/>
        <v>6750.82810362697</v>
      </c>
      <c r="T189" s="5">
        <f t="shared" si="250"/>
        <v>33.480901541837959</v>
      </c>
      <c r="U189" s="5">
        <f t="shared" si="251"/>
        <v>117.44049943972925</v>
      </c>
      <c r="V189" s="5">
        <f t="shared" si="252"/>
        <v>178.72454906903982</v>
      </c>
      <c r="W189" s="15">
        <f t="shared" si="253"/>
        <v>-1.0734613539272964E-2</v>
      </c>
      <c r="X189" s="15">
        <f t="shared" si="254"/>
        <v>-1.217998157191269E-2</v>
      </c>
      <c r="Y189" s="15">
        <f t="shared" si="255"/>
        <v>-9.7425357312937999E-3</v>
      </c>
      <c r="Z189" s="5">
        <f t="shared" si="198"/>
        <v>12161.020255014973</v>
      </c>
      <c r="AA189" s="5">
        <f t="shared" si="199"/>
        <v>36844.510510741857</v>
      </c>
      <c r="AB189" s="5">
        <f t="shared" si="200"/>
        <v>57666.249758137026</v>
      </c>
      <c r="AC189" s="16">
        <f t="shared" si="256"/>
        <v>1.3492489333833868</v>
      </c>
      <c r="AD189" s="16">
        <f t="shared" si="257"/>
        <v>2.9911759339309878</v>
      </c>
      <c r="AE189" s="16">
        <f t="shared" si="258"/>
        <v>8.5816091588348051</v>
      </c>
      <c r="AF189" s="15">
        <f t="shared" si="259"/>
        <v>-4.0504037456468023E-3</v>
      </c>
      <c r="AG189" s="15">
        <f t="shared" si="260"/>
        <v>2.9673830763510267E-4</v>
      </c>
      <c r="AH189" s="15">
        <f t="shared" si="261"/>
        <v>9.7937136394747881E-3</v>
      </c>
      <c r="AI189" s="1">
        <f t="shared" si="225"/>
        <v>505928.31604483671</v>
      </c>
      <c r="AJ189" s="1">
        <f t="shared" si="226"/>
        <v>193225.10450979191</v>
      </c>
      <c r="AK189" s="1">
        <f t="shared" si="227"/>
        <v>69660.182719200995</v>
      </c>
      <c r="AL189" s="14">
        <f t="shared" si="262"/>
        <v>68.073911764586697</v>
      </c>
      <c r="AM189" s="14">
        <f t="shared" si="263"/>
        <v>15.425037405568027</v>
      </c>
      <c r="AN189" s="14">
        <f t="shared" si="264"/>
        <v>5.0025818154362192</v>
      </c>
      <c r="AO189" s="11">
        <f t="shared" si="265"/>
        <v>5.4174280378988318E-3</v>
      </c>
      <c r="AP189" s="11">
        <f t="shared" si="266"/>
        <v>6.8245304998887941E-3</v>
      </c>
      <c r="AQ189" s="11">
        <f t="shared" si="267"/>
        <v>6.1907102436619963E-3</v>
      </c>
      <c r="AR189" s="1">
        <f t="shared" si="201"/>
        <v>271389.72122872592</v>
      </c>
      <c r="AS189" s="1">
        <f t="shared" si="201"/>
        <v>105590.94433541116</v>
      </c>
      <c r="AT189" s="1">
        <f t="shared" si="201"/>
        <v>37772.248629477202</v>
      </c>
      <c r="AU189" s="1">
        <f t="shared" si="228"/>
        <v>54277.944245745188</v>
      </c>
      <c r="AV189" s="1">
        <f t="shared" si="229"/>
        <v>21118.188867082234</v>
      </c>
      <c r="AW189" s="1">
        <f t="shared" si="230"/>
        <v>7554.4497258954407</v>
      </c>
      <c r="AX189" s="1">
        <f t="shared" si="212"/>
        <v>186312.99140927434</v>
      </c>
      <c r="AY189" s="1">
        <f t="shared" si="204"/>
        <v>28502.715226447359</v>
      </c>
      <c r="AZ189" s="1">
        <f t="shared" si="205"/>
        <v>6917.2595999100204</v>
      </c>
      <c r="BA189" s="1">
        <f t="shared" si="213"/>
        <v>14141.210377959649</v>
      </c>
      <c r="BB189" s="1">
        <f t="shared" si="214"/>
        <v>30400.640495768883</v>
      </c>
      <c r="BC189" s="1">
        <f t="shared" si="215"/>
        <v>38624.974788183179</v>
      </c>
      <c r="BD189" s="1">
        <f t="shared" si="216"/>
        <v>1891.4086168051774</v>
      </c>
      <c r="BE189" s="2">
        <f t="shared" si="222"/>
        <v>1.2215527840971803E-2</v>
      </c>
      <c r="BF189" s="2">
        <f t="shared" si="223"/>
        <v>1.0459493193196024E-2</v>
      </c>
      <c r="BG189" s="2">
        <f t="shared" si="224"/>
        <v>6.7106044469667243E-3</v>
      </c>
      <c r="BH189" s="2">
        <f t="shared" si="206"/>
        <v>8.6330571772360379E-3</v>
      </c>
      <c r="BI189" s="2">
        <f t="shared" si="217"/>
        <v>1.4921912043355725E-5</v>
      </c>
      <c r="BJ189" s="2">
        <f t="shared" si="207"/>
        <v>1.0940099785851396E-5</v>
      </c>
      <c r="BK189" s="2">
        <f t="shared" si="208"/>
        <v>4.5032212043649583E-6</v>
      </c>
      <c r="BL189" s="2">
        <f t="shared" si="209"/>
        <v>4.0496535496458783</v>
      </c>
      <c r="BM189" s="2">
        <f t="shared" si="210"/>
        <v>1.1551754675116783</v>
      </c>
      <c r="BN189" s="2">
        <f t="shared" si="211"/>
        <v>0.17009679096480698</v>
      </c>
      <c r="BO189" s="2">
        <f t="shared" si="218"/>
        <v>54.521226441604938</v>
      </c>
      <c r="BP189" s="2">
        <f t="shared" si="219"/>
        <v>5.9950736119421766</v>
      </c>
      <c r="BQ189" s="2">
        <f t="shared" si="220"/>
        <v>0.87910908265414245</v>
      </c>
      <c r="BR189" s="11">
        <f t="shared" si="221"/>
        <v>3.7174185554293498E-2</v>
      </c>
      <c r="BS189" s="17">
        <f t="shared" si="202"/>
        <v>3.7394250085077099E-3</v>
      </c>
      <c r="BT189" s="17">
        <f t="shared" si="203"/>
        <v>2.2742344699966038E-2</v>
      </c>
      <c r="BU189" s="12">
        <f>(BU$3*templow!$I299+BU$4*templow!$I299^2+BU$5*templow!$I299^6)*(K189/K$56)^$BW$1</f>
        <v>1.5137420662518666</v>
      </c>
      <c r="BV189" s="12">
        <f>(BV$3*templow!$I299+BV$4*templow!$I299^2+BV$5*templow!$I299^6)*(L189/L$56)^$BW$1</f>
        <v>0.14479791442463924</v>
      </c>
      <c r="BW189" s="12">
        <f>(BW$3*templow!$I299+BW$4*templow!$I299^2+BW$5*templow!$I299^6)*(M189/M$56)^$BW$1</f>
        <v>-0.68217595148892329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231"/>
        <v>2144</v>
      </c>
      <c r="B190" s="5">
        <f t="shared" si="232"/>
        <v>1165.3116537681524</v>
      </c>
      <c r="C190" s="5">
        <f t="shared" si="233"/>
        <v>2963.6988054897915</v>
      </c>
      <c r="D190" s="5">
        <f t="shared" si="234"/>
        <v>4368.5386116649388</v>
      </c>
      <c r="E190" s="15">
        <f t="shared" si="235"/>
        <v>4.2519787048348144E-6</v>
      </c>
      <c r="F190" s="15">
        <f t="shared" si="236"/>
        <v>8.3766831670003763E-6</v>
      </c>
      <c r="G190" s="15">
        <f t="shared" si="237"/>
        <v>1.7100700708898994E-5</v>
      </c>
      <c r="H190" s="5">
        <f t="shared" si="238"/>
        <v>273164.34549286426</v>
      </c>
      <c r="I190" s="5">
        <f t="shared" si="239"/>
        <v>106477.45368093185</v>
      </c>
      <c r="J190" s="5">
        <f t="shared" si="240"/>
        <v>38060.063112710341</v>
      </c>
      <c r="K190" s="5">
        <f t="shared" si="241"/>
        <v>234413.12425698299</v>
      </c>
      <c r="L190" s="5">
        <f t="shared" si="242"/>
        <v>35927.218205743084</v>
      </c>
      <c r="M190" s="5">
        <f t="shared" si="243"/>
        <v>8712.3101100861913</v>
      </c>
      <c r="N190" s="15">
        <f t="shared" si="244"/>
        <v>6.5347455757260864E-3</v>
      </c>
      <c r="O190" s="15">
        <f t="shared" si="245"/>
        <v>8.3872478901689806E-3</v>
      </c>
      <c r="P190" s="15">
        <f t="shared" si="246"/>
        <v>7.602503187767784E-3</v>
      </c>
      <c r="Q190" s="5">
        <f t="shared" si="247"/>
        <v>9047.6120505246217</v>
      </c>
      <c r="R190" s="5">
        <f t="shared" si="248"/>
        <v>12352.457527964785</v>
      </c>
      <c r="S190" s="5">
        <f t="shared" si="249"/>
        <v>6735.9962820424153</v>
      </c>
      <c r="T190" s="5">
        <f t="shared" si="250"/>
        <v>33.121497002839881</v>
      </c>
      <c r="U190" s="5">
        <f t="shared" si="251"/>
        <v>116.01007632075712</v>
      </c>
      <c r="V190" s="5">
        <f t="shared" si="252"/>
        <v>176.98331876367533</v>
      </c>
      <c r="W190" s="15">
        <f t="shared" si="253"/>
        <v>-1.0734613539272964E-2</v>
      </c>
      <c r="X190" s="15">
        <f t="shared" si="254"/>
        <v>-1.217998157191269E-2</v>
      </c>
      <c r="Y190" s="15">
        <f t="shared" si="255"/>
        <v>-9.7425357312937999E-3</v>
      </c>
      <c r="Z190" s="5">
        <f t="shared" ref="Z190:Z253" si="268">Q189*AC190*(1-BE189)</f>
        <v>12060.968321955923</v>
      </c>
      <c r="AA190" s="5">
        <f t="shared" ref="AA190:AA253" si="269">R189*AD190*(1-BF189)</f>
        <v>36715.458061695601</v>
      </c>
      <c r="AB190" s="5">
        <f t="shared" ref="AB190:AB253" si="270">S189*AE190*(1-BG189)</f>
        <v>58107.77449548911</v>
      </c>
      <c r="AC190" s="16">
        <f t="shared" si="256"/>
        <v>1.3437839304498007</v>
      </c>
      <c r="AD190" s="16">
        <f t="shared" si="257"/>
        <v>2.9920635304154612</v>
      </c>
      <c r="AE190" s="16">
        <f t="shared" si="258"/>
        <v>8.6656549815023265</v>
      </c>
      <c r="AF190" s="15">
        <f t="shared" si="259"/>
        <v>-4.0504037456468023E-3</v>
      </c>
      <c r="AG190" s="15">
        <f t="shared" si="260"/>
        <v>2.9673830763510267E-4</v>
      </c>
      <c r="AH190" s="15">
        <f t="shared" si="261"/>
        <v>9.7937136394747881E-3</v>
      </c>
      <c r="AI190" s="1">
        <f t="shared" si="225"/>
        <v>509613.42868609825</v>
      </c>
      <c r="AJ190" s="1">
        <f t="shared" si="226"/>
        <v>195020.78292589495</v>
      </c>
      <c r="AK190" s="1">
        <f t="shared" si="227"/>
        <v>70248.614173176335</v>
      </c>
      <c r="AL190" s="14">
        <f t="shared" si="262"/>
        <v>68.439009427647193</v>
      </c>
      <c r="AM190" s="14">
        <f t="shared" si="263"/>
        <v>15.529253357421888</v>
      </c>
      <c r="AN190" s="14">
        <f t="shared" si="264"/>
        <v>5.0332416545809018</v>
      </c>
      <c r="AO190" s="11">
        <f t="shared" si="265"/>
        <v>5.3632537575198438E-3</v>
      </c>
      <c r="AP190" s="11">
        <f t="shared" si="266"/>
        <v>6.7562851948899062E-3</v>
      </c>
      <c r="AQ190" s="11">
        <f t="shared" si="267"/>
        <v>6.1288031412253764E-3</v>
      </c>
      <c r="AR190" s="1">
        <f t="shared" ref="AR190:AT253" si="271">MAX(0.3*B190,AL190*AI190^$AR$5*B190^(1-$AR$5)*(1-BI189+BU189/100))</f>
        <v>273164.34549286426</v>
      </c>
      <c r="AS190" s="1">
        <f t="shared" si="271"/>
        <v>106477.45368093185</v>
      </c>
      <c r="AT190" s="1">
        <f t="shared" si="271"/>
        <v>38060.063112710341</v>
      </c>
      <c r="AU190" s="1">
        <f t="shared" si="228"/>
        <v>54632.869098572854</v>
      </c>
      <c r="AV190" s="1">
        <f t="shared" si="229"/>
        <v>21295.490736186373</v>
      </c>
      <c r="AW190" s="1">
        <f t="shared" si="230"/>
        <v>7612.0126225420681</v>
      </c>
      <c r="AX190" s="1">
        <f t="shared" si="212"/>
        <v>187530.49940558639</v>
      </c>
      <c r="AY190" s="1">
        <f t="shared" si="204"/>
        <v>28741.77456459446</v>
      </c>
      <c r="AZ190" s="1">
        <f t="shared" si="205"/>
        <v>6969.8480880689531</v>
      </c>
      <c r="BA190" s="1">
        <f t="shared" si="213"/>
        <v>14148.860748031409</v>
      </c>
      <c r="BB190" s="1">
        <f t="shared" si="214"/>
        <v>30425.64876601299</v>
      </c>
      <c r="BC190" s="1">
        <f t="shared" si="215"/>
        <v>38658.721520754472</v>
      </c>
      <c r="BD190" s="1">
        <f t="shared" si="216"/>
        <v>1837.7852725100063</v>
      </c>
      <c r="BE190" s="2">
        <f t="shared" si="222"/>
        <v>1.2215527840971803E-2</v>
      </c>
      <c r="BF190" s="2">
        <f t="shared" si="223"/>
        <v>1.0459493193196024E-2</v>
      </c>
      <c r="BG190" s="2">
        <f t="shared" si="224"/>
        <v>6.7106044469667243E-3</v>
      </c>
      <c r="BH190" s="2">
        <f t="shared" si="206"/>
        <v>8.619557056723787E-3</v>
      </c>
      <c r="BI190" s="2">
        <f t="shared" si="217"/>
        <v>1.4921912043355725E-5</v>
      </c>
      <c r="BJ190" s="2">
        <f t="shared" si="207"/>
        <v>1.0940099785851396E-5</v>
      </c>
      <c r="BK190" s="2">
        <f t="shared" si="208"/>
        <v>4.5032212043649583E-6</v>
      </c>
      <c r="BL190" s="2">
        <f t="shared" si="209"/>
        <v>4.0761343368253558</v>
      </c>
      <c r="BM190" s="2">
        <f t="shared" si="210"/>
        <v>1.1648739682127645</v>
      </c>
      <c r="BN190" s="2">
        <f t="shared" si="211"/>
        <v>0.17139288324862578</v>
      </c>
      <c r="BO190" s="2">
        <f t="shared" si="218"/>
        <v>55.332981207727585</v>
      </c>
      <c r="BP190" s="2">
        <f t="shared" si="219"/>
        <v>6.0666556311683317</v>
      </c>
      <c r="BQ190" s="2">
        <f t="shared" si="220"/>
        <v>0.87907695998859947</v>
      </c>
      <c r="BR190" s="11">
        <f t="shared" si="221"/>
        <v>3.7097749048748047E-2</v>
      </c>
      <c r="BS190" s="17">
        <f t="shared" si="202"/>
        <v>3.6053973002705053E-3</v>
      </c>
      <c r="BT190" s="17">
        <f t="shared" si="203"/>
        <v>2.2079946310646636E-2</v>
      </c>
      <c r="BU190" s="12">
        <f>(BU$3*templow!$I300+BU$4*templow!$I300^2+BU$5*templow!$I300^6)*(K190/K$56)^$BW$1</f>
        <v>1.4844822682986332</v>
      </c>
      <c r="BV190" s="12">
        <f>(BV$3*templow!$I300+BV$4*templow!$I300^2+BV$5*templow!$I300^6)*(L190/L$56)^$BW$1</f>
        <v>0.12169835187687955</v>
      </c>
      <c r="BW190" s="12">
        <f>(BW$3*templow!$I300+BW$4*templow!$I300^2+BW$5*templow!$I300^6)*(M190/M$56)^$BW$1</f>
        <v>-0.70361914153266791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231"/>
        <v>2145</v>
      </c>
      <c r="B191" s="5">
        <f t="shared" si="232"/>
        <v>1165.3163609044718</v>
      </c>
      <c r="C191" s="5">
        <f t="shared" si="233"/>
        <v>2963.7223901573925</v>
      </c>
      <c r="D191" s="5">
        <f t="shared" si="234"/>
        <v>4368.6095814827049</v>
      </c>
      <c r="E191" s="15">
        <f t="shared" si="235"/>
        <v>4.0393797695930734E-6</v>
      </c>
      <c r="F191" s="15">
        <f t="shared" si="236"/>
        <v>7.9578490086503572E-6</v>
      </c>
      <c r="G191" s="15">
        <f t="shared" si="237"/>
        <v>1.6245665673454043E-5</v>
      </c>
      <c r="H191" s="5">
        <f t="shared" si="238"/>
        <v>274930.92343414662</v>
      </c>
      <c r="I191" s="5">
        <f t="shared" si="239"/>
        <v>107361.98733429606</v>
      </c>
      <c r="J191" s="5">
        <f t="shared" si="240"/>
        <v>38347.006213883324</v>
      </c>
      <c r="K191" s="5">
        <f t="shared" si="241"/>
        <v>235928.14162564086</v>
      </c>
      <c r="L191" s="5">
        <f t="shared" si="242"/>
        <v>36225.385916996922</v>
      </c>
      <c r="M191" s="5">
        <f t="shared" si="243"/>
        <v>8777.8515105642291</v>
      </c>
      <c r="N191" s="15">
        <f t="shared" si="244"/>
        <v>6.4630228083857322E-3</v>
      </c>
      <c r="O191" s="15">
        <f t="shared" si="245"/>
        <v>8.2992150838490097E-3</v>
      </c>
      <c r="P191" s="15">
        <f t="shared" si="246"/>
        <v>7.5228498124924048E-3</v>
      </c>
      <c r="Q191" s="5">
        <f t="shared" si="247"/>
        <v>9008.3730371451384</v>
      </c>
      <c r="R191" s="5">
        <f t="shared" si="248"/>
        <v>12303.369792965781</v>
      </c>
      <c r="S191" s="5">
        <f t="shared" si="249"/>
        <v>6720.6599735993404</v>
      </c>
      <c r="T191" s="5">
        <f t="shared" si="250"/>
        <v>32.765950532672207</v>
      </c>
      <c r="U191" s="5">
        <f t="shared" si="251"/>
        <v>114.59707572901412</v>
      </c>
      <c r="V191" s="5">
        <f t="shared" si="252"/>
        <v>175.25905245677725</v>
      </c>
      <c r="W191" s="15">
        <f t="shared" si="253"/>
        <v>-1.0734613539272964E-2</v>
      </c>
      <c r="X191" s="15">
        <f t="shared" si="254"/>
        <v>-1.217998157191269E-2</v>
      </c>
      <c r="Y191" s="15">
        <f t="shared" si="255"/>
        <v>-9.7425357312937999E-3</v>
      </c>
      <c r="Z191" s="5">
        <f t="shared" si="268"/>
        <v>11960.875458898408</v>
      </c>
      <c r="AA191" s="5">
        <f t="shared" si="269"/>
        <v>36583.614278959998</v>
      </c>
      <c r="AB191" s="5">
        <f t="shared" si="270"/>
        <v>58547.95013341523</v>
      </c>
      <c r="AC191" s="16">
        <f t="shared" si="256"/>
        <v>1.3383410629845669</v>
      </c>
      <c r="AD191" s="16">
        <f t="shared" si="257"/>
        <v>2.9929513902838134</v>
      </c>
      <c r="AE191" s="16">
        <f t="shared" si="258"/>
        <v>8.7505239248896487</v>
      </c>
      <c r="AF191" s="15">
        <f t="shared" si="259"/>
        <v>-4.0504037456468023E-3</v>
      </c>
      <c r="AG191" s="15">
        <f t="shared" si="260"/>
        <v>2.9673830763510267E-4</v>
      </c>
      <c r="AH191" s="15">
        <f t="shared" si="261"/>
        <v>9.7937136394747881E-3</v>
      </c>
      <c r="AI191" s="1">
        <f t="shared" si="225"/>
        <v>513284.95491606131</v>
      </c>
      <c r="AJ191" s="1">
        <f t="shared" si="226"/>
        <v>196814.19536949182</v>
      </c>
      <c r="AK191" s="1">
        <f t="shared" si="227"/>
        <v>70835.765378400771</v>
      </c>
      <c r="AL191" s="14">
        <f t="shared" si="262"/>
        <v>68.802394644376221</v>
      </c>
      <c r="AM191" s="14">
        <f t="shared" si="263"/>
        <v>15.633124221322868</v>
      </c>
      <c r="AN191" s="14">
        <f t="shared" si="264"/>
        <v>5.0637809243714118</v>
      </c>
      <c r="AO191" s="11">
        <f t="shared" si="265"/>
        <v>5.3096212199446454E-3</v>
      </c>
      <c r="AP191" s="11">
        <f t="shared" si="266"/>
        <v>6.6887223429410074E-3</v>
      </c>
      <c r="AQ191" s="11">
        <f t="shared" si="267"/>
        <v>6.0675151098131229E-3</v>
      </c>
      <c r="AR191" s="1">
        <f t="shared" si="271"/>
        <v>274930.92343414662</v>
      </c>
      <c r="AS191" s="1">
        <f t="shared" si="271"/>
        <v>107361.98733429606</v>
      </c>
      <c r="AT191" s="1">
        <f t="shared" si="271"/>
        <v>38347.006213883324</v>
      </c>
      <c r="AU191" s="1">
        <f t="shared" si="228"/>
        <v>54986.184686829329</v>
      </c>
      <c r="AV191" s="1">
        <f t="shared" si="229"/>
        <v>21472.397466859213</v>
      </c>
      <c r="AW191" s="1">
        <f t="shared" si="230"/>
        <v>7669.4012427766647</v>
      </c>
      <c r="AX191" s="1">
        <f t="shared" si="212"/>
        <v>188742.51330051266</v>
      </c>
      <c r="AY191" s="1">
        <f t="shared" si="204"/>
        <v>28980.30873359754</v>
      </c>
      <c r="AZ191" s="1">
        <f t="shared" si="205"/>
        <v>7022.2812084513826</v>
      </c>
      <c r="BA191" s="1">
        <f t="shared" si="213"/>
        <v>14156.425133212895</v>
      </c>
      <c r="BB191" s="1">
        <f t="shared" si="214"/>
        <v>30450.3859534066</v>
      </c>
      <c r="BC191" s="1">
        <f t="shared" si="215"/>
        <v>38692.090950732112</v>
      </c>
      <c r="BD191" s="1">
        <f t="shared" si="216"/>
        <v>1785.665324971395</v>
      </c>
      <c r="BE191" s="2">
        <f t="shared" si="222"/>
        <v>1.2215527840971803E-2</v>
      </c>
      <c r="BF191" s="2">
        <f t="shared" si="223"/>
        <v>1.0459493193196024E-2</v>
      </c>
      <c r="BG191" s="2">
        <f t="shared" si="224"/>
        <v>6.7106044469667243E-3</v>
      </c>
      <c r="BH191" s="2">
        <f t="shared" si="206"/>
        <v>8.6060846810267193E-3</v>
      </c>
      <c r="BI191" s="2">
        <f t="shared" si="217"/>
        <v>1.4921912043355725E-5</v>
      </c>
      <c r="BJ191" s="2">
        <f t="shared" si="207"/>
        <v>1.0940099785851396E-5</v>
      </c>
      <c r="BK191" s="2">
        <f t="shared" si="208"/>
        <v>4.5032212043649583E-6</v>
      </c>
      <c r="BL191" s="2">
        <f t="shared" si="209"/>
        <v>4.1024950574829031</v>
      </c>
      <c r="BM191" s="2">
        <f t="shared" si="210"/>
        <v>1.1745508546445127</v>
      </c>
      <c r="BN191" s="2">
        <f t="shared" si="211"/>
        <v>0.1726850515062742</v>
      </c>
      <c r="BO191" s="2">
        <f t="shared" si="218"/>
        <v>56.156865124038582</v>
      </c>
      <c r="BP191" s="2">
        <f t="shared" si="219"/>
        <v>6.1390980517575633</v>
      </c>
      <c r="BQ191" s="2">
        <f t="shared" si="220"/>
        <v>0.87904560224689587</v>
      </c>
      <c r="BR191" s="11">
        <f t="shared" si="221"/>
        <v>3.7022092637109399E-2</v>
      </c>
      <c r="BS191" s="17">
        <f t="shared" ref="BS191:BS254" si="272">BS190/(1+BR190)</f>
        <v>3.4764295878353469E-3</v>
      </c>
      <c r="BT191" s="17">
        <f t="shared" ref="BT191:BT254" si="273">BT190/(1+BR$5)</f>
        <v>2.1436841078297703E-2</v>
      </c>
      <c r="BU191" s="12">
        <f>(BU$3*templow!$I301+BU$4*templow!$I301^2+BU$5*templow!$I301^6)*(K191/K$56)^$BW$1</f>
        <v>1.4550130345303587</v>
      </c>
      <c r="BV191" s="12">
        <f>(BV$3*templow!$I301+BV$4*templow!$I301^2+BV$5*templow!$I301^6)*(L191/L$56)^$BW$1</f>
        <v>9.8505742127829782E-2</v>
      </c>
      <c r="BW191" s="12">
        <f>(BW$3*templow!$I301+BW$4*templow!$I301^2+BW$5*templow!$I301^6)*(M191/M$56)^$BW$1</f>
        <v>-0.72512079868833557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231"/>
        <v>2146</v>
      </c>
      <c r="B192" s="5">
        <f t="shared" si="232"/>
        <v>1165.3208327020386</v>
      </c>
      <c r="C192" s="5">
        <f t="shared" si="233"/>
        <v>2963.7447957699133</v>
      </c>
      <c r="D192" s="5">
        <f t="shared" si="234"/>
        <v>4368.6770039048879</v>
      </c>
      <c r="E192" s="15">
        <f t="shared" si="235"/>
        <v>3.8374107811134193E-6</v>
      </c>
      <c r="F192" s="15">
        <f t="shared" si="236"/>
        <v>7.5599565582178389E-6</v>
      </c>
      <c r="G192" s="15">
        <f t="shared" si="237"/>
        <v>1.5433382389781341E-5</v>
      </c>
      <c r="H192" s="5">
        <f t="shared" si="238"/>
        <v>276689.3597899953</v>
      </c>
      <c r="I192" s="5">
        <f t="shared" si="239"/>
        <v>108244.47246332183</v>
      </c>
      <c r="J192" s="5">
        <f t="shared" si="240"/>
        <v>38633.058475497623</v>
      </c>
      <c r="K192" s="5">
        <f t="shared" si="241"/>
        <v>237436.20814572883</v>
      </c>
      <c r="L192" s="5">
        <f t="shared" si="242"/>
        <v>36522.872218220931</v>
      </c>
      <c r="M192" s="5">
        <f t="shared" si="243"/>
        <v>8843.1940472976003</v>
      </c>
      <c r="N192" s="15">
        <f t="shared" si="244"/>
        <v>6.3920586569146121E-3</v>
      </c>
      <c r="O192" s="15">
        <f t="shared" si="245"/>
        <v>8.2120947422241741E-3</v>
      </c>
      <c r="P192" s="15">
        <f t="shared" si="246"/>
        <v>7.4440239339581549E-3</v>
      </c>
      <c r="Q192" s="5">
        <f t="shared" si="247"/>
        <v>8968.6699781281004</v>
      </c>
      <c r="R192" s="5">
        <f t="shared" si="248"/>
        <v>12253.413426618703</v>
      </c>
      <c r="S192" s="5">
        <f t="shared" si="249"/>
        <v>6704.8285270291944</v>
      </c>
      <c r="T192" s="5">
        <f t="shared" si="250"/>
        <v>32.414220716457038</v>
      </c>
      <c r="U192" s="5">
        <f t="shared" si="251"/>
        <v>113.20128545843964</v>
      </c>
      <c r="V192" s="5">
        <f t="shared" si="252"/>
        <v>173.55158487598442</v>
      </c>
      <c r="W192" s="15">
        <f t="shared" si="253"/>
        <v>-1.0734613539272964E-2</v>
      </c>
      <c r="X192" s="15">
        <f t="shared" si="254"/>
        <v>-1.217998157191269E-2</v>
      </c>
      <c r="Y192" s="15">
        <f t="shared" si="255"/>
        <v>-9.7425357312937999E-3</v>
      </c>
      <c r="Z192" s="5">
        <f t="shared" si="268"/>
        <v>11860.76551129689</v>
      </c>
      <c r="AA192" s="5">
        <f t="shared" si="269"/>
        <v>36449.046373568788</v>
      </c>
      <c r="AB192" s="5">
        <f t="shared" si="270"/>
        <v>58986.746321638573</v>
      </c>
      <c r="AC192" s="16">
        <f t="shared" si="256"/>
        <v>1.3329202413301013</v>
      </c>
      <c r="AD192" s="16">
        <f t="shared" si="257"/>
        <v>2.9938395136142004</v>
      </c>
      <c r="AE192" s="16">
        <f t="shared" si="258"/>
        <v>8.8362240504053915</v>
      </c>
      <c r="AF192" s="15">
        <f t="shared" si="259"/>
        <v>-4.0504037456468023E-3</v>
      </c>
      <c r="AG192" s="15">
        <f t="shared" si="260"/>
        <v>2.9673830763510267E-4</v>
      </c>
      <c r="AH192" s="15">
        <f t="shared" si="261"/>
        <v>9.7937136394747881E-3</v>
      </c>
      <c r="AI192" s="1">
        <f t="shared" si="225"/>
        <v>516942.64411128452</v>
      </c>
      <c r="AJ192" s="1">
        <f t="shared" si="226"/>
        <v>198605.17329940188</v>
      </c>
      <c r="AK192" s="1">
        <f t="shared" si="227"/>
        <v>71421.59008333736</v>
      </c>
      <c r="AL192" s="14">
        <f t="shared" si="262"/>
        <v>69.164056152417146</v>
      </c>
      <c r="AM192" s="14">
        <f t="shared" si="263"/>
        <v>15.736644192319311</v>
      </c>
      <c r="AN192" s="14">
        <f t="shared" si="264"/>
        <v>5.0941982459701043</v>
      </c>
      <c r="AO192" s="11">
        <f t="shared" si="265"/>
        <v>5.2565250077451992E-3</v>
      </c>
      <c r="AP192" s="11">
        <f t="shared" si="266"/>
        <v>6.6218351195115972E-3</v>
      </c>
      <c r="AQ192" s="11">
        <f t="shared" si="267"/>
        <v>6.0068399587149919E-3</v>
      </c>
      <c r="AR192" s="1">
        <f t="shared" si="271"/>
        <v>276689.3597899953</v>
      </c>
      <c r="AS192" s="1">
        <f t="shared" si="271"/>
        <v>108244.47246332183</v>
      </c>
      <c r="AT192" s="1">
        <f t="shared" si="271"/>
        <v>38633.058475497623</v>
      </c>
      <c r="AU192" s="1">
        <f t="shared" si="228"/>
        <v>55337.871957999065</v>
      </c>
      <c r="AV192" s="1">
        <f t="shared" si="229"/>
        <v>21648.894492664367</v>
      </c>
      <c r="AW192" s="1">
        <f t="shared" si="230"/>
        <v>7726.6116950995247</v>
      </c>
      <c r="AX192" s="1">
        <f t="shared" si="212"/>
        <v>189948.96651658305</v>
      </c>
      <c r="AY192" s="1">
        <f t="shared" si="204"/>
        <v>29218.297774576746</v>
      </c>
      <c r="AZ192" s="1">
        <f t="shared" si="205"/>
        <v>7074.5552378380808</v>
      </c>
      <c r="BA192" s="1">
        <f t="shared" si="213"/>
        <v>14163.904550732472</v>
      </c>
      <c r="BB192" s="1">
        <f t="shared" si="214"/>
        <v>30474.855318575192</v>
      </c>
      <c r="BC192" s="1">
        <f t="shared" si="215"/>
        <v>38725.088192277537</v>
      </c>
      <c r="BD192" s="1">
        <f t="shared" si="216"/>
        <v>1735.0073423024835</v>
      </c>
      <c r="BE192" s="2">
        <f t="shared" si="222"/>
        <v>1.2215527840971803E-2</v>
      </c>
      <c r="BF192" s="2">
        <f t="shared" si="223"/>
        <v>1.0459493193196024E-2</v>
      </c>
      <c r="BG192" s="2">
        <f t="shared" si="224"/>
        <v>6.7106044469667243E-3</v>
      </c>
      <c r="BH192" s="2">
        <f t="shared" si="206"/>
        <v>8.5926408204537504E-3</v>
      </c>
      <c r="BI192" s="2">
        <f t="shared" si="217"/>
        <v>1.4921912043355725E-5</v>
      </c>
      <c r="BJ192" s="2">
        <f t="shared" si="207"/>
        <v>1.0940099785851396E-5</v>
      </c>
      <c r="BK192" s="2">
        <f t="shared" si="208"/>
        <v>4.5032212043649583E-6</v>
      </c>
      <c r="BL192" s="2">
        <f t="shared" si="209"/>
        <v>4.1287342901187163</v>
      </c>
      <c r="BM192" s="2">
        <f t="shared" si="210"/>
        <v>1.1842053300155844</v>
      </c>
      <c r="BN192" s="2">
        <f t="shared" si="211"/>
        <v>0.17397320811633227</v>
      </c>
      <c r="BO192" s="2">
        <f t="shared" si="218"/>
        <v>56.99305958955398</v>
      </c>
      <c r="BP192" s="2">
        <f t="shared" si="219"/>
        <v>6.2124112182656006</v>
      </c>
      <c r="BQ192" s="2">
        <f t="shared" si="220"/>
        <v>0.87901499971527242</v>
      </c>
      <c r="BR192" s="11">
        <f t="shared" si="221"/>
        <v>3.6947208972967188E-2</v>
      </c>
      <c r="BS192" s="17">
        <f t="shared" si="272"/>
        <v>3.3523196974472483E-3</v>
      </c>
      <c r="BT192" s="17">
        <f t="shared" si="273"/>
        <v>2.0812467066308449E-2</v>
      </c>
      <c r="BU192" s="12">
        <f>(BU$3*templow!$I302+BU$4*templow!$I302^2+BU$5*templow!$I302^6)*(K192/K$56)^$BW$1</f>
        <v>1.4253400220935766</v>
      </c>
      <c r="BV192" s="12">
        <f>(BV$3*templow!$I302+BV$4*templow!$I302^2+BV$5*templow!$I302^6)*(L192/L$56)^$BW$1</f>
        <v>7.5223518941815531E-2</v>
      </c>
      <c r="BW192" s="12">
        <f>(BW$3*templow!$I302+BW$4*templow!$I302^2+BW$5*templow!$I302^6)*(M192/M$56)^$BW$1</f>
        <v>-0.74667831526754924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231"/>
        <v>2147</v>
      </c>
      <c r="B193" s="5">
        <f t="shared" si="232"/>
        <v>1165.3250809260292</v>
      </c>
      <c r="C193" s="5">
        <f t="shared" si="233"/>
        <v>2963.7660812627237</v>
      </c>
      <c r="D193" s="5">
        <f t="shared" si="234"/>
        <v>4368.7410561944898</v>
      </c>
      <c r="E193" s="15">
        <f t="shared" si="235"/>
        <v>3.6455402420577483E-6</v>
      </c>
      <c r="F193" s="15">
        <f t="shared" si="236"/>
        <v>7.181958730306947E-6</v>
      </c>
      <c r="G193" s="15">
        <f t="shared" si="237"/>
        <v>1.4661713270292274E-5</v>
      </c>
      <c r="H193" s="5">
        <f t="shared" si="238"/>
        <v>278439.56215876958</v>
      </c>
      <c r="I193" s="5">
        <f t="shared" si="239"/>
        <v>109124.83748864901</v>
      </c>
      <c r="J193" s="5">
        <f t="shared" si="240"/>
        <v>38918.200827851018</v>
      </c>
      <c r="K193" s="5">
        <f t="shared" si="241"/>
        <v>238937.24310602387</v>
      </c>
      <c r="L193" s="5">
        <f t="shared" si="242"/>
        <v>36819.652596252119</v>
      </c>
      <c r="M193" s="5">
        <f t="shared" si="243"/>
        <v>8908.3331621745911</v>
      </c>
      <c r="N193" s="15">
        <f t="shared" si="244"/>
        <v>6.3218452316833318E-3</v>
      </c>
      <c r="O193" s="15">
        <f t="shared" si="245"/>
        <v>8.1258772929453382E-3</v>
      </c>
      <c r="P193" s="15">
        <f t="shared" si="246"/>
        <v>7.3660166822751005E-3</v>
      </c>
      <c r="Q193" s="5">
        <f t="shared" si="247"/>
        <v>8928.5172276844842</v>
      </c>
      <c r="R193" s="5">
        <f t="shared" si="248"/>
        <v>12202.61169131373</v>
      </c>
      <c r="S193" s="5">
        <f t="shared" si="249"/>
        <v>6688.511274737315</v>
      </c>
      <c r="T193" s="5">
        <f t="shared" si="250"/>
        <v>32.066266583889174</v>
      </c>
      <c r="U193" s="5">
        <f t="shared" si="251"/>
        <v>111.82249588763902</v>
      </c>
      <c r="V193" s="5">
        <f t="shared" si="252"/>
        <v>171.86075235910747</v>
      </c>
      <c r="W193" s="15">
        <f t="shared" si="253"/>
        <v>-1.0734613539272964E-2</v>
      </c>
      <c r="X193" s="15">
        <f t="shared" si="254"/>
        <v>-1.217998157191269E-2</v>
      </c>
      <c r="Y193" s="15">
        <f t="shared" si="255"/>
        <v>-9.7425357312937999E-3</v>
      </c>
      <c r="Z193" s="5">
        <f t="shared" si="268"/>
        <v>11760.661802365446</v>
      </c>
      <c r="AA193" s="5">
        <f t="shared" si="269"/>
        <v>36311.821277851115</v>
      </c>
      <c r="AB193" s="5">
        <f t="shared" si="270"/>
        <v>59424.133311739795</v>
      </c>
      <c r="AC193" s="16">
        <f t="shared" si="256"/>
        <v>1.3275213761919695</v>
      </c>
      <c r="AD193" s="16">
        <f t="shared" si="257"/>
        <v>2.9947279004848015</v>
      </c>
      <c r="AE193" s="16">
        <f t="shared" si="258"/>
        <v>8.9227634984093012</v>
      </c>
      <c r="AF193" s="15">
        <f t="shared" si="259"/>
        <v>-4.0504037456468023E-3</v>
      </c>
      <c r="AG193" s="15">
        <f t="shared" si="260"/>
        <v>2.9673830763510267E-4</v>
      </c>
      <c r="AH193" s="15">
        <f t="shared" si="261"/>
        <v>9.7937136394747881E-3</v>
      </c>
      <c r="AI193" s="1">
        <f t="shared" si="225"/>
        <v>520586.25165815518</v>
      </c>
      <c r="AJ193" s="1">
        <f t="shared" si="226"/>
        <v>200393.55046212606</v>
      </c>
      <c r="AK193" s="1">
        <f t="shared" si="227"/>
        <v>72006.042770103144</v>
      </c>
      <c r="AL193" s="14">
        <f t="shared" si="262"/>
        <v>69.523983117311403</v>
      </c>
      <c r="AM193" s="14">
        <f t="shared" si="263"/>
        <v>15.83980760086351</v>
      </c>
      <c r="AN193" s="14">
        <f t="shared" si="264"/>
        <v>5.124492279215799</v>
      </c>
      <c r="AO193" s="11">
        <f t="shared" si="265"/>
        <v>5.2039597576677473E-3</v>
      </c>
      <c r="AP193" s="11">
        <f t="shared" si="266"/>
        <v>6.555616768316481E-3</v>
      </c>
      <c r="AQ193" s="11">
        <f t="shared" si="267"/>
        <v>5.9467715591278421E-3</v>
      </c>
      <c r="AR193" s="1">
        <f t="shared" si="271"/>
        <v>278439.56215876958</v>
      </c>
      <c r="AS193" s="1">
        <f t="shared" si="271"/>
        <v>109124.83748864901</v>
      </c>
      <c r="AT193" s="1">
        <f t="shared" si="271"/>
        <v>38918.200827851018</v>
      </c>
      <c r="AU193" s="1">
        <f t="shared" si="228"/>
        <v>55687.912431753917</v>
      </c>
      <c r="AV193" s="1">
        <f t="shared" si="229"/>
        <v>21824.967497729802</v>
      </c>
      <c r="AW193" s="1">
        <f t="shared" si="230"/>
        <v>7783.6401655702039</v>
      </c>
      <c r="AX193" s="1">
        <f t="shared" si="212"/>
        <v>191149.79448481911</v>
      </c>
      <c r="AY193" s="1">
        <f t="shared" si="204"/>
        <v>29455.722077001694</v>
      </c>
      <c r="AZ193" s="1">
        <f t="shared" si="205"/>
        <v>7126.6665297396721</v>
      </c>
      <c r="BA193" s="1">
        <f t="shared" si="213"/>
        <v>14171.300001770185</v>
      </c>
      <c r="BB193" s="1">
        <f t="shared" si="214"/>
        <v>30499.060065528418</v>
      </c>
      <c r="BC193" s="1">
        <f t="shared" si="215"/>
        <v>38757.718246717712</v>
      </c>
      <c r="BD193" s="1">
        <f t="shared" si="216"/>
        <v>1685.7710022484141</v>
      </c>
      <c r="BE193" s="2">
        <f t="shared" si="222"/>
        <v>1.2215527840971803E-2</v>
      </c>
      <c r="BF193" s="2">
        <f t="shared" si="223"/>
        <v>1.0459493193196024E-2</v>
      </c>
      <c r="BG193" s="2">
        <f t="shared" si="224"/>
        <v>6.7106044469667243E-3</v>
      </c>
      <c r="BH193" s="2">
        <f t="shared" si="206"/>
        <v>8.5792262433591893E-3</v>
      </c>
      <c r="BI193" s="2">
        <f t="shared" si="217"/>
        <v>1.4921912043355725E-5</v>
      </c>
      <c r="BJ193" s="2">
        <f t="shared" si="207"/>
        <v>1.0940099785851396E-5</v>
      </c>
      <c r="BK193" s="2">
        <f t="shared" si="208"/>
        <v>4.5032212043649583E-6</v>
      </c>
      <c r="BL193" s="2">
        <f t="shared" si="209"/>
        <v>4.1548506559236387</v>
      </c>
      <c r="BM193" s="2">
        <f t="shared" si="210"/>
        <v>1.1938366112406373</v>
      </c>
      <c r="BN193" s="2">
        <f t="shared" si="211"/>
        <v>0.17525726720371257</v>
      </c>
      <c r="BO193" s="2">
        <f t="shared" si="218"/>
        <v>57.841748716799941</v>
      </c>
      <c r="BP193" s="2">
        <f t="shared" si="219"/>
        <v>6.2866055997987251</v>
      </c>
      <c r="BQ193" s="2">
        <f t="shared" si="220"/>
        <v>0.87898514286526619</v>
      </c>
      <c r="BR193" s="11">
        <f t="shared" si="221"/>
        <v>3.687309073795994E-2</v>
      </c>
      <c r="BS193" s="17">
        <f t="shared" si="272"/>
        <v>3.2328740252529496E-3</v>
      </c>
      <c r="BT193" s="17">
        <f t="shared" si="273"/>
        <v>2.0206278705153832E-2</v>
      </c>
      <c r="BU193" s="12">
        <f>(BU$3*templow!$I303+BU$4*templow!$I303^2+BU$5*templow!$I303^6)*(K193/K$56)^$BW$1</f>
        <v>1.3954688032155977</v>
      </c>
      <c r="BV193" s="12">
        <f>(BV$3*templow!$I303+BV$4*templow!$I303^2+BV$5*templow!$I303^6)*(L193/L$56)^$BW$1</f>
        <v>5.1855052382186545E-2</v>
      </c>
      <c r="BW193" s="12">
        <f>(BW$3*templow!$I303+BW$4*templow!$I303^2+BW$5*templow!$I303^6)*(M193/M$56)^$BW$1</f>
        <v>-0.76828913415648237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231"/>
        <v>2148</v>
      </c>
      <c r="B194" s="5">
        <f t="shared" si="232"/>
        <v>1165.3291167535328</v>
      </c>
      <c r="C194" s="5">
        <f t="shared" si="233"/>
        <v>2963.7863026261216</v>
      </c>
      <c r="D194" s="5">
        <f t="shared" si="234"/>
        <v>4368.8019067617724</v>
      </c>
      <c r="E194" s="15">
        <f t="shared" si="235"/>
        <v>3.4632632299548609E-6</v>
      </c>
      <c r="F194" s="15">
        <f t="shared" si="236"/>
        <v>6.8228607937915996E-6</v>
      </c>
      <c r="G194" s="15">
        <f t="shared" si="237"/>
        <v>1.3928627606777659E-5</v>
      </c>
      <c r="H194" s="5">
        <f t="shared" si="238"/>
        <v>280181.44097339147</v>
      </c>
      <c r="I194" s="5">
        <f t="shared" si="239"/>
        <v>110003.01208642495</v>
      </c>
      <c r="J194" s="5">
        <f t="shared" si="240"/>
        <v>39202.414588863241</v>
      </c>
      <c r="K194" s="5">
        <f t="shared" si="241"/>
        <v>240431.16828140651</v>
      </c>
      <c r="L194" s="5">
        <f t="shared" si="242"/>
        <v>37115.702973913671</v>
      </c>
      <c r="M194" s="5">
        <f t="shared" si="243"/>
        <v>8973.2643927361569</v>
      </c>
      <c r="N194" s="15">
        <f t="shared" si="244"/>
        <v>6.2523747071097091E-3</v>
      </c>
      <c r="O194" s="15">
        <f t="shared" si="245"/>
        <v>8.04055325855213E-3</v>
      </c>
      <c r="P194" s="15">
        <f t="shared" si="246"/>
        <v>7.2888192863360679E-3</v>
      </c>
      <c r="Q194" s="5">
        <f t="shared" si="247"/>
        <v>8887.9290084451932</v>
      </c>
      <c r="R194" s="5">
        <f t="shared" si="248"/>
        <v>12150.987710896641</v>
      </c>
      <c r="S194" s="5">
        <f t="shared" si="249"/>
        <v>6671.717529435743</v>
      </c>
      <c r="T194" s="5">
        <f t="shared" si="250"/>
        <v>31.722047604463821</v>
      </c>
      <c r="U194" s="5">
        <f t="shared" si="251"/>
        <v>110.4604999484023</v>
      </c>
      <c r="V194" s="5">
        <f t="shared" si="252"/>
        <v>170.18639283844183</v>
      </c>
      <c r="W194" s="15">
        <f t="shared" si="253"/>
        <v>-1.0734613539272964E-2</v>
      </c>
      <c r="X194" s="15">
        <f t="shared" si="254"/>
        <v>-1.217998157191269E-2</v>
      </c>
      <c r="Y194" s="15">
        <f t="shared" si="255"/>
        <v>-9.7425357312937999E-3</v>
      </c>
      <c r="Z194" s="5">
        <f t="shared" si="268"/>
        <v>11660.587135147969</v>
      </c>
      <c r="AA194" s="5">
        <f t="shared" si="269"/>
        <v>36172.005619169118</v>
      </c>
      <c r="AB194" s="5">
        <f t="shared" si="270"/>
        <v>59860.0819570491</v>
      </c>
      <c r="AC194" s="16">
        <f t="shared" si="256"/>
        <v>1.3221443786374154</v>
      </c>
      <c r="AD194" s="16">
        <f t="shared" si="257"/>
        <v>2.9956165509738191</v>
      </c>
      <c r="AE194" s="16">
        <f t="shared" si="258"/>
        <v>9.0101504889854809</v>
      </c>
      <c r="AF194" s="15">
        <f t="shared" si="259"/>
        <v>-4.0504037456468023E-3</v>
      </c>
      <c r="AG194" s="15">
        <f t="shared" si="260"/>
        <v>2.9673830763510267E-4</v>
      </c>
      <c r="AH194" s="15">
        <f t="shared" si="261"/>
        <v>9.7937136394747881E-3</v>
      </c>
      <c r="AI194" s="1">
        <f t="shared" si="225"/>
        <v>524215.53892409359</v>
      </c>
      <c r="AJ194" s="1">
        <f t="shared" si="226"/>
        <v>202179.16291364326</v>
      </c>
      <c r="AK194" s="1">
        <f t="shared" si="227"/>
        <v>72589.078658663027</v>
      </c>
      <c r="AL194" s="14">
        <f t="shared" si="262"/>
        <v>69.882165127543317</v>
      </c>
      <c r="AM194" s="14">
        <f t="shared" si="263"/>
        <v>15.942608912095487</v>
      </c>
      <c r="AN194" s="14">
        <f t="shared" si="264"/>
        <v>5.1546617223073996</v>
      </c>
      <c r="AO194" s="11">
        <f t="shared" si="265"/>
        <v>5.1519201600910697E-3</v>
      </c>
      <c r="AP194" s="11">
        <f t="shared" si="266"/>
        <v>6.4900606006333163E-3</v>
      </c>
      <c r="AQ194" s="11">
        <f t="shared" si="267"/>
        <v>5.8873038435365635E-3</v>
      </c>
      <c r="AR194" s="1">
        <f t="shared" si="271"/>
        <v>280181.44097339147</v>
      </c>
      <c r="AS194" s="1">
        <f t="shared" si="271"/>
        <v>110003.01208642495</v>
      </c>
      <c r="AT194" s="1">
        <f t="shared" si="271"/>
        <v>39202.414588863241</v>
      </c>
      <c r="AU194" s="1">
        <f t="shared" si="228"/>
        <v>56036.288194678295</v>
      </c>
      <c r="AV194" s="1">
        <f t="shared" si="229"/>
        <v>22000.60241728499</v>
      </c>
      <c r="AW194" s="1">
        <f t="shared" si="230"/>
        <v>7840.4829177726488</v>
      </c>
      <c r="AX194" s="1">
        <f t="shared" si="212"/>
        <v>192344.9346251252</v>
      </c>
      <c r="AY194" s="1">
        <f t="shared" si="204"/>
        <v>29692.562379130937</v>
      </c>
      <c r="AZ194" s="1">
        <f t="shared" si="205"/>
        <v>7178.611514188925</v>
      </c>
      <c r="BA194" s="1">
        <f t="shared" si="213"/>
        <v>14178.612471873999</v>
      </c>
      <c r="BB194" s="1">
        <f t="shared" si="214"/>
        <v>30523.003343328215</v>
      </c>
      <c r="BC194" s="1">
        <f t="shared" si="215"/>
        <v>38789.986006565399</v>
      </c>
      <c r="BD194" s="1">
        <f t="shared" si="216"/>
        <v>1637.9170640294813</v>
      </c>
      <c r="BE194" s="2">
        <f t="shared" si="222"/>
        <v>1.2215527840971803E-2</v>
      </c>
      <c r="BF194" s="2">
        <f t="shared" si="223"/>
        <v>1.0459493193196024E-2</v>
      </c>
      <c r="BG194" s="2">
        <f t="shared" si="224"/>
        <v>6.7106044469667243E-3</v>
      </c>
      <c r="BH194" s="2">
        <f t="shared" si="206"/>
        <v>8.5658417157767064E-3</v>
      </c>
      <c r="BI194" s="2">
        <f t="shared" si="217"/>
        <v>1.4921912043355725E-5</v>
      </c>
      <c r="BJ194" s="2">
        <f t="shared" si="207"/>
        <v>1.0940099785851396E-5</v>
      </c>
      <c r="BK194" s="2">
        <f t="shared" si="208"/>
        <v>4.5032212043649583E-6</v>
      </c>
      <c r="BL194" s="2">
        <f t="shared" si="209"/>
        <v>4.180842818385611</v>
      </c>
      <c r="BM194" s="2">
        <f t="shared" si="210"/>
        <v>1.2034439289697061</v>
      </c>
      <c r="BN194" s="2">
        <f t="shared" si="211"/>
        <v>0.17653714463887513</v>
      </c>
      <c r="BO194" s="2">
        <f t="shared" si="218"/>
        <v>58.703119372395655</v>
      </c>
      <c r="BP194" s="2">
        <f t="shared" si="219"/>
        <v>6.361691791506753</v>
      </c>
      <c r="BQ194" s="2">
        <f t="shared" si="220"/>
        <v>0.87895602234764281</v>
      </c>
      <c r="BR194" s="11">
        <f t="shared" si="221"/>
        <v>3.6799730643878065E-2</v>
      </c>
      <c r="BS194" s="17">
        <f t="shared" si="272"/>
        <v>3.1179071519273965E-3</v>
      </c>
      <c r="BT194" s="17">
        <f t="shared" si="273"/>
        <v>1.9617746315683332E-2</v>
      </c>
      <c r="BU194" s="12">
        <f>(BU$3*templow!$I304+BU$4*templow!$I304^2+BU$5*templow!$I304^6)*(K194/K$56)^$BW$1</f>
        <v>1.3654048647640098</v>
      </c>
      <c r="BV194" s="12">
        <f>(BV$3*templow!$I304+BV$4*templow!$I304^2+BV$5*templow!$I304^6)*(L194/L$56)^$BW$1</f>
        <v>2.8403648948638584E-2</v>
      </c>
      <c r="BW194" s="12">
        <f>(BW$3*templow!$I304+BW$4*templow!$I304^2+BW$5*templow!$I304^6)*(M194/M$56)^$BW$1</f>
        <v>-0.78995074865829318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231"/>
        <v>2149</v>
      </c>
      <c r="B195" s="5">
        <f t="shared" si="232"/>
        <v>1165.3329508029396</v>
      </c>
      <c r="C195" s="5">
        <f t="shared" si="233"/>
        <v>2963.8055130524185</v>
      </c>
      <c r="D195" s="5">
        <f t="shared" si="234"/>
        <v>4368.8597156058777</v>
      </c>
      <c r="E195" s="15">
        <f t="shared" si="235"/>
        <v>3.2901000684571177E-6</v>
      </c>
      <c r="F195" s="15">
        <f t="shared" si="236"/>
        <v>6.4817177541020191E-6</v>
      </c>
      <c r="G195" s="15">
        <f t="shared" si="237"/>
        <v>1.3232196226438776E-5</v>
      </c>
      <c r="H195" s="5">
        <f t="shared" si="238"/>
        <v>281914.90947427432</v>
      </c>
      <c r="I195" s="5">
        <f t="shared" si="239"/>
        <v>110878.9271903206</v>
      </c>
      <c r="J195" s="5">
        <f t="shared" si="240"/>
        <v>39485.681463717476</v>
      </c>
      <c r="K195" s="5">
        <f t="shared" si="241"/>
        <v>241917.90790780337</v>
      </c>
      <c r="L195" s="5">
        <f t="shared" si="242"/>
        <v>37410.999710344207</v>
      </c>
      <c r="M195" s="5">
        <f t="shared" si="243"/>
        <v>9037.9833718788941</v>
      </c>
      <c r="N195" s="15">
        <f t="shared" si="244"/>
        <v>6.1836393219065755E-3</v>
      </c>
      <c r="O195" s="15">
        <f t="shared" si="245"/>
        <v>7.9561132558390035E-3</v>
      </c>
      <c r="P195" s="15">
        <f t="shared" si="246"/>
        <v>7.212423072602947E-3</v>
      </c>
      <c r="Q195" s="5">
        <f t="shared" si="247"/>
        <v>8846.9194081888072</v>
      </c>
      <c r="R195" s="5">
        <f t="shared" si="248"/>
        <v>12098.564462601926</v>
      </c>
      <c r="S195" s="5">
        <f t="shared" si="249"/>
        <v>6654.4565808623829</v>
      </c>
      <c r="T195" s="5">
        <f t="shared" si="250"/>
        <v>31.381523682755482</v>
      </c>
      <c r="U195" s="5">
        <f t="shared" si="251"/>
        <v>109.11509309460649</v>
      </c>
      <c r="V195" s="5">
        <f t="shared" si="252"/>
        <v>168.52834582523332</v>
      </c>
      <c r="W195" s="15">
        <f t="shared" si="253"/>
        <v>-1.0734613539272964E-2</v>
      </c>
      <c r="X195" s="15">
        <f t="shared" si="254"/>
        <v>-1.217998157191269E-2</v>
      </c>
      <c r="Y195" s="15">
        <f t="shared" si="255"/>
        <v>-9.7425357312937999E-3</v>
      </c>
      <c r="Z195" s="5">
        <f t="shared" si="268"/>
        <v>11560.563794871361</v>
      </c>
      <c r="AA195" s="5">
        <f t="shared" si="269"/>
        <v>36029.665694551179</v>
      </c>
      <c r="AB195" s="5">
        <f t="shared" si="270"/>
        <v>60294.563712245508</v>
      </c>
      <c r="AC195" s="16">
        <f t="shared" si="256"/>
        <v>1.3167891600938966</v>
      </c>
      <c r="AD195" s="16">
        <f t="shared" si="257"/>
        <v>2.9965054651594789</v>
      </c>
      <c r="AE195" s="16">
        <f t="shared" si="258"/>
        <v>9.0983933227231777</v>
      </c>
      <c r="AF195" s="15">
        <f t="shared" si="259"/>
        <v>-4.0504037456468023E-3</v>
      </c>
      <c r="AG195" s="15">
        <f t="shared" si="260"/>
        <v>2.9673830763510267E-4</v>
      </c>
      <c r="AH195" s="15">
        <f t="shared" si="261"/>
        <v>9.7937136394747881E-3</v>
      </c>
      <c r="AI195" s="1">
        <f t="shared" si="225"/>
        <v>527830.27322636254</v>
      </c>
      <c r="AJ195" s="1">
        <f t="shared" si="226"/>
        <v>203961.84903956394</v>
      </c>
      <c r="AK195" s="1">
        <f t="shared" si="227"/>
        <v>73170.653710569371</v>
      </c>
      <c r="AL195" s="14">
        <f t="shared" si="262"/>
        <v>70.238592189541194</v>
      </c>
      <c r="AM195" s="14">
        <f t="shared" si="263"/>
        <v>16.045042725087466</v>
      </c>
      <c r="AN195" s="14">
        <f t="shared" si="264"/>
        <v>5.1847053114795711</v>
      </c>
      <c r="AO195" s="11">
        <f t="shared" si="265"/>
        <v>5.1004009584901594E-3</v>
      </c>
      <c r="AP195" s="11">
        <f t="shared" si="266"/>
        <v>6.4251599946269829E-3</v>
      </c>
      <c r="AQ195" s="11">
        <f t="shared" si="267"/>
        <v>5.8284308051011974E-3</v>
      </c>
      <c r="AR195" s="1">
        <f t="shared" si="271"/>
        <v>281914.90947427432</v>
      </c>
      <c r="AS195" s="1">
        <f t="shared" si="271"/>
        <v>110878.9271903206</v>
      </c>
      <c r="AT195" s="1">
        <f t="shared" si="271"/>
        <v>39485.681463717476</v>
      </c>
      <c r="AU195" s="1">
        <f t="shared" si="228"/>
        <v>56382.981894854864</v>
      </c>
      <c r="AV195" s="1">
        <f t="shared" si="229"/>
        <v>22175.785438064122</v>
      </c>
      <c r="AW195" s="1">
        <f t="shared" si="230"/>
        <v>7897.1362927434957</v>
      </c>
      <c r="AX195" s="1">
        <f t="shared" si="212"/>
        <v>193534.32632624271</v>
      </c>
      <c r="AY195" s="1">
        <f t="shared" si="204"/>
        <v>29928.799768275363</v>
      </c>
      <c r="AZ195" s="1">
        <f t="shared" si="205"/>
        <v>7230.3866975031151</v>
      </c>
      <c r="BA195" s="1">
        <f t="shared" si="213"/>
        <v>14185.842931359579</v>
      </c>
      <c r="BB195" s="1">
        <f t="shared" si="214"/>
        <v>30546.688247688267</v>
      </c>
      <c r="BC195" s="1">
        <f t="shared" si="215"/>
        <v>38821.896259363093</v>
      </c>
      <c r="BD195" s="1">
        <f t="shared" si="216"/>
        <v>1591.407340814482</v>
      </c>
      <c r="BE195" s="2">
        <f t="shared" si="222"/>
        <v>1.2215527840971803E-2</v>
      </c>
      <c r="BF195" s="2">
        <f t="shared" si="223"/>
        <v>1.0459493193196024E-2</v>
      </c>
      <c r="BG195" s="2">
        <f t="shared" si="224"/>
        <v>6.7106044469667243E-3</v>
      </c>
      <c r="BH195" s="2">
        <f t="shared" si="206"/>
        <v>8.5524880010607041E-3</v>
      </c>
      <c r="BI195" s="2">
        <f t="shared" si="217"/>
        <v>1.4921912043355725E-5</v>
      </c>
      <c r="BJ195" s="2">
        <f t="shared" si="207"/>
        <v>1.0940099785851396E-5</v>
      </c>
      <c r="BK195" s="2">
        <f t="shared" si="208"/>
        <v>4.5032212043649583E-6</v>
      </c>
      <c r="BL195" s="2">
        <f t="shared" si="209"/>
        <v>4.2067094828857128</v>
      </c>
      <c r="BM195" s="2">
        <f t="shared" si="210"/>
        <v>1.213026527610259</v>
      </c>
      <c r="BN195" s="2">
        <f t="shared" si="211"/>
        <v>0.17781275803621291</v>
      </c>
      <c r="BO195" s="2">
        <f t="shared" si="218"/>
        <v>59.577361218244349</v>
      </c>
      <c r="BP195" s="2">
        <f t="shared" si="219"/>
        <v>6.4376805160944066</v>
      </c>
      <c r="BQ195" s="2">
        <f t="shared" si="220"/>
        <v>0.87892762898662291</v>
      </c>
      <c r="BR195" s="11">
        <f t="shared" si="221"/>
        <v>3.6727121434654481E-2</v>
      </c>
      <c r="BS195" s="17">
        <f t="shared" si="272"/>
        <v>3.0072414756426484E-3</v>
      </c>
      <c r="BT195" s="17">
        <f t="shared" si="273"/>
        <v>1.9046355646294498E-2</v>
      </c>
      <c r="BU195" s="12">
        <f>(BU$3*templow!$I305+BU$4*templow!$I305^2+BU$5*templow!$I305^6)*(K195/K$56)^$BW$1</f>
        <v>1.3351536078973991</v>
      </c>
      <c r="BV195" s="12">
        <f>(BV$3*templow!$I305+BV$4*templow!$I305^2+BV$5*templow!$I305^6)*(L195/L$56)^$BW$1</f>
        <v>4.8725517635601111E-3</v>
      </c>
      <c r="BW195" s="12">
        <f>(BW$3*templow!$I305+BW$4*templow!$I305^2+BW$5*templow!$I305^6)*(M195/M$56)^$BW$1</f>
        <v>-0.81166070229922072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231"/>
        <v>2150</v>
      </c>
      <c r="B196" s="5">
        <f t="shared" si="232"/>
        <v>1165.3365931618598</v>
      </c>
      <c r="C196" s="5">
        <f t="shared" si="233"/>
        <v>2963.8237630756917</v>
      </c>
      <c r="D196" s="5">
        <f t="shared" si="234"/>
        <v>4368.9146347344686</v>
      </c>
      <c r="E196" s="15">
        <f t="shared" si="235"/>
        <v>3.1255950650342616E-6</v>
      </c>
      <c r="F196" s="15">
        <f t="shared" si="236"/>
        <v>6.1576318663969183E-6</v>
      </c>
      <c r="G196" s="15">
        <f t="shared" si="237"/>
        <v>1.2570586415116835E-5</v>
      </c>
      <c r="H196" s="5">
        <f t="shared" si="238"/>
        <v>283639.88368159678</v>
      </c>
      <c r="I196" s="5">
        <f t="shared" si="239"/>
        <v>111752.51499289308</v>
      </c>
      <c r="J196" s="5">
        <f t="shared" si="240"/>
        <v>39767.983544322917</v>
      </c>
      <c r="K196" s="5">
        <f t="shared" si="241"/>
        <v>243397.38865661839</v>
      </c>
      <c r="L196" s="5">
        <f t="shared" si="242"/>
        <v>37705.519601112355</v>
      </c>
      <c r="M196" s="5">
        <f t="shared" si="243"/>
        <v>9102.485827521763</v>
      </c>
      <c r="N196" s="15">
        <f t="shared" si="244"/>
        <v>6.1156313792978256E-3</v>
      </c>
      <c r="O196" s="15">
        <f t="shared" si="245"/>
        <v>7.8725479952013178E-3</v>
      </c>
      <c r="P196" s="15">
        <f t="shared" si="246"/>
        <v>7.1368194639043203E-3</v>
      </c>
      <c r="Q196" s="5">
        <f t="shared" si="247"/>
        <v>8805.5023767442417</v>
      </c>
      <c r="R196" s="5">
        <f t="shared" si="248"/>
        <v>12045.364769297999</v>
      </c>
      <c r="S196" s="5">
        <f t="shared" si="249"/>
        <v>6636.7376925867593</v>
      </c>
      <c r="T196" s="5">
        <f t="shared" si="250"/>
        <v>31.044655153747559</v>
      </c>
      <c r="U196" s="5">
        <f t="shared" si="251"/>
        <v>107.78607327149665</v>
      </c>
      <c r="V196" s="5">
        <f t="shared" si="252"/>
        <v>166.88645239429513</v>
      </c>
      <c r="W196" s="15">
        <f t="shared" si="253"/>
        <v>-1.0734613539272964E-2</v>
      </c>
      <c r="X196" s="15">
        <f t="shared" si="254"/>
        <v>-1.217998157191269E-2</v>
      </c>
      <c r="Y196" s="15">
        <f t="shared" si="255"/>
        <v>-9.7425357312937999E-3</v>
      </c>
      <c r="Z196" s="5">
        <f t="shared" si="268"/>
        <v>11460.613551569904</v>
      </c>
      <c r="AA196" s="5">
        <f t="shared" si="269"/>
        <v>35884.867446215743</v>
      </c>
      <c r="AB196" s="5">
        <f t="shared" si="270"/>
        <v>60727.550632673076</v>
      </c>
      <c r="AC196" s="16">
        <f t="shared" si="256"/>
        <v>1.3114556323476252</v>
      </c>
      <c r="AD196" s="16">
        <f t="shared" si="257"/>
        <v>2.9973946431200296</v>
      </c>
      <c r="AE196" s="16">
        <f t="shared" si="258"/>
        <v>9.1875003815052381</v>
      </c>
      <c r="AF196" s="15">
        <f t="shared" si="259"/>
        <v>-4.0504037456468023E-3</v>
      </c>
      <c r="AG196" s="15">
        <f t="shared" si="260"/>
        <v>2.9673830763510267E-4</v>
      </c>
      <c r="AH196" s="15">
        <f t="shared" si="261"/>
        <v>9.7937136394747881E-3</v>
      </c>
      <c r="AI196" s="1">
        <f t="shared" si="225"/>
        <v>531430.22779858112</v>
      </c>
      <c r="AJ196" s="1">
        <f t="shared" si="226"/>
        <v>205741.44957367168</v>
      </c>
      <c r="AK196" s="1">
        <f t="shared" si="227"/>
        <v>73750.724632255937</v>
      </c>
      <c r="AL196" s="14">
        <f t="shared" si="262"/>
        <v>70.593254722638463</v>
      </c>
      <c r="AM196" s="14">
        <f t="shared" si="263"/>
        <v>16.147103772050485</v>
      </c>
      <c r="AN196" s="14">
        <f t="shared" si="264"/>
        <v>5.2146218206708417</v>
      </c>
      <c r="AO196" s="11">
        <f t="shared" si="265"/>
        <v>5.0493969489052576E-3</v>
      </c>
      <c r="AP196" s="11">
        <f t="shared" si="266"/>
        <v>6.3609083946807128E-3</v>
      </c>
      <c r="AQ196" s="11">
        <f t="shared" si="267"/>
        <v>5.7701464970501852E-3</v>
      </c>
      <c r="AR196" s="1">
        <f t="shared" si="271"/>
        <v>283639.88368159678</v>
      </c>
      <c r="AS196" s="1">
        <f t="shared" si="271"/>
        <v>111752.51499289308</v>
      </c>
      <c r="AT196" s="1">
        <f t="shared" si="271"/>
        <v>39767.983544322917</v>
      </c>
      <c r="AU196" s="1">
        <f t="shared" si="228"/>
        <v>56727.97673631936</v>
      </c>
      <c r="AV196" s="1">
        <f t="shared" si="229"/>
        <v>22350.502998578617</v>
      </c>
      <c r="AW196" s="1">
        <f t="shared" si="230"/>
        <v>7953.5967088645839</v>
      </c>
      <c r="AX196" s="1">
        <f t="shared" si="212"/>
        <v>194717.91092529471</v>
      </c>
      <c r="AY196" s="1">
        <f t="shared" si="204"/>
        <v>30164.415680889888</v>
      </c>
      <c r="AZ196" s="1">
        <f t="shared" si="205"/>
        <v>7281.9886620174093</v>
      </c>
      <c r="BA196" s="1">
        <f t="shared" si="213"/>
        <v>14192.992335694407</v>
      </c>
      <c r="BB196" s="1">
        <f t="shared" si="214"/>
        <v>30570.117822508011</v>
      </c>
      <c r="BC196" s="1">
        <f t="shared" si="215"/>
        <v>38853.453691358773</v>
      </c>
      <c r="BD196" s="1">
        <f t="shared" si="216"/>
        <v>1546.204672815373</v>
      </c>
      <c r="BE196" s="2">
        <f t="shared" si="222"/>
        <v>1.2215527840971803E-2</v>
      </c>
      <c r="BF196" s="2">
        <f t="shared" si="223"/>
        <v>1.0459493193196024E-2</v>
      </c>
      <c r="BG196" s="2">
        <f t="shared" si="224"/>
        <v>6.7106044469667243E-3</v>
      </c>
      <c r="BH196" s="2">
        <f t="shared" si="206"/>
        <v>8.5391658595350885E-3</v>
      </c>
      <c r="BI196" s="2">
        <f t="shared" si="217"/>
        <v>1.4921912043355725E-5</v>
      </c>
      <c r="BJ196" s="2">
        <f t="shared" si="207"/>
        <v>1.0940099785851396E-5</v>
      </c>
      <c r="BK196" s="2">
        <f t="shared" si="208"/>
        <v>4.5032212043649583E-6</v>
      </c>
      <c r="BL196" s="2">
        <f t="shared" si="209"/>
        <v>4.2324493962844363</v>
      </c>
      <c r="BM196" s="2">
        <f t="shared" si="210"/>
        <v>1.2225836653421045</v>
      </c>
      <c r="BN196" s="2">
        <f t="shared" si="211"/>
        <v>0.17908402675163168</v>
      </c>
      <c r="BO196" s="2">
        <f t="shared" si="218"/>
        <v>60.46466675334203</v>
      </c>
      <c r="BP196" s="2">
        <f t="shared" si="219"/>
        <v>6.5145826253509878</v>
      </c>
      <c r="BQ196" s="2">
        <f t="shared" si="220"/>
        <v>0.87889995377436181</v>
      </c>
      <c r="BR196" s="11">
        <f t="shared" si="221"/>
        <v>3.6655255888226684E-2</v>
      </c>
      <c r="BS196" s="17">
        <f t="shared" si="272"/>
        <v>2.9007068624587887E-3</v>
      </c>
      <c r="BT196" s="17">
        <f t="shared" si="273"/>
        <v>1.8491607423586891E-2</v>
      </c>
      <c r="BU196" s="12">
        <f>(BU$3*templow!$I306+BU$4*templow!$I306^2+BU$5*templow!$I306^6)*(K196/K$56)^$BW$1</f>
        <v>1.3047203478032545</v>
      </c>
      <c r="BV196" s="12">
        <f>(BV$3*templow!$I306+BV$4*templow!$I306^2+BV$5*templow!$I306^6)*(L196/L$56)^$BW$1</f>
        <v>-1.8735059195205985E-2</v>
      </c>
      <c r="BW196" s="12">
        <f>(BW$3*templow!$I306+BW$4*templow!$I306^2+BW$5*templow!$I306^6)*(M196/M$56)^$BW$1</f>
        <v>-0.83341658860030265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231"/>
        <v>2151</v>
      </c>
      <c r="B197" s="5">
        <f t="shared" si="232"/>
        <v>1165.3400534136495</v>
      </c>
      <c r="C197" s="5">
        <f t="shared" si="233"/>
        <v>2963.8411007045588</v>
      </c>
      <c r="D197" s="5">
        <f t="shared" si="234"/>
        <v>4368.9668085624771</v>
      </c>
      <c r="E197" s="15">
        <f t="shared" si="235"/>
        <v>2.9693153117825486E-6</v>
      </c>
      <c r="F197" s="15">
        <f t="shared" si="236"/>
        <v>5.8497502730770722E-6</v>
      </c>
      <c r="G197" s="15">
        <f t="shared" si="237"/>
        <v>1.1942057094360993E-5</v>
      </c>
      <c r="H197" s="5">
        <f t="shared" si="238"/>
        <v>285356.28236696089</v>
      </c>
      <c r="I197" s="5">
        <f t="shared" si="239"/>
        <v>112623.70894631204</v>
      </c>
      <c r="J197" s="5">
        <f t="shared" si="240"/>
        <v>40049.303308603441</v>
      </c>
      <c r="K197" s="5">
        <f t="shared" si="241"/>
        <v>244869.53960868513</v>
      </c>
      <c r="L197" s="5">
        <f t="shared" si="242"/>
        <v>37999.239878122797</v>
      </c>
      <c r="M197" s="5">
        <f t="shared" si="243"/>
        <v>9166.7675822377951</v>
      </c>
      <c r="N197" s="15">
        <f t="shared" si="244"/>
        <v>6.0483432471973853E-3</v>
      </c>
      <c r="O197" s="15">
        <f t="shared" si="245"/>
        <v>7.7898482799789726E-3</v>
      </c>
      <c r="P197" s="15">
        <f t="shared" si="246"/>
        <v>7.0619999782557397E-3</v>
      </c>
      <c r="Q197" s="5">
        <f t="shared" si="247"/>
        <v>8763.6917230649542</v>
      </c>
      <c r="R197" s="5">
        <f t="shared" si="248"/>
        <v>11991.411292041214</v>
      </c>
      <c r="S197" s="5">
        <f t="shared" si="249"/>
        <v>6618.5700989024563</v>
      </c>
      <c r="T197" s="5">
        <f t="shared" si="250"/>
        <v>30.711402778212079</v>
      </c>
      <c r="U197" s="5">
        <f t="shared" si="251"/>
        <v>106.47324088534099</v>
      </c>
      <c r="V197" s="5">
        <f t="shared" si="252"/>
        <v>165.26055516877486</v>
      </c>
      <c r="W197" s="15">
        <f t="shared" si="253"/>
        <v>-1.0734613539272964E-2</v>
      </c>
      <c r="X197" s="15">
        <f t="shared" si="254"/>
        <v>-1.217998157191269E-2</v>
      </c>
      <c r="Y197" s="15">
        <f t="shared" si="255"/>
        <v>-9.7425357312937999E-3</v>
      </c>
      <c r="Z197" s="5">
        <f t="shared" si="268"/>
        <v>11360.757662969225</v>
      </c>
      <c r="AA197" s="5">
        <f t="shared" si="269"/>
        <v>35737.676437977985</v>
      </c>
      <c r="AB197" s="5">
        <f t="shared" si="270"/>
        <v>61159.015373382135</v>
      </c>
      <c r="AC197" s="16">
        <f t="shared" si="256"/>
        <v>1.3061437075421147</v>
      </c>
      <c r="AD197" s="16">
        <f t="shared" si="257"/>
        <v>2.9982840849337435</v>
      </c>
      <c r="AE197" s="16">
        <f t="shared" si="258"/>
        <v>9.2774801293042657</v>
      </c>
      <c r="AF197" s="15">
        <f t="shared" si="259"/>
        <v>-4.0504037456468023E-3</v>
      </c>
      <c r="AG197" s="15">
        <f t="shared" si="260"/>
        <v>2.9673830763510267E-4</v>
      </c>
      <c r="AH197" s="15">
        <f t="shared" si="261"/>
        <v>9.7937136394747881E-3</v>
      </c>
      <c r="AI197" s="1">
        <f t="shared" si="225"/>
        <v>535015.1817550424</v>
      </c>
      <c r="AJ197" s="1">
        <f t="shared" si="226"/>
        <v>207517.80761488315</v>
      </c>
      <c r="AK197" s="1">
        <f t="shared" si="227"/>
        <v>74329.248877894934</v>
      </c>
      <c r="AL197" s="14">
        <f t="shared" si="262"/>
        <v>70.946143553998141</v>
      </c>
      <c r="AM197" s="14">
        <f t="shared" si="263"/>
        <v>16.248786917504567</v>
      </c>
      <c r="AN197" s="14">
        <f t="shared" si="264"/>
        <v>5.2444100611845075</v>
      </c>
      <c r="AO197" s="11">
        <f t="shared" si="265"/>
        <v>4.9989029794162048E-3</v>
      </c>
      <c r="AP197" s="11">
        <f t="shared" si="266"/>
        <v>6.2972993107339057E-3</v>
      </c>
      <c r="AQ197" s="11">
        <f t="shared" si="267"/>
        <v>5.7124450320796836E-3</v>
      </c>
      <c r="AR197" s="1">
        <f t="shared" si="271"/>
        <v>285356.28236696089</v>
      </c>
      <c r="AS197" s="1">
        <f t="shared" si="271"/>
        <v>112623.70894631204</v>
      </c>
      <c r="AT197" s="1">
        <f t="shared" si="271"/>
        <v>40049.303308603441</v>
      </c>
      <c r="AU197" s="1">
        <f t="shared" si="228"/>
        <v>57071.256473392183</v>
      </c>
      <c r="AV197" s="1">
        <f t="shared" si="229"/>
        <v>22524.741789262407</v>
      </c>
      <c r="AW197" s="1">
        <f t="shared" si="230"/>
        <v>8009.8606617206888</v>
      </c>
      <c r="AX197" s="1">
        <f t="shared" si="212"/>
        <v>195895.63168694809</v>
      </c>
      <c r="AY197" s="1">
        <f t="shared" si="204"/>
        <v>30399.391902498239</v>
      </c>
      <c r="AZ197" s="1">
        <f t="shared" si="205"/>
        <v>7333.4140657902371</v>
      </c>
      <c r="BA197" s="1">
        <f t="shared" si="213"/>
        <v>14200.061625866956</v>
      </c>
      <c r="BB197" s="1">
        <f t="shared" si="214"/>
        <v>30593.295061344139</v>
      </c>
      <c r="BC197" s="1">
        <f t="shared" si="215"/>
        <v>38884.662891021238</v>
      </c>
      <c r="BD197" s="1">
        <f t="shared" si="216"/>
        <v>1502.2729009940683</v>
      </c>
      <c r="BE197" s="2">
        <f t="shared" si="222"/>
        <v>1.2215527840971803E-2</v>
      </c>
      <c r="BF197" s="2">
        <f t="shared" si="223"/>
        <v>1.0459493193196024E-2</v>
      </c>
      <c r="BG197" s="2">
        <f t="shared" si="224"/>
        <v>6.7106044469667243E-3</v>
      </c>
      <c r="BH197" s="2">
        <f t="shared" si="206"/>
        <v>8.5258760481494271E-3</v>
      </c>
      <c r="BI197" s="2">
        <f t="shared" si="217"/>
        <v>1.4921912043355725E-5</v>
      </c>
      <c r="BJ197" s="2">
        <f t="shared" si="207"/>
        <v>1.0940099785851396E-5</v>
      </c>
      <c r="BK197" s="2">
        <f t="shared" si="208"/>
        <v>4.5032212043649583E-6</v>
      </c>
      <c r="BL197" s="2">
        <f t="shared" si="209"/>
        <v>4.2580613464987707</v>
      </c>
      <c r="BM197" s="2">
        <f t="shared" si="210"/>
        <v>1.2321146141253383</v>
      </c>
      <c r="BN197" s="2">
        <f t="shared" si="211"/>
        <v>0.1803508718793467</v>
      </c>
      <c r="BO197" s="2">
        <f t="shared" si="218"/>
        <v>61.365231356211964</v>
      </c>
      <c r="BP197" s="2">
        <f t="shared" si="219"/>
        <v>6.5924091016986708</v>
      </c>
      <c r="BQ197" s="2">
        <f t="shared" si="220"/>
        <v>0.87887298786566814</v>
      </c>
      <c r="BR197" s="11">
        <f t="shared" si="221"/>
        <v>3.6584126818280688E-2</v>
      </c>
      <c r="BS197" s="17">
        <f t="shared" si="272"/>
        <v>2.7981403132649007E-3</v>
      </c>
      <c r="BT197" s="17">
        <f t="shared" si="273"/>
        <v>1.7953016916103778E-2</v>
      </c>
      <c r="BU197" s="12">
        <f>(BU$3*templow!$I307+BU$4*templow!$I307^2+BU$5*templow!$I307^6)*(K197/K$56)^$BW$1</f>
        <v>1.2741103135191538</v>
      </c>
      <c r="BV197" s="12">
        <f>(BV$3*templow!$I307+BV$4*templow!$I307^2+BV$5*templow!$I307^6)*(L197/L$56)^$BW$1</f>
        <v>-4.2416066817652635E-2</v>
      </c>
      <c r="BW197" s="12">
        <f>(BW$3*templow!$I307+BW$4*templow!$I307^2+BW$5*templow!$I307^6)*(M197/M$56)^$BW$1</f>
        <v>-0.85521605081653485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231"/>
        <v>2152</v>
      </c>
      <c r="B198" s="5">
        <f t="shared" si="232"/>
        <v>1165.3433406626102</v>
      </c>
      <c r="C198" s="5">
        <f t="shared" si="233"/>
        <v>2963.857571548333</v>
      </c>
      <c r="D198" s="5">
        <f t="shared" si="234"/>
        <v>4369.0163742909945</v>
      </c>
      <c r="E198" s="15">
        <f t="shared" si="235"/>
        <v>2.8208495461934209E-6</v>
      </c>
      <c r="F198" s="15">
        <f t="shared" si="236"/>
        <v>5.5572627594232186E-6</v>
      </c>
      <c r="G198" s="15">
        <f t="shared" si="237"/>
        <v>1.1344954239642942E-5</v>
      </c>
      <c r="H198" s="5">
        <f t="shared" si="238"/>
        <v>287064.02702447789</v>
      </c>
      <c r="I198" s="5">
        <f t="shared" si="239"/>
        <v>113492.44376246944</v>
      </c>
      <c r="J198" s="5">
        <f t="shared" si="240"/>
        <v>40329.623619618178</v>
      </c>
      <c r="K198" s="5">
        <f t="shared" si="241"/>
        <v>246334.29222777751</v>
      </c>
      <c r="L198" s="5">
        <f t="shared" si="242"/>
        <v>38292.138209320387</v>
      </c>
      <c r="M198" s="5">
        <f t="shared" si="243"/>
        <v>9230.824552852102</v>
      </c>
      <c r="N198" s="15">
        <f t="shared" si="244"/>
        <v>5.9817673583784092E-3</v>
      </c>
      <c r="O198" s="15">
        <f t="shared" si="245"/>
        <v>7.7080050058111471E-3</v>
      </c>
      <c r="P198" s="15">
        <f t="shared" si="246"/>
        <v>6.9879562277141982E-3</v>
      </c>
      <c r="Q198" s="5">
        <f t="shared" si="247"/>
        <v>8721.5011124714692</v>
      </c>
      <c r="R198" s="5">
        <f t="shared" si="248"/>
        <v>11936.726522935482</v>
      </c>
      <c r="S198" s="5">
        <f t="shared" si="249"/>
        <v>6599.9630018064199</v>
      </c>
      <c r="T198" s="5">
        <f t="shared" si="250"/>
        <v>30.38172773813902</v>
      </c>
      <c r="U198" s="5">
        <f t="shared" si="251"/>
        <v>105.17639877345572</v>
      </c>
      <c r="V198" s="5">
        <f t="shared" si="252"/>
        <v>163.65049830506962</v>
      </c>
      <c r="W198" s="15">
        <f t="shared" si="253"/>
        <v>-1.0734613539272964E-2</v>
      </c>
      <c r="X198" s="15">
        <f t="shared" si="254"/>
        <v>-1.217998157191269E-2</v>
      </c>
      <c r="Y198" s="15">
        <f t="shared" si="255"/>
        <v>-9.7425357312937999E-3</v>
      </c>
      <c r="Z198" s="5">
        <f t="shared" si="268"/>
        <v>11261.016877618244</v>
      </c>
      <c r="AA198" s="5">
        <f t="shared" si="269"/>
        <v>35588.157832531382</v>
      </c>
      <c r="AB198" s="5">
        <f t="shared" si="270"/>
        <v>61588.931187903145</v>
      </c>
      <c r="AC198" s="16">
        <f t="shared" si="256"/>
        <v>1.3008532981767331</v>
      </c>
      <c r="AD198" s="16">
        <f t="shared" si="257"/>
        <v>2.999173790678916</v>
      </c>
      <c r="AE198" s="16">
        <f t="shared" si="258"/>
        <v>9.3683411129865899</v>
      </c>
      <c r="AF198" s="15">
        <f t="shared" si="259"/>
        <v>-4.0504037456468023E-3</v>
      </c>
      <c r="AG198" s="15">
        <f t="shared" si="260"/>
        <v>2.9673830763510267E-4</v>
      </c>
      <c r="AH198" s="15">
        <f t="shared" si="261"/>
        <v>9.7937136394747881E-3</v>
      </c>
      <c r="AI198" s="1">
        <f t="shared" si="225"/>
        <v>538584.92005293036</v>
      </c>
      <c r="AJ198" s="1">
        <f t="shared" si="226"/>
        <v>209290.76864265726</v>
      </c>
      <c r="AK198" s="1">
        <f t="shared" si="227"/>
        <v>74906.18465182613</v>
      </c>
      <c r="AL198" s="14">
        <f t="shared" si="262"/>
        <v>71.297249913504402</v>
      </c>
      <c r="AM198" s="14">
        <f t="shared" si="263"/>
        <v>16.350087157413871</v>
      </c>
      <c r="AN198" s="14">
        <f t="shared" si="264"/>
        <v>5.2740688813427079</v>
      </c>
      <c r="AO198" s="11">
        <f t="shared" si="265"/>
        <v>4.9489139496220426E-3</v>
      </c>
      <c r="AP198" s="11">
        <f t="shared" si="266"/>
        <v>6.2343263176265666E-3</v>
      </c>
      <c r="AQ198" s="11">
        <f t="shared" si="267"/>
        <v>5.6553205817588869E-3</v>
      </c>
      <c r="AR198" s="1">
        <f t="shared" si="271"/>
        <v>287064.02702447789</v>
      </c>
      <c r="AS198" s="1">
        <f t="shared" si="271"/>
        <v>113492.44376246944</v>
      </c>
      <c r="AT198" s="1">
        <f t="shared" si="271"/>
        <v>40329.623619618178</v>
      </c>
      <c r="AU198" s="1">
        <f t="shared" si="228"/>
        <v>57412.805404895582</v>
      </c>
      <c r="AV198" s="1">
        <f t="shared" si="229"/>
        <v>22698.488752493889</v>
      </c>
      <c r="AW198" s="1">
        <f t="shared" si="230"/>
        <v>8065.9247239236356</v>
      </c>
      <c r="AX198" s="1">
        <f t="shared" si="212"/>
        <v>197067.43378222201</v>
      </c>
      <c r="AY198" s="1">
        <f t="shared" ref="AY198:AY261" si="274">(AS198-AV198)/C198*1000</f>
        <v>30633.71056745631</v>
      </c>
      <c r="AZ198" s="1">
        <f t="shared" ref="AZ198:AZ261" si="275">(AT198-AW198)/D198*1000</f>
        <v>7384.659642281681</v>
      </c>
      <c r="BA198" s="1">
        <f t="shared" si="213"/>
        <v>14207.051728741639</v>
      </c>
      <c r="BB198" s="1">
        <f t="shared" si="214"/>
        <v>30616.222908822496</v>
      </c>
      <c r="BC198" s="1">
        <f t="shared" si="215"/>
        <v>38915.528352402369</v>
      </c>
      <c r="BD198" s="1">
        <f t="shared" si="216"/>
        <v>1459.5768413719904</v>
      </c>
      <c r="BE198" s="2">
        <f t="shared" si="222"/>
        <v>1.2215527840971803E-2</v>
      </c>
      <c r="BF198" s="2">
        <f t="shared" si="223"/>
        <v>1.0459493193196024E-2</v>
      </c>
      <c r="BG198" s="2">
        <f t="shared" si="224"/>
        <v>6.7106044469667243E-3</v>
      </c>
      <c r="BH198" s="2">
        <f t="shared" ref="BH198:BH261" si="276">(BE198*Z198+BF198*AA198+BG198*AB198)/(Z198+AA198+AB198)</f>
        <v>8.5126193201424533E-3</v>
      </c>
      <c r="BI198" s="2">
        <f t="shared" si="217"/>
        <v>1.4921912043355725E-5</v>
      </c>
      <c r="BJ198" s="2">
        <f t="shared" ref="BJ198:BJ261" si="277">BJ$5*BF198^2</f>
        <v>1.0940099785851396E-5</v>
      </c>
      <c r="BK198" s="2">
        <f t="shared" ref="BK198:BK261" si="278">BK$5*BG198^2</f>
        <v>4.5032212043649583E-6</v>
      </c>
      <c r="BL198" s="2">
        <f t="shared" ref="BL198:BL261" si="279">BI198*AR198</f>
        <v>4.2835441620707497</v>
      </c>
      <c r="BM198" s="2">
        <f t="shared" ref="BM198:BM261" si="280">BJ198*AS198</f>
        <v>1.2416186597015435</v>
      </c>
      <c r="BN198" s="2">
        <f t="shared" ref="BN198:BN261" si="281">BK198*AT198</f>
        <v>0.18161321624792245</v>
      </c>
      <c r="BO198" s="2">
        <f t="shared" si="218"/>
        <v>62.279253327975866</v>
      </c>
      <c r="BP198" s="2">
        <f t="shared" si="219"/>
        <v>6.6711710597597698</v>
      </c>
      <c r="BQ198" s="2">
        <f t="shared" si="220"/>
        <v>0.87884672257296925</v>
      </c>
      <c r="BR198" s="11">
        <f t="shared" si="221"/>
        <v>3.651372707589437E-2</v>
      </c>
      <c r="BS198" s="17">
        <f t="shared" si="272"/>
        <v>2.6993856464439486E-3</v>
      </c>
      <c r="BT198" s="17">
        <f t="shared" si="273"/>
        <v>1.7430113510780366E-2</v>
      </c>
      <c r="BU198" s="12">
        <f>(BU$3*templow!$I308+BU$4*templow!$I308^2+BU$5*templow!$I308^6)*(K198/K$56)^$BW$1</f>
        <v>1.2433286478334102</v>
      </c>
      <c r="BV198" s="12">
        <f>(BV$3*templow!$I308+BV$4*templow!$I308^2+BV$5*templow!$I308^6)*(L198/L$56)^$BW$1</f>
        <v>-6.6167416543366678E-2</v>
      </c>
      <c r="BW198" s="12">
        <f>(BW$3*templow!$I308+BW$4*templow!$I308^2+BW$5*templow!$I308^6)*(M198/M$56)^$BW$1</f>
        <v>-0.87705678164528911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231"/>
        <v>2153</v>
      </c>
      <c r="B199" s="5">
        <f t="shared" si="232"/>
        <v>1165.3464635579323</v>
      </c>
      <c r="C199" s="5">
        <f t="shared" si="233"/>
        <v>2963.8732189368743</v>
      </c>
      <c r="D199" s="5">
        <f t="shared" si="234"/>
        <v>4369.0634622672915</v>
      </c>
      <c r="E199" s="15">
        <f t="shared" si="235"/>
        <v>2.6798070688837497E-6</v>
      </c>
      <c r="F199" s="15">
        <f t="shared" si="236"/>
        <v>5.2793996214520573E-6</v>
      </c>
      <c r="G199" s="15">
        <f t="shared" si="237"/>
        <v>1.0777706527660796E-5</v>
      </c>
      <c r="H199" s="5">
        <f t="shared" si="238"/>
        <v>288763.04184131679</v>
      </c>
      <c r="I199" s="5">
        <f t="shared" si="239"/>
        <v>114358.65541248819</v>
      </c>
      <c r="J199" s="5">
        <f t="shared" si="240"/>
        <v>40608.927724518937</v>
      </c>
      <c r="K199" s="5">
        <f t="shared" si="241"/>
        <v>247791.58033370704</v>
      </c>
      <c r="L199" s="5">
        <f t="shared" si="242"/>
        <v>38584.19269819781</v>
      </c>
      <c r="M199" s="5">
        <f t="shared" si="243"/>
        <v>9294.6527500072643</v>
      </c>
      <c r="N199" s="15">
        <f t="shared" si="244"/>
        <v>5.9158962105934076E-3</v>
      </c>
      <c r="O199" s="15">
        <f t="shared" si="245"/>
        <v>7.6270091599726086E-3</v>
      </c>
      <c r="P199" s="15">
        <f t="shared" si="246"/>
        <v>6.9146799172388196E-3</v>
      </c>
      <c r="Q199" s="5">
        <f t="shared" si="247"/>
        <v>8678.9440640587418</v>
      </c>
      <c r="R199" s="5">
        <f t="shared" si="248"/>
        <v>11881.332778293605</v>
      </c>
      <c r="S199" s="5">
        <f t="shared" si="249"/>
        <v>6580.9255680649994</v>
      </c>
      <c r="T199" s="5">
        <f t="shared" si="250"/>
        <v>30.055591632214689</v>
      </c>
      <c r="U199" s="5">
        <f t="shared" si="251"/>
        <v>103.89535217459489</v>
      </c>
      <c r="V199" s="5">
        <f t="shared" si="252"/>
        <v>162.05612747788845</v>
      </c>
      <c r="W199" s="15">
        <f t="shared" si="253"/>
        <v>-1.0734613539272964E-2</v>
      </c>
      <c r="X199" s="15">
        <f t="shared" si="254"/>
        <v>-1.217998157191269E-2</v>
      </c>
      <c r="Y199" s="15">
        <f t="shared" si="255"/>
        <v>-9.7425357312937999E-3</v>
      </c>
      <c r="Z199" s="5">
        <f t="shared" si="268"/>
        <v>11161.411438257959</v>
      </c>
      <c r="AA199" s="5">
        <f t="shared" si="269"/>
        <v>35436.376369596728</v>
      </c>
      <c r="AB199" s="5">
        <f t="shared" si="270"/>
        <v>62017.271926762653</v>
      </c>
      <c r="AC199" s="16">
        <f t="shared" si="256"/>
        <v>1.295584317105261</v>
      </c>
      <c r="AD199" s="16">
        <f t="shared" si="257"/>
        <v>3.0000637604338656</v>
      </c>
      <c r="AE199" s="16">
        <f t="shared" si="258"/>
        <v>9.4600919631240998</v>
      </c>
      <c r="AF199" s="15">
        <f t="shared" si="259"/>
        <v>-4.0504037456468023E-3</v>
      </c>
      <c r="AG199" s="15">
        <f t="shared" si="260"/>
        <v>2.9673830763510267E-4</v>
      </c>
      <c r="AH199" s="15">
        <f t="shared" si="261"/>
        <v>9.7937136394747881E-3</v>
      </c>
      <c r="AI199" s="1">
        <f t="shared" si="225"/>
        <v>542139.23345253291</v>
      </c>
      <c r="AJ199" s="1">
        <f t="shared" si="226"/>
        <v>211060.18053088544</v>
      </c>
      <c r="AK199" s="1">
        <f t="shared" si="227"/>
        <v>75481.490910567169</v>
      </c>
      <c r="AL199" s="14">
        <f t="shared" si="262"/>
        <v>71.646565428624356</v>
      </c>
      <c r="AM199" s="14">
        <f t="shared" si="263"/>
        <v>16.450999618288215</v>
      </c>
      <c r="AN199" s="14">
        <f t="shared" si="264"/>
        <v>5.3035971661340362</v>
      </c>
      <c r="AO199" s="11">
        <f t="shared" si="265"/>
        <v>4.8994248101258218E-3</v>
      </c>
      <c r="AP199" s="11">
        <f t="shared" si="266"/>
        <v>6.1719830544503008E-3</v>
      </c>
      <c r="AQ199" s="11">
        <f t="shared" si="267"/>
        <v>5.5987673759412982E-3</v>
      </c>
      <c r="AR199" s="1">
        <f t="shared" si="271"/>
        <v>288763.04184131679</v>
      </c>
      <c r="AS199" s="1">
        <f t="shared" si="271"/>
        <v>114358.65541248819</v>
      </c>
      <c r="AT199" s="1">
        <f t="shared" si="271"/>
        <v>40608.927724518937</v>
      </c>
      <c r="AU199" s="1">
        <f t="shared" si="228"/>
        <v>57752.608368263362</v>
      </c>
      <c r="AV199" s="1">
        <f t="shared" si="229"/>
        <v>22871.731082497641</v>
      </c>
      <c r="AW199" s="1">
        <f t="shared" si="230"/>
        <v>8121.7855449037879</v>
      </c>
      <c r="AX199" s="1">
        <f t="shared" ref="AX199:AX262" si="282">(AR199-AU199)/B199*1000</f>
        <v>198233.26426696565</v>
      </c>
      <c r="AY199" s="1">
        <f t="shared" si="274"/>
        <v>30867.35415855825</v>
      </c>
      <c r="AZ199" s="1">
        <f t="shared" si="275"/>
        <v>7435.72220000581</v>
      </c>
      <c r="BA199" s="1">
        <f t="shared" ref="BA199:BA262" si="283">LN(AX199)*B199</f>
        <v>14213.963557400197</v>
      </c>
      <c r="BB199" s="1">
        <f t="shared" ref="BB199:BB262" si="284">LN(AY199)*C199</f>
        <v>30638.904261993037</v>
      </c>
      <c r="BC199" s="1">
        <f t="shared" ref="BC199:BC262" si="285">LN(AZ199)*D199</f>
        <v>38946.054478353224</v>
      </c>
      <c r="BD199" s="1">
        <f t="shared" ref="BD199:BD262" si="286">SUM(BA199:BC199)*BT199</f>
        <v>1418.0822599328008</v>
      </c>
      <c r="BE199" s="2">
        <f t="shared" si="222"/>
        <v>1.2215527840971803E-2</v>
      </c>
      <c r="BF199" s="2">
        <f t="shared" si="223"/>
        <v>1.0459493193196024E-2</v>
      </c>
      <c r="BG199" s="2">
        <f t="shared" si="224"/>
        <v>6.7106044469667243E-3</v>
      </c>
      <c r="BH199" s="2">
        <f t="shared" si="276"/>
        <v>8.4993964247129378E-3</v>
      </c>
      <c r="BI199" s="2">
        <f t="shared" ref="BI199:BI262" si="287">BI$5*BE199^2</f>
        <v>1.4921912043355725E-5</v>
      </c>
      <c r="BJ199" s="2">
        <f t="shared" si="277"/>
        <v>1.0940099785851396E-5</v>
      </c>
      <c r="BK199" s="2">
        <f t="shared" si="278"/>
        <v>4.5032212043649583E-6</v>
      </c>
      <c r="BL199" s="2">
        <f t="shared" si="279"/>
        <v>4.3088967117279786</v>
      </c>
      <c r="BM199" s="2">
        <f t="shared" si="280"/>
        <v>1.2510951015884157</v>
      </c>
      <c r="BN199" s="2">
        <f t="shared" si="281"/>
        <v>0.18287098441557773</v>
      </c>
      <c r="BO199" s="2">
        <f t="shared" ref="BO199:BO262" si="288">2*BI$5*BE199*AR199/Z199*1000</f>
        <v>63.206933936069575</v>
      </c>
      <c r="BP199" s="2">
        <f t="shared" ref="BP199:BP262" si="289">2*BJ$5*BF199*AS199/AA199*1000</f>
        <v>6.750879747942931</v>
      </c>
      <c r="BQ199" s="2">
        <f t="shared" ref="BQ199:BQ262" si="290">2*BK$5*BG199*AT199/AB199*1000</f>
        <v>0.87882114936148681</v>
      </c>
      <c r="BR199" s="11">
        <f t="shared" ref="BR199:BR262" si="291">SUM(H199:J199)*SUM(B198:D198)/SUM(H198:J198)/SUM(B199:D199)-1+BR$5</f>
        <v>3.6444049551060037E-2</v>
      </c>
      <c r="BS199" s="17">
        <f t="shared" si="272"/>
        <v>2.604293195478633E-3</v>
      </c>
      <c r="BT199" s="17">
        <f t="shared" si="273"/>
        <v>1.6922440301728511E-2</v>
      </c>
      <c r="BU199" s="12">
        <f>(BU$3*templow!$I309+BU$4*templow!$I309^2+BU$5*templow!$I309^6)*(K199/K$56)^$BW$1</f>
        <v>1.2123804072614819</v>
      </c>
      <c r="BV199" s="12">
        <f>(BV$3*templow!$I309+BV$4*templow!$I309^2+BV$5*templow!$I309^6)*(L199/L$56)^$BW$1</f>
        <v>-8.9986116004101682E-2</v>
      </c>
      <c r="BW199" s="12">
        <f>(BW$3*templow!$I309+BW$4*templow!$I309^2+BW$5*templow!$I309^6)*(M199/M$56)^$BW$1</f>
        <v>-0.89893652290572257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231"/>
        <v>2154</v>
      </c>
      <c r="B200" s="5">
        <f t="shared" si="232"/>
        <v>1165.3494303164384</v>
      </c>
      <c r="C200" s="5">
        <f t="shared" si="233"/>
        <v>2963.8880840344673</v>
      </c>
      <c r="D200" s="5">
        <f t="shared" si="234"/>
        <v>4369.1081963268989</v>
      </c>
      <c r="E200" s="15">
        <f t="shared" si="235"/>
        <v>2.5458167154395623E-6</v>
      </c>
      <c r="F200" s="15">
        <f t="shared" si="236"/>
        <v>5.0154296403794541E-6</v>
      </c>
      <c r="G200" s="15">
        <f t="shared" si="237"/>
        <v>1.0238821201277756E-5</v>
      </c>
      <c r="H200" s="5">
        <f t="shared" si="238"/>
        <v>290453.25366775965</v>
      </c>
      <c r="I200" s="5">
        <f t="shared" si="239"/>
        <v>115222.28112564851</v>
      </c>
      <c r="J200" s="5">
        <f t="shared" si="240"/>
        <v>40887.199253350198</v>
      </c>
      <c r="K200" s="5">
        <f t="shared" si="241"/>
        <v>249241.34007504524</v>
      </c>
      <c r="L200" s="5">
        <f t="shared" si="242"/>
        <v>38875.381883113165</v>
      </c>
      <c r="M200" s="5">
        <f t="shared" si="243"/>
        <v>9358.2482776974921</v>
      </c>
      <c r="N200" s="15">
        <f t="shared" si="244"/>
        <v>5.8507223666992569E-3</v>
      </c>
      <c r="O200" s="15">
        <f t="shared" si="245"/>
        <v>7.5468518207186808E-3</v>
      </c>
      <c r="P200" s="15">
        <f t="shared" si="246"/>
        <v>6.8421628435961779E-3</v>
      </c>
      <c r="Q200" s="5">
        <f t="shared" si="247"/>
        <v>8636.033948265087</v>
      </c>
      <c r="R200" s="5">
        <f t="shared" si="248"/>
        <v>11825.252192096583</v>
      </c>
      <c r="S200" s="5">
        <f t="shared" si="249"/>
        <v>6561.466926366701</v>
      </c>
      <c r="T200" s="5">
        <f t="shared" si="250"/>
        <v>29.732956471348658</v>
      </c>
      <c r="U200" s="5">
        <f t="shared" si="251"/>
        <v>102.62990869970095</v>
      </c>
      <c r="V200" s="5">
        <f t="shared" si="252"/>
        <v>160.47728986546002</v>
      </c>
      <c r="W200" s="15">
        <f t="shared" si="253"/>
        <v>-1.0734613539272964E-2</v>
      </c>
      <c r="X200" s="15">
        <f t="shared" si="254"/>
        <v>-1.217998157191269E-2</v>
      </c>
      <c r="Y200" s="15">
        <f t="shared" si="255"/>
        <v>-9.7425357312937999E-3</v>
      </c>
      <c r="Z200" s="5">
        <f t="shared" si="268"/>
        <v>11061.961085415824</v>
      </c>
      <c r="AA200" s="5">
        <f t="shared" si="269"/>
        <v>35282.396344928668</v>
      </c>
      <c r="AB200" s="5">
        <f t="shared" si="270"/>
        <v>62444.012035748514</v>
      </c>
      <c r="AC200" s="16">
        <f t="shared" si="256"/>
        <v>1.2903366775344567</v>
      </c>
      <c r="AD200" s="16">
        <f t="shared" si="257"/>
        <v>3.0009539942769341</v>
      </c>
      <c r="AE200" s="16">
        <f t="shared" si="258"/>
        <v>9.5527413948140349</v>
      </c>
      <c r="AF200" s="15">
        <f t="shared" si="259"/>
        <v>-4.0504037456468023E-3</v>
      </c>
      <c r="AG200" s="15">
        <f t="shared" si="260"/>
        <v>2.9673830763510267E-4</v>
      </c>
      <c r="AH200" s="15">
        <f t="shared" si="261"/>
        <v>9.7937136394747881E-3</v>
      </c>
      <c r="AI200" s="1">
        <f t="shared" si="225"/>
        <v>545677.91847554303</v>
      </c>
      <c r="AJ200" s="1">
        <f t="shared" si="226"/>
        <v>212825.89356029453</v>
      </c>
      <c r="AK200" s="1">
        <f t="shared" si="227"/>
        <v>76055.127364414249</v>
      </c>
      <c r="AL200" s="14">
        <f t="shared" si="262"/>
        <v>71.994082119243444</v>
      </c>
      <c r="AM200" s="14">
        <f t="shared" si="263"/>
        <v>16.55151955625233</v>
      </c>
      <c r="AN200" s="14">
        <f t="shared" si="264"/>
        <v>5.3329938368550334</v>
      </c>
      <c r="AO200" s="11">
        <f t="shared" si="265"/>
        <v>4.8504305620245634E-3</v>
      </c>
      <c r="AP200" s="11">
        <f t="shared" si="266"/>
        <v>6.1102632239057979E-3</v>
      </c>
      <c r="AQ200" s="11">
        <f t="shared" si="267"/>
        <v>5.542779702181885E-3</v>
      </c>
      <c r="AR200" s="1">
        <f t="shared" si="271"/>
        <v>290453.25366775965</v>
      </c>
      <c r="AS200" s="1">
        <f t="shared" si="271"/>
        <v>115222.28112564851</v>
      </c>
      <c r="AT200" s="1">
        <f t="shared" si="271"/>
        <v>40887.199253350198</v>
      </c>
      <c r="AU200" s="1">
        <f t="shared" si="228"/>
        <v>58090.650733551935</v>
      </c>
      <c r="AV200" s="1">
        <f t="shared" si="229"/>
        <v>23044.456225129703</v>
      </c>
      <c r="AW200" s="1">
        <f t="shared" si="230"/>
        <v>8177.43985067004</v>
      </c>
      <c r="AX200" s="1">
        <f t="shared" si="282"/>
        <v>199393.07206003615</v>
      </c>
      <c r="AY200" s="1">
        <f t="shared" si="274"/>
        <v>31100.305506490531</v>
      </c>
      <c r="AZ200" s="1">
        <f t="shared" si="275"/>
        <v>7486.5986221579942</v>
      </c>
      <c r="BA200" s="1">
        <f t="shared" si="283"/>
        <v>14220.798011470164</v>
      </c>
      <c r="BB200" s="1">
        <f t="shared" si="284"/>
        <v>30661.341971630543</v>
      </c>
      <c r="BC200" s="1">
        <f t="shared" si="285"/>
        <v>38976.245583600976</v>
      </c>
      <c r="BD200" s="1">
        <f t="shared" si="286"/>
        <v>1377.7558481085832</v>
      </c>
      <c r="BE200" s="2">
        <f t="shared" si="222"/>
        <v>1.2215527840971803E-2</v>
      </c>
      <c r="BF200" s="2">
        <f t="shared" si="223"/>
        <v>1.0459493193196024E-2</v>
      </c>
      <c r="BG200" s="2">
        <f t="shared" si="224"/>
        <v>6.7106044469667243E-3</v>
      </c>
      <c r="BH200" s="2">
        <f t="shared" si="276"/>
        <v>8.4862081066979199E-3</v>
      </c>
      <c r="BI200" s="2">
        <f t="shared" si="287"/>
        <v>1.4921912043355725E-5</v>
      </c>
      <c r="BJ200" s="2">
        <f t="shared" si="277"/>
        <v>1.0940099785851396E-5</v>
      </c>
      <c r="BK200" s="2">
        <f t="shared" si="278"/>
        <v>4.5032212043649583E-6</v>
      </c>
      <c r="BL200" s="2">
        <f t="shared" si="279"/>
        <v>4.3341179039367983</v>
      </c>
      <c r="BM200" s="2">
        <f t="shared" si="280"/>
        <v>1.2605432530680167</v>
      </c>
      <c r="BN200" s="2">
        <f t="shared" si="281"/>
        <v>0.18412410266478171</v>
      </c>
      <c r="BO200" s="2">
        <f t="shared" si="288"/>
        <v>64.148477458614948</v>
      </c>
      <c r="BP200" s="2">
        <f t="shared" si="289"/>
        <v>6.8315465500486878</v>
      </c>
      <c r="BQ200" s="2">
        <f t="shared" si="290"/>
        <v>0.87879625984463683</v>
      </c>
      <c r="BR200" s="11">
        <f t="shared" si="291"/>
        <v>3.6375087174133042E-2</v>
      </c>
      <c r="BS200" s="17">
        <f t="shared" si="272"/>
        <v>2.5127195207562754E-3</v>
      </c>
      <c r="BT200" s="17">
        <f t="shared" si="273"/>
        <v>1.6429553690998553E-2</v>
      </c>
      <c r="BU200" s="12">
        <f>(BU$3*templow!$I310+BU$4*templow!$I310^2+BU$5*templow!$I310^6)*(K200/K$56)^$BW$1</f>
        <v>1.1812705620945099</v>
      </c>
      <c r="BV200" s="12">
        <f>(BV$3*templow!$I310+BV$4*templow!$I310^2+BV$5*templow!$I310^6)*(L200/L$56)^$BW$1</f>
        <v>-0.11386923462941548</v>
      </c>
      <c r="BW200" s="12">
        <f>(BW$3*templow!$I310+BW$4*templow!$I310^2+BW$5*templow!$I310^6)*(M200/M$56)^$BW$1</f>
        <v>-0.92085306519086452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231"/>
        <v>2155</v>
      </c>
      <c r="B201" s="5">
        <f t="shared" si="232"/>
        <v>1165.3522487441944</v>
      </c>
      <c r="C201" s="5">
        <f t="shared" si="233"/>
        <v>2963.9022059480076</v>
      </c>
      <c r="D201" s="5">
        <f t="shared" si="234"/>
        <v>4369.1506941186481</v>
      </c>
      <c r="E201" s="15">
        <f t="shared" si="235"/>
        <v>2.4185258796675841E-6</v>
      </c>
      <c r="F201" s="15">
        <f t="shared" si="236"/>
        <v>4.7646581583604815E-6</v>
      </c>
      <c r="G201" s="15">
        <f t="shared" si="237"/>
        <v>9.7268801412138672E-6</v>
      </c>
      <c r="H201" s="5">
        <f t="shared" si="238"/>
        <v>292134.59198679141</v>
      </c>
      <c r="I201" s="5">
        <f t="shared" si="239"/>
        <v>116083.25938774862</v>
      </c>
      <c r="J201" s="5">
        <f t="shared" si="240"/>
        <v>41164.422217696527</v>
      </c>
      <c r="K201" s="5">
        <f t="shared" si="241"/>
        <v>250683.50990149216</v>
      </c>
      <c r="L201" s="5">
        <f t="shared" si="242"/>
        <v>39165.684736423093</v>
      </c>
      <c r="M201" s="5">
        <f t="shared" si="243"/>
        <v>9421.607332772548</v>
      </c>
      <c r="N201" s="15">
        <f t="shared" si="244"/>
        <v>5.7862384547149315E-3</v>
      </c>
      <c r="O201" s="15">
        <f t="shared" si="245"/>
        <v>7.4675241566188877E-3</v>
      </c>
      <c r="P201" s="15">
        <f t="shared" si="246"/>
        <v>6.7703968942620651E-3</v>
      </c>
      <c r="Q201" s="5">
        <f t="shared" si="247"/>
        <v>8592.7839845989838</v>
      </c>
      <c r="R201" s="5">
        <f t="shared" si="248"/>
        <v>11768.506709746873</v>
      </c>
      <c r="S201" s="5">
        <f t="shared" si="249"/>
        <v>6541.5961645613834</v>
      </c>
      <c r="T201" s="5">
        <f t="shared" si="250"/>
        <v>29.413784674248706</v>
      </c>
      <c r="U201" s="5">
        <f t="shared" si="251"/>
        <v>101.37987830301151</v>
      </c>
      <c r="V201" s="5">
        <f t="shared" si="252"/>
        <v>158.91383413488458</v>
      </c>
      <c r="W201" s="15">
        <f t="shared" si="253"/>
        <v>-1.0734613539272964E-2</v>
      </c>
      <c r="X201" s="15">
        <f t="shared" si="254"/>
        <v>-1.217998157191269E-2</v>
      </c>
      <c r="Y201" s="15">
        <f t="shared" si="255"/>
        <v>-9.7425357312937999E-3</v>
      </c>
      <c r="Z201" s="5">
        <f t="shared" si="268"/>
        <v>10962.685061214966</v>
      </c>
      <c r="AA201" s="5">
        <f t="shared" si="269"/>
        <v>35126.281590170591</v>
      </c>
      <c r="AB201" s="5">
        <f t="shared" si="270"/>
        <v>62869.126553933631</v>
      </c>
      <c r="AC201" s="16">
        <f t="shared" si="256"/>
        <v>1.2851102930226257</v>
      </c>
      <c r="AD201" s="16">
        <f t="shared" si="257"/>
        <v>3.0018444922864864</v>
      </c>
      <c r="AE201" s="16">
        <f t="shared" si="258"/>
        <v>9.646298208506801</v>
      </c>
      <c r="AF201" s="15">
        <f t="shared" si="259"/>
        <v>-4.0504037456468023E-3</v>
      </c>
      <c r="AG201" s="15">
        <f t="shared" si="260"/>
        <v>2.9673830763510267E-4</v>
      </c>
      <c r="AH201" s="15">
        <f t="shared" si="261"/>
        <v>9.7937136394747881E-3</v>
      </c>
      <c r="AI201" s="1">
        <f t="shared" si="225"/>
        <v>549200.77736154071</v>
      </c>
      <c r="AJ201" s="1">
        <f t="shared" si="226"/>
        <v>214587.76042939478</v>
      </c>
      <c r="AK201" s="1">
        <f t="shared" si="227"/>
        <v>76627.054478642865</v>
      </c>
      <c r="AL201" s="14">
        <f t="shared" si="262"/>
        <v>72.339792392477563</v>
      </c>
      <c r="AM201" s="14">
        <f t="shared" si="263"/>
        <v>16.651642356084214</v>
      </c>
      <c r="AN201" s="14">
        <f t="shared" si="264"/>
        <v>5.3622578507459071</v>
      </c>
      <c r="AO201" s="11">
        <f t="shared" si="265"/>
        <v>4.8019262564043177E-3</v>
      </c>
      <c r="AP201" s="11">
        <f t="shared" si="266"/>
        <v>6.0491605916667395E-3</v>
      </c>
      <c r="AQ201" s="11">
        <f t="shared" si="267"/>
        <v>5.4873519051600664E-3</v>
      </c>
      <c r="AR201" s="1">
        <f t="shared" si="271"/>
        <v>292134.59198679141</v>
      </c>
      <c r="AS201" s="1">
        <f t="shared" si="271"/>
        <v>116083.25938774862</v>
      </c>
      <c r="AT201" s="1">
        <f t="shared" si="271"/>
        <v>41164.422217696527</v>
      </c>
      <c r="AU201" s="1">
        <f t="shared" si="228"/>
        <v>58426.918397358284</v>
      </c>
      <c r="AV201" s="1">
        <f t="shared" si="229"/>
        <v>23216.651877549724</v>
      </c>
      <c r="AW201" s="1">
        <f t="shared" si="230"/>
        <v>8232.8844435393057</v>
      </c>
      <c r="AX201" s="1">
        <f t="shared" si="282"/>
        <v>200546.80792119374</v>
      </c>
      <c r="AY201" s="1">
        <f t="shared" si="274"/>
        <v>31332.547789138476</v>
      </c>
      <c r="AZ201" s="1">
        <f t="shared" si="275"/>
        <v>7537.2858662180397</v>
      </c>
      <c r="BA201" s="1">
        <f t="shared" si="283"/>
        <v>14227.555977440988</v>
      </c>
      <c r="BB201" s="1">
        <f t="shared" si="284"/>
        <v>30683.538843483479</v>
      </c>
      <c r="BC201" s="1">
        <f t="shared" si="285"/>
        <v>39006.105897692767</v>
      </c>
      <c r="BD201" s="1">
        <f t="shared" si="286"/>
        <v>1338.5651988396353</v>
      </c>
      <c r="BE201" s="2">
        <f t="shared" si="222"/>
        <v>1.2215527840971803E-2</v>
      </c>
      <c r="BF201" s="2">
        <f t="shared" si="223"/>
        <v>1.0459493193196024E-2</v>
      </c>
      <c r="BG201" s="2">
        <f t="shared" si="224"/>
        <v>6.7106044469667243E-3</v>
      </c>
      <c r="BH201" s="2">
        <f t="shared" si="276"/>
        <v>8.473055106258268E-3</v>
      </c>
      <c r="BI201" s="2">
        <f t="shared" si="287"/>
        <v>1.4921912043355725E-5</v>
      </c>
      <c r="BJ201" s="2">
        <f t="shared" si="277"/>
        <v>1.0940099785851396E-5</v>
      </c>
      <c r="BK201" s="2">
        <f t="shared" si="278"/>
        <v>4.5032212043649583E-6</v>
      </c>
      <c r="BL201" s="2">
        <f t="shared" si="279"/>
        <v>4.3592066864485135</v>
      </c>
      <c r="BM201" s="2">
        <f t="shared" si="280"/>
        <v>1.2699624411688408</v>
      </c>
      <c r="BN201" s="2">
        <f t="shared" si="281"/>
        <v>0.18537249899616301</v>
      </c>
      <c r="BO201" s="2">
        <f t="shared" si="288"/>
        <v>65.104091229454554</v>
      </c>
      <c r="BP201" s="2">
        <f t="shared" si="289"/>
        <v>6.9131829868945065</v>
      </c>
      <c r="BQ201" s="2">
        <f t="shared" si="290"/>
        <v>0.87877204577961909</v>
      </c>
      <c r="BR201" s="11">
        <f t="shared" si="291"/>
        <v>3.6306832917147841E-2</v>
      </c>
      <c r="BS201" s="17">
        <f t="shared" si="272"/>
        <v>2.4245271348693515E-3</v>
      </c>
      <c r="BT201" s="17">
        <f t="shared" si="273"/>
        <v>1.5951023000969469E-2</v>
      </c>
      <c r="BU201" s="12">
        <f>(BU$3*templow!$I311+BU$4*templow!$I311^2+BU$5*templow!$I311^6)*(K201/K$56)^$BW$1</f>
        <v>1.1500039965165305</v>
      </c>
      <c r="BV201" s="12">
        <f>(BV$3*templow!$I311+BV$4*templow!$I311^2+BV$5*templow!$I311^6)*(L201/L$56)^$BW$1</f>
        <v>-0.13781390321755466</v>
      </c>
      <c r="BW201" s="12">
        <f>(BW$3*templow!$I311+BW$4*templow!$I311^2+BW$5*templow!$I311^6)*(M201/M$56)^$BW$1</f>
        <v>-0.94280424749402303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231"/>
        <v>2156</v>
      </c>
      <c r="B202" s="5">
        <f t="shared" si="232"/>
        <v>1165.3549262570384</v>
      </c>
      <c r="C202" s="5">
        <f t="shared" si="233"/>
        <v>2963.9156218297921</v>
      </c>
      <c r="D202" s="5">
        <f t="shared" si="234"/>
        <v>4369.1910674135124</v>
      </c>
      <c r="E202" s="15">
        <f t="shared" si="235"/>
        <v>2.2975995856842047E-6</v>
      </c>
      <c r="F202" s="15">
        <f t="shared" si="236"/>
        <v>4.5264252504424573E-6</v>
      </c>
      <c r="G202" s="15">
        <f t="shared" si="237"/>
        <v>9.2405361341531739E-6</v>
      </c>
      <c r="H202" s="5">
        <f t="shared" si="238"/>
        <v>293806.98888326815</v>
      </c>
      <c r="I202" s="5">
        <f t="shared" si="239"/>
        <v>116941.52993891838</v>
      </c>
      <c r="J202" s="5">
        <f t="shared" si="240"/>
        <v>41440.581009182963</v>
      </c>
      <c r="K202" s="5">
        <f t="shared" si="241"/>
        <v>252118.03053592972</v>
      </c>
      <c r="L202" s="5">
        <f t="shared" si="242"/>
        <v>39455.080663437977</v>
      </c>
      <c r="M202" s="5">
        <f t="shared" si="243"/>
        <v>9484.7262044127292</v>
      </c>
      <c r="N202" s="15">
        <f t="shared" si="244"/>
        <v>5.7224371678905595E-3</v>
      </c>
      <c r="O202" s="15">
        <f t="shared" si="245"/>
        <v>7.3890174259036989E-3</v>
      </c>
      <c r="P202" s="15">
        <f t="shared" si="246"/>
        <v>6.6993740463610063E-3</v>
      </c>
      <c r="Q202" s="5">
        <f t="shared" si="247"/>
        <v>8549.2072395204523</v>
      </c>
      <c r="R202" s="5">
        <f t="shared" si="248"/>
        <v>11711.118082111459</v>
      </c>
      <c r="S202" s="5">
        <f t="shared" si="249"/>
        <v>6521.322326985669</v>
      </c>
      <c r="T202" s="5">
        <f t="shared" si="250"/>
        <v>29.098039063043256</v>
      </c>
      <c r="U202" s="5">
        <f t="shared" si="251"/>
        <v>100.14507325351808</v>
      </c>
      <c r="V202" s="5">
        <f t="shared" si="252"/>
        <v>157.36561042762858</v>
      </c>
      <c r="W202" s="15">
        <f t="shared" si="253"/>
        <v>-1.0734613539272964E-2</v>
      </c>
      <c r="X202" s="15">
        <f t="shared" si="254"/>
        <v>-1.217998157191269E-2</v>
      </c>
      <c r="Y202" s="15">
        <f t="shared" si="255"/>
        <v>-9.7425357312937999E-3</v>
      </c>
      <c r="Z202" s="5">
        <f t="shared" si="268"/>
        <v>10863.602113387271</v>
      </c>
      <c r="AA202" s="5">
        <f t="shared" si="269"/>
        <v>34968.095453547772</v>
      </c>
      <c r="AB202" s="5">
        <f t="shared" si="270"/>
        <v>63292.591111465503</v>
      </c>
      <c r="AC202" s="16">
        <f t="shared" si="256"/>
        <v>1.2799050774781975</v>
      </c>
      <c r="AD202" s="16">
        <f t="shared" si="257"/>
        <v>3.0027352545409114</v>
      </c>
      <c r="AE202" s="16">
        <f t="shared" si="258"/>
        <v>9.7407712908418951</v>
      </c>
      <c r="AF202" s="15">
        <f t="shared" si="259"/>
        <v>-4.0504037456468023E-3</v>
      </c>
      <c r="AG202" s="15">
        <f t="shared" si="260"/>
        <v>2.9673830763510267E-4</v>
      </c>
      <c r="AH202" s="15">
        <f t="shared" si="261"/>
        <v>9.7937136394747881E-3</v>
      </c>
      <c r="AI202" s="1">
        <f t="shared" si="225"/>
        <v>552707.61802274489</v>
      </c>
      <c r="AJ202" s="1">
        <f t="shared" si="226"/>
        <v>216345.63626400504</v>
      </c>
      <c r="AK202" s="1">
        <f t="shared" si="227"/>
        <v>77197.233474317894</v>
      </c>
      <c r="AL202" s="14">
        <f t="shared" si="262"/>
        <v>72.683689037465115</v>
      </c>
      <c r="AM202" s="14">
        <f t="shared" si="263"/>
        <v>16.751363530223895</v>
      </c>
      <c r="AN202" s="14">
        <f t="shared" si="264"/>
        <v>5.391388200620824</v>
      </c>
      <c r="AO202" s="11">
        <f t="shared" si="265"/>
        <v>4.7539069938402744E-3</v>
      </c>
      <c r="AP202" s="11">
        <f t="shared" si="266"/>
        <v>5.9886689857500718E-3</v>
      </c>
      <c r="AQ202" s="11">
        <f t="shared" si="267"/>
        <v>5.4324783861084656E-3</v>
      </c>
      <c r="AR202" s="1">
        <f t="shared" si="271"/>
        <v>293806.98888326815</v>
      </c>
      <c r="AS202" s="1">
        <f t="shared" si="271"/>
        <v>116941.52993891838</v>
      </c>
      <c r="AT202" s="1">
        <f t="shared" si="271"/>
        <v>41440.581009182963</v>
      </c>
      <c r="AU202" s="1">
        <f t="shared" si="228"/>
        <v>58761.397776653634</v>
      </c>
      <c r="AV202" s="1">
        <f t="shared" si="229"/>
        <v>23388.305987783679</v>
      </c>
      <c r="AW202" s="1">
        <f t="shared" si="230"/>
        <v>8288.1162018365922</v>
      </c>
      <c r="AX202" s="1">
        <f t="shared" si="282"/>
        <v>201694.42442874375</v>
      </c>
      <c r="AY202" s="1">
        <f t="shared" si="274"/>
        <v>31564.06453075038</v>
      </c>
      <c r="AZ202" s="1">
        <f t="shared" si="275"/>
        <v>7587.7809635301819</v>
      </c>
      <c r="BA202" s="1">
        <f t="shared" si="283"/>
        <v>14234.2383289684</v>
      </c>
      <c r="BB202" s="1">
        <f t="shared" si="284"/>
        <v>30705.497639473368</v>
      </c>
      <c r="BC202" s="1">
        <f t="shared" si="285"/>
        <v>39035.639567812963</v>
      </c>
      <c r="BD202" s="1">
        <f t="shared" si="286"/>
        <v>1300.4787831979106</v>
      </c>
      <c r="BE202" s="2">
        <f t="shared" si="222"/>
        <v>1.2215527840971803E-2</v>
      </c>
      <c r="BF202" s="2">
        <f t="shared" si="223"/>
        <v>1.0459493193196024E-2</v>
      </c>
      <c r="BG202" s="2">
        <f t="shared" si="224"/>
        <v>6.7106044469667243E-3</v>
      </c>
      <c r="BH202" s="2">
        <f t="shared" si="276"/>
        <v>8.4599381585715779E-3</v>
      </c>
      <c r="BI202" s="2">
        <f t="shared" si="287"/>
        <v>1.4921912043355725E-5</v>
      </c>
      <c r="BJ202" s="2">
        <f t="shared" si="277"/>
        <v>1.0940099785851396E-5</v>
      </c>
      <c r="BK202" s="2">
        <f t="shared" si="278"/>
        <v>4.5032212043649583E-6</v>
      </c>
      <c r="BL202" s="2">
        <f t="shared" si="279"/>
        <v>4.3841620458393207</v>
      </c>
      <c r="BM202" s="2">
        <f t="shared" si="280"/>
        <v>1.2793520066418955</v>
      </c>
      <c r="BN202" s="2">
        <f t="shared" si="281"/>
        <v>0.18661610312175653</v>
      </c>
      <c r="BO202" s="2">
        <f t="shared" si="288"/>
        <v>66.073985683862688</v>
      </c>
      <c r="BP202" s="2">
        <f t="shared" si="289"/>
        <v>6.9958007179595958</v>
      </c>
      <c r="BQ202" s="2">
        <f t="shared" si="290"/>
        <v>0.87874849906320729</v>
      </c>
      <c r="BR202" s="11">
        <f t="shared" si="291"/>
        <v>3.6239279795076768E-2</v>
      </c>
      <c r="BS202" s="17">
        <f t="shared" si="272"/>
        <v>2.3395842407450294E-3</v>
      </c>
      <c r="BT202" s="17">
        <f t="shared" si="273"/>
        <v>1.548643009802861E-2</v>
      </c>
      <c r="BU202" s="12">
        <f>(BU$3*templow!$I312+BU$4*templow!$I312^2+BU$5*templow!$I312^6)*(K202/K$56)^$BW$1</f>
        <v>1.1185855087869037</v>
      </c>
      <c r="BV202" s="12">
        <f>(BV$3*templow!$I312+BV$4*templow!$I312^2+BV$5*templow!$I312^6)*(L202/L$56)^$BW$1</f>
        <v>-0.1618173134737125</v>
      </c>
      <c r="BW202" s="12">
        <f>(BW$3*templow!$I312+BW$4*templow!$I312^2+BW$5*templow!$I312^6)*(M202/M$56)^$BW$1</f>
        <v>-0.96478795681107876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231"/>
        <v>2157</v>
      </c>
      <c r="B203" s="5">
        <f t="shared" si="232"/>
        <v>1165.3574699000844</v>
      </c>
      <c r="C203" s="5">
        <f t="shared" si="233"/>
        <v>2963.9283669751776</v>
      </c>
      <c r="D203" s="5">
        <f t="shared" si="234"/>
        <v>4369.2294223980516</v>
      </c>
      <c r="E203" s="15">
        <f t="shared" si="235"/>
        <v>2.1827196063999944E-6</v>
      </c>
      <c r="F203" s="15">
        <f t="shared" si="236"/>
        <v>4.3001039879203342E-6</v>
      </c>
      <c r="G203" s="15">
        <f t="shared" si="237"/>
        <v>8.7785093274455143E-6</v>
      </c>
      <c r="H203" s="5">
        <f t="shared" si="238"/>
        <v>295470.37901269516</v>
      </c>
      <c r="I203" s="5">
        <f t="shared" si="239"/>
        <v>117797.03377090085</v>
      </c>
      <c r="J203" s="5">
        <f t="shared" si="240"/>
        <v>41715.660397833446</v>
      </c>
      <c r="K203" s="5">
        <f t="shared" si="241"/>
        <v>253544.84494618484</v>
      </c>
      <c r="L203" s="5">
        <f t="shared" si="242"/>
        <v>39743.549501204048</v>
      </c>
      <c r="M203" s="5">
        <f t="shared" si="243"/>
        <v>9547.6012735760178</v>
      </c>
      <c r="N203" s="15">
        <f t="shared" si="244"/>
        <v>5.6593112647362886E-3</v>
      </c>
      <c r="O203" s="15">
        <f t="shared" si="245"/>
        <v>7.311322975785739E-3</v>
      </c>
      <c r="P203" s="15">
        <f t="shared" si="246"/>
        <v>6.6290863656175425E-3</v>
      </c>
      <c r="Q203" s="5">
        <f t="shared" si="247"/>
        <v>8505.3166244734421</v>
      </c>
      <c r="R203" s="5">
        <f t="shared" si="248"/>
        <v>11653.107859850237</v>
      </c>
      <c r="S203" s="5">
        <f t="shared" si="249"/>
        <v>6500.6544118741685</v>
      </c>
      <c r="T203" s="5">
        <f t="shared" si="250"/>
        <v>28.785682858950818</v>
      </c>
      <c r="U203" s="5">
        <f t="shared" si="251"/>
        <v>98.925308106772377</v>
      </c>
      <c r="V203" s="5">
        <f t="shared" si="252"/>
        <v>155.83247034516054</v>
      </c>
      <c r="W203" s="15">
        <f t="shared" si="253"/>
        <v>-1.0734613539272964E-2</v>
      </c>
      <c r="X203" s="15">
        <f t="shared" si="254"/>
        <v>-1.217998157191269E-2</v>
      </c>
      <c r="Y203" s="15">
        <f t="shared" si="255"/>
        <v>-9.7425357312937999E-3</v>
      </c>
      <c r="Z203" s="5">
        <f t="shared" si="268"/>
        <v>10764.730499480032</v>
      </c>
      <c r="AA203" s="5">
        <f t="shared" si="269"/>
        <v>34807.900781388038</v>
      </c>
      <c r="AB203" s="5">
        <f t="shared" si="270"/>
        <v>63714.381927130409</v>
      </c>
      <c r="AC203" s="16">
        <f t="shared" si="256"/>
        <v>1.2747209451583075</v>
      </c>
      <c r="AD203" s="16">
        <f t="shared" si="257"/>
        <v>3.0036262811186201</v>
      </c>
      <c r="AE203" s="16">
        <f t="shared" si="258"/>
        <v>9.8361696154920182</v>
      </c>
      <c r="AF203" s="15">
        <f t="shared" si="259"/>
        <v>-4.0504037456468023E-3</v>
      </c>
      <c r="AG203" s="15">
        <f t="shared" si="260"/>
        <v>2.9673830763510267E-4</v>
      </c>
      <c r="AH203" s="15">
        <f t="shared" si="261"/>
        <v>9.7937136394747881E-3</v>
      </c>
      <c r="AI203" s="1">
        <f t="shared" si="225"/>
        <v>556198.25399712403</v>
      </c>
      <c r="AJ203" s="1">
        <f t="shared" si="226"/>
        <v>218099.37862538823</v>
      </c>
      <c r="AK203" s="1">
        <f t="shared" si="227"/>
        <v>77765.62632872269</v>
      </c>
      <c r="AL203" s="14">
        <f t="shared" si="262"/>
        <v>73.025765220141906</v>
      </c>
      <c r="AM203" s="14">
        <f t="shared" si="263"/>
        <v>16.850678717753947</v>
      </c>
      <c r="AN203" s="14">
        <f t="shared" si="264"/>
        <v>5.4203839144931072</v>
      </c>
      <c r="AO203" s="11">
        <f t="shared" si="265"/>
        <v>4.706367923901872E-3</v>
      </c>
      <c r="AP203" s="11">
        <f t="shared" si="266"/>
        <v>5.9287822958925714E-3</v>
      </c>
      <c r="AQ203" s="11">
        <f t="shared" si="267"/>
        <v>5.3781536022473805E-3</v>
      </c>
      <c r="AR203" s="1">
        <f t="shared" si="271"/>
        <v>295470.37901269516</v>
      </c>
      <c r="AS203" s="1">
        <f t="shared" si="271"/>
        <v>117797.03377090085</v>
      </c>
      <c r="AT203" s="1">
        <f t="shared" si="271"/>
        <v>41715.660397833446</v>
      </c>
      <c r="AU203" s="1">
        <f t="shared" si="228"/>
        <v>59094.075802539039</v>
      </c>
      <c r="AV203" s="1">
        <f t="shared" si="229"/>
        <v>23559.406754180171</v>
      </c>
      <c r="AW203" s="1">
        <f t="shared" si="230"/>
        <v>8343.1320795666888</v>
      </c>
      <c r="AX203" s="1">
        <f t="shared" si="282"/>
        <v>202835.87595694786</v>
      </c>
      <c r="AY203" s="1">
        <f t="shared" si="274"/>
        <v>31794.839600963238</v>
      </c>
      <c r="AZ203" s="1">
        <f t="shared" si="275"/>
        <v>7638.0810188608139</v>
      </c>
      <c r="BA203" s="1">
        <f t="shared" si="283"/>
        <v>14240.845927167595</v>
      </c>
      <c r="BB203" s="1">
        <f t="shared" si="284"/>
        <v>30727.221078847044</v>
      </c>
      <c r="BC203" s="1">
        <f t="shared" si="285"/>
        <v>39064.850661479191</v>
      </c>
      <c r="BD203" s="1">
        <f t="shared" si="286"/>
        <v>1263.4659275641134</v>
      </c>
      <c r="BE203" s="2">
        <f t="shared" si="222"/>
        <v>1.2215527840971803E-2</v>
      </c>
      <c r="BF203" s="2">
        <f t="shared" si="223"/>
        <v>1.0459493193196024E-2</v>
      </c>
      <c r="BG203" s="2">
        <f t="shared" si="224"/>
        <v>6.7106044469667243E-3</v>
      </c>
      <c r="BH203" s="2">
        <f t="shared" si="276"/>
        <v>8.4468579935324181E-3</v>
      </c>
      <c r="BI203" s="2">
        <f t="shared" si="287"/>
        <v>1.4921912043355725E-5</v>
      </c>
      <c r="BJ203" s="2">
        <f t="shared" si="277"/>
        <v>1.0940099785851396E-5</v>
      </c>
      <c r="BK203" s="2">
        <f t="shared" si="278"/>
        <v>4.5032212043649583E-6</v>
      </c>
      <c r="BL203" s="2">
        <f t="shared" si="279"/>
        <v>4.4089830070444167</v>
      </c>
      <c r="BM203" s="2">
        <f t="shared" si="280"/>
        <v>1.2887113039309621</v>
      </c>
      <c r="BN203" s="2">
        <f t="shared" si="281"/>
        <v>0.18785484645761114</v>
      </c>
      <c r="BO203" s="2">
        <f t="shared" si="288"/>
        <v>67.058374404940466</v>
      </c>
      <c r="BP203" s="2">
        <f t="shared" si="289"/>
        <v>7.0794115430496074</v>
      </c>
      <c r="BQ203" s="2">
        <f t="shared" si="290"/>
        <v>0.87872561172771546</v>
      </c>
      <c r="BR203" s="11">
        <f t="shared" si="291"/>
        <v>3.6172420866981997E-2</v>
      </c>
      <c r="BS203" s="17">
        <f t="shared" si="272"/>
        <v>2.2577644819714786E-3</v>
      </c>
      <c r="BT203" s="17">
        <f t="shared" si="273"/>
        <v>1.5035369027212243E-2</v>
      </c>
      <c r="BU203" s="12">
        <f>(BU$3*templow!$I313+BU$4*templow!$I313^2+BU$5*templow!$I313^6)*(K203/K$56)^$BW$1</f>
        <v>1.0870198114847047</v>
      </c>
      <c r="BV203" s="12">
        <f>(BV$3*templow!$I313+BV$4*templow!$I313^2+BV$5*templow!$I313^6)*(L203/L$56)^$BW$1</f>
        <v>-0.18587671751768331</v>
      </c>
      <c r="BW203" s="12">
        <f>(BW$3*templow!$I313+BW$4*templow!$I313^2+BW$5*templow!$I313^6)*(M203/M$56)^$BW$1</f>
        <v>-0.9868021277202017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231"/>
        <v>2158</v>
      </c>
      <c r="B204" s="5">
        <f t="shared" si="232"/>
        <v>1165.3598863662526</v>
      </c>
      <c r="C204" s="5">
        <f t="shared" si="233"/>
        <v>2963.9404749153591</v>
      </c>
      <c r="D204" s="5">
        <f t="shared" si="234"/>
        <v>4369.2658599532278</v>
      </c>
      <c r="E204" s="15">
        <f t="shared" si="235"/>
        <v>2.0735836260799947E-6</v>
      </c>
      <c r="F204" s="15">
        <f t="shared" si="236"/>
        <v>4.0850987885243171E-6</v>
      </c>
      <c r="G204" s="15">
        <f t="shared" si="237"/>
        <v>8.3395838610732374E-6</v>
      </c>
      <c r="H204" s="5">
        <f t="shared" si="238"/>
        <v>297124.6995696458</v>
      </c>
      <c r="I204" s="5">
        <f t="shared" si="239"/>
        <v>118649.71312382065</v>
      </c>
      <c r="J204" s="5">
        <f t="shared" si="240"/>
        <v>41989.645530292124</v>
      </c>
      <c r="K204" s="5">
        <f t="shared" si="241"/>
        <v>254963.89831652798</v>
      </c>
      <c r="L204" s="5">
        <f t="shared" si="242"/>
        <v>40031.07151711909</v>
      </c>
      <c r="M204" s="5">
        <f t="shared" si="243"/>
        <v>9610.2290124184874</v>
      </c>
      <c r="N204" s="15">
        <f t="shared" si="244"/>
        <v>5.5968535690178456E-3</v>
      </c>
      <c r="O204" s="15">
        <f t="shared" si="245"/>
        <v>7.2344322417989826E-3</v>
      </c>
      <c r="P204" s="15">
        <f t="shared" si="246"/>
        <v>6.5595260053221693E-3</v>
      </c>
      <c r="Q204" s="5">
        <f t="shared" si="247"/>
        <v>8461.1248940655714</v>
      </c>
      <c r="R204" s="5">
        <f t="shared" si="248"/>
        <v>11594.497388025429</v>
      </c>
      <c r="S204" s="5">
        <f t="shared" si="249"/>
        <v>6479.601368856067</v>
      </c>
      <c r="T204" s="5">
        <f t="shared" si="250"/>
        <v>28.476679677995907</v>
      </c>
      <c r="U204" s="5">
        <f t="shared" si="251"/>
        <v>97.720399677036099</v>
      </c>
      <c r="V204" s="5">
        <f t="shared" si="252"/>
        <v>154.31426693472704</v>
      </c>
      <c r="W204" s="15">
        <f t="shared" si="253"/>
        <v>-1.0734613539272964E-2</v>
      </c>
      <c r="X204" s="15">
        <f t="shared" si="254"/>
        <v>-1.217998157191269E-2</v>
      </c>
      <c r="Y204" s="15">
        <f t="shared" si="255"/>
        <v>-9.7425357312937999E-3</v>
      </c>
      <c r="Z204" s="5">
        <f t="shared" si="268"/>
        <v>10666.087991245819</v>
      </c>
      <c r="AA204" s="5">
        <f t="shared" si="269"/>
        <v>34645.759900458572</v>
      </c>
      <c r="AB204" s="5">
        <f t="shared" si="270"/>
        <v>64134.47580569984</v>
      </c>
      <c r="AC204" s="16">
        <f t="shared" si="256"/>
        <v>1.2695578106673839</v>
      </c>
      <c r="AD204" s="16">
        <f t="shared" si="257"/>
        <v>3.0045175720980475</v>
      </c>
      <c r="AE204" s="16">
        <f t="shared" si="258"/>
        <v>9.9325022440154491</v>
      </c>
      <c r="AF204" s="15">
        <f t="shared" si="259"/>
        <v>-4.0504037456468023E-3</v>
      </c>
      <c r="AG204" s="15">
        <f t="shared" si="260"/>
        <v>2.9673830763510267E-4</v>
      </c>
      <c r="AH204" s="15">
        <f t="shared" si="261"/>
        <v>9.7937136394747881E-3</v>
      </c>
      <c r="AI204" s="1">
        <f t="shared" si="225"/>
        <v>559672.50439995073</v>
      </c>
      <c r="AJ204" s="1">
        <f t="shared" si="226"/>
        <v>219848.84751702959</v>
      </c>
      <c r="AK204" s="1">
        <f t="shared" si="227"/>
        <v>78332.195775417102</v>
      </c>
      <c r="AL204" s="14">
        <f t="shared" si="262"/>
        <v>73.366014478001858</v>
      </c>
      <c r="AM204" s="14">
        <f t="shared" si="263"/>
        <v>16.949583683352984</v>
      </c>
      <c r="AN204" s="14">
        <f t="shared" si="264"/>
        <v>5.4492440551956483</v>
      </c>
      <c r="AO204" s="11">
        <f t="shared" si="265"/>
        <v>4.6593042446628529E-3</v>
      </c>
      <c r="AP204" s="11">
        <f t="shared" si="266"/>
        <v>5.8694944729336456E-3</v>
      </c>
      <c r="AQ204" s="11">
        <f t="shared" si="267"/>
        <v>5.3243720662249066E-3</v>
      </c>
      <c r="AR204" s="1">
        <f t="shared" si="271"/>
        <v>297124.6995696458</v>
      </c>
      <c r="AS204" s="1">
        <f t="shared" si="271"/>
        <v>118649.71312382065</v>
      </c>
      <c r="AT204" s="1">
        <f t="shared" si="271"/>
        <v>41989.645530292124</v>
      </c>
      <c r="AU204" s="1">
        <f t="shared" si="228"/>
        <v>59424.939913929164</v>
      </c>
      <c r="AV204" s="1">
        <f t="shared" si="229"/>
        <v>23729.942624764131</v>
      </c>
      <c r="AW204" s="1">
        <f t="shared" si="230"/>
        <v>8397.9291060584255</v>
      </c>
      <c r="AX204" s="1">
        <f t="shared" si="282"/>
        <v>203971.11865322239</v>
      </c>
      <c r="AY204" s="1">
        <f t="shared" si="274"/>
        <v>32024.857213695272</v>
      </c>
      <c r="AZ204" s="1">
        <f t="shared" si="275"/>
        <v>7688.1832099347912</v>
      </c>
      <c r="BA204" s="1">
        <f t="shared" si="283"/>
        <v>14247.379620895692</v>
      </c>
      <c r="BB204" s="1">
        <f t="shared" si="284"/>
        <v>30748.711839283718</v>
      </c>
      <c r="BC204" s="1">
        <f t="shared" si="285"/>
        <v>39093.743169123198</v>
      </c>
      <c r="BD204" s="1">
        <f t="shared" si="286"/>
        <v>1227.4967913483649</v>
      </c>
      <c r="BE204" s="2">
        <f t="shared" ref="BE204:BE267" si="292">BE203</f>
        <v>1.2215527840971803E-2</v>
      </c>
      <c r="BF204" s="2">
        <f t="shared" ref="BF204:BF267" si="293">BF203</f>
        <v>1.0459493193196024E-2</v>
      </c>
      <c r="BG204" s="2">
        <f t="shared" ref="BG204:BG267" si="294">BG203</f>
        <v>6.7106044469667243E-3</v>
      </c>
      <c r="BH204" s="2">
        <f t="shared" si="276"/>
        <v>8.4338153354599141E-3</v>
      </c>
      <c r="BI204" s="2">
        <f t="shared" si="287"/>
        <v>1.4921912043355725E-5</v>
      </c>
      <c r="BJ204" s="2">
        <f t="shared" si="277"/>
        <v>1.0940099785851396E-5</v>
      </c>
      <c r="BK204" s="2">
        <f t="shared" si="278"/>
        <v>4.5032212043649583E-6</v>
      </c>
      <c r="BL204" s="2">
        <f t="shared" si="279"/>
        <v>4.4336686328867492</v>
      </c>
      <c r="BM204" s="2">
        <f t="shared" si="280"/>
        <v>1.2980397011372398</v>
      </c>
      <c r="BN204" s="2">
        <f t="shared" si="281"/>
        <v>0.18908866211577979</v>
      </c>
      <c r="BO204" s="2">
        <f t="shared" si="288"/>
        <v>68.057474170704921</v>
      </c>
      <c r="BP204" s="2">
        <f t="shared" si="289"/>
        <v>7.164027403981617</v>
      </c>
      <c r="BQ204" s="2">
        <f t="shared" si="290"/>
        <v>0.87870337593713499</v>
      </c>
      <c r="BR204" s="11">
        <f t="shared" si="291"/>
        <v>3.6106249237084248E-2</v>
      </c>
      <c r="BS204" s="17">
        <f t="shared" si="272"/>
        <v>2.1789467047215664E-3</v>
      </c>
      <c r="BT204" s="17">
        <f t="shared" si="273"/>
        <v>1.4597445657487614E-2</v>
      </c>
      <c r="BU204" s="12">
        <f>(BU$3*templow!$I314+BU$4*templow!$I314^2+BU$5*templow!$I314^6)*(K204/K$56)^$BW$1</f>
        <v>1.0553115318118498</v>
      </c>
      <c r="BV204" s="12">
        <f>(BV$3*templow!$I314+BV$4*templow!$I314^2+BV$5*templow!$I314^6)*(L204/L$56)^$BW$1</f>
        <v>-0.20998942736288156</v>
      </c>
      <c r="BW204" s="12">
        <f>(BW$3*templow!$I314+BW$4*templow!$I314^2+BW$5*templow!$I314^6)*(M204/M$56)^$BW$1</f>
        <v>-1.00884474194046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231"/>
        <v>2159</v>
      </c>
      <c r="B205" s="5">
        <f t="shared" si="232"/>
        <v>1165.3621820138724</v>
      </c>
      <c r="C205" s="5">
        <f t="shared" si="233"/>
        <v>2963.9519775055205</v>
      </c>
      <c r="D205" s="5">
        <f t="shared" si="234"/>
        <v>4369.3004759193263</v>
      </c>
      <c r="E205" s="15">
        <f t="shared" si="235"/>
        <v>1.9699044447759948E-6</v>
      </c>
      <c r="F205" s="15">
        <f t="shared" si="236"/>
        <v>3.8808438490981011E-6</v>
      </c>
      <c r="G205" s="15">
        <f t="shared" si="237"/>
        <v>7.9226046680195747E-6</v>
      </c>
      <c r="H205" s="5">
        <f t="shared" si="238"/>
        <v>298769.89025586122</v>
      </c>
      <c r="I205" s="5">
        <f t="shared" si="239"/>
        <v>119499.51148245513</v>
      </c>
      <c r="J205" s="5">
        <f t="shared" si="240"/>
        <v>42262.521927913163</v>
      </c>
      <c r="K205" s="5">
        <f t="shared" si="241"/>
        <v>256375.13801894136</v>
      </c>
      <c r="L205" s="5">
        <f t="shared" si="242"/>
        <v>40317.627407386884</v>
      </c>
      <c r="M205" s="5">
        <f t="shared" si="243"/>
        <v>9672.6059836891582</v>
      </c>
      <c r="N205" s="15">
        <f t="shared" si="244"/>
        <v>5.5350569697572016E-3</v>
      </c>
      <c r="O205" s="15">
        <f t="shared" si="245"/>
        <v>7.1583367471252934E-3</v>
      </c>
      <c r="P205" s="15">
        <f t="shared" si="246"/>
        <v>6.4906852053230324E-3</v>
      </c>
      <c r="Q205" s="5">
        <f t="shared" si="247"/>
        <v>8416.6446443919358</v>
      </c>
      <c r="R205" s="5">
        <f t="shared" si="248"/>
        <v>11535.307800987302</v>
      </c>
      <c r="S205" s="5">
        <f t="shared" si="249"/>
        <v>6458.1720965366248</v>
      </c>
      <c r="T205" s="5">
        <f t="shared" si="250"/>
        <v>28.170993526770953</v>
      </c>
      <c r="U205" s="5">
        <f t="shared" si="251"/>
        <v>96.530167009769855</v>
      </c>
      <c r="V205" s="5">
        <f t="shared" si="252"/>
        <v>152.81085467526705</v>
      </c>
      <c r="W205" s="15">
        <f t="shared" si="253"/>
        <v>-1.0734613539272964E-2</v>
      </c>
      <c r="X205" s="15">
        <f t="shared" si="254"/>
        <v>-1.217998157191269E-2</v>
      </c>
      <c r="Y205" s="15">
        <f t="shared" si="255"/>
        <v>-9.7425357312937999E-3</v>
      </c>
      <c r="Z205" s="5">
        <f t="shared" si="268"/>
        <v>10567.691879205282</v>
      </c>
      <c r="AA205" s="5">
        <f t="shared" si="269"/>
        <v>34481.734601107746</v>
      </c>
      <c r="AB205" s="5">
        <f t="shared" si="270"/>
        <v>64552.850135066918</v>
      </c>
      <c r="AC205" s="16">
        <f t="shared" si="256"/>
        <v>1.2644155889557416</v>
      </c>
      <c r="AD205" s="16">
        <f t="shared" si="257"/>
        <v>3.0054091275576518</v>
      </c>
      <c r="AE205" s="16">
        <f t="shared" si="258"/>
        <v>10.029778326716777</v>
      </c>
      <c r="AF205" s="15">
        <f t="shared" si="259"/>
        <v>-4.0504037456468023E-3</v>
      </c>
      <c r="AG205" s="15">
        <f t="shared" si="260"/>
        <v>2.9673830763510267E-4</v>
      </c>
      <c r="AH205" s="15">
        <f t="shared" si="261"/>
        <v>9.7937136394747881E-3</v>
      </c>
      <c r="AI205" s="1">
        <f t="shared" si="225"/>
        <v>563130.19387388485</v>
      </c>
      <c r="AJ205" s="1">
        <f t="shared" si="226"/>
        <v>221593.90539009077</v>
      </c>
      <c r="AK205" s="1">
        <f t="shared" si="227"/>
        <v>78896.905303933818</v>
      </c>
      <c r="AL205" s="14">
        <f t="shared" si="262"/>
        <v>73.704430714846495</v>
      </c>
      <c r="AM205" s="14">
        <f t="shared" si="263"/>
        <v>17.048074316223474</v>
      </c>
      <c r="AN205" s="14">
        <f t="shared" si="264"/>
        <v>5.4779677199968786</v>
      </c>
      <c r="AO205" s="11">
        <f t="shared" si="265"/>
        <v>4.612711202216224E-3</v>
      </c>
      <c r="AP205" s="11">
        <f t="shared" si="266"/>
        <v>5.8107995282043095E-3</v>
      </c>
      <c r="AQ205" s="11">
        <f t="shared" si="267"/>
        <v>5.2711283455626574E-3</v>
      </c>
      <c r="AR205" s="1">
        <f t="shared" si="271"/>
        <v>298769.89025586122</v>
      </c>
      <c r="AS205" s="1">
        <f t="shared" si="271"/>
        <v>119499.51148245513</v>
      </c>
      <c r="AT205" s="1">
        <f t="shared" si="271"/>
        <v>42262.521927913163</v>
      </c>
      <c r="AU205" s="1">
        <f t="shared" si="228"/>
        <v>59753.978051172249</v>
      </c>
      <c r="AV205" s="1">
        <f t="shared" si="229"/>
        <v>23899.902296491025</v>
      </c>
      <c r="AW205" s="1">
        <f t="shared" si="230"/>
        <v>8452.5043855826334</v>
      </c>
      <c r="AX205" s="1">
        <f t="shared" si="282"/>
        <v>205100.11041515309</v>
      </c>
      <c r="AY205" s="1">
        <f t="shared" si="274"/>
        <v>32254.101925909508</v>
      </c>
      <c r="AZ205" s="1">
        <f t="shared" si="275"/>
        <v>7738.0847869513273</v>
      </c>
      <c r="BA205" s="1">
        <f t="shared" si="283"/>
        <v>14253.84024702402</v>
      </c>
      <c r="BB205" s="1">
        <f t="shared" si="284"/>
        <v>30769.972557959107</v>
      </c>
      <c r="BC205" s="1">
        <f t="shared" si="285"/>
        <v>39122.321006561528</v>
      </c>
      <c r="BD205" s="1">
        <f t="shared" si="286"/>
        <v>1192.5423452443729</v>
      </c>
      <c r="BE205" s="2">
        <f t="shared" si="292"/>
        <v>1.2215527840971803E-2</v>
      </c>
      <c r="BF205" s="2">
        <f t="shared" si="293"/>
        <v>1.0459493193196024E-2</v>
      </c>
      <c r="BG205" s="2">
        <f t="shared" si="294"/>
        <v>6.7106044469667243E-3</v>
      </c>
      <c r="BH205" s="2">
        <f t="shared" si="276"/>
        <v>8.4208109028126431E-3</v>
      </c>
      <c r="BI205" s="2">
        <f t="shared" si="287"/>
        <v>1.4921912043355725E-5</v>
      </c>
      <c r="BJ205" s="2">
        <f t="shared" si="277"/>
        <v>1.0940099785851396E-5</v>
      </c>
      <c r="BK205" s="2">
        <f t="shared" si="278"/>
        <v>4.5032212043649583E-6</v>
      </c>
      <c r="BL205" s="2">
        <f t="shared" si="279"/>
        <v>4.4582180236010034</v>
      </c>
      <c r="BM205" s="2">
        <f t="shared" si="280"/>
        <v>1.3073365799785537</v>
      </c>
      <c r="BN205" s="2">
        <f t="shared" si="281"/>
        <v>0.19031748489571756</v>
      </c>
      <c r="BO205" s="2">
        <f t="shared" si="288"/>
        <v>69.071505001885512</v>
      </c>
      <c r="BP205" s="2">
        <f t="shared" si="289"/>
        <v>7.2496603862894737</v>
      </c>
      <c r="BQ205" s="2">
        <f t="shared" si="290"/>
        <v>0.87868178398344499</v>
      </c>
      <c r="BR205" s="11">
        <f t="shared" si="291"/>
        <v>3.6040758055767536E-2</v>
      </c>
      <c r="BS205" s="17">
        <f t="shared" si="272"/>
        <v>2.1030147307054556E-3</v>
      </c>
      <c r="BT205" s="17">
        <f t="shared" si="273"/>
        <v>1.4172277337366614E-2</v>
      </c>
      <c r="BU205" s="12">
        <f>(BU$3*templow!$I315+BU$4*templow!$I315^2+BU$5*templow!$I315^6)*(K205/K$56)^$BW$1</f>
        <v>1.0234652119518666</v>
      </c>
      <c r="BV205" s="12">
        <f>(BV$3*templow!$I315+BV$4*templow!$I315^2+BV$5*templow!$I315^6)*(L205/L$56)^$BW$1</f>
        <v>-0.23415281436863264</v>
      </c>
      <c r="BW205" s="12">
        <f>(BW$3*templow!$I315+BW$4*templow!$I315^2+BW$5*templow!$I315^6)*(M205/M$56)^$BW$1</f>
        <v>-1.0309138278707426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231"/>
        <v>2160</v>
      </c>
      <c r="B206" s="5">
        <f t="shared" si="232"/>
        <v>1165.3643628834072</v>
      </c>
      <c r="C206" s="5">
        <f t="shared" si="233"/>
        <v>2963.9629050085814</v>
      </c>
      <c r="D206" s="5">
        <f t="shared" si="234"/>
        <v>4369.3333613476552</v>
      </c>
      <c r="E206" s="15">
        <f t="shared" si="235"/>
        <v>1.8714092225371951E-6</v>
      </c>
      <c r="F206" s="15">
        <f t="shared" si="236"/>
        <v>3.6868016566431958E-6</v>
      </c>
      <c r="G206" s="15">
        <f t="shared" si="237"/>
        <v>7.5264744346185959E-6</v>
      </c>
      <c r="H206" s="5">
        <f t="shared" si="238"/>
        <v>300405.89324805222</v>
      </c>
      <c r="I206" s="5">
        <f t="shared" si="239"/>
        <v>120346.37357202468</v>
      </c>
      <c r="J206" s="5">
        <f t="shared" si="240"/>
        <v>42534.275484723752</v>
      </c>
      <c r="K206" s="5">
        <f t="shared" si="241"/>
        <v>257778.5135841736</v>
      </c>
      <c r="L206" s="5">
        <f t="shared" si="242"/>
        <v>40603.198295316135</v>
      </c>
      <c r="M206" s="5">
        <f t="shared" si="243"/>
        <v>9734.7288401003789</v>
      </c>
      <c r="N206" s="15">
        <f t="shared" si="244"/>
        <v>5.4739144211735091E-3</v>
      </c>
      <c r="O206" s="15">
        <f t="shared" si="245"/>
        <v>7.0830281019196306E-3</v>
      </c>
      <c r="P206" s="15">
        <f t="shared" si="246"/>
        <v>6.4225562910324996E-3</v>
      </c>
      <c r="Q206" s="5">
        <f t="shared" si="247"/>
        <v>8371.8883114990622</v>
      </c>
      <c r="R206" s="5">
        <f t="shared" si="248"/>
        <v>11475.56001753149</v>
      </c>
      <c r="S206" s="5">
        <f t="shared" si="249"/>
        <v>6436.3754401629803</v>
      </c>
      <c r="T206" s="5">
        <f t="shared" si="250"/>
        <v>27.868588798243707</v>
      </c>
      <c r="U206" s="5">
        <f t="shared" si="251"/>
        <v>95.354431354457205</v>
      </c>
      <c r="V206" s="5">
        <f t="shared" si="252"/>
        <v>151.32208946346373</v>
      </c>
      <c r="W206" s="15">
        <f t="shared" si="253"/>
        <v>-1.0734613539272964E-2</v>
      </c>
      <c r="X206" s="15">
        <f t="shared" si="254"/>
        <v>-1.217998157191269E-2</v>
      </c>
      <c r="Y206" s="15">
        <f t="shared" si="255"/>
        <v>-9.7425357312937999E-3</v>
      </c>
      <c r="Z206" s="5">
        <f t="shared" si="268"/>
        <v>10469.558977373423</v>
      </c>
      <c r="AA206" s="5">
        <f t="shared" si="269"/>
        <v>34315.88612119951</v>
      </c>
      <c r="AB206" s="5">
        <f t="shared" si="270"/>
        <v>64969.482883181307</v>
      </c>
      <c r="AC206" s="16">
        <f t="shared" si="256"/>
        <v>1.2592941953181811</v>
      </c>
      <c r="AD206" s="16">
        <f t="shared" si="257"/>
        <v>3.0063009475759142</v>
      </c>
      <c r="AE206" s="16">
        <f t="shared" si="258"/>
        <v>10.128007103516051</v>
      </c>
      <c r="AF206" s="15">
        <f t="shared" si="259"/>
        <v>-4.0504037456468023E-3</v>
      </c>
      <c r="AG206" s="15">
        <f t="shared" si="260"/>
        <v>2.9673830763510267E-4</v>
      </c>
      <c r="AH206" s="15">
        <f t="shared" si="261"/>
        <v>9.7937136394747881E-3</v>
      </c>
      <c r="AI206" s="1">
        <f t="shared" si="225"/>
        <v>566571.15253766859</v>
      </c>
      <c r="AJ206" s="1">
        <f t="shared" si="226"/>
        <v>223334.41714757273</v>
      </c>
      <c r="AK206" s="1">
        <f t="shared" si="227"/>
        <v>79459.71915912308</v>
      </c>
      <c r="AL206" s="14">
        <f t="shared" si="262"/>
        <v>74.04100819552572</v>
      </c>
      <c r="AM206" s="14">
        <f t="shared" si="263"/>
        <v>17.146146628995041</v>
      </c>
      <c r="AN206" s="14">
        <f t="shared" si="264"/>
        <v>5.5065540402125821</v>
      </c>
      <c r="AO206" s="11">
        <f t="shared" si="265"/>
        <v>4.5665840901940617E-3</v>
      </c>
      <c r="AP206" s="11">
        <f t="shared" si="266"/>
        <v>5.7526915329222661E-3</v>
      </c>
      <c r="AQ206" s="11">
        <f t="shared" si="267"/>
        <v>5.2184170621070308E-3</v>
      </c>
      <c r="AR206" s="1">
        <f t="shared" si="271"/>
        <v>300405.89324805222</v>
      </c>
      <c r="AS206" s="1">
        <f t="shared" si="271"/>
        <v>120346.37357202468</v>
      </c>
      <c r="AT206" s="1">
        <f t="shared" si="271"/>
        <v>42534.275484723752</v>
      </c>
      <c r="AU206" s="1">
        <f t="shared" si="228"/>
        <v>60081.178649610447</v>
      </c>
      <c r="AV206" s="1">
        <f t="shared" si="229"/>
        <v>24069.274714404935</v>
      </c>
      <c r="AW206" s="1">
        <f t="shared" si="230"/>
        <v>8506.8550969447515</v>
      </c>
      <c r="AX206" s="1">
        <f t="shared" si="282"/>
        <v>206222.81086733891</v>
      </c>
      <c r="AY206" s="1">
        <f t="shared" si="274"/>
        <v>32482.558636252903</v>
      </c>
      <c r="AZ206" s="1">
        <f t="shared" si="275"/>
        <v>7787.7830720803031</v>
      </c>
      <c r="BA206" s="1">
        <f t="shared" si="283"/>
        <v>14260.228630700676</v>
      </c>
      <c r="BB206" s="1">
        <f t="shared" si="284"/>
        <v>30791.00583256851</v>
      </c>
      <c r="BC206" s="1">
        <f t="shared" si="285"/>
        <v>39150.588017361239</v>
      </c>
      <c r="BD206" s="1">
        <f t="shared" si="286"/>
        <v>1158.5743500069955</v>
      </c>
      <c r="BE206" s="2">
        <f t="shared" si="292"/>
        <v>1.2215527840971803E-2</v>
      </c>
      <c r="BF206" s="2">
        <f t="shared" si="293"/>
        <v>1.0459493193196024E-2</v>
      </c>
      <c r="BG206" s="2">
        <f t="shared" si="294"/>
        <v>6.7106044469667243E-3</v>
      </c>
      <c r="BH206" s="2">
        <f t="shared" si="276"/>
        <v>8.4078454079108862E-3</v>
      </c>
      <c r="BI206" s="2">
        <f t="shared" si="287"/>
        <v>1.4921912043355725E-5</v>
      </c>
      <c r="BJ206" s="2">
        <f t="shared" si="277"/>
        <v>1.0940099785851396E-5</v>
      </c>
      <c r="BK206" s="2">
        <f t="shared" si="278"/>
        <v>4.5032212043649583E-6</v>
      </c>
      <c r="BL206" s="2">
        <f t="shared" si="279"/>
        <v>4.4826303163531449</v>
      </c>
      <c r="BM206" s="2">
        <f t="shared" si="280"/>
        <v>1.3166013357432993</v>
      </c>
      <c r="BN206" s="2">
        <f t="shared" si="281"/>
        <v>0.19154125127510863</v>
      </c>
      <c r="BO206" s="2">
        <f t="shared" si="288"/>
        <v>70.100690210433484</v>
      </c>
      <c r="BP206" s="2">
        <f t="shared" si="289"/>
        <v>7.3363227209498509</v>
      </c>
      <c r="BQ206" s="2">
        <f t="shared" si="290"/>
        <v>0.87866082828307268</v>
      </c>
      <c r="BR206" s="11">
        <f t="shared" si="291"/>
        <v>3.5975940520484001E-2</v>
      </c>
      <c r="BS206" s="17">
        <f t="shared" si="272"/>
        <v>2.0298571406128555E-3</v>
      </c>
      <c r="BT206" s="17">
        <f t="shared" si="273"/>
        <v>1.3759492560550111E-2</v>
      </c>
      <c r="BU206" s="12">
        <f>(BU$3*templow!$I316+BU$4*templow!$I316^2+BU$5*templow!$I316^6)*(K206/K$56)^$BW$1</f>
        <v>0.99148530948130842</v>
      </c>
      <c r="BV206" s="12">
        <f>(BV$3*templow!$I316+BV$4*templow!$I316^2+BV$5*templow!$I316^6)*(L206/L$56)^$BW$1</f>
        <v>-0.25836430866755505</v>
      </c>
      <c r="BW206" s="12">
        <f>(BW$3*templow!$I316+BW$4*templow!$I316^2+BW$5*templow!$I316^6)*(M206/M$56)^$BW$1</f>
        <v>-1.0530074601103772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231"/>
        <v>2161</v>
      </c>
      <c r="B207" s="5">
        <f t="shared" si="232"/>
        <v>1165.3664347133426</v>
      </c>
      <c r="C207" s="5">
        <f t="shared" si="233"/>
        <v>2963.9732861747625</v>
      </c>
      <c r="D207" s="5">
        <f t="shared" si="234"/>
        <v>4369.3646027397035</v>
      </c>
      <c r="E207" s="15">
        <f t="shared" si="235"/>
        <v>1.7778387614103352E-6</v>
      </c>
      <c r="F207" s="15">
        <f t="shared" si="236"/>
        <v>3.5024615738110359E-6</v>
      </c>
      <c r="G207" s="15">
        <f t="shared" si="237"/>
        <v>7.1501507128876656E-6</v>
      </c>
      <c r="H207" s="5">
        <f t="shared" si="238"/>
        <v>302032.65316544304</v>
      </c>
      <c r="I207" s="5">
        <f t="shared" si="239"/>
        <v>121190.24535352021</v>
      </c>
      <c r="J207" s="5">
        <f t="shared" si="240"/>
        <v>42804.892465264682</v>
      </c>
      <c r="K207" s="5">
        <f t="shared" si="241"/>
        <v>259173.97667261382</v>
      </c>
      <c r="L207" s="5">
        <f t="shared" si="242"/>
        <v>40887.76572946972</v>
      </c>
      <c r="M207" s="5">
        <f t="shared" si="243"/>
        <v>9796.5943236746407</v>
      </c>
      <c r="N207" s="15">
        <f t="shared" si="244"/>
        <v>5.4134189426324753E-3</v>
      </c>
      <c r="O207" s="15">
        <f t="shared" si="245"/>
        <v>7.0084980026416943E-3</v>
      </c>
      <c r="P207" s="15">
        <f t="shared" si="246"/>
        <v>6.3551316724321794E-3</v>
      </c>
      <c r="Q207" s="5">
        <f t="shared" si="247"/>
        <v>8326.8681699858134</v>
      </c>
      <c r="R207" s="5">
        <f t="shared" si="248"/>
        <v>11415.274736323187</v>
      </c>
      <c r="S207" s="5">
        <f t="shared" si="249"/>
        <v>6414.2201893734982</v>
      </c>
      <c r="T207" s="5">
        <f t="shared" si="250"/>
        <v>27.569430267609651</v>
      </c>
      <c r="U207" s="5">
        <f t="shared" si="251"/>
        <v>94.193016137759699</v>
      </c>
      <c r="V207" s="5">
        <f t="shared" si="252"/>
        <v>149.84782859993189</v>
      </c>
      <c r="W207" s="15">
        <f t="shared" si="253"/>
        <v>-1.0734613539272964E-2</v>
      </c>
      <c r="X207" s="15">
        <f t="shared" si="254"/>
        <v>-1.217998157191269E-2</v>
      </c>
      <c r="Y207" s="15">
        <f t="shared" si="255"/>
        <v>-9.7425357312937999E-3</v>
      </c>
      <c r="Z207" s="5">
        <f t="shared" si="268"/>
        <v>10371.705628139145</v>
      </c>
      <c r="AA207" s="5">
        <f t="shared" si="269"/>
        <v>34148.275130828297</v>
      </c>
      <c r="AB207" s="5">
        <f t="shared" si="270"/>
        <v>65384.352594790173</v>
      </c>
      <c r="AC207" s="16">
        <f t="shared" si="256"/>
        <v>1.254193545392593</v>
      </c>
      <c r="AD207" s="16">
        <f t="shared" si="257"/>
        <v>3.0071930322313398</v>
      </c>
      <c r="AE207" s="16">
        <f t="shared" si="258"/>
        <v>10.227197904826454</v>
      </c>
      <c r="AF207" s="15">
        <f t="shared" si="259"/>
        <v>-4.0504037456468023E-3</v>
      </c>
      <c r="AG207" s="15">
        <f t="shared" si="260"/>
        <v>2.9673830763510267E-4</v>
      </c>
      <c r="AH207" s="15">
        <f t="shared" si="261"/>
        <v>9.7937136394747881E-3</v>
      </c>
      <c r="AI207" s="1">
        <f t="shared" si="225"/>
        <v>569995.2159335122</v>
      </c>
      <c r="AJ207" s="1">
        <f t="shared" si="226"/>
        <v>225070.25014722039</v>
      </c>
      <c r="AK207" s="1">
        <f t="shared" si="227"/>
        <v>80020.602340155529</v>
      </c>
      <c r="AL207" s="14">
        <f t="shared" si="262"/>
        <v>74.375741540672848</v>
      </c>
      <c r="AM207" s="14">
        <f t="shared" si="263"/>
        <v>17.243796756604556</v>
      </c>
      <c r="AN207" s="14">
        <f t="shared" si="264"/>
        <v>5.5350021808138727</v>
      </c>
      <c r="AO207" s="11">
        <f t="shared" si="265"/>
        <v>4.5209182492921213E-3</v>
      </c>
      <c r="AP207" s="11">
        <f t="shared" si="266"/>
        <v>5.6951646175930435E-3</v>
      </c>
      <c r="AQ207" s="11">
        <f t="shared" si="267"/>
        <v>5.1662328914859603E-3</v>
      </c>
      <c r="AR207" s="1">
        <f t="shared" si="271"/>
        <v>302032.65316544304</v>
      </c>
      <c r="AS207" s="1">
        <f t="shared" si="271"/>
        <v>121190.24535352021</v>
      </c>
      <c r="AT207" s="1">
        <f t="shared" si="271"/>
        <v>42804.892465264682</v>
      </c>
      <c r="AU207" s="1">
        <f t="shared" si="228"/>
        <v>60406.530633088609</v>
      </c>
      <c r="AV207" s="1">
        <f t="shared" si="229"/>
        <v>24238.049070704044</v>
      </c>
      <c r="AW207" s="1">
        <f t="shared" si="230"/>
        <v>8560.9784930529368</v>
      </c>
      <c r="AX207" s="1">
        <f t="shared" si="282"/>
        <v>207339.18133809109</v>
      </c>
      <c r="AY207" s="1">
        <f t="shared" si="274"/>
        <v>32710.212583575776</v>
      </c>
      <c r="AZ207" s="1">
        <f t="shared" si="275"/>
        <v>7837.2754589397127</v>
      </c>
      <c r="BA207" s="1">
        <f t="shared" si="283"/>
        <v>14266.545585603773</v>
      </c>
      <c r="BB207" s="1">
        <f t="shared" si="284"/>
        <v>30811.814222310633</v>
      </c>
      <c r="BC207" s="1">
        <f t="shared" si="285"/>
        <v>39178.547975105314</v>
      </c>
      <c r="BD207" s="1">
        <f t="shared" si="286"/>
        <v>1125.5653357431229</v>
      </c>
      <c r="BE207" s="2">
        <f t="shared" si="292"/>
        <v>1.2215527840971803E-2</v>
      </c>
      <c r="BF207" s="2">
        <f t="shared" si="293"/>
        <v>1.0459493193196024E-2</v>
      </c>
      <c r="BG207" s="2">
        <f t="shared" si="294"/>
        <v>6.7106044469667243E-3</v>
      </c>
      <c r="BH207" s="2">
        <f t="shared" si="276"/>
        <v>8.394919556666193E-3</v>
      </c>
      <c r="BI207" s="2">
        <f t="shared" si="287"/>
        <v>1.4921912043355725E-5</v>
      </c>
      <c r="BJ207" s="2">
        <f t="shared" si="277"/>
        <v>1.0940099785851396E-5</v>
      </c>
      <c r="BK207" s="2">
        <f t="shared" si="278"/>
        <v>4.5032212043649583E-6</v>
      </c>
      <c r="BL207" s="2">
        <f t="shared" si="279"/>
        <v>4.5069046847561074</v>
      </c>
      <c r="BM207" s="2">
        <f t="shared" si="280"/>
        <v>1.3258333772393245</v>
      </c>
      <c r="BN207" s="2">
        <f t="shared" si="281"/>
        <v>0.19275989940014174</v>
      </c>
      <c r="BO207" s="2">
        <f t="shared" si="288"/>
        <v>71.145256448760293</v>
      </c>
      <c r="BP207" s="2">
        <f t="shared" si="289"/>
        <v>7.4240267861292368</v>
      </c>
      <c r="BQ207" s="2">
        <f t="shared" si="290"/>
        <v>0.87864050137349059</v>
      </c>
      <c r="BR207" s="11">
        <f t="shared" si="291"/>
        <v>3.5911789876607453E-2</v>
      </c>
      <c r="BS207" s="17">
        <f t="shared" si="272"/>
        <v>1.9593670675334758E-3</v>
      </c>
      <c r="BT207" s="17">
        <f t="shared" si="273"/>
        <v>1.3358730641310787E-2</v>
      </c>
      <c r="BU207" s="12">
        <f>(BU$3*templow!$I317+BU$4*templow!$I317^2+BU$5*templow!$I317^6)*(K207/K$56)^$BW$1</f>
        <v>0.9593761978308939</v>
      </c>
      <c r="BV207" s="12">
        <f>(BV$3*templow!$I317+BV$4*templow!$I317^2+BV$5*templow!$I317^6)*(L207/L$56)^$BW$1</f>
        <v>-0.28262139856979041</v>
      </c>
      <c r="BW207" s="12">
        <f>(BW$3*templow!$I317+BW$4*templow!$I317^2+BW$5*templow!$I317^6)*(M207/M$56)^$BW$1</f>
        <v>-1.0751237589627536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231"/>
        <v>2162</v>
      </c>
      <c r="B208" s="5">
        <f t="shared" si="232"/>
        <v>1165.3684029552805</v>
      </c>
      <c r="C208" s="5">
        <f t="shared" si="233"/>
        <v>2963.9831483171761</v>
      </c>
      <c r="D208" s="5">
        <f t="shared" si="234"/>
        <v>4369.3942822743611</v>
      </c>
      <c r="E208" s="15">
        <f t="shared" si="235"/>
        <v>1.6889468233398184E-6</v>
      </c>
      <c r="F208" s="15">
        <f t="shared" si="236"/>
        <v>3.327338495120484E-6</v>
      </c>
      <c r="G208" s="15">
        <f t="shared" si="237"/>
        <v>6.7926431772432816E-6</v>
      </c>
      <c r="H208" s="5">
        <f t="shared" si="238"/>
        <v>303650.11703708227</v>
      </c>
      <c r="I208" s="5">
        <f t="shared" si="239"/>
        <v>122031.07401858129</v>
      </c>
      <c r="J208" s="5">
        <f t="shared" si="240"/>
        <v>43074.359502314859</v>
      </c>
      <c r="K208" s="5">
        <f t="shared" si="241"/>
        <v>260561.48104500686</v>
      </c>
      <c r="L208" s="5">
        <f t="shared" si="242"/>
        <v>41171.311681669096</v>
      </c>
      <c r="M208" s="5">
        <f t="shared" si="243"/>
        <v>9858.1992650692446</v>
      </c>
      <c r="N208" s="15">
        <f t="shared" si="244"/>
        <v>5.3535636185639834E-3</v>
      </c>
      <c r="O208" s="15">
        <f t="shared" si="245"/>
        <v>6.9347382313680317E-3</v>
      </c>
      <c r="P208" s="15">
        <f t="shared" si="246"/>
        <v>6.2884038431323397E-3</v>
      </c>
      <c r="Q208" s="5">
        <f t="shared" si="247"/>
        <v>8281.5963317374517</v>
      </c>
      <c r="R208" s="5">
        <f t="shared" si="248"/>
        <v>11354.472431583097</v>
      </c>
      <c r="S208" s="5">
        <f t="shared" si="249"/>
        <v>6391.7150760302329</v>
      </c>
      <c r="T208" s="5">
        <f t="shared" si="250"/>
        <v>27.273483088188925</v>
      </c>
      <c r="U208" s="5">
        <f t="shared" si="251"/>
        <v>93.04574693699891</v>
      </c>
      <c r="V208" s="5">
        <f t="shared" si="252"/>
        <v>148.38793077554027</v>
      </c>
      <c r="W208" s="15">
        <f t="shared" si="253"/>
        <v>-1.0734613539272964E-2</v>
      </c>
      <c r="X208" s="15">
        <f t="shared" si="254"/>
        <v>-1.217998157191269E-2</v>
      </c>
      <c r="Y208" s="15">
        <f t="shared" si="255"/>
        <v>-9.7425357312937999E-3</v>
      </c>
      <c r="Z208" s="5">
        <f t="shared" si="268"/>
        <v>10274.147707289179</v>
      </c>
      <c r="AA208" s="5">
        <f t="shared" si="269"/>
        <v>33978.9617178017</v>
      </c>
      <c r="AB208" s="5">
        <f t="shared" si="270"/>
        <v>65797.438387991497</v>
      </c>
      <c r="AC208" s="16">
        <f t="shared" si="256"/>
        <v>1.2491135551585688</v>
      </c>
      <c r="AD208" s="16">
        <f t="shared" si="257"/>
        <v>3.0080853816024562</v>
      </c>
      <c r="AE208" s="16">
        <f t="shared" si="258"/>
        <v>10.32736015244056</v>
      </c>
      <c r="AF208" s="15">
        <f t="shared" si="259"/>
        <v>-4.0504037456468023E-3</v>
      </c>
      <c r="AG208" s="15">
        <f t="shared" si="260"/>
        <v>2.9673830763510267E-4</v>
      </c>
      <c r="AH208" s="15">
        <f t="shared" si="261"/>
        <v>9.7937136394747881E-3</v>
      </c>
      <c r="AI208" s="1">
        <f t="shared" si="225"/>
        <v>573402.2249732496</v>
      </c>
      <c r="AJ208" s="1">
        <f t="shared" si="226"/>
        <v>226801.2742032024</v>
      </c>
      <c r="AK208" s="1">
        <f t="shared" si="227"/>
        <v>80579.520599192925</v>
      </c>
      <c r="AL208" s="14">
        <f t="shared" si="262"/>
        <v>74.708625721436363</v>
      </c>
      <c r="AM208" s="14">
        <f t="shared" si="263"/>
        <v>17.341020955154125</v>
      </c>
      <c r="AN208" s="14">
        <f t="shared" si="264"/>
        <v>5.5633113400316301</v>
      </c>
      <c r="AO208" s="11">
        <f t="shared" si="265"/>
        <v>4.4757090667992003E-3</v>
      </c>
      <c r="AP208" s="11">
        <f t="shared" si="266"/>
        <v>5.6382129714171126E-3</v>
      </c>
      <c r="AQ208" s="11">
        <f t="shared" si="267"/>
        <v>5.1145705625711005E-3</v>
      </c>
      <c r="AR208" s="1">
        <f t="shared" si="271"/>
        <v>303650.11703708227</v>
      </c>
      <c r="AS208" s="1">
        <f t="shared" si="271"/>
        <v>122031.07401858129</v>
      </c>
      <c r="AT208" s="1">
        <f t="shared" si="271"/>
        <v>43074.359502314859</v>
      </c>
      <c r="AU208" s="1">
        <f t="shared" si="228"/>
        <v>60730.023407416455</v>
      </c>
      <c r="AV208" s="1">
        <f t="shared" si="229"/>
        <v>24406.214803716259</v>
      </c>
      <c r="AW208" s="1">
        <f t="shared" si="230"/>
        <v>8614.8719004629729</v>
      </c>
      <c r="AX208" s="1">
        <f t="shared" si="282"/>
        <v>208449.1848360055</v>
      </c>
      <c r="AY208" s="1">
        <f t="shared" si="274"/>
        <v>32937.049345335276</v>
      </c>
      <c r="AZ208" s="1">
        <f t="shared" si="275"/>
        <v>7886.5594120553933</v>
      </c>
      <c r="BA208" s="1">
        <f t="shared" si="283"/>
        <v>14272.791914185864</v>
      </c>
      <c r="BB208" s="1">
        <f t="shared" si="284"/>
        <v>30832.400248833968</v>
      </c>
      <c r="BC208" s="1">
        <f t="shared" si="285"/>
        <v>39206.204585562686</v>
      </c>
      <c r="BD208" s="1">
        <f t="shared" si="286"/>
        <v>1093.488581705825</v>
      </c>
      <c r="BE208" s="2">
        <f t="shared" si="292"/>
        <v>1.2215527840971803E-2</v>
      </c>
      <c r="BF208" s="2">
        <f t="shared" si="293"/>
        <v>1.0459493193196024E-2</v>
      </c>
      <c r="BG208" s="2">
        <f t="shared" si="294"/>
        <v>6.7106044469667243E-3</v>
      </c>
      <c r="BH208" s="2">
        <f t="shared" si="276"/>
        <v>8.382034048318299E-3</v>
      </c>
      <c r="BI208" s="2">
        <f t="shared" si="287"/>
        <v>1.4921912043355725E-5</v>
      </c>
      <c r="BJ208" s="2">
        <f t="shared" si="277"/>
        <v>1.0940099785851396E-5</v>
      </c>
      <c r="BK208" s="2">
        <f t="shared" si="278"/>
        <v>4.5032212043649583E-6</v>
      </c>
      <c r="BL208" s="2">
        <f t="shared" si="279"/>
        <v>4.531040338382013</v>
      </c>
      <c r="BM208" s="2">
        <f t="shared" si="280"/>
        <v>1.3350321267378971</v>
      </c>
      <c r="BN208" s="2">
        <f t="shared" si="281"/>
        <v>0.1939733690752635</v>
      </c>
      <c r="BO208" s="2">
        <f t="shared" si="288"/>
        <v>72.205433759711937</v>
      </c>
      <c r="BP208" s="2">
        <f t="shared" si="289"/>
        <v>7.512785108951987</v>
      </c>
      <c r="BQ208" s="2">
        <f t="shared" si="290"/>
        <v>0.87862079590998832</v>
      </c>
      <c r="BR208" s="11">
        <f t="shared" si="291"/>
        <v>3.5848299418210966E-2</v>
      </c>
      <c r="BS208" s="17">
        <f t="shared" si="272"/>
        <v>1.8914419998703419E-3</v>
      </c>
      <c r="BT208" s="17">
        <f t="shared" si="273"/>
        <v>1.2969641399330861E-2</v>
      </c>
      <c r="BU208" s="12">
        <f>(BU$3*templow!$I318+BU$4*templow!$I318^2+BU$5*templow!$I318^6)*(K208/K$56)^$BW$1</f>
        <v>0.92714216679356332</v>
      </c>
      <c r="BV208" s="12">
        <f>(BV$3*templow!$I318+BV$4*templow!$I318^2+BV$5*templow!$I318^6)*(L208/L$56)^$BW$1</f>
        <v>-0.30692162994578909</v>
      </c>
      <c r="BW208" s="12">
        <f>(BW$3*templow!$I318+BW$4*templow!$I318^2+BW$5*templow!$I318^6)*(M208/M$56)^$BW$1</f>
        <v>-1.0972608899232339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231"/>
        <v>2163</v>
      </c>
      <c r="B209" s="5">
        <f t="shared" si="232"/>
        <v>1165.3702727882796</v>
      </c>
      <c r="C209" s="5">
        <f t="shared" si="233"/>
        <v>2963.9925173836427</v>
      </c>
      <c r="D209" s="5">
        <f t="shared" si="234"/>
        <v>4369.4224780238083</v>
      </c>
      <c r="E209" s="15">
        <f t="shared" si="235"/>
        <v>1.6044994821728274E-6</v>
      </c>
      <c r="F209" s="15">
        <f t="shared" si="236"/>
        <v>3.1609715703644595E-6</v>
      </c>
      <c r="G209" s="15">
        <f t="shared" si="237"/>
        <v>6.4530110183811172E-6</v>
      </c>
      <c r="H209" s="5">
        <f t="shared" si="238"/>
        <v>305258.23426894803</v>
      </c>
      <c r="I209" s="5">
        <f t="shared" si="239"/>
        <v>122868.80798394435</v>
      </c>
      <c r="J209" s="5">
        <f t="shared" si="240"/>
        <v>43342.663594502825</v>
      </c>
      <c r="K209" s="5">
        <f t="shared" si="241"/>
        <v>261940.98253303076</v>
      </c>
      <c r="L209" s="5">
        <f t="shared" si="242"/>
        <v>41453.818544860005</v>
      </c>
      <c r="M209" s="5">
        <f t="shared" si="243"/>
        <v>9919.5405828794428</v>
      </c>
      <c r="N209" s="15">
        <f t="shared" si="244"/>
        <v>5.2943415983486286E-3</v>
      </c>
      <c r="O209" s="15">
        <f t="shared" si="245"/>
        <v>6.8617406551243487E-3</v>
      </c>
      <c r="P209" s="15">
        <f t="shared" si="246"/>
        <v>6.222365379400463E-3</v>
      </c>
      <c r="Q209" s="5">
        <f t="shared" si="247"/>
        <v>8236.0847447893757</v>
      </c>
      <c r="R209" s="5">
        <f t="shared" si="248"/>
        <v>11293.173349030392</v>
      </c>
      <c r="S209" s="5">
        <f t="shared" si="249"/>
        <v>6368.8687721334163</v>
      </c>
      <c r="T209" s="5">
        <f t="shared" si="250"/>
        <v>26.98071278736732</v>
      </c>
      <c r="U209" s="5">
        <f t="shared" si="251"/>
        <v>91.91245145396141</v>
      </c>
      <c r="V209" s="5">
        <f t="shared" si="252"/>
        <v>146.94225605786681</v>
      </c>
      <c r="W209" s="15">
        <f t="shared" si="253"/>
        <v>-1.0734613539272964E-2</v>
      </c>
      <c r="X209" s="15">
        <f t="shared" si="254"/>
        <v>-1.217998157191269E-2</v>
      </c>
      <c r="Y209" s="15">
        <f t="shared" si="255"/>
        <v>-9.7425357312937999E-3</v>
      </c>
      <c r="Z209" s="5">
        <f t="shared" si="268"/>
        <v>10176.900629166841</v>
      </c>
      <c r="AA209" s="5">
        <f t="shared" si="269"/>
        <v>33808.005373877611</v>
      </c>
      <c r="AB209" s="5">
        <f t="shared" si="270"/>
        <v>66208.719950610292</v>
      </c>
      <c r="AC209" s="16">
        <f t="shared" si="256"/>
        <v>1.2440541409360164</v>
      </c>
      <c r="AD209" s="16">
        <f t="shared" si="257"/>
        <v>3.0089779957678147</v>
      </c>
      <c r="AE209" s="16">
        <f t="shared" si="258"/>
        <v>10.428503360425285</v>
      </c>
      <c r="AF209" s="15">
        <f t="shared" si="259"/>
        <v>-4.0504037456468023E-3</v>
      </c>
      <c r="AG209" s="15">
        <f t="shared" si="260"/>
        <v>2.9673830763510267E-4</v>
      </c>
      <c r="AH209" s="15">
        <f t="shared" si="261"/>
        <v>9.7937136394747881E-3</v>
      </c>
      <c r="AI209" s="1">
        <f t="shared" si="225"/>
        <v>576792.02588334109</v>
      </c>
      <c r="AJ209" s="1">
        <f t="shared" si="226"/>
        <v>228527.36158659842</v>
      </c>
      <c r="AK209" s="1">
        <f t="shared" si="227"/>
        <v>81136.440439736602</v>
      </c>
      <c r="AL209" s="14">
        <f t="shared" si="262"/>
        <v>75.039656054210809</v>
      </c>
      <c r="AM209" s="14">
        <f t="shared" si="263"/>
        <v>17.437815600748223</v>
      </c>
      <c r="AN209" s="14">
        <f t="shared" si="264"/>
        <v>5.5914807489576726</v>
      </c>
      <c r="AO209" s="11">
        <f t="shared" si="265"/>
        <v>4.4309519761312087E-3</v>
      </c>
      <c r="AP209" s="11">
        <f t="shared" si="266"/>
        <v>5.5818308417029412E-3</v>
      </c>
      <c r="AQ209" s="11">
        <f t="shared" si="267"/>
        <v>5.0634248569453892E-3</v>
      </c>
      <c r="AR209" s="1">
        <f t="shared" si="271"/>
        <v>305258.23426894803</v>
      </c>
      <c r="AS209" s="1">
        <f t="shared" si="271"/>
        <v>122868.80798394435</v>
      </c>
      <c r="AT209" s="1">
        <f t="shared" si="271"/>
        <v>43342.663594502825</v>
      </c>
      <c r="AU209" s="1">
        <f t="shared" si="228"/>
        <v>61051.646853789607</v>
      </c>
      <c r="AV209" s="1">
        <f t="shared" si="229"/>
        <v>24573.761596788871</v>
      </c>
      <c r="AW209" s="1">
        <f t="shared" si="230"/>
        <v>8668.5327189005657</v>
      </c>
      <c r="AX209" s="1">
        <f t="shared" si="282"/>
        <v>209552.78602642461</v>
      </c>
      <c r="AY209" s="1">
        <f t="shared" si="274"/>
        <v>33163.054835888004</v>
      </c>
      <c r="AZ209" s="1">
        <f t="shared" si="275"/>
        <v>7935.6324663035548</v>
      </c>
      <c r="BA209" s="1">
        <f t="shared" si="283"/>
        <v>14278.968407909875</v>
      </c>
      <c r="BB209" s="1">
        <f t="shared" si="284"/>
        <v>30852.766397147505</v>
      </c>
      <c r="BC209" s="1">
        <f t="shared" si="285"/>
        <v>39233.56148876698</v>
      </c>
      <c r="BD209" s="1">
        <f t="shared" si="286"/>
        <v>1062.3180965817464</v>
      </c>
      <c r="BE209" s="2">
        <f t="shared" si="292"/>
        <v>1.2215527840971803E-2</v>
      </c>
      <c r="BF209" s="2">
        <f t="shared" si="293"/>
        <v>1.0459493193196024E-2</v>
      </c>
      <c r="BG209" s="2">
        <f t="shared" si="294"/>
        <v>6.7106044469667243E-3</v>
      </c>
      <c r="BH209" s="2">
        <f t="shared" si="276"/>
        <v>8.3691895751793356E-3</v>
      </c>
      <c r="BI209" s="2">
        <f t="shared" si="287"/>
        <v>1.4921912043355725E-5</v>
      </c>
      <c r="BJ209" s="2">
        <f t="shared" si="277"/>
        <v>1.0940099785851396E-5</v>
      </c>
      <c r="BK209" s="2">
        <f t="shared" si="278"/>
        <v>4.5032212043649583E-6</v>
      </c>
      <c r="BL209" s="2">
        <f t="shared" si="279"/>
        <v>4.5550365222713189</v>
      </c>
      <c r="BM209" s="2">
        <f t="shared" si="280"/>
        <v>1.3441970199129658</v>
      </c>
      <c r="BN209" s="2">
        <f t="shared" si="281"/>
        <v>0.19518160175242225</v>
      </c>
      <c r="BO209" s="2">
        <f t="shared" si="288"/>
        <v>73.281455627291578</v>
      </c>
      <c r="BP209" s="2">
        <f t="shared" si="289"/>
        <v>7.6026103672899135</v>
      </c>
      <c r="BQ209" s="2">
        <f t="shared" si="290"/>
        <v>0.8786017046625364</v>
      </c>
      <c r="BR209" s="11">
        <f t="shared" si="291"/>
        <v>3.5785462488771208E-2</v>
      </c>
      <c r="BS209" s="17">
        <f t="shared" si="272"/>
        <v>1.8259835932855023E-3</v>
      </c>
      <c r="BT209" s="17">
        <f t="shared" si="273"/>
        <v>1.2591884853719282E-2</v>
      </c>
      <c r="BU209" s="12">
        <f>(BU$3*templow!$I319+BU$4*templow!$I319^2+BU$5*templow!$I319^6)*(K209/K$56)^$BW$1</f>
        <v>0.89478742307674874</v>
      </c>
      <c r="BV209" s="12">
        <f>(BV$3*templow!$I319+BV$4*templow!$I319^2+BV$5*templow!$I319^6)*(L209/L$56)^$BW$1</f>
        <v>-0.33126260558926568</v>
      </c>
      <c r="BW209" s="12">
        <f>(BW$3*templow!$I319+BW$4*templow!$I319^2+BW$5*templow!$I319^6)*(M209/M$56)^$BW$1</f>
        <v>-1.1194170631525822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231"/>
        <v>2164</v>
      </c>
      <c r="B210" s="5">
        <f t="shared" si="232"/>
        <v>1165.3720491324791</v>
      </c>
      <c r="C210" s="5">
        <f t="shared" si="233"/>
        <v>2964.0014180249209</v>
      </c>
      <c r="D210" s="5">
        <f t="shared" si="234"/>
        <v>4369.449264158633</v>
      </c>
      <c r="E210" s="15">
        <f t="shared" si="235"/>
        <v>1.5242745080641861E-6</v>
      </c>
      <c r="F210" s="15">
        <f t="shared" si="236"/>
        <v>3.0029229918462365E-6</v>
      </c>
      <c r="G210" s="15">
        <f t="shared" si="237"/>
        <v>6.1303604674620612E-6</v>
      </c>
      <c r="H210" s="5">
        <f t="shared" si="238"/>
        <v>306856.956610878</v>
      </c>
      <c r="I210" s="5">
        <f t="shared" si="239"/>
        <v>123703.39688547322</v>
      </c>
      <c r="J210" s="5">
        <f t="shared" si="240"/>
        <v>43609.792103811073</v>
      </c>
      <c r="K210" s="5">
        <f t="shared" si="241"/>
        <v>263312.4390097626</v>
      </c>
      <c r="L210" s="5">
        <f t="shared" si="242"/>
        <v>41735.269130843968</v>
      </c>
      <c r="M210" s="5">
        <f t="shared" si="243"/>
        <v>9980.6152829213443</v>
      </c>
      <c r="N210" s="15">
        <f t="shared" si="244"/>
        <v>5.2357460961989233E-3</v>
      </c>
      <c r="O210" s="15">
        <f t="shared" si="245"/>
        <v>6.789497225192509E-3</v>
      </c>
      <c r="P210" s="15">
        <f t="shared" si="246"/>
        <v>6.1570089392357641E-3</v>
      </c>
      <c r="Q210" s="5">
        <f t="shared" si="247"/>
        <v>8190.345192317006</v>
      </c>
      <c r="R210" s="5">
        <f t="shared" si="248"/>
        <v>11231.397502077283</v>
      </c>
      <c r="S210" s="5">
        <f t="shared" si="249"/>
        <v>6345.6898878173688</v>
      </c>
      <c r="T210" s="5">
        <f t="shared" si="250"/>
        <v>26.691085262580813</v>
      </c>
      <c r="U210" s="5">
        <f t="shared" si="251"/>
        <v>90.792959489022834</v>
      </c>
      <c r="V210" s="5">
        <f t="shared" si="252"/>
        <v>145.51066587778612</v>
      </c>
      <c r="W210" s="15">
        <f t="shared" si="253"/>
        <v>-1.0734613539272964E-2</v>
      </c>
      <c r="X210" s="15">
        <f t="shared" si="254"/>
        <v>-1.217998157191269E-2</v>
      </c>
      <c r="Y210" s="15">
        <f t="shared" si="255"/>
        <v>-9.7425357312937999E-3</v>
      </c>
      <c r="Z210" s="5">
        <f t="shared" si="268"/>
        <v>10079.979351956785</v>
      </c>
      <c r="AA210" s="5">
        <f t="shared" si="269"/>
        <v>33635.464981742989</v>
      </c>
      <c r="AB210" s="5">
        <f t="shared" si="270"/>
        <v>66618.177536401723</v>
      </c>
      <c r="AC210" s="16">
        <f t="shared" si="256"/>
        <v>1.2390152193837818</v>
      </c>
      <c r="AD210" s="16">
        <f t="shared" si="257"/>
        <v>3.0098708748059901</v>
      </c>
      <c r="AE210" s="16">
        <f t="shared" si="258"/>
        <v>10.530637136025591</v>
      </c>
      <c r="AF210" s="15">
        <f t="shared" si="259"/>
        <v>-4.0504037456468023E-3</v>
      </c>
      <c r="AG210" s="15">
        <f t="shared" si="260"/>
        <v>2.9673830763510267E-4</v>
      </c>
      <c r="AH210" s="15">
        <f t="shared" si="261"/>
        <v>9.7937136394747881E-3</v>
      </c>
      <c r="AI210" s="1">
        <f t="shared" si="225"/>
        <v>580164.47014879656</v>
      </c>
      <c r="AJ210" s="1">
        <f t="shared" si="226"/>
        <v>230248.38702472748</v>
      </c>
      <c r="AK210" s="1">
        <f t="shared" si="227"/>
        <v>81691.329114663502</v>
      </c>
      <c r="AL210" s="14">
        <f t="shared" si="262"/>
        <v>75.368828195369602</v>
      </c>
      <c r="AM210" s="14">
        <f t="shared" si="263"/>
        <v>17.534177188311087</v>
      </c>
      <c r="AN210" s="14">
        <f t="shared" si="264"/>
        <v>5.6195096711429624</v>
      </c>
      <c r="AO210" s="11">
        <f t="shared" si="265"/>
        <v>4.3866424563698964E-3</v>
      </c>
      <c r="AP210" s="11">
        <f t="shared" si="266"/>
        <v>5.5260125332859114E-3</v>
      </c>
      <c r="AQ210" s="11">
        <f t="shared" si="267"/>
        <v>5.0127906083759352E-3</v>
      </c>
      <c r="AR210" s="1">
        <f t="shared" si="271"/>
        <v>306856.956610878</v>
      </c>
      <c r="AS210" s="1">
        <f t="shared" si="271"/>
        <v>123703.39688547322</v>
      </c>
      <c r="AT210" s="1">
        <f t="shared" si="271"/>
        <v>43609.792103811073</v>
      </c>
      <c r="AU210" s="1">
        <f t="shared" si="228"/>
        <v>61371.391322175601</v>
      </c>
      <c r="AV210" s="1">
        <f t="shared" si="229"/>
        <v>24740.679377094646</v>
      </c>
      <c r="AW210" s="1">
        <f t="shared" si="230"/>
        <v>8721.9584207622156</v>
      </c>
      <c r="AX210" s="1">
        <f t="shared" si="282"/>
        <v>210649.95120781011</v>
      </c>
      <c r="AY210" s="1">
        <f t="shared" si="274"/>
        <v>33388.215304675177</v>
      </c>
      <c r="AZ210" s="1">
        <f t="shared" si="275"/>
        <v>7984.4922263370745</v>
      </c>
      <c r="BA210" s="1">
        <f t="shared" si="283"/>
        <v>14285.075847476997</v>
      </c>
      <c r="BB210" s="1">
        <f t="shared" si="284"/>
        <v>30872.915116497235</v>
      </c>
      <c r="BC210" s="1">
        <f t="shared" si="285"/>
        <v>39260.622261008255</v>
      </c>
      <c r="BD210" s="1">
        <f t="shared" si="286"/>
        <v>1032.0285992617896</v>
      </c>
      <c r="BE210" s="2">
        <f t="shared" si="292"/>
        <v>1.2215527840971803E-2</v>
      </c>
      <c r="BF210" s="2">
        <f t="shared" si="293"/>
        <v>1.0459493193196024E-2</v>
      </c>
      <c r="BG210" s="2">
        <f t="shared" si="294"/>
        <v>6.7106044469667243E-3</v>
      </c>
      <c r="BH210" s="2">
        <f t="shared" si="276"/>
        <v>8.3563868223853963E-3</v>
      </c>
      <c r="BI210" s="2">
        <f t="shared" si="287"/>
        <v>1.4921912043355725E-5</v>
      </c>
      <c r="BJ210" s="2">
        <f t="shared" si="277"/>
        <v>1.0940099785851396E-5</v>
      </c>
      <c r="BK210" s="2">
        <f t="shared" si="278"/>
        <v>4.5032212043649583E-6</v>
      </c>
      <c r="BL210" s="2">
        <f t="shared" si="279"/>
        <v>4.5788925164393453</v>
      </c>
      <c r="BM210" s="2">
        <f t="shared" si="280"/>
        <v>1.3533275057758558</v>
      </c>
      <c r="BN210" s="2">
        <f t="shared" si="281"/>
        <v>0.19638454051982954</v>
      </c>
      <c r="BO210" s="2">
        <f t="shared" si="288"/>
        <v>74.373559028142097</v>
      </c>
      <c r="BP210" s="2">
        <f t="shared" si="289"/>
        <v>7.6935153915733672</v>
      </c>
      <c r="BQ210" s="2">
        <f t="shared" si="290"/>
        <v>0.87858322051280746</v>
      </c>
      <c r="BR210" s="11">
        <f t="shared" si="291"/>
        <v>3.5723272481815699E-2</v>
      </c>
      <c r="BS210" s="17">
        <f t="shared" si="272"/>
        <v>1.7628974912411435E-3</v>
      </c>
      <c r="BT210" s="17">
        <f t="shared" si="273"/>
        <v>1.222513092594105E-2</v>
      </c>
      <c r="BU210" s="12">
        <f>(BU$3*templow!$I320+BU$4*templow!$I320^2+BU$5*templow!$I320^6)*(K210/K$56)^$BW$1</f>
        <v>0.86231609089619088</v>
      </c>
      <c r="BV210" s="12">
        <f>(BV$3*templow!$I320+BV$4*templow!$I320^2+BV$5*templow!$I320^6)*(L210/L$56)^$BW$1</f>
        <v>-0.35564198456190815</v>
      </c>
      <c r="BW210" s="12">
        <f>(BW$3*templow!$I320+BW$4*templow!$I320^2+BW$5*templow!$I320^6)*(M210/M$56)^$BW$1</f>
        <v>-1.1415905329370837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231"/>
        <v>2165</v>
      </c>
      <c r="B211" s="5">
        <f t="shared" si="232"/>
        <v>1165.3737366620405</v>
      </c>
      <c r="C211" s="5">
        <f t="shared" si="233"/>
        <v>2964.0098736595269</v>
      </c>
      <c r="D211" s="5">
        <f t="shared" si="234"/>
        <v>4369.474711142715</v>
      </c>
      <c r="E211" s="15">
        <f t="shared" si="235"/>
        <v>1.4480607826609766E-6</v>
      </c>
      <c r="F211" s="15">
        <f t="shared" si="236"/>
        <v>2.8527768422539245E-6</v>
      </c>
      <c r="G211" s="15">
        <f t="shared" si="237"/>
        <v>5.8238424440889582E-6</v>
      </c>
      <c r="H211" s="5">
        <f t="shared" si="238"/>
        <v>308446.2381233506</v>
      </c>
      <c r="I211" s="5">
        <f t="shared" si="239"/>
        <v>124534.79157179175</v>
      </c>
      <c r="J211" s="5">
        <f t="shared" si="240"/>
        <v>43875.732752977754</v>
      </c>
      <c r="K211" s="5">
        <f t="shared" si="241"/>
        <v>264675.81036005478</v>
      </c>
      <c r="L211" s="5">
        <f t="shared" si="242"/>
        <v>42015.646667881832</v>
      </c>
      <c r="M211" s="5">
        <f t="shared" si="243"/>
        <v>10041.420457495513</v>
      </c>
      <c r="N211" s="15">
        <f t="shared" si="244"/>
        <v>5.1777703910207418E-3</v>
      </c>
      <c r="O211" s="15">
        <f t="shared" si="245"/>
        <v>6.7179999764432896E-3</v>
      </c>
      <c r="P211" s="15">
        <f t="shared" si="246"/>
        <v>6.0923272614481494E-3</v>
      </c>
      <c r="Q211" s="5">
        <f t="shared" si="247"/>
        <v>8144.3892917483199</v>
      </c>
      <c r="R211" s="5">
        <f t="shared" si="248"/>
        <v>11169.164668270478</v>
      </c>
      <c r="S211" s="5">
        <f t="shared" si="249"/>
        <v>6322.1869694269126</v>
      </c>
      <c r="T211" s="5">
        <f t="shared" si="250"/>
        <v>26.404566777343224</v>
      </c>
      <c r="U211" s="5">
        <f t="shared" si="251"/>
        <v>89.687102915587118</v>
      </c>
      <c r="V211" s="5">
        <f t="shared" si="252"/>
        <v>144.09302301618743</v>
      </c>
      <c r="W211" s="15">
        <f t="shared" si="253"/>
        <v>-1.0734613539272964E-2</v>
      </c>
      <c r="X211" s="15">
        <f t="shared" si="254"/>
        <v>-1.217998157191269E-2</v>
      </c>
      <c r="Y211" s="15">
        <f t="shared" si="255"/>
        <v>-9.7425357312937999E-3</v>
      </c>
      <c r="Z211" s="5">
        <f t="shared" si="268"/>
        <v>9983.3983830869947</v>
      </c>
      <c r="AA211" s="5">
        <f t="shared" si="269"/>
        <v>33461.398802719988</v>
      </c>
      <c r="AB211" s="5">
        <f t="shared" si="270"/>
        <v>67025.791961090639</v>
      </c>
      <c r="AC211" s="16">
        <f t="shared" si="256"/>
        <v>1.2339967074982763</v>
      </c>
      <c r="AD211" s="16">
        <f t="shared" si="257"/>
        <v>3.0107640187955802</v>
      </c>
      <c r="AE211" s="16">
        <f t="shared" si="258"/>
        <v>10.633771180577044</v>
      </c>
      <c r="AF211" s="15">
        <f t="shared" si="259"/>
        <v>-4.0504037456468023E-3</v>
      </c>
      <c r="AG211" s="15">
        <f t="shared" si="260"/>
        <v>2.9673830763510267E-4</v>
      </c>
      <c r="AH211" s="15">
        <f t="shared" si="261"/>
        <v>9.7937136394747881E-3</v>
      </c>
      <c r="AI211" s="1">
        <f t="shared" si="225"/>
        <v>583519.41445609252</v>
      </c>
      <c r="AJ211" s="1">
        <f t="shared" si="226"/>
        <v>231964.22769934937</v>
      </c>
      <c r="AK211" s="1">
        <f t="shared" si="227"/>
        <v>82244.154623959359</v>
      </c>
      <c r="AL211" s="14">
        <f t="shared" si="262"/>
        <v>75.696138136001778</v>
      </c>
      <c r="AM211" s="14">
        <f t="shared" si="263"/>
        <v>17.630102330385519</v>
      </c>
      <c r="AN211" s="14">
        <f t="shared" si="264"/>
        <v>5.6473974021931133</v>
      </c>
      <c r="AO211" s="11">
        <f t="shared" si="265"/>
        <v>4.342776031806197E-3</v>
      </c>
      <c r="AP211" s="11">
        <f t="shared" si="266"/>
        <v>5.4707524079530521E-3</v>
      </c>
      <c r="AQ211" s="11">
        <f t="shared" si="267"/>
        <v>4.9626627022921754E-3</v>
      </c>
      <c r="AR211" s="1">
        <f t="shared" si="271"/>
        <v>308446.2381233506</v>
      </c>
      <c r="AS211" s="1">
        <f t="shared" si="271"/>
        <v>124534.79157179175</v>
      </c>
      <c r="AT211" s="1">
        <f t="shared" si="271"/>
        <v>43875.732752977754</v>
      </c>
      <c r="AU211" s="1">
        <f t="shared" si="228"/>
        <v>61689.247624670126</v>
      </c>
      <c r="AV211" s="1">
        <f t="shared" si="229"/>
        <v>24906.958314358351</v>
      </c>
      <c r="AW211" s="1">
        <f t="shared" si="230"/>
        <v>8775.1465505955512</v>
      </c>
      <c r="AX211" s="1">
        <f t="shared" si="282"/>
        <v>211740.6482880438</v>
      </c>
      <c r="AY211" s="1">
        <f t="shared" si="274"/>
        <v>33612.517334305463</v>
      </c>
      <c r="AZ211" s="1">
        <f t="shared" si="275"/>
        <v>8033.1363659964109</v>
      </c>
      <c r="BA211" s="1">
        <f t="shared" si="283"/>
        <v>14291.115003046836</v>
      </c>
      <c r="BB211" s="1">
        <f t="shared" si="284"/>
        <v>30892.848821210053</v>
      </c>
      <c r="BC211" s="1">
        <f t="shared" si="285"/>
        <v>39287.390416741859</v>
      </c>
      <c r="BD211" s="1">
        <f t="shared" si="286"/>
        <v>1002.5955000851993</v>
      </c>
      <c r="BE211" s="2">
        <f t="shared" si="292"/>
        <v>1.2215527840971803E-2</v>
      </c>
      <c r="BF211" s="2">
        <f t="shared" si="293"/>
        <v>1.0459493193196024E-2</v>
      </c>
      <c r="BG211" s="2">
        <f t="shared" si="294"/>
        <v>6.7106044469667243E-3</v>
      </c>
      <c r="BH211" s="2">
        <f t="shared" si="276"/>
        <v>8.3436264676554038E-3</v>
      </c>
      <c r="BI211" s="2">
        <f t="shared" si="287"/>
        <v>1.4921912043355725E-5</v>
      </c>
      <c r="BJ211" s="2">
        <f t="shared" si="277"/>
        <v>1.0940099785851396E-5</v>
      </c>
      <c r="BK211" s="2">
        <f t="shared" si="278"/>
        <v>4.5032212043649583E-6</v>
      </c>
      <c r="BL211" s="2">
        <f t="shared" si="279"/>
        <v>4.6026076353805934</v>
      </c>
      <c r="BM211" s="2">
        <f t="shared" si="280"/>
        <v>1.3624230466056071</v>
      </c>
      <c r="BN211" s="2">
        <f t="shared" si="281"/>
        <v>0.19758213009025952</v>
      </c>
      <c r="BO211" s="2">
        <f t="shared" si="288"/>
        <v>75.481984483799508</v>
      </c>
      <c r="BP211" s="2">
        <f t="shared" si="289"/>
        <v>7.7855131666244564</v>
      </c>
      <c r="BQ211" s="2">
        <f t="shared" si="290"/>
        <v>0.87856533645131163</v>
      </c>
      <c r="BR211" s="11">
        <f t="shared" si="291"/>
        <v>3.5661722841521221E-2</v>
      </c>
      <c r="BS211" s="17">
        <f t="shared" si="272"/>
        <v>1.7020931537213237E-3</v>
      </c>
      <c r="BT211" s="17">
        <f t="shared" si="273"/>
        <v>1.1869059151399077E-2</v>
      </c>
      <c r="BU211" s="12">
        <f>(BU$3*templow!$I321+BU$4*templow!$I321^2+BU$5*templow!$I321^6)*(K211/K$56)^$BW$1</f>
        <v>0.82973221260881336</v>
      </c>
      <c r="BV211" s="12">
        <f>(BV$3*templow!$I321+BV$4*templow!$I321^2+BV$5*templow!$I321^6)*(L211/L$56)^$BW$1</f>
        <v>-0.38005748152132451</v>
      </c>
      <c r="BW211" s="12">
        <f>(BW$3*templow!$I321+BW$4*templow!$I321^2+BW$5*templow!$I321^6)*(M211/M$56)^$BW$1</f>
        <v>-1.1637795971364908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231"/>
        <v>2166</v>
      </c>
      <c r="B212" s="5">
        <f t="shared" si="232"/>
        <v>1165.3753398174454</v>
      </c>
      <c r="C212" s="5">
        <f t="shared" si="233"/>
        <v>2964.0179065353186</v>
      </c>
      <c r="D212" s="5">
        <f t="shared" si="234"/>
        <v>4369.4988859183823</v>
      </c>
      <c r="E212" s="15">
        <f t="shared" si="235"/>
        <v>1.3756577435279278E-6</v>
      </c>
      <c r="F212" s="15">
        <f t="shared" si="236"/>
        <v>2.7101380001412282E-6</v>
      </c>
      <c r="G212" s="15">
        <f t="shared" si="237"/>
        <v>5.53265032188451E-6</v>
      </c>
      <c r="H212" s="5">
        <f t="shared" si="238"/>
        <v>310026.0351441403</v>
      </c>
      <c r="I212" s="5">
        <f t="shared" si="239"/>
        <v>125362.94409752949</v>
      </c>
      <c r="J212" s="5">
        <f t="shared" si="240"/>
        <v>44140.473622799953</v>
      </c>
      <c r="K212" s="5">
        <f t="shared" si="241"/>
        <v>266031.05845083826</v>
      </c>
      <c r="L212" s="5">
        <f t="shared" si="242"/>
        <v>42294.934798173323</v>
      </c>
      <c r="M212" s="5">
        <f t="shared" si="243"/>
        <v>10101.953284632202</v>
      </c>
      <c r="N212" s="15">
        <f t="shared" si="244"/>
        <v>5.1204078262379049E-3</v>
      </c>
      <c r="O212" s="15">
        <f t="shared" si="245"/>
        <v>6.6472410266384951E-3</v>
      </c>
      <c r="P212" s="15">
        <f t="shared" si="246"/>
        <v>6.0283131647478339E-3</v>
      </c>
      <c r="Q212" s="5">
        <f t="shared" si="247"/>
        <v>8098.2284939954561</v>
      </c>
      <c r="R212" s="5">
        <f t="shared" si="248"/>
        <v>11106.494385973856</v>
      </c>
      <c r="S212" s="5">
        <f t="shared" si="249"/>
        <v>6298.3684976733311</v>
      </c>
      <c r="T212" s="5">
        <f t="shared" si="250"/>
        <v>26.121123957316517</v>
      </c>
      <c r="U212" s="5">
        <f t="shared" si="251"/>
        <v>88.594715654837032</v>
      </c>
      <c r="V212" s="5">
        <f t="shared" si="252"/>
        <v>142.68919159082208</v>
      </c>
      <c r="W212" s="15">
        <f t="shared" si="253"/>
        <v>-1.0734613539272964E-2</v>
      </c>
      <c r="X212" s="15">
        <f t="shared" si="254"/>
        <v>-1.217998157191269E-2</v>
      </c>
      <c r="Y212" s="15">
        <f t="shared" si="255"/>
        <v>-9.7425357312937999E-3</v>
      </c>
      <c r="Z212" s="5">
        <f t="shared" si="268"/>
        <v>9887.1717847395885</v>
      </c>
      <c r="AA212" s="5">
        <f t="shared" si="269"/>
        <v>33285.864465186736</v>
      </c>
      <c r="AB212" s="5">
        <f t="shared" si="270"/>
        <v>67431.544598254448</v>
      </c>
      <c r="AC212" s="16">
        <f t="shared" si="256"/>
        <v>1.2289985226121094</v>
      </c>
      <c r="AD212" s="16">
        <f t="shared" si="257"/>
        <v>3.0116574278152064</v>
      </c>
      <c r="AE212" s="16">
        <f t="shared" si="258"/>
        <v>10.737915290427315</v>
      </c>
      <c r="AF212" s="15">
        <f t="shared" si="259"/>
        <v>-4.0504037456468023E-3</v>
      </c>
      <c r="AG212" s="15">
        <f t="shared" si="260"/>
        <v>2.9673830763510267E-4</v>
      </c>
      <c r="AH212" s="15">
        <f t="shared" si="261"/>
        <v>9.7937136394747881E-3</v>
      </c>
      <c r="AI212" s="1">
        <f t="shared" si="225"/>
        <v>586856.72063515347</v>
      </c>
      <c r="AJ212" s="1">
        <f t="shared" si="226"/>
        <v>233674.76324377279</v>
      </c>
      <c r="AK212" s="1">
        <f t="shared" si="227"/>
        <v>82794.885712158983</v>
      </c>
      <c r="AL212" s="14">
        <f t="shared" si="262"/>
        <v>76.021582196655132</v>
      </c>
      <c r="AM212" s="14">
        <f t="shared" si="263"/>
        <v>17.725587755914173</v>
      </c>
      <c r="AN212" s="14">
        <f t="shared" si="264"/>
        <v>5.6751432693614694</v>
      </c>
      <c r="AO212" s="11">
        <f t="shared" si="265"/>
        <v>4.2993482714881346E-3</v>
      </c>
      <c r="AP212" s="11">
        <f t="shared" si="266"/>
        <v>5.4160448838735213E-3</v>
      </c>
      <c r="AQ212" s="11">
        <f t="shared" si="267"/>
        <v>4.9130360752692535E-3</v>
      </c>
      <c r="AR212" s="1">
        <f t="shared" si="271"/>
        <v>310026.0351441403</v>
      </c>
      <c r="AS212" s="1">
        <f t="shared" si="271"/>
        <v>125362.94409752949</v>
      </c>
      <c r="AT212" s="1">
        <f t="shared" si="271"/>
        <v>44140.473622799953</v>
      </c>
      <c r="AU212" s="1">
        <f t="shared" si="228"/>
        <v>62005.207028828067</v>
      </c>
      <c r="AV212" s="1">
        <f t="shared" si="229"/>
        <v>25072.588819505898</v>
      </c>
      <c r="AW212" s="1">
        <f t="shared" si="230"/>
        <v>8828.0947245599909</v>
      </c>
      <c r="AX212" s="1">
        <f t="shared" si="282"/>
        <v>212824.8467606706</v>
      </c>
      <c r="AY212" s="1">
        <f t="shared" si="274"/>
        <v>33835.947838538661</v>
      </c>
      <c r="AZ212" s="1">
        <f t="shared" si="275"/>
        <v>8081.5626277057627</v>
      </c>
      <c r="BA212" s="1">
        <f t="shared" si="283"/>
        <v>14297.086634450236</v>
      </c>
      <c r="BB212" s="1">
        <f t="shared" si="284"/>
        <v>30912.569891506584</v>
      </c>
      <c r="BC212" s="1">
        <f t="shared" si="285"/>
        <v>39313.869410418032</v>
      </c>
      <c r="BD212" s="1">
        <f t="shared" si="286"/>
        <v>973.99488254723019</v>
      </c>
      <c r="BE212" s="2">
        <f t="shared" si="292"/>
        <v>1.2215527840971803E-2</v>
      </c>
      <c r="BF212" s="2">
        <f t="shared" si="293"/>
        <v>1.0459493193196024E-2</v>
      </c>
      <c r="BG212" s="2">
        <f t="shared" si="294"/>
        <v>6.7106044469667243E-3</v>
      </c>
      <c r="BH212" s="2">
        <f t="shared" si="276"/>
        <v>8.3309091810573107E-3</v>
      </c>
      <c r="BI212" s="2">
        <f t="shared" si="287"/>
        <v>1.4921912043355725E-5</v>
      </c>
      <c r="BJ212" s="2">
        <f t="shared" si="277"/>
        <v>1.0940099785851396E-5</v>
      </c>
      <c r="BK212" s="2">
        <f t="shared" si="278"/>
        <v>4.5032212043649583E-6</v>
      </c>
      <c r="BL212" s="2">
        <f t="shared" si="279"/>
        <v>4.6261812275711724</v>
      </c>
      <c r="BM212" s="2">
        <f t="shared" si="280"/>
        <v>1.3714831178750828</v>
      </c>
      <c r="BN212" s="2">
        <f t="shared" si="281"/>
        <v>0.19877431678890486</v>
      </c>
      <c r="BO212" s="2">
        <f t="shared" si="288"/>
        <v>76.606976113727853</v>
      </c>
      <c r="BP212" s="2">
        <f t="shared" si="289"/>
        <v>7.8786168335121669</v>
      </c>
      <c r="BQ212" s="2">
        <f t="shared" si="290"/>
        <v>0.87854804557464206</v>
      </c>
      <c r="BR212" s="11">
        <f t="shared" si="291"/>
        <v>3.5600807063230294E-2</v>
      </c>
      <c r="BS212" s="17">
        <f t="shared" si="272"/>
        <v>1.6434836937405872E-3</v>
      </c>
      <c r="BT212" s="17">
        <f t="shared" si="273"/>
        <v>1.1523358399416579E-2</v>
      </c>
      <c r="BU212" s="12">
        <f>(BU$3*templow!$I322+BU$4*templow!$I322^2+BU$5*templow!$I322^6)*(K212/K$56)^$BW$1</f>
        <v>0.79703974938217359</v>
      </c>
      <c r="BV212" s="12">
        <f>(BV$3*templow!$I322+BV$4*templow!$I322^2+BV$5*templow!$I322^6)*(L212/L$56)^$BW$1</f>
        <v>-0.40450686603369479</v>
      </c>
      <c r="BW212" s="12">
        <f>(BW$3*templow!$I322+BW$4*templow!$I322^2+BW$5*templow!$I322^6)*(M212/M$56)^$BW$1</f>
        <v>-1.1859825966208903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231"/>
        <v>2167</v>
      </c>
      <c r="B213" s="5">
        <f t="shared" si="232"/>
        <v>1165.3768628171752</v>
      </c>
      <c r="C213" s="5">
        <f t="shared" si="233"/>
        <v>2964.0255377880021</v>
      </c>
      <c r="D213" s="5">
        <f t="shared" si="234"/>
        <v>4369.5218520823291</v>
      </c>
      <c r="E213" s="15">
        <f t="shared" si="235"/>
        <v>1.3068748563515314E-6</v>
      </c>
      <c r="F213" s="15">
        <f t="shared" si="236"/>
        <v>2.5746311001341667E-6</v>
      </c>
      <c r="G213" s="15">
        <f t="shared" si="237"/>
        <v>5.2560178057902845E-6</v>
      </c>
      <c r="H213" s="5">
        <f t="shared" si="238"/>
        <v>311596.30625487497</v>
      </c>
      <c r="I213" s="5">
        <f t="shared" si="239"/>
        <v>126187.80771619939</v>
      </c>
      <c r="J213" s="5">
        <f t="shared" si="240"/>
        <v>44404.003149342971</v>
      </c>
      <c r="K213" s="5">
        <f t="shared" si="241"/>
        <v>267378.14710137964</v>
      </c>
      <c r="L213" s="5">
        <f t="shared" si="242"/>
        <v>42573.117575218675</v>
      </c>
      <c r="M213" s="5">
        <f t="shared" si="243"/>
        <v>10162.211027319134</v>
      </c>
      <c r="N213" s="15">
        <f t="shared" si="244"/>
        <v>5.0636518096263128E-3</v>
      </c>
      <c r="O213" s="15">
        <f t="shared" si="245"/>
        <v>6.577212575756608E-3</v>
      </c>
      <c r="P213" s="15">
        <f t="shared" si="246"/>
        <v>5.9649595468433958E-3</v>
      </c>
      <c r="Q213" s="5">
        <f t="shared" si="247"/>
        <v>8051.8740828019809</v>
      </c>
      <c r="R213" s="5">
        <f t="shared" si="248"/>
        <v>11043.405951287523</v>
      </c>
      <c r="S213" s="5">
        <f t="shared" si="249"/>
        <v>6274.2428858688927</v>
      </c>
      <c r="T213" s="5">
        <f t="shared" si="250"/>
        <v>25.840723786423279</v>
      </c>
      <c r="U213" s="5">
        <f t="shared" si="251"/>
        <v>87.515633650792267</v>
      </c>
      <c r="V213" s="5">
        <f t="shared" si="252"/>
        <v>141.29903704327907</v>
      </c>
      <c r="W213" s="15">
        <f t="shared" si="253"/>
        <v>-1.0734613539272964E-2</v>
      </c>
      <c r="X213" s="15">
        <f t="shared" si="254"/>
        <v>-1.217998157191269E-2</v>
      </c>
      <c r="Y213" s="15">
        <f t="shared" si="255"/>
        <v>-9.7425357312937999E-3</v>
      </c>
      <c r="Z213" s="5">
        <f t="shared" si="268"/>
        <v>9791.3131794619967</v>
      </c>
      <c r="AA213" s="5">
        <f t="shared" si="269"/>
        <v>33108.918953697481</v>
      </c>
      <c r="AB213" s="5">
        <f t="shared" si="270"/>
        <v>67835.417375055695</v>
      </c>
      <c r="AC213" s="16">
        <f t="shared" si="256"/>
        <v>1.2240205823927268</v>
      </c>
      <c r="AD213" s="16">
        <f t="shared" si="257"/>
        <v>3.0125511019435129</v>
      </c>
      <c r="AE213" s="16">
        <f t="shared" si="258"/>
        <v>10.843079357866698</v>
      </c>
      <c r="AF213" s="15">
        <f t="shared" si="259"/>
        <v>-4.0504037456468023E-3</v>
      </c>
      <c r="AG213" s="15">
        <f t="shared" si="260"/>
        <v>2.9673830763510267E-4</v>
      </c>
      <c r="AH213" s="15">
        <f t="shared" si="261"/>
        <v>9.7937136394747881E-3</v>
      </c>
      <c r="AI213" s="1">
        <f t="shared" si="225"/>
        <v>590176.25560046628</v>
      </c>
      <c r="AJ213" s="1">
        <f t="shared" si="226"/>
        <v>235379.87573890144</v>
      </c>
      <c r="AK213" s="1">
        <f t="shared" si="227"/>
        <v>83343.491865503078</v>
      </c>
      <c r="AL213" s="14">
        <f t="shared" si="262"/>
        <v>76.345157022087989</v>
      </c>
      <c r="AM213" s="14">
        <f t="shared" si="263"/>
        <v>17.82063030900445</v>
      </c>
      <c r="AN213" s="14">
        <f t="shared" si="264"/>
        <v>5.702746631140017</v>
      </c>
      <c r="AO213" s="11">
        <f t="shared" si="265"/>
        <v>4.2563547887732528E-3</v>
      </c>
      <c r="AP213" s="11">
        <f t="shared" si="266"/>
        <v>5.3618844350347859E-3</v>
      </c>
      <c r="AQ213" s="11">
        <f t="shared" si="267"/>
        <v>4.8639057145165605E-3</v>
      </c>
      <c r="AR213" s="1">
        <f t="shared" si="271"/>
        <v>311596.30625487497</v>
      </c>
      <c r="AS213" s="1">
        <f t="shared" si="271"/>
        <v>126187.80771619939</v>
      </c>
      <c r="AT213" s="1">
        <f t="shared" si="271"/>
        <v>44404.003149342971</v>
      </c>
      <c r="AU213" s="1">
        <f t="shared" si="228"/>
        <v>62319.261250974996</v>
      </c>
      <c r="AV213" s="1">
        <f t="shared" si="229"/>
        <v>25237.561543239877</v>
      </c>
      <c r="AW213" s="1">
        <f t="shared" si="230"/>
        <v>8880.8006298685941</v>
      </c>
      <c r="AX213" s="1">
        <f t="shared" si="282"/>
        <v>213902.51768110372</v>
      </c>
      <c r="AY213" s="1">
        <f t="shared" si="274"/>
        <v>34058.49406017494</v>
      </c>
      <c r="AZ213" s="1">
        <f t="shared" si="275"/>
        <v>8129.7688218553076</v>
      </c>
      <c r="BA213" s="1">
        <f t="shared" si="283"/>
        <v>14302.991491395036</v>
      </c>
      <c r="BB213" s="1">
        <f t="shared" si="284"/>
        <v>30932.080674284218</v>
      </c>
      <c r="BC213" s="1">
        <f t="shared" si="285"/>
        <v>39340.06263823605</v>
      </c>
      <c r="BD213" s="1">
        <f t="shared" si="286"/>
        <v>946.20348546066691</v>
      </c>
      <c r="BE213" s="2">
        <f t="shared" si="292"/>
        <v>1.2215527840971803E-2</v>
      </c>
      <c r="BF213" s="2">
        <f t="shared" si="293"/>
        <v>1.0459493193196024E-2</v>
      </c>
      <c r="BG213" s="2">
        <f t="shared" si="294"/>
        <v>6.7106044469667243E-3</v>
      </c>
      <c r="BH213" s="2">
        <f t="shared" si="276"/>
        <v>8.3182356247815809E-3</v>
      </c>
      <c r="BI213" s="2">
        <f t="shared" si="287"/>
        <v>1.4921912043355725E-5</v>
      </c>
      <c r="BJ213" s="2">
        <f t="shared" si="277"/>
        <v>1.0940099785851396E-5</v>
      </c>
      <c r="BK213" s="2">
        <f t="shared" si="278"/>
        <v>4.5032212043649583E-6</v>
      </c>
      <c r="BL213" s="2">
        <f t="shared" si="279"/>
        <v>4.6496126749697773</v>
      </c>
      <c r="BM213" s="2">
        <f t="shared" si="280"/>
        <v>1.3805072081730501</v>
      </c>
      <c r="BN213" s="2">
        <f t="shared" si="281"/>
        <v>0.19996104854080965</v>
      </c>
      <c r="BO213" s="2">
        <f t="shared" si="288"/>
        <v>77.748781689149226</v>
      </c>
      <c r="BP213" s="2">
        <f t="shared" si="289"/>
        <v>7.97283969143015</v>
      </c>
      <c r="BQ213" s="2">
        <f t="shared" si="290"/>
        <v>0.87853134108282838</v>
      </c>
      <c r="BR213" s="11">
        <f t="shared" si="291"/>
        <v>3.5540518693940787E-2</v>
      </c>
      <c r="BS213" s="17">
        <f t="shared" si="272"/>
        <v>1.5869857212657053E-3</v>
      </c>
      <c r="BT213" s="17">
        <f t="shared" si="273"/>
        <v>1.118772660137532E-2</v>
      </c>
      <c r="BU213" s="12">
        <f>(BU$3*templow!$I323+BU$4*templow!$I323^2+BU$5*templow!$I323^6)*(K213/K$56)^$BW$1</f>
        <v>0.76424258189812377</v>
      </c>
      <c r="BV213" s="12">
        <f>(BV$3*templow!$I323+BV$4*templow!$I323^2+BV$5*templow!$I323^6)*(L213/L$56)^$BW$1</f>
        <v>-0.428987961872492</v>
      </c>
      <c r="BW213" s="12">
        <f>(BW$3*templow!$I323+BW$4*templow!$I323^2+BW$5*templow!$I323^6)*(M213/M$56)^$BW$1</f>
        <v>-1.208197914697535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231"/>
        <v>2168</v>
      </c>
      <c r="B214" s="5">
        <f t="shared" si="232"/>
        <v>1165.3783096688092</v>
      </c>
      <c r="C214" s="5">
        <f t="shared" si="233"/>
        <v>2964.0327874967165</v>
      </c>
      <c r="D214" s="5">
        <f t="shared" si="234"/>
        <v>4369.5436700527534</v>
      </c>
      <c r="E214" s="15">
        <f t="shared" si="235"/>
        <v>1.2415311135339547E-6</v>
      </c>
      <c r="F214" s="15">
        <f t="shared" si="236"/>
        <v>2.4458995451274582E-6</v>
      </c>
      <c r="G214" s="15">
        <f t="shared" si="237"/>
        <v>4.9932169155007705E-6</v>
      </c>
      <c r="H214" s="5">
        <f t="shared" si="238"/>
        <v>313157.01224751613</v>
      </c>
      <c r="I214" s="5">
        <f t="shared" si="239"/>
        <v>127009.33687271978</v>
      </c>
      <c r="J214" s="5">
        <f t="shared" si="240"/>
        <v>44666.310121060662</v>
      </c>
      <c r="K214" s="5">
        <f t="shared" si="241"/>
        <v>268717.0420535052</v>
      </c>
      <c r="L214" s="5">
        <f t="shared" si="242"/>
        <v>42850.179461066597</v>
      </c>
      <c r="M214" s="5">
        <f t="shared" si="243"/>
        <v>10222.191032712897</v>
      </c>
      <c r="N214" s="15">
        <f t="shared" si="244"/>
        <v>5.0074958131036684E-3</v>
      </c>
      <c r="O214" s="15">
        <f t="shared" si="245"/>
        <v>6.5079069053002314E-3</v>
      </c>
      <c r="P214" s="15">
        <f t="shared" si="246"/>
        <v>5.9022593835651449E-3</v>
      </c>
      <c r="Q214" s="5">
        <f t="shared" si="247"/>
        <v>8005.3371742023028</v>
      </c>
      <c r="R214" s="5">
        <f t="shared" si="248"/>
        <v>10979.918415197701</v>
      </c>
      <c r="S214" s="5">
        <f t="shared" si="249"/>
        <v>6249.8184782390263</v>
      </c>
      <c r="T214" s="5">
        <f t="shared" si="250"/>
        <v>25.563333603000927</v>
      </c>
      <c r="U214" s="5">
        <f t="shared" si="251"/>
        <v>86.44969484567136</v>
      </c>
      <c r="V214" s="5">
        <f t="shared" si="252"/>
        <v>139.92242612608752</v>
      </c>
      <c r="W214" s="15">
        <f t="shared" si="253"/>
        <v>-1.0734613539272964E-2</v>
      </c>
      <c r="X214" s="15">
        <f t="shared" si="254"/>
        <v>-1.217998157191269E-2</v>
      </c>
      <c r="Y214" s="15">
        <f t="shared" si="255"/>
        <v>-9.7425357312937999E-3</v>
      </c>
      <c r="Z214" s="5">
        <f t="shared" si="268"/>
        <v>9695.8357558706612</v>
      </c>
      <c r="AA214" s="5">
        <f t="shared" si="269"/>
        <v>32930.618598789035</v>
      </c>
      <c r="AB214" s="5">
        <f t="shared" si="270"/>
        <v>68237.392767831436</v>
      </c>
      <c r="AC214" s="16">
        <f t="shared" si="256"/>
        <v>1.2190628048410546</v>
      </c>
      <c r="AD214" s="16">
        <f t="shared" si="257"/>
        <v>3.013445041259168</v>
      </c>
      <c r="AE214" s="16">
        <f t="shared" si="258"/>
        <v>10.949273372067744</v>
      </c>
      <c r="AF214" s="15">
        <f t="shared" si="259"/>
        <v>-4.0504037456468023E-3</v>
      </c>
      <c r="AG214" s="15">
        <f t="shared" si="260"/>
        <v>2.9673830763510267E-4</v>
      </c>
      <c r="AH214" s="15">
        <f t="shared" si="261"/>
        <v>9.7937136394747881E-3</v>
      </c>
      <c r="AI214" s="1">
        <f t="shared" si="225"/>
        <v>593477.8912913946</v>
      </c>
      <c r="AJ214" s="1">
        <f t="shared" si="226"/>
        <v>237079.44970825117</v>
      </c>
      <c r="AK214" s="1">
        <f t="shared" si="227"/>
        <v>83889.94330882137</v>
      </c>
      <c r="AL214" s="14">
        <f t="shared" si="262"/>
        <v>76.666859576031698</v>
      </c>
      <c r="AM214" s="14">
        <f t="shared" si="263"/>
        <v>17.915226947678047</v>
      </c>
      <c r="AN214" s="14">
        <f t="shared" si="264"/>
        <v>5.7302068768483823</v>
      </c>
      <c r="AO214" s="11">
        <f t="shared" si="265"/>
        <v>4.2137912408855204E-3</v>
      </c>
      <c r="AP214" s="11">
        <f t="shared" si="266"/>
        <v>5.3082655906844384E-3</v>
      </c>
      <c r="AQ214" s="11">
        <f t="shared" si="267"/>
        <v>4.8152666573713946E-3</v>
      </c>
      <c r="AR214" s="1">
        <f t="shared" si="271"/>
        <v>313157.01224751613</v>
      </c>
      <c r="AS214" s="1">
        <f t="shared" si="271"/>
        <v>127009.33687271978</v>
      </c>
      <c r="AT214" s="1">
        <f t="shared" si="271"/>
        <v>44666.310121060662</v>
      </c>
      <c r="AU214" s="1">
        <f t="shared" si="228"/>
        <v>62631.402449503228</v>
      </c>
      <c r="AV214" s="1">
        <f t="shared" si="229"/>
        <v>25401.867374543959</v>
      </c>
      <c r="AW214" s="1">
        <f t="shared" si="230"/>
        <v>8933.262024212132</v>
      </c>
      <c r="AX214" s="1">
        <f t="shared" si="282"/>
        <v>214973.63364280411</v>
      </c>
      <c r="AY214" s="1">
        <f t="shared" si="274"/>
        <v>34280.143568853273</v>
      </c>
      <c r="AZ214" s="1">
        <f t="shared" si="275"/>
        <v>8177.7528261703183</v>
      </c>
      <c r="BA214" s="1">
        <f t="shared" si="283"/>
        <v>14308.830313665125</v>
      </c>
      <c r="BB214" s="1">
        <f t="shared" si="284"/>
        <v>30951.383483871716</v>
      </c>
      <c r="BC214" s="1">
        <f t="shared" si="285"/>
        <v>39365.973439826208</v>
      </c>
      <c r="BD214" s="1">
        <f t="shared" si="286"/>
        <v>919.19868556156803</v>
      </c>
      <c r="BE214" s="2">
        <f t="shared" si="292"/>
        <v>1.2215527840971803E-2</v>
      </c>
      <c r="BF214" s="2">
        <f t="shared" si="293"/>
        <v>1.0459493193196024E-2</v>
      </c>
      <c r="BG214" s="2">
        <f t="shared" si="294"/>
        <v>6.7106044469667243E-3</v>
      </c>
      <c r="BH214" s="2">
        <f t="shared" si="276"/>
        <v>8.3056064529220038E-3</v>
      </c>
      <c r="BI214" s="2">
        <f t="shared" si="287"/>
        <v>1.4921912043355725E-5</v>
      </c>
      <c r="BJ214" s="2">
        <f t="shared" si="277"/>
        <v>1.0940099785851396E-5</v>
      </c>
      <c r="BK214" s="2">
        <f t="shared" si="278"/>
        <v>4.5032212043649583E-6</v>
      </c>
      <c r="BL214" s="2">
        <f t="shared" si="279"/>
        <v>4.6729013925175069</v>
      </c>
      <c r="BM214" s="2">
        <f t="shared" si="280"/>
        <v>1.3894948191223695</v>
      </c>
      <c r="BN214" s="2">
        <f t="shared" si="281"/>
        <v>0.20114227485790151</v>
      </c>
      <c r="BO214" s="2">
        <f t="shared" si="288"/>
        <v>78.907652687678436</v>
      </c>
      <c r="BP214" s="2">
        <f t="shared" si="289"/>
        <v>8.0681951995970387</v>
      </c>
      <c r="BQ214" s="2">
        <f t="shared" si="290"/>
        <v>0.87851521627680762</v>
      </c>
      <c r="BR214" s="11">
        <f t="shared" si="291"/>
        <v>3.5480851332719582E-2</v>
      </c>
      <c r="BS214" s="17">
        <f t="shared" si="272"/>
        <v>1.5325191941955743E-3</v>
      </c>
      <c r="BT214" s="17">
        <f t="shared" si="273"/>
        <v>1.0861870486772155E-2</v>
      </c>
      <c r="BU214" s="12">
        <f>(BU$3*templow!$I324+BU$4*templow!$I324^2+BU$5*templow!$I324^6)*(K214/K$56)^$BW$1</f>
        <v>0.73134451108843612</v>
      </c>
      <c r="BV214" s="12">
        <f>(BV$3*templow!$I324+BV$4*templow!$I324^2+BV$5*templow!$I324^6)*(L214/L$56)^$BW$1</f>
        <v>-0.45349864630462733</v>
      </c>
      <c r="BW214" s="12">
        <f>(BW$3*templow!$I324+BW$4*templow!$I324^2+BW$5*templow!$I324^6)*(M214/M$56)^$BW$1</f>
        <v>-1.2304239765286482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231"/>
        <v>2169</v>
      </c>
      <c r="B215" s="5">
        <f t="shared" si="232"/>
        <v>1165.3796841795681</v>
      </c>
      <c r="C215" s="5">
        <f t="shared" si="233"/>
        <v>2964.0396747368409</v>
      </c>
      <c r="D215" s="5">
        <f t="shared" si="234"/>
        <v>4369.5643972281514</v>
      </c>
      <c r="E215" s="15">
        <f t="shared" si="235"/>
        <v>1.179454557857257E-6</v>
      </c>
      <c r="F215" s="15">
        <f t="shared" si="236"/>
        <v>2.3236045678710851E-6</v>
      </c>
      <c r="G215" s="15">
        <f t="shared" si="237"/>
        <v>4.7435560697257315E-6</v>
      </c>
      <c r="H215" s="5">
        <f t="shared" si="238"/>
        <v>314708.11609078699</v>
      </c>
      <c r="I215" s="5">
        <f t="shared" si="239"/>
        <v>127827.48719559752</v>
      </c>
      <c r="J215" s="5">
        <f t="shared" si="240"/>
        <v>44927.383675830679</v>
      </c>
      <c r="K215" s="5">
        <f t="shared" si="241"/>
        <v>270047.71094181447</v>
      </c>
      <c r="L215" s="5">
        <f t="shared" si="242"/>
        <v>43126.10532345406</v>
      </c>
      <c r="M215" s="5">
        <f t="shared" si="243"/>
        <v>10281.890731334803</v>
      </c>
      <c r="N215" s="15">
        <f t="shared" si="244"/>
        <v>4.9519333725187575E-3</v>
      </c>
      <c r="O215" s="15">
        <f t="shared" si="245"/>
        <v>6.4393163776168549E-3</v>
      </c>
      <c r="P215" s="15">
        <f t="shared" si="246"/>
        <v>5.8402057279947073E-3</v>
      </c>
      <c r="Q215" s="5">
        <f t="shared" si="247"/>
        <v>7958.6287160898401</v>
      </c>
      <c r="R215" s="5">
        <f t="shared" si="248"/>
        <v>10916.050580952311</v>
      </c>
      <c r="S215" s="5">
        <f t="shared" si="249"/>
        <v>6225.1035483110245</v>
      </c>
      <c r="T215" s="5">
        <f t="shared" si="250"/>
        <v>25.288921095997203</v>
      </c>
      <c r="U215" s="5">
        <f t="shared" si="251"/>
        <v>85.396739155553604</v>
      </c>
      <c r="V215" s="5">
        <f t="shared" si="252"/>
        <v>138.5592268899448</v>
      </c>
      <c r="W215" s="15">
        <f t="shared" si="253"/>
        <v>-1.0734613539272964E-2</v>
      </c>
      <c r="X215" s="15">
        <f t="shared" si="254"/>
        <v>-1.217998157191269E-2</v>
      </c>
      <c r="Y215" s="15">
        <f t="shared" si="255"/>
        <v>-9.7425357312937999E-3</v>
      </c>
      <c r="Z215" s="5">
        <f t="shared" si="268"/>
        <v>9600.7522744393027</v>
      </c>
      <c r="AA215" s="5">
        <f t="shared" si="269"/>
        <v>32751.019067458536</v>
      </c>
      <c r="AB215" s="5">
        <f t="shared" si="270"/>
        <v>68637.453797546987</v>
      </c>
      <c r="AC215" s="16">
        <f t="shared" si="256"/>
        <v>1.2141251082901476</v>
      </c>
      <c r="AD215" s="16">
        <f t="shared" si="257"/>
        <v>3.0143392458408624</v>
      </c>
      <c r="AE215" s="16">
        <f t="shared" si="258"/>
        <v>11.056507420034102</v>
      </c>
      <c r="AF215" s="15">
        <f t="shared" si="259"/>
        <v>-4.0504037456468023E-3</v>
      </c>
      <c r="AG215" s="15">
        <f t="shared" si="260"/>
        <v>2.9673830763510267E-4</v>
      </c>
      <c r="AH215" s="15">
        <f t="shared" si="261"/>
        <v>9.7937136394747881E-3</v>
      </c>
      <c r="AI215" s="1">
        <f t="shared" si="225"/>
        <v>596761.5046117584</v>
      </c>
      <c r="AJ215" s="1">
        <f t="shared" si="226"/>
        <v>238773.37211197003</v>
      </c>
      <c r="AK215" s="1">
        <f t="shared" si="227"/>
        <v>84434.211002151365</v>
      </c>
      <c r="AL215" s="14">
        <f t="shared" si="262"/>
        <v>76.986687135965894</v>
      </c>
      <c r="AM215" s="14">
        <f t="shared" si="263"/>
        <v>18.009374742606152</v>
      </c>
      <c r="AN215" s="14">
        <f t="shared" si="264"/>
        <v>5.7575234262211712</v>
      </c>
      <c r="AO215" s="11">
        <f t="shared" si="265"/>
        <v>4.1716533284766651E-3</v>
      </c>
      <c r="AP215" s="11">
        <f t="shared" si="266"/>
        <v>5.2551829347775936E-3</v>
      </c>
      <c r="AQ215" s="11">
        <f t="shared" si="267"/>
        <v>4.7671139907976808E-3</v>
      </c>
      <c r="AR215" s="1">
        <f t="shared" si="271"/>
        <v>314708.11609078699</v>
      </c>
      <c r="AS215" s="1">
        <f t="shared" si="271"/>
        <v>127827.48719559752</v>
      </c>
      <c r="AT215" s="1">
        <f t="shared" si="271"/>
        <v>44927.383675830679</v>
      </c>
      <c r="AU215" s="1">
        <f t="shared" si="228"/>
        <v>62941.623218157401</v>
      </c>
      <c r="AV215" s="1">
        <f t="shared" si="229"/>
        <v>25565.497439119506</v>
      </c>
      <c r="AW215" s="1">
        <f t="shared" si="230"/>
        <v>8985.4767351661358</v>
      </c>
      <c r="AX215" s="1">
        <f t="shared" si="282"/>
        <v>216038.16875345155</v>
      </c>
      <c r="AY215" s="1">
        <f t="shared" si="274"/>
        <v>34500.884258763253</v>
      </c>
      <c r="AZ215" s="1">
        <f t="shared" si="275"/>
        <v>8225.5125850678432</v>
      </c>
      <c r="BA215" s="1">
        <f t="shared" si="283"/>
        <v>14314.603831313068</v>
      </c>
      <c r="BB215" s="1">
        <f t="shared" si="284"/>
        <v>30970.480602756747</v>
      </c>
      <c r="BC215" s="1">
        <f t="shared" si="285"/>
        <v>39391.605099863205</v>
      </c>
      <c r="BD215" s="1">
        <f t="shared" si="286"/>
        <v>892.95848054970452</v>
      </c>
      <c r="BE215" s="2">
        <f t="shared" si="292"/>
        <v>1.2215527840971803E-2</v>
      </c>
      <c r="BF215" s="2">
        <f t="shared" si="293"/>
        <v>1.0459493193196024E-2</v>
      </c>
      <c r="BG215" s="2">
        <f t="shared" si="294"/>
        <v>6.7106044469667243E-3</v>
      </c>
      <c r="BH215" s="2">
        <f t="shared" si="276"/>
        <v>8.2930223112637758E-3</v>
      </c>
      <c r="BI215" s="2">
        <f t="shared" si="287"/>
        <v>1.4921912043355725E-5</v>
      </c>
      <c r="BJ215" s="2">
        <f t="shared" si="277"/>
        <v>1.0940099785851396E-5</v>
      </c>
      <c r="BK215" s="2">
        <f t="shared" si="278"/>
        <v>4.5032212043649583E-6</v>
      </c>
      <c r="BL215" s="2">
        <f t="shared" si="279"/>
        <v>4.6960468276369056</v>
      </c>
      <c r="BM215" s="2">
        <f t="shared" si="280"/>
        <v>1.3984454652944787</v>
      </c>
      <c r="BN215" s="2">
        <f t="shared" si="281"/>
        <v>0.2023179468256408</v>
      </c>
      <c r="BO215" s="2">
        <f t="shared" si="288"/>
        <v>80.083844348776481</v>
      </c>
      <c r="BP215" s="2">
        <f t="shared" si="289"/>
        <v>8.1646969791798671</v>
      </c>
      <c r="BQ215" s="2">
        <f t="shared" si="290"/>
        <v>0.87849966455598461</v>
      </c>
      <c r="BR215" s="11">
        <f t="shared" si="291"/>
        <v>3.5421798631086049E-2</v>
      </c>
      <c r="BS215" s="17">
        <f t="shared" si="272"/>
        <v>1.4800072760622657E-3</v>
      </c>
      <c r="BT215" s="17">
        <f t="shared" si="273"/>
        <v>1.0545505326963257E-2</v>
      </c>
      <c r="BU215" s="12">
        <f>(BU$3*templow!$I325+BU$4*templow!$I325^2+BU$5*templow!$I325^6)*(K215/K$56)^$BW$1</f>
        <v>0.69834925890015853</v>
      </c>
      <c r="BV215" s="12">
        <f>(BV$3*templow!$I325+BV$4*templow!$I325^2+BV$5*templow!$I325^6)*(L215/L$56)^$BW$1</f>
        <v>-0.47803684936526425</v>
      </c>
      <c r="BW215" s="12">
        <f>(BW$3*templow!$I325+BW$4*templow!$I325^2+BW$5*templow!$I325^6)*(M215/M$56)^$BW$1</f>
        <v>-1.2526592485411545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231"/>
        <v>2170</v>
      </c>
      <c r="B216" s="5">
        <f t="shared" si="232"/>
        <v>1165.3809899663293</v>
      </c>
      <c r="C216" s="5">
        <f t="shared" si="233"/>
        <v>2964.0462176301621</v>
      </c>
      <c r="D216" s="5">
        <f t="shared" si="234"/>
        <v>4369.5840881381846</v>
      </c>
      <c r="E216" s="15">
        <f t="shared" si="235"/>
        <v>1.120481829964394E-6</v>
      </c>
      <c r="F216" s="15">
        <f t="shared" si="236"/>
        <v>2.2074243394775306E-6</v>
      </c>
      <c r="G216" s="15">
        <f t="shared" si="237"/>
        <v>4.5063782662394447E-6</v>
      </c>
      <c r="H216" s="5">
        <f t="shared" si="238"/>
        <v>316249.58289657068</v>
      </c>
      <c r="I216" s="5">
        <f t="shared" si="239"/>
        <v>128642.21548878371</v>
      </c>
      <c r="J216" s="5">
        <f t="shared" si="240"/>
        <v>45187.21329790866</v>
      </c>
      <c r="K216" s="5">
        <f t="shared" si="241"/>
        <v>271370.1232639018</v>
      </c>
      <c r="L216" s="5">
        <f t="shared" si="242"/>
        <v>43400.880432841819</v>
      </c>
      <c r="M216" s="5">
        <f t="shared" si="243"/>
        <v>10341.307636252004</v>
      </c>
      <c r="N216" s="15">
        <f t="shared" si="244"/>
        <v>4.8969580874258511E-3</v>
      </c>
      <c r="O216" s="15">
        <f t="shared" si="245"/>
        <v>6.3714334351987478E-3</v>
      </c>
      <c r="P216" s="15">
        <f t="shared" si="246"/>
        <v>5.7787917095952768E-3</v>
      </c>
      <c r="Q216" s="5">
        <f t="shared" si="247"/>
        <v>7911.7594878905747</v>
      </c>
      <c r="R216" s="5">
        <f t="shared" si="248"/>
        <v>10851.821001656706</v>
      </c>
      <c r="S216" s="5">
        <f t="shared" si="249"/>
        <v>6200.1062973781864</v>
      </c>
      <c r="T216" s="5">
        <f t="shared" si="250"/>
        <v>25.017454301206506</v>
      </c>
      <c r="U216" s="5">
        <f t="shared" si="251"/>
        <v>84.356608446337532</v>
      </c>
      <c r="V216" s="5">
        <f t="shared" si="252"/>
        <v>137.20930867106907</v>
      </c>
      <c r="W216" s="15">
        <f t="shared" si="253"/>
        <v>-1.0734613539272964E-2</v>
      </c>
      <c r="X216" s="15">
        <f t="shared" si="254"/>
        <v>-1.217998157191269E-2</v>
      </c>
      <c r="Y216" s="15">
        <f t="shared" si="255"/>
        <v>-9.7425357312937999E-3</v>
      </c>
      <c r="Z216" s="5">
        <f t="shared" si="268"/>
        <v>9506.0750733642708</v>
      </c>
      <c r="AA216" s="5">
        <f t="shared" si="269"/>
        <v>32570.175354298546</v>
      </c>
      <c r="AB216" s="5">
        <f t="shared" si="270"/>
        <v>69035.584025120101</v>
      </c>
      <c r="AC216" s="16">
        <f t="shared" si="256"/>
        <v>1.2092074114038454</v>
      </c>
      <c r="AD216" s="16">
        <f t="shared" si="257"/>
        <v>3.0152337157673115</v>
      </c>
      <c r="AE216" s="16">
        <f t="shared" si="258"/>
        <v>11.164791687558644</v>
      </c>
      <c r="AF216" s="15">
        <f t="shared" si="259"/>
        <v>-4.0504037456468023E-3</v>
      </c>
      <c r="AG216" s="15">
        <f t="shared" si="260"/>
        <v>2.9673830763510267E-4</v>
      </c>
      <c r="AH216" s="15">
        <f t="shared" si="261"/>
        <v>9.7937136394747881E-3</v>
      </c>
      <c r="AI216" s="1">
        <f t="shared" si="225"/>
        <v>600026.97736874002</v>
      </c>
      <c r="AJ216" s="1">
        <f t="shared" si="226"/>
        <v>240461.53233989252</v>
      </c>
      <c r="AK216" s="1">
        <f t="shared" si="227"/>
        <v>84976.266637102381</v>
      </c>
      <c r="AL216" s="14">
        <f t="shared" si="262"/>
        <v>77.304637287908648</v>
      </c>
      <c r="AM216" s="14">
        <f t="shared" si="263"/>
        <v>18.103070875831378</v>
      </c>
      <c r="AN216" s="14">
        <f t="shared" si="264"/>
        <v>5.7846957289938805</v>
      </c>
      <c r="AO216" s="11">
        <f t="shared" si="265"/>
        <v>4.1299367951918983E-3</v>
      </c>
      <c r="AP216" s="11">
        <f t="shared" si="266"/>
        <v>5.2026311054298177E-3</v>
      </c>
      <c r="AQ216" s="11">
        <f t="shared" si="267"/>
        <v>4.7194428508897041E-3</v>
      </c>
      <c r="AR216" s="1">
        <f t="shared" si="271"/>
        <v>316249.58289657068</v>
      </c>
      <c r="AS216" s="1">
        <f t="shared" si="271"/>
        <v>128642.21548878371</v>
      </c>
      <c r="AT216" s="1">
        <f t="shared" si="271"/>
        <v>45187.21329790866</v>
      </c>
      <c r="AU216" s="1">
        <f t="shared" si="228"/>
        <v>63249.916579314136</v>
      </c>
      <c r="AV216" s="1">
        <f t="shared" si="229"/>
        <v>25728.443097756743</v>
      </c>
      <c r="AW216" s="1">
        <f t="shared" si="230"/>
        <v>9037.4426595817331</v>
      </c>
      <c r="AX216" s="1">
        <f t="shared" si="282"/>
        <v>217096.09861112144</v>
      </c>
      <c r="AY216" s="1">
        <f t="shared" si="274"/>
        <v>34720.704346273458</v>
      </c>
      <c r="AZ216" s="1">
        <f t="shared" si="275"/>
        <v>8273.0461090016033</v>
      </c>
      <c r="BA216" s="1">
        <f t="shared" si="283"/>
        <v>14320.312764846596</v>
      </c>
      <c r="BB216" s="1">
        <f t="shared" si="284"/>
        <v>30989.374282287343</v>
      </c>
      <c r="BC216" s="1">
        <f t="shared" si="285"/>
        <v>39416.960849613715</v>
      </c>
      <c r="BD216" s="1">
        <f t="shared" si="286"/>
        <v>867.46147255426479</v>
      </c>
      <c r="BE216" s="2">
        <f t="shared" si="292"/>
        <v>1.2215527840971803E-2</v>
      </c>
      <c r="BF216" s="2">
        <f t="shared" si="293"/>
        <v>1.0459493193196024E-2</v>
      </c>
      <c r="BG216" s="2">
        <f t="shared" si="294"/>
        <v>6.7106044469667243E-3</v>
      </c>
      <c r="BH216" s="2">
        <f t="shared" si="276"/>
        <v>8.280483837078868E-3</v>
      </c>
      <c r="BI216" s="2">
        <f t="shared" si="287"/>
        <v>1.4921912043355725E-5</v>
      </c>
      <c r="BJ216" s="2">
        <f t="shared" si="277"/>
        <v>1.0940099785851396E-5</v>
      </c>
      <c r="BK216" s="2">
        <f t="shared" si="278"/>
        <v>4.5032212043649583E-6</v>
      </c>
      <c r="BL216" s="2">
        <f t="shared" si="279"/>
        <v>4.7190484597305629</v>
      </c>
      <c r="BM216" s="2">
        <f t="shared" si="280"/>
        <v>1.4073586741202917</v>
      </c>
      <c r="BN216" s="2">
        <f t="shared" si="281"/>
        <v>0.2034880170893045</v>
      </c>
      <c r="BO216" s="2">
        <f t="shared" si="288"/>
        <v>81.277615730033986</v>
      </c>
      <c r="BP216" s="2">
        <f t="shared" si="289"/>
        <v>8.2623588152405123</v>
      </c>
      <c r="BQ216" s="2">
        <f t="shared" si="290"/>
        <v>0.87848467941588415</v>
      </c>
      <c r="BR216" s="11">
        <f t="shared" si="291"/>
        <v>3.5363354293338228E-2</v>
      </c>
      <c r="BS216" s="17">
        <f t="shared" si="272"/>
        <v>1.4293762001330846E-3</v>
      </c>
      <c r="BT216" s="17">
        <f t="shared" si="273"/>
        <v>1.0238354686372094E-2</v>
      </c>
      <c r="BU216" s="12">
        <f>(BU$3*templow!$I326+BU$4*templow!$I326^2+BU$5*templow!$I326^6)*(K216/K$56)^$BW$1</f>
        <v>0.66526046908862546</v>
      </c>
      <c r="BV216" s="12">
        <f>(BV$3*templow!$I326+BV$4*templow!$I326^2+BV$5*templow!$I326^6)*(L216/L$56)^$BW$1</f>
        <v>-0.50260055312254048</v>
      </c>
      <c r="BW216" s="12">
        <f>(BW$3*templow!$I326+BW$4*templow!$I326^2+BW$5*templow!$I326^6)*(M216/M$56)^$BW$1</f>
        <v>-1.2749022378292671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231"/>
        <v>2171</v>
      </c>
      <c r="B217" s="5">
        <f t="shared" si="232"/>
        <v>1165.3822304651421</v>
      </c>
      <c r="C217" s="5">
        <f t="shared" si="233"/>
        <v>2964.0524333925382</v>
      </c>
      <c r="D217" s="5">
        <f t="shared" si="234"/>
        <v>4369.6027945870137</v>
      </c>
      <c r="E217" s="15">
        <f t="shared" si="235"/>
        <v>1.0644577384661743E-6</v>
      </c>
      <c r="F217" s="15">
        <f t="shared" si="236"/>
        <v>2.097053122503654E-6</v>
      </c>
      <c r="G217" s="15">
        <f t="shared" si="237"/>
        <v>4.2810593529274726E-6</v>
      </c>
      <c r="H217" s="5">
        <f t="shared" si="238"/>
        <v>317781.37988629733</v>
      </c>
      <c r="I217" s="5">
        <f t="shared" si="239"/>
        <v>129453.4797232204</v>
      </c>
      <c r="J217" s="5">
        <f t="shared" si="240"/>
        <v>45445.788814806176</v>
      </c>
      <c r="K217" s="5">
        <f t="shared" si="241"/>
        <v>272684.25035059988</v>
      </c>
      <c r="L217" s="5">
        <f t="shared" si="242"/>
        <v>43674.490459351633</v>
      </c>
      <c r="M217" s="5">
        <f t="shared" si="243"/>
        <v>10400.439342244932</v>
      </c>
      <c r="N217" s="15">
        <f t="shared" si="244"/>
        <v>4.8425636208304645E-3</v>
      </c>
      <c r="O217" s="15">
        <f t="shared" si="245"/>
        <v>6.3042506000126064E-3</v>
      </c>
      <c r="P217" s="15">
        <f t="shared" si="246"/>
        <v>5.7180105333718423E-3</v>
      </c>
      <c r="Q217" s="5">
        <f t="shared" si="247"/>
        <v>7864.7401003385567</v>
      </c>
      <c r="R217" s="5">
        <f t="shared" si="248"/>
        <v>10787.247978084522</v>
      </c>
      <c r="S217" s="5">
        <f t="shared" si="249"/>
        <v>6174.8348530383328</v>
      </c>
      <c r="T217" s="5">
        <f t="shared" si="250"/>
        <v>24.748901597546631</v>
      </c>
      <c r="U217" s="5">
        <f t="shared" si="251"/>
        <v>83.329146509992086</v>
      </c>
      <c r="V217" s="5">
        <f t="shared" si="252"/>
        <v>135.87254207867505</v>
      </c>
      <c r="W217" s="15">
        <f t="shared" si="253"/>
        <v>-1.0734613539272964E-2</v>
      </c>
      <c r="X217" s="15">
        <f t="shared" si="254"/>
        <v>-1.217998157191269E-2</v>
      </c>
      <c r="Y217" s="15">
        <f t="shared" si="255"/>
        <v>-9.7425357312937999E-3</v>
      </c>
      <c r="Z217" s="5">
        <f t="shared" si="268"/>
        <v>9411.8160744996476</v>
      </c>
      <c r="AA217" s="5">
        <f t="shared" si="269"/>
        <v>32388.141773274281</v>
      </c>
      <c r="AB217" s="5">
        <f t="shared" si="270"/>
        <v>69431.767546622053</v>
      </c>
      <c r="AC217" s="16">
        <f t="shared" si="256"/>
        <v>1.2043096331754313</v>
      </c>
      <c r="AD217" s="16">
        <f t="shared" si="257"/>
        <v>3.0161284511172526</v>
      </c>
      <c r="AE217" s="16">
        <f t="shared" si="258"/>
        <v>11.274136460190983</v>
      </c>
      <c r="AF217" s="15">
        <f t="shared" si="259"/>
        <v>-4.0504037456468023E-3</v>
      </c>
      <c r="AG217" s="15">
        <f t="shared" si="260"/>
        <v>2.9673830763510267E-4</v>
      </c>
      <c r="AH217" s="15">
        <f t="shared" si="261"/>
        <v>9.7937136394747881E-3</v>
      </c>
      <c r="AI217" s="1">
        <f t="shared" si="225"/>
        <v>603274.19621118018</v>
      </c>
      <c r="AJ217" s="1">
        <f t="shared" si="226"/>
        <v>242143.82220366001</v>
      </c>
      <c r="AK217" s="1">
        <f t="shared" si="227"/>
        <v>85516.082632973877</v>
      </c>
      <c r="AL217" s="14">
        <f t="shared" si="262"/>
        <v>77.6207079212232</v>
      </c>
      <c r="AM217" s="14">
        <f t="shared" si="263"/>
        <v>18.196312639477355</v>
      </c>
      <c r="AN217" s="14">
        <f t="shared" si="264"/>
        <v>5.8117232644876253</v>
      </c>
      <c r="AO217" s="11">
        <f t="shared" si="265"/>
        <v>4.0886374272399795E-3</v>
      </c>
      <c r="AP217" s="11">
        <f t="shared" si="266"/>
        <v>5.1506047943755198E-3</v>
      </c>
      <c r="AQ217" s="11">
        <f t="shared" si="267"/>
        <v>4.6722484223808069E-3</v>
      </c>
      <c r="AR217" s="1">
        <f t="shared" si="271"/>
        <v>317781.37988629733</v>
      </c>
      <c r="AS217" s="1">
        <f t="shared" si="271"/>
        <v>129453.4797232204</v>
      </c>
      <c r="AT217" s="1">
        <f t="shared" si="271"/>
        <v>45445.788814806176</v>
      </c>
      <c r="AU217" s="1">
        <f t="shared" si="228"/>
        <v>63556.275977259473</v>
      </c>
      <c r="AV217" s="1">
        <f t="shared" si="229"/>
        <v>25890.695944644081</v>
      </c>
      <c r="AW217" s="1">
        <f t="shared" si="230"/>
        <v>9089.1577629612348</v>
      </c>
      <c r="AX217" s="1">
        <f t="shared" si="282"/>
        <v>218147.40028047992</v>
      </c>
      <c r="AY217" s="1">
        <f t="shared" si="274"/>
        <v>34939.592367481309</v>
      </c>
      <c r="AZ217" s="1">
        <f t="shared" si="275"/>
        <v>8320.3514737959449</v>
      </c>
      <c r="BA217" s="1">
        <f t="shared" si="283"/>
        <v>14325.957825409219</v>
      </c>
      <c r="BB217" s="1">
        <f t="shared" si="284"/>
        <v>31008.066743348707</v>
      </c>
      <c r="BC217" s="1">
        <f t="shared" si="285"/>
        <v>39442.043868421526</v>
      </c>
      <c r="BD217" s="1">
        <f t="shared" si="286"/>
        <v>842.68685201553183</v>
      </c>
      <c r="BE217" s="2">
        <f t="shared" si="292"/>
        <v>1.2215527840971803E-2</v>
      </c>
      <c r="BF217" s="2">
        <f t="shared" si="293"/>
        <v>1.0459493193196024E-2</v>
      </c>
      <c r="BG217" s="2">
        <f t="shared" si="294"/>
        <v>6.7106044469667243E-3</v>
      </c>
      <c r="BH217" s="2">
        <f t="shared" si="276"/>
        <v>8.2679916589286535E-3</v>
      </c>
      <c r="BI217" s="2">
        <f t="shared" si="287"/>
        <v>1.4921912043355725E-5</v>
      </c>
      <c r="BJ217" s="2">
        <f t="shared" si="277"/>
        <v>1.0940099785851396E-5</v>
      </c>
      <c r="BK217" s="2">
        <f t="shared" si="278"/>
        <v>4.5032212043649583E-6</v>
      </c>
      <c r="BL217" s="2">
        <f t="shared" si="279"/>
        <v>4.7419057996795413</v>
      </c>
      <c r="BM217" s="2">
        <f t="shared" si="280"/>
        <v>1.4162339857977215</v>
      </c>
      <c r="BN217" s="2">
        <f t="shared" si="281"/>
        <v>0.20465243983992701</v>
      </c>
      <c r="BO217" s="2">
        <f t="shared" si="288"/>
        <v>82.489229764296482</v>
      </c>
      <c r="BP217" s="2">
        <f t="shared" si="289"/>
        <v>8.3611946587059727</v>
      </c>
      <c r="BQ217" s="2">
        <f t="shared" si="290"/>
        <v>0.87847025444590199</v>
      </c>
      <c r="BR217" s="11">
        <f t="shared" si="291"/>
        <v>3.5305512076837048E-2</v>
      </c>
      <c r="BS217" s="17">
        <f t="shared" si="272"/>
        <v>1.3805551396095818E-3</v>
      </c>
      <c r="BT217" s="17">
        <f t="shared" si="273"/>
        <v>9.9401501809437808E-3</v>
      </c>
      <c r="BU217" s="12">
        <f>(BU$3*templow!$I327+BU$4*templow!$I327^2+BU$5*templow!$I327^6)*(K217/K$56)^$BW$1</f>
        <v>0.63208170803604735</v>
      </c>
      <c r="BV217" s="12">
        <f>(BV$3*templow!$I327+BV$4*templow!$I327^2+BV$5*templow!$I327^6)*(L217/L$56)^$BW$1</f>
        <v>-0.52718779093336432</v>
      </c>
      <c r="BW217" s="12">
        <f>(BW$3*templow!$I327+BW$4*templow!$I327^2+BW$5*templow!$I327^6)*(M217/M$56)^$BW$1</f>
        <v>-1.2971514915508173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231"/>
        <v>2172</v>
      </c>
      <c r="B218" s="5">
        <f t="shared" si="232"/>
        <v>1165.383408940269</v>
      </c>
      <c r="C218" s="5">
        <f t="shared" si="233"/>
        <v>2964.0583383791782</v>
      </c>
      <c r="D218" s="5">
        <f t="shared" si="234"/>
        <v>4369.6205657894798</v>
      </c>
      <c r="E218" s="15">
        <f t="shared" si="235"/>
        <v>1.0112348515428656E-6</v>
      </c>
      <c r="F218" s="15">
        <f t="shared" si="236"/>
        <v>1.9922004663784712E-6</v>
      </c>
      <c r="G218" s="15">
        <f t="shared" si="237"/>
        <v>4.0670063852810989E-6</v>
      </c>
      <c r="H218" s="5">
        <f t="shared" si="238"/>
        <v>319303.47635734227</v>
      </c>
      <c r="I218" s="5">
        <f t="shared" si="239"/>
        <v>130261.23902808818</v>
      </c>
      <c r="J218" s="5">
        <f t="shared" si="240"/>
        <v>45703.100394095738</v>
      </c>
      <c r="K218" s="5">
        <f t="shared" si="241"/>
        <v>273990.06533626391</v>
      </c>
      <c r="L218" s="5">
        <f t="shared" si="242"/>
        <v>43946.921469608562</v>
      </c>
      <c r="M218" s="5">
        <f t="shared" si="243"/>
        <v>10459.283524961702</v>
      </c>
      <c r="N218" s="15">
        <f t="shared" si="244"/>
        <v>4.7887436989304533E-3</v>
      </c>
      <c r="O218" s="15">
        <f t="shared" si="245"/>
        <v>6.237760472797893E-3</v>
      </c>
      <c r="P218" s="15">
        <f t="shared" si="246"/>
        <v>5.6578554790231994E-3</v>
      </c>
      <c r="Q218" s="5">
        <f t="shared" si="247"/>
        <v>7817.580995350083</v>
      </c>
      <c r="R218" s="5">
        <f t="shared" si="248"/>
        <v>10722.349556697985</v>
      </c>
      <c r="S218" s="5">
        <f t="shared" si="249"/>
        <v>6149.2972678054866</v>
      </c>
      <c r="T218" s="5">
        <f t="shared" si="250"/>
        <v>24.483231703375473</v>
      </c>
      <c r="U218" s="5">
        <f t="shared" si="251"/>
        <v>82.314199041097169</v>
      </c>
      <c r="V218" s="5">
        <f t="shared" si="252"/>
        <v>134.54879898257184</v>
      </c>
      <c r="W218" s="15">
        <f t="shared" si="253"/>
        <v>-1.0734613539272964E-2</v>
      </c>
      <c r="X218" s="15">
        <f t="shared" si="254"/>
        <v>-1.217998157191269E-2</v>
      </c>
      <c r="Y218" s="15">
        <f t="shared" si="255"/>
        <v>-9.7425357312937999E-3</v>
      </c>
      <c r="Z218" s="5">
        <f t="shared" si="268"/>
        <v>9317.9867893549035</v>
      </c>
      <c r="AA218" s="5">
        <f t="shared" si="269"/>
        <v>32204.97195012942</v>
      </c>
      <c r="AB218" s="5">
        <f t="shared" si="270"/>
        <v>69825.988988362398</v>
      </c>
      <c r="AC218" s="16">
        <f t="shared" si="256"/>
        <v>1.1994316929262989</v>
      </c>
      <c r="AD218" s="16">
        <f t="shared" si="257"/>
        <v>3.0170234519694472</v>
      </c>
      <c r="AE218" s="16">
        <f t="shared" si="258"/>
        <v>11.384552124214455</v>
      </c>
      <c r="AF218" s="15">
        <f t="shared" si="259"/>
        <v>-4.0504037456468023E-3</v>
      </c>
      <c r="AG218" s="15">
        <f t="shared" si="260"/>
        <v>2.9673830763510267E-4</v>
      </c>
      <c r="AH218" s="15">
        <f t="shared" si="261"/>
        <v>9.7937136394747881E-3</v>
      </c>
      <c r="AI218" s="1">
        <f t="shared" si="225"/>
        <v>606503.05256732169</v>
      </c>
      <c r="AJ218" s="1">
        <f t="shared" si="226"/>
        <v>243820.13592793807</v>
      </c>
      <c r="AK218" s="1">
        <f t="shared" si="227"/>
        <v>86053.632132637722</v>
      </c>
      <c r="AL218" s="14">
        <f t="shared" si="262"/>
        <v>77.934897223443414</v>
      </c>
      <c r="AM218" s="14">
        <f t="shared" si="263"/>
        <v>18.289097434446994</v>
      </c>
      <c r="AN218" s="14">
        <f t="shared" si="264"/>
        <v>5.8386055411929032</v>
      </c>
      <c r="AO218" s="11">
        <f t="shared" si="265"/>
        <v>4.0477510529675796E-3</v>
      </c>
      <c r="AP218" s="11">
        <f t="shared" si="266"/>
        <v>5.0990987464317643E-3</v>
      </c>
      <c r="AQ218" s="11">
        <f t="shared" si="267"/>
        <v>4.6255259381569984E-3</v>
      </c>
      <c r="AR218" s="1">
        <f t="shared" si="271"/>
        <v>319303.47635734227</v>
      </c>
      <c r="AS218" s="1">
        <f t="shared" si="271"/>
        <v>130261.23902808818</v>
      </c>
      <c r="AT218" s="1">
        <f t="shared" si="271"/>
        <v>45703.100394095738</v>
      </c>
      <c r="AU218" s="1">
        <f t="shared" si="228"/>
        <v>63860.695271468459</v>
      </c>
      <c r="AV218" s="1">
        <f t="shared" si="229"/>
        <v>26052.247805617637</v>
      </c>
      <c r="AW218" s="1">
        <f t="shared" si="230"/>
        <v>9140.6200788191472</v>
      </c>
      <c r="AX218" s="1">
        <f t="shared" si="282"/>
        <v>219192.05226901112</v>
      </c>
      <c r="AY218" s="1">
        <f t="shared" si="274"/>
        <v>35157.537175686848</v>
      </c>
      <c r="AZ218" s="1">
        <f t="shared" si="275"/>
        <v>8367.4268199693615</v>
      </c>
      <c r="BA218" s="1">
        <f t="shared" si="283"/>
        <v>14331.539714955243</v>
      </c>
      <c r="BB218" s="1">
        <f t="shared" si="284"/>
        <v>31026.560177016232</v>
      </c>
      <c r="BC218" s="1">
        <f t="shared" si="285"/>
        <v>39466.857285132835</v>
      </c>
      <c r="BD218" s="1">
        <f t="shared" si="286"/>
        <v>818.61438197334166</v>
      </c>
      <c r="BE218" s="2">
        <f t="shared" si="292"/>
        <v>1.2215527840971803E-2</v>
      </c>
      <c r="BF218" s="2">
        <f t="shared" si="293"/>
        <v>1.0459493193196024E-2</v>
      </c>
      <c r="BG218" s="2">
        <f t="shared" si="294"/>
        <v>6.7106044469667243E-3</v>
      </c>
      <c r="BH218" s="2">
        <f t="shared" si="276"/>
        <v>8.2555463964737955E-3</v>
      </c>
      <c r="BI218" s="2">
        <f t="shared" si="287"/>
        <v>1.4921912043355725E-5</v>
      </c>
      <c r="BJ218" s="2">
        <f t="shared" si="277"/>
        <v>1.0940099785851396E-5</v>
      </c>
      <c r="BK218" s="2">
        <f t="shared" si="278"/>
        <v>4.5032212043649583E-6</v>
      </c>
      <c r="BL218" s="2">
        <f t="shared" si="279"/>
        <v>4.764618389341976</v>
      </c>
      <c r="BM218" s="2">
        <f t="shared" si="280"/>
        <v>1.4250709531959249</v>
      </c>
      <c r="BN218" s="2">
        <f t="shared" si="281"/>
        <v>0.2058111707999124</v>
      </c>
      <c r="BO218" s="2">
        <f t="shared" si="288"/>
        <v>83.718953317645358</v>
      </c>
      <c r="BP218" s="2">
        <f t="shared" si="289"/>
        <v>8.4612186283620936</v>
      </c>
      <c r="BQ218" s="2">
        <f t="shared" si="290"/>
        <v>0.87845638332713394</v>
      </c>
      <c r="BR218" s="11">
        <f t="shared" si="291"/>
        <v>3.5248265792249461E-2</v>
      </c>
      <c r="BS218" s="17">
        <f t="shared" si="272"/>
        <v>1.3334760836346455E-3</v>
      </c>
      <c r="BT218" s="17">
        <f t="shared" si="273"/>
        <v>9.6506312436347389E-3</v>
      </c>
      <c r="BU218" s="12">
        <f>(BU$3*templow!$I328+BU$4*templow!$I328^2+BU$5*templow!$I328^6)*(K218/K$56)^$BW$1</f>
        <v>0.59881646559377244</v>
      </c>
      <c r="BV218" s="12">
        <f>(BV$3*templow!$I328+BV$4*templow!$I328^2+BV$5*templow!$I328^6)*(L218/L$56)^$BW$1</f>
        <v>-0.55179664669138195</v>
      </c>
      <c r="BW218" s="12">
        <f>(BW$3*templow!$I328+BW$4*templow!$I328^2+BW$5*templow!$I328^6)*(M218/M$56)^$BW$1</f>
        <v>-1.3194055963181575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231"/>
        <v>2173</v>
      </c>
      <c r="B219" s="5">
        <f t="shared" si="232"/>
        <v>1165.3845284927718</v>
      </c>
      <c r="C219" s="5">
        <f t="shared" si="233"/>
        <v>2964.0639481276621</v>
      </c>
      <c r="D219" s="5">
        <f t="shared" si="234"/>
        <v>4369.6374485004844</v>
      </c>
      <c r="E219" s="15">
        <f t="shared" si="235"/>
        <v>9.6067310896572221E-7</v>
      </c>
      <c r="F219" s="15">
        <f t="shared" si="236"/>
        <v>1.8925904430595475E-6</v>
      </c>
      <c r="G219" s="15">
        <f t="shared" si="237"/>
        <v>3.8636560660170436E-6</v>
      </c>
      <c r="H219" s="5">
        <f t="shared" si="238"/>
        <v>320815.84364945564</v>
      </c>
      <c r="I219" s="5">
        <f t="shared" si="239"/>
        <v>131065.45368177051</v>
      </c>
      <c r="J219" s="5">
        <f t="shared" si="240"/>
        <v>45959.138540148007</v>
      </c>
      <c r="K219" s="5">
        <f t="shared" si="241"/>
        <v>275287.54312911362</v>
      </c>
      <c r="L219" s="5">
        <f t="shared" si="242"/>
        <v>44218.159923493506</v>
      </c>
      <c r="M219" s="5">
        <f t="shared" si="243"/>
        <v>10517.837940060605</v>
      </c>
      <c r="N219" s="15">
        <f t="shared" si="244"/>
        <v>4.7354921108446746E-3</v>
      </c>
      <c r="O219" s="15">
        <f t="shared" si="245"/>
        <v>6.1719557323831609E-3</v>
      </c>
      <c r="P219" s="15">
        <f t="shared" si="246"/>
        <v>5.5983199001308215E-3</v>
      </c>
      <c r="Q219" s="5">
        <f t="shared" si="247"/>
        <v>7770.2924459933047</v>
      </c>
      <c r="R219" s="5">
        <f t="shared" si="248"/>
        <v>10657.143527872466</v>
      </c>
      <c r="S219" s="5">
        <f t="shared" si="249"/>
        <v>6123.5015177936712</v>
      </c>
      <c r="T219" s="5">
        <f t="shared" si="250"/>
        <v>24.220413672847261</v>
      </c>
      <c r="U219" s="5">
        <f t="shared" si="251"/>
        <v>81.311613613669849</v>
      </c>
      <c r="V219" s="5">
        <f t="shared" si="252"/>
        <v>133.23795250088148</v>
      </c>
      <c r="W219" s="15">
        <f t="shared" si="253"/>
        <v>-1.0734613539272964E-2</v>
      </c>
      <c r="X219" s="15">
        <f t="shared" si="254"/>
        <v>-1.217998157191269E-2</v>
      </c>
      <c r="Y219" s="15">
        <f t="shared" si="255"/>
        <v>-9.7425357312937999E-3</v>
      </c>
      <c r="Z219" s="5">
        <f t="shared" si="268"/>
        <v>9224.5983251482867</v>
      </c>
      <c r="AA219" s="5">
        <f t="shared" si="269"/>
        <v>32020.718815404765</v>
      </c>
      <c r="AB219" s="5">
        <f t="shared" si="270"/>
        <v>70218.233501863418</v>
      </c>
      <c r="AC219" s="16">
        <f t="shared" si="256"/>
        <v>1.1945735103046227</v>
      </c>
      <c r="AD219" s="16">
        <f t="shared" si="257"/>
        <v>3.0179187184026799</v>
      </c>
      <c r="AE219" s="16">
        <f t="shared" si="258"/>
        <v>11.496049167632686</v>
      </c>
      <c r="AF219" s="15">
        <f t="shared" si="259"/>
        <v>-4.0504037456468023E-3</v>
      </c>
      <c r="AG219" s="15">
        <f t="shared" si="260"/>
        <v>2.9673830763510267E-4</v>
      </c>
      <c r="AH219" s="15">
        <f t="shared" si="261"/>
        <v>9.7937136394747881E-3</v>
      </c>
      <c r="AI219" s="1">
        <f t="shared" si="225"/>
        <v>609713.44258205802</v>
      </c>
      <c r="AJ219" s="1">
        <f t="shared" si="226"/>
        <v>245490.37014076189</v>
      </c>
      <c r="AK219" s="1">
        <f t="shared" si="227"/>
        <v>86588.888998193099</v>
      </c>
      <c r="AL219" s="14">
        <f t="shared" si="262"/>
        <v>78.247203675119536</v>
      </c>
      <c r="AM219" s="14">
        <f t="shared" si="263"/>
        <v>18.381422769110337</v>
      </c>
      <c r="AN219" s="14">
        <f t="shared" si="264"/>
        <v>5.8653420963526237</v>
      </c>
      <c r="AO219" s="11">
        <f t="shared" si="265"/>
        <v>4.0072735424379041E-3</v>
      </c>
      <c r="AP219" s="11">
        <f t="shared" si="266"/>
        <v>5.0481077589674466E-3</v>
      </c>
      <c r="AQ219" s="11">
        <f t="shared" si="267"/>
        <v>4.5792706787754281E-3</v>
      </c>
      <c r="AR219" s="1">
        <f t="shared" si="271"/>
        <v>320815.84364945564</v>
      </c>
      <c r="AS219" s="1">
        <f t="shared" si="271"/>
        <v>131065.45368177051</v>
      </c>
      <c r="AT219" s="1">
        <f t="shared" si="271"/>
        <v>45959.138540148007</v>
      </c>
      <c r="AU219" s="1">
        <f t="shared" si="228"/>
        <v>64163.168729891127</v>
      </c>
      <c r="AV219" s="1">
        <f t="shared" si="229"/>
        <v>26213.090736354105</v>
      </c>
      <c r="AW219" s="1">
        <f t="shared" si="230"/>
        <v>9191.8277080296011</v>
      </c>
      <c r="AX219" s="1">
        <f t="shared" si="282"/>
        <v>220230.0345032909</v>
      </c>
      <c r="AY219" s="1">
        <f t="shared" si="274"/>
        <v>35374.527938794796</v>
      </c>
      <c r="AZ219" s="1">
        <f t="shared" si="275"/>
        <v>8414.2703520484829</v>
      </c>
      <c r="BA219" s="1">
        <f t="shared" si="283"/>
        <v>14337.059126419395</v>
      </c>
      <c r="BB219" s="1">
        <f t="shared" si="284"/>
        <v>31044.856745185905</v>
      </c>
      <c r="BC219" s="1">
        <f t="shared" si="285"/>
        <v>39491.404179464647</v>
      </c>
      <c r="BD219" s="1">
        <f t="shared" si="286"/>
        <v>795.2243827532684</v>
      </c>
      <c r="BE219" s="2">
        <f t="shared" si="292"/>
        <v>1.2215527840971803E-2</v>
      </c>
      <c r="BF219" s="2">
        <f t="shared" si="293"/>
        <v>1.0459493193196024E-2</v>
      </c>
      <c r="BG219" s="2">
        <f t="shared" si="294"/>
        <v>6.7106044469667243E-3</v>
      </c>
      <c r="BH219" s="2">
        <f t="shared" si="276"/>
        <v>8.2431486602913585E-3</v>
      </c>
      <c r="BI219" s="2">
        <f t="shared" si="287"/>
        <v>1.4921912043355725E-5</v>
      </c>
      <c r="BJ219" s="2">
        <f t="shared" si="277"/>
        <v>1.0940099785851396E-5</v>
      </c>
      <c r="BK219" s="2">
        <f t="shared" si="278"/>
        <v>4.5032212043649583E-6</v>
      </c>
      <c r="BL219" s="2">
        <f t="shared" si="279"/>
        <v>4.7871858010521393</v>
      </c>
      <c r="BM219" s="2">
        <f t="shared" si="280"/>
        <v>1.4338691417564535</v>
      </c>
      <c r="BN219" s="2">
        <f t="shared" si="281"/>
        <v>0.20696416720834129</v>
      </c>
      <c r="BO219" s="2">
        <f t="shared" si="288"/>
        <v>84.967057248246846</v>
      </c>
      <c r="BP219" s="2">
        <f t="shared" si="289"/>
        <v>8.5624450128715743</v>
      </c>
      <c r="BQ219" s="2">
        <f t="shared" si="290"/>
        <v>0.87844305983030024</v>
      </c>
      <c r="BR219" s="11">
        <f t="shared" si="291"/>
        <v>3.5191609303750288E-2</v>
      </c>
      <c r="BS219" s="17">
        <f t="shared" si="272"/>
        <v>1.2880737188332016E-3</v>
      </c>
      <c r="BT219" s="17">
        <f t="shared" si="273"/>
        <v>9.3695448967327562E-3</v>
      </c>
      <c r="BU219" s="12">
        <f>(BU$3*templow!$I329+BU$4*templow!$I329^2+BU$5*templow!$I329^6)*(K219/K$56)^$BW$1</f>
        <v>0.5654681559462863</v>
      </c>
      <c r="BV219" s="12">
        <f>(BV$3*templow!$I329+BV$4*templow!$I329^2+BV$5*templow!$I329^6)*(L219/L$56)^$BW$1</f>
        <v>-0.57642525406821088</v>
      </c>
      <c r="BW219" s="12">
        <f>(BW$3*templow!$I329+BW$4*templow!$I329^2+BW$5*templow!$I329^6)*(M219/M$56)^$BW$1</f>
        <v>-1.3416631775844574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231"/>
        <v>2174</v>
      </c>
      <c r="B220" s="5">
        <f t="shared" si="232"/>
        <v>1165.385592068671</v>
      </c>
      <c r="C220" s="5">
        <f t="shared" si="233"/>
        <v>2964.0692773988076</v>
      </c>
      <c r="D220" s="5">
        <f t="shared" si="234"/>
        <v>4369.6534871379063</v>
      </c>
      <c r="E220" s="15">
        <f t="shared" si="235"/>
        <v>9.1263945351743604E-7</v>
      </c>
      <c r="F220" s="15">
        <f t="shared" si="236"/>
        <v>1.7979609209065701E-6</v>
      </c>
      <c r="G220" s="15">
        <f t="shared" si="237"/>
        <v>3.6704732627161914E-6</v>
      </c>
      <c r="H220" s="5">
        <f t="shared" si="238"/>
        <v>322318.45511123748</v>
      </c>
      <c r="I220" s="5">
        <f t="shared" si="239"/>
        <v>131866.0851025478</v>
      </c>
      <c r="J220" s="5">
        <f t="shared" si="240"/>
        <v>46213.894090803078</v>
      </c>
      <c r="K220" s="5">
        <f t="shared" si="241"/>
        <v>276576.66038164357</v>
      </c>
      <c r="L220" s="5">
        <f t="shared" si="242"/>
        <v>44488.192670810364</v>
      </c>
      <c r="M220" s="5">
        <f t="shared" si="243"/>
        <v>10576.100422341011</v>
      </c>
      <c r="N220" s="15">
        <f t="shared" si="244"/>
        <v>4.6828027083134494E-3</v>
      </c>
      <c r="O220" s="15">
        <f t="shared" si="245"/>
        <v>6.1068291349994919E-3</v>
      </c>
      <c r="P220" s="15">
        <f t="shared" si="246"/>
        <v>5.5393972233108713E-3</v>
      </c>
      <c r="Q220" s="5">
        <f t="shared" si="247"/>
        <v>7722.8845565498868</v>
      </c>
      <c r="R220" s="5">
        <f t="shared" si="248"/>
        <v>10591.647424319946</v>
      </c>
      <c r="S220" s="5">
        <f t="shared" si="249"/>
        <v>6097.4555014713433</v>
      </c>
      <c r="T220" s="5">
        <f t="shared" si="250"/>
        <v>23.960416892307922</v>
      </c>
      <c r="U220" s="5">
        <f t="shared" si="251"/>
        <v>80.321239658272859</v>
      </c>
      <c r="V220" s="5">
        <f t="shared" si="252"/>
        <v>131.9398769878772</v>
      </c>
      <c r="W220" s="15">
        <f t="shared" si="253"/>
        <v>-1.0734613539272964E-2</v>
      </c>
      <c r="X220" s="15">
        <f t="shared" si="254"/>
        <v>-1.217998157191269E-2</v>
      </c>
      <c r="Y220" s="15">
        <f t="shared" si="255"/>
        <v>-9.7425357312937999E-3</v>
      </c>
      <c r="Z220" s="5">
        <f t="shared" si="268"/>
        <v>9131.6613909093048</v>
      </c>
      <c r="AA220" s="5">
        <f t="shared" si="269"/>
        <v>31835.434598055588</v>
      </c>
      <c r="AB220" s="5">
        <f t="shared" si="270"/>
        <v>70608.48675873148</v>
      </c>
      <c r="AC220" s="16">
        <f t="shared" si="256"/>
        <v>1.1897350052840343</v>
      </c>
      <c r="AD220" s="16">
        <f t="shared" si="257"/>
        <v>3.0188142504957591</v>
      </c>
      <c r="AE220" s="16">
        <f t="shared" si="258"/>
        <v>11.608638181165803</v>
      </c>
      <c r="AF220" s="15">
        <f t="shared" si="259"/>
        <v>-4.0504037456468023E-3</v>
      </c>
      <c r="AG220" s="15">
        <f t="shared" si="260"/>
        <v>2.9673830763510267E-4</v>
      </c>
      <c r="AH220" s="15">
        <f t="shared" si="261"/>
        <v>9.7937136394747881E-3</v>
      </c>
      <c r="AI220" s="1">
        <f t="shared" si="225"/>
        <v>612905.26705374336</v>
      </c>
      <c r="AJ220" s="1">
        <f t="shared" si="226"/>
        <v>247154.42386303982</v>
      </c>
      <c r="AK220" s="1">
        <f t="shared" si="227"/>
        <v>87121.82780640338</v>
      </c>
      <c r="AL220" s="14">
        <f t="shared" si="262"/>
        <v>78.557626044686018</v>
      </c>
      <c r="AM220" s="14">
        <f t="shared" si="263"/>
        <v>18.473286257982927</v>
      </c>
      <c r="AN220" s="14">
        <f t="shared" si="264"/>
        <v>5.8919324955446104</v>
      </c>
      <c r="AO220" s="11">
        <f t="shared" si="265"/>
        <v>3.9672008070135252E-3</v>
      </c>
      <c r="AP220" s="11">
        <f t="shared" si="266"/>
        <v>4.9976266813777717E-3</v>
      </c>
      <c r="AQ220" s="11">
        <f t="shared" si="267"/>
        <v>4.5334779719876737E-3</v>
      </c>
      <c r="AR220" s="1">
        <f t="shared" si="271"/>
        <v>322318.45511123748</v>
      </c>
      <c r="AS220" s="1">
        <f t="shared" si="271"/>
        <v>131866.0851025478</v>
      </c>
      <c r="AT220" s="1">
        <f t="shared" si="271"/>
        <v>46213.894090803078</v>
      </c>
      <c r="AU220" s="1">
        <f t="shared" si="228"/>
        <v>64463.691022247498</v>
      </c>
      <c r="AV220" s="1">
        <f t="shared" si="229"/>
        <v>26373.217020509561</v>
      </c>
      <c r="AW220" s="1">
        <f t="shared" si="230"/>
        <v>9242.7788181606156</v>
      </c>
      <c r="AX220" s="1">
        <f t="shared" si="282"/>
        <v>221261.32830531488</v>
      </c>
      <c r="AY220" s="1">
        <f t="shared" si="274"/>
        <v>35590.554136648294</v>
      </c>
      <c r="AZ220" s="1">
        <f t="shared" si="275"/>
        <v>8460.880337872808</v>
      </c>
      <c r="BA220" s="1">
        <f t="shared" si="283"/>
        <v>14342.516743881315</v>
      </c>
      <c r="BB220" s="1">
        <f t="shared" si="284"/>
        <v>31062.958581183022</v>
      </c>
      <c r="BC220" s="1">
        <f t="shared" si="285"/>
        <v>39515.687583318599</v>
      </c>
      <c r="BD220" s="1">
        <f t="shared" si="286"/>
        <v>772.49771704160241</v>
      </c>
      <c r="BE220" s="2">
        <f t="shared" si="292"/>
        <v>1.2215527840971803E-2</v>
      </c>
      <c r="BF220" s="2">
        <f t="shared" si="293"/>
        <v>1.0459493193196024E-2</v>
      </c>
      <c r="BG220" s="2">
        <f t="shared" si="294"/>
        <v>6.7106044469667243E-3</v>
      </c>
      <c r="BH220" s="2">
        <f t="shared" si="276"/>
        <v>8.230799051699102E-3</v>
      </c>
      <c r="BI220" s="2">
        <f t="shared" si="287"/>
        <v>1.4921912043355725E-5</v>
      </c>
      <c r="BJ220" s="2">
        <f t="shared" si="277"/>
        <v>1.0940099785851396E-5</v>
      </c>
      <c r="BK220" s="2">
        <f t="shared" si="278"/>
        <v>4.5032212043649583E-6</v>
      </c>
      <c r="BL220" s="2">
        <f t="shared" si="279"/>
        <v>4.8096076371201857</v>
      </c>
      <c r="BM220" s="2">
        <f t="shared" si="280"/>
        <v>1.4426281293914451</v>
      </c>
      <c r="BN220" s="2">
        <f t="shared" si="281"/>
        <v>0.20811138780598087</v>
      </c>
      <c r="BO220" s="2">
        <f t="shared" si="288"/>
        <v>86.233816466080711</v>
      </c>
      <c r="BP220" s="2">
        <f t="shared" si="289"/>
        <v>8.6648882728162722</v>
      </c>
      <c r="BQ220" s="2">
        <f t="shared" si="290"/>
        <v>0.87843027781371441</v>
      </c>
      <c r="BR220" s="11">
        <f t="shared" si="291"/>
        <v>3.5135536529181638E-2</v>
      </c>
      <c r="BS220" s="17">
        <f t="shared" si="272"/>
        <v>1.2442853161257121E-3</v>
      </c>
      <c r="BT220" s="17">
        <f t="shared" si="273"/>
        <v>9.0966455308085017E-3</v>
      </c>
      <c r="BU220" s="12">
        <f>(BU$3*templow!$I330+BU$4*templow!$I330^2+BU$5*templow!$I330^6)*(K220/K$56)^$BW$1</f>
        <v>0.5320401184951965</v>
      </c>
      <c r="BV220" s="12">
        <f>(BV$3*templow!$I330+BV$4*templow!$I330^2+BV$5*templow!$I330^6)*(L220/L$56)^$BW$1</f>
        <v>-0.60107179574892466</v>
      </c>
      <c r="BW220" s="12">
        <f>(BW$3*templow!$I330+BW$4*templow!$I330^2+BW$5*templow!$I330^6)*(M220/M$56)^$BW$1</f>
        <v>-1.3639228990261654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231"/>
        <v>2175</v>
      </c>
      <c r="B221" s="5">
        <f t="shared" si="232"/>
        <v>1165.3866024666975</v>
      </c>
      <c r="C221" s="5">
        <f t="shared" si="233"/>
        <v>2964.074340215499</v>
      </c>
      <c r="D221" s="5">
        <f t="shared" si="234"/>
        <v>4369.6687238993836</v>
      </c>
      <c r="E221" s="15">
        <f t="shared" si="235"/>
        <v>8.6700748084156423E-7</v>
      </c>
      <c r="F221" s="15">
        <f t="shared" si="236"/>
        <v>1.7080628748612415E-6</v>
      </c>
      <c r="G221" s="15">
        <f t="shared" si="237"/>
        <v>3.4869495995803815E-6</v>
      </c>
      <c r="H221" s="5">
        <f t="shared" si="238"/>
        <v>323811.28606668382</v>
      </c>
      <c r="I221" s="5">
        <f t="shared" si="239"/>
        <v>132663.09583903407</v>
      </c>
      <c r="J221" s="5">
        <f t="shared" si="240"/>
        <v>46467.358213982392</v>
      </c>
      <c r="K221" s="5">
        <f t="shared" si="241"/>
        <v>277857.39546112315</v>
      </c>
      <c r="L221" s="5">
        <f t="shared" si="242"/>
        <v>44757.00694787196</v>
      </c>
      <c r="M221" s="5">
        <f t="shared" si="243"/>
        <v>10634.068884864131</v>
      </c>
      <c r="N221" s="15">
        <f t="shared" si="244"/>
        <v>4.6306694054094599E-3</v>
      </c>
      <c r="O221" s="15">
        <f t="shared" si="245"/>
        <v>6.0423735135901602E-3</v>
      </c>
      <c r="P221" s="15">
        <f t="shared" si="246"/>
        <v>5.4810809474414857E-3</v>
      </c>
      <c r="Q221" s="5">
        <f t="shared" si="247"/>
        <v>7675.3672626657244</v>
      </c>
      <c r="R221" s="5">
        <f t="shared" si="248"/>
        <v>10525.878519705997</v>
      </c>
      <c r="S221" s="5">
        <f t="shared" si="249"/>
        <v>6071.1670384856425</v>
      </c>
      <c r="T221" s="5">
        <f t="shared" si="250"/>
        <v>23.703211076729129</v>
      </c>
      <c r="U221" s="5">
        <f t="shared" si="251"/>
        <v>79.342928439401916</v>
      </c>
      <c r="V221" s="5">
        <f t="shared" si="252"/>
        <v>130.65444802194028</v>
      </c>
      <c r="W221" s="15">
        <f t="shared" si="253"/>
        <v>-1.0734613539272964E-2</v>
      </c>
      <c r="X221" s="15">
        <f t="shared" si="254"/>
        <v>-1.217998157191269E-2</v>
      </c>
      <c r="Y221" s="15">
        <f t="shared" si="255"/>
        <v>-9.7425357312937999E-3</v>
      </c>
      <c r="Z221" s="5">
        <f t="shared" si="268"/>
        <v>9039.186303623741</v>
      </c>
      <c r="AA221" s="5">
        <f t="shared" si="269"/>
        <v>31649.170819652911</v>
      </c>
      <c r="AB221" s="5">
        <f t="shared" si="270"/>
        <v>70996.734945428412</v>
      </c>
      <c r="AC221" s="16">
        <f t="shared" si="256"/>
        <v>1.1849160981623048</v>
      </c>
      <c r="AD221" s="16">
        <f t="shared" si="257"/>
        <v>3.0197100483275161</v>
      </c>
      <c r="AE221" s="16">
        <f t="shared" si="258"/>
        <v>11.722329859256414</v>
      </c>
      <c r="AF221" s="15">
        <f t="shared" si="259"/>
        <v>-4.0504037456468023E-3</v>
      </c>
      <c r="AG221" s="15">
        <f t="shared" si="260"/>
        <v>2.9673830763510267E-4</v>
      </c>
      <c r="AH221" s="15">
        <f t="shared" si="261"/>
        <v>9.7937136394747881E-3</v>
      </c>
      <c r="AI221" s="1">
        <f t="shared" si="225"/>
        <v>616078.43137061654</v>
      </c>
      <c r="AJ221" s="1">
        <f t="shared" si="226"/>
        <v>248812.19849724541</v>
      </c>
      <c r="AK221" s="1">
        <f t="shared" si="227"/>
        <v>87652.423843923665</v>
      </c>
      <c r="AL221" s="14">
        <f t="shared" si="262"/>
        <v>78.86616338335314</v>
      </c>
      <c r="AM221" s="14">
        <f t="shared" si="263"/>
        <v>18.564685620395597</v>
      </c>
      <c r="AN221" s="14">
        <f t="shared" si="264"/>
        <v>5.918376332263791</v>
      </c>
      <c r="AO221" s="11">
        <f t="shared" si="265"/>
        <v>3.9275287989433902E-3</v>
      </c>
      <c r="AP221" s="11">
        <f t="shared" si="266"/>
        <v>4.9476504145639939E-3</v>
      </c>
      <c r="AQ221" s="11">
        <f t="shared" si="267"/>
        <v>4.4881431922677972E-3</v>
      </c>
      <c r="AR221" s="1">
        <f t="shared" si="271"/>
        <v>323811.28606668382</v>
      </c>
      <c r="AS221" s="1">
        <f t="shared" si="271"/>
        <v>132663.09583903407</v>
      </c>
      <c r="AT221" s="1">
        <f t="shared" si="271"/>
        <v>46467.358213982392</v>
      </c>
      <c r="AU221" s="1">
        <f t="shared" si="228"/>
        <v>64762.257213336765</v>
      </c>
      <c r="AV221" s="1">
        <f t="shared" si="229"/>
        <v>26532.619167806813</v>
      </c>
      <c r="AW221" s="1">
        <f t="shared" si="230"/>
        <v>9293.4716427964795</v>
      </c>
      <c r="AX221" s="1">
        <f t="shared" si="282"/>
        <v>222285.91636889847</v>
      </c>
      <c r="AY221" s="1">
        <f t="shared" si="274"/>
        <v>35805.605558297568</v>
      </c>
      <c r="AZ221" s="1">
        <f t="shared" si="275"/>
        <v>8507.2551078913057</v>
      </c>
      <c r="BA221" s="1">
        <f t="shared" si="283"/>
        <v>14347.913242725152</v>
      </c>
      <c r="BB221" s="1">
        <f t="shared" si="284"/>
        <v>31080.867790350247</v>
      </c>
      <c r="BC221" s="1">
        <f t="shared" si="285"/>
        <v>39539.710482043003</v>
      </c>
      <c r="BD221" s="1">
        <f t="shared" si="286"/>
        <v>750.41577534033195</v>
      </c>
      <c r="BE221" s="2">
        <f t="shared" si="292"/>
        <v>1.2215527840971803E-2</v>
      </c>
      <c r="BF221" s="2">
        <f t="shared" si="293"/>
        <v>1.0459493193196024E-2</v>
      </c>
      <c r="BG221" s="2">
        <f t="shared" si="294"/>
        <v>6.7106044469667243E-3</v>
      </c>
      <c r="BH221" s="2">
        <f t="shared" si="276"/>
        <v>8.2184981625870162E-3</v>
      </c>
      <c r="BI221" s="2">
        <f t="shared" si="287"/>
        <v>1.4921912043355725E-5</v>
      </c>
      <c r="BJ221" s="2">
        <f t="shared" si="277"/>
        <v>1.0940099785851396E-5</v>
      </c>
      <c r="BK221" s="2">
        <f t="shared" si="278"/>
        <v>4.5032212043649583E-6</v>
      </c>
      <c r="BL221" s="2">
        <f t="shared" si="279"/>
        <v>4.8318835293329556</v>
      </c>
      <c r="BM221" s="2">
        <f t="shared" si="280"/>
        <v>1.4513475063789998</v>
      </c>
      <c r="BN221" s="2">
        <f t="shared" si="281"/>
        <v>0.20925279282002773</v>
      </c>
      <c r="BO221" s="2">
        <f t="shared" si="288"/>
        <v>87.51950999356481</v>
      </c>
      <c r="BP221" s="2">
        <f t="shared" si="289"/>
        <v>8.7685630427641392</v>
      </c>
      <c r="BQ221" s="2">
        <f t="shared" si="290"/>
        <v>0.87841803122137752</v>
      </c>
      <c r="BR221" s="11">
        <f t="shared" si="291"/>
        <v>3.5080041440189919E-2</v>
      </c>
      <c r="BS221" s="17">
        <f t="shared" si="272"/>
        <v>1.202050622566598E-3</v>
      </c>
      <c r="BT221" s="17">
        <f t="shared" si="273"/>
        <v>8.831694690105342E-3</v>
      </c>
      <c r="BU221" s="12">
        <f>(BU$3*templow!$I331+BU$4*templow!$I331^2+BU$5*templow!$I331^6)*(K221/K$56)^$BW$1</f>
        <v>0.49853561876141606</v>
      </c>
      <c r="BV221" s="12">
        <f>(BV$3*templow!$I331+BV$4*templow!$I331^2+BV$5*templow!$I331^6)*(L221/L$56)^$BW$1</f>
        <v>-0.62573450266278652</v>
      </c>
      <c r="BW221" s="12">
        <f>(BW$3*templow!$I331+BW$4*templow!$I331^2+BW$5*templow!$I331^6)*(M221/M$56)^$BW$1</f>
        <v>-1.386183461922359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231"/>
        <v>2176</v>
      </c>
      <c r="B222" s="5">
        <f t="shared" si="232"/>
        <v>1165.3875623456547</v>
      </c>
      <c r="C222" s="5">
        <f t="shared" si="233"/>
        <v>2964.0791498995704</v>
      </c>
      <c r="D222" s="5">
        <f t="shared" si="234"/>
        <v>4369.6831988732602</v>
      </c>
      <c r="E222" s="15">
        <f t="shared" si="235"/>
        <v>8.2365710679948601E-7</v>
      </c>
      <c r="F222" s="15">
        <f t="shared" si="236"/>
        <v>1.6226597311181794E-6</v>
      </c>
      <c r="G222" s="15">
        <f t="shared" si="237"/>
        <v>3.3126021196013625E-6</v>
      </c>
      <c r="H222" s="5">
        <f t="shared" si="238"/>
        <v>325294.3137818129</v>
      </c>
      <c r="I222" s="5">
        <f t="shared" si="239"/>
        <v>133456.44956036936</v>
      </c>
      <c r="J222" s="5">
        <f t="shared" si="240"/>
        <v>46719.522404242452</v>
      </c>
      <c r="K222" s="5">
        <f t="shared" si="241"/>
        <v>279129.72842019261</v>
      </c>
      <c r="L222" s="5">
        <f t="shared" si="242"/>
        <v>45024.590374009131</v>
      </c>
      <c r="M222" s="5">
        <f t="shared" si="243"/>
        <v>10691.741318063805</v>
      </c>
      <c r="N222" s="15">
        <f t="shared" si="244"/>
        <v>4.5790861782100123E-3</v>
      </c>
      <c r="O222" s="15">
        <f t="shared" si="245"/>
        <v>5.9785817771242922E-3</v>
      </c>
      <c r="P222" s="15">
        <f t="shared" si="246"/>
        <v>5.4233646428378801E-3</v>
      </c>
      <c r="Q222" s="5">
        <f t="shared" si="247"/>
        <v>7627.75033158735</v>
      </c>
      <c r="R222" s="5">
        <f t="shared" si="248"/>
        <v>10459.853827454996</v>
      </c>
      <c r="S222" s="5">
        <f t="shared" si="249"/>
        <v>6044.643868554831</v>
      </c>
      <c r="T222" s="5">
        <f t="shared" si="250"/>
        <v>23.448766266180627</v>
      </c>
      <c r="U222" s="5">
        <f t="shared" si="251"/>
        <v>78.376533033148419</v>
      </c>
      <c r="V222" s="5">
        <f t="shared" si="252"/>
        <v>129.38154239363405</v>
      </c>
      <c r="W222" s="15">
        <f t="shared" si="253"/>
        <v>-1.0734613539272964E-2</v>
      </c>
      <c r="X222" s="15">
        <f t="shared" si="254"/>
        <v>-1.217998157191269E-2</v>
      </c>
      <c r="Y222" s="15">
        <f t="shared" si="255"/>
        <v>-9.7425357312937999E-3</v>
      </c>
      <c r="Z222" s="5">
        <f t="shared" si="268"/>
        <v>8947.1829944152141</v>
      </c>
      <c r="AA222" s="5">
        <f t="shared" si="269"/>
        <v>31461.978289153809</v>
      </c>
      <c r="AB222" s="5">
        <f t="shared" si="270"/>
        <v>71382.96475795329</v>
      </c>
      <c r="AC222" s="16">
        <f t="shared" si="256"/>
        <v>1.1801167095600311</v>
      </c>
      <c r="AD222" s="16">
        <f t="shared" si="257"/>
        <v>3.0206061119768055</v>
      </c>
      <c r="AE222" s="16">
        <f t="shared" si="258"/>
        <v>11.837135001085436</v>
      </c>
      <c r="AF222" s="15">
        <f t="shared" si="259"/>
        <v>-4.0504037456468023E-3</v>
      </c>
      <c r="AG222" s="15">
        <f t="shared" si="260"/>
        <v>2.9673830763510267E-4</v>
      </c>
      <c r="AH222" s="15">
        <f t="shared" si="261"/>
        <v>9.7937136394747881E-3</v>
      </c>
      <c r="AI222" s="1">
        <f t="shared" si="225"/>
        <v>619232.84544689162</v>
      </c>
      <c r="AJ222" s="1">
        <f t="shared" si="226"/>
        <v>250463.5978153277</v>
      </c>
      <c r="AK222" s="1">
        <f t="shared" si="227"/>
        <v>88180.653102327778</v>
      </c>
      <c r="AL222" s="14">
        <f t="shared" si="262"/>
        <v>79.172815020023933</v>
      </c>
      <c r="AM222" s="14">
        <f t="shared" si="263"/>
        <v>18.655618679156536</v>
      </c>
      <c r="AN222" s="14">
        <f t="shared" si="264"/>
        <v>5.9446732275042704</v>
      </c>
      <c r="AO222" s="11">
        <f t="shared" si="265"/>
        <v>3.8882535109539562E-3</v>
      </c>
      <c r="AP222" s="11">
        <f t="shared" si="266"/>
        <v>4.898173910418354E-3</v>
      </c>
      <c r="AQ222" s="11">
        <f t="shared" si="267"/>
        <v>4.4432617603451189E-3</v>
      </c>
      <c r="AR222" s="1">
        <f t="shared" si="271"/>
        <v>325294.3137818129</v>
      </c>
      <c r="AS222" s="1">
        <f t="shared" si="271"/>
        <v>133456.44956036936</v>
      </c>
      <c r="AT222" s="1">
        <f t="shared" si="271"/>
        <v>46719.522404242452</v>
      </c>
      <c r="AU222" s="1">
        <f t="shared" si="228"/>
        <v>65058.862756362585</v>
      </c>
      <c r="AV222" s="1">
        <f t="shared" si="229"/>
        <v>26691.289912073873</v>
      </c>
      <c r="AW222" s="1">
        <f t="shared" si="230"/>
        <v>9343.9044808484905</v>
      </c>
      <c r="AX222" s="1">
        <f t="shared" si="282"/>
        <v>223303.7827361541</v>
      </c>
      <c r="AY222" s="1">
        <f t="shared" si="274"/>
        <v>36019.672299207297</v>
      </c>
      <c r="AZ222" s="1">
        <f t="shared" si="275"/>
        <v>8553.393054451044</v>
      </c>
      <c r="BA222" s="1">
        <f t="shared" si="283"/>
        <v>14353.249289794418</v>
      </c>
      <c r="BB222" s="1">
        <f t="shared" si="284"/>
        <v>31098.5864506158</v>
      </c>
      <c r="BC222" s="1">
        <f t="shared" si="285"/>
        <v>39563.475815645259</v>
      </c>
      <c r="BD222" s="1">
        <f t="shared" si="286"/>
        <v>728.96046179346251</v>
      </c>
      <c r="BE222" s="2">
        <f t="shared" si="292"/>
        <v>1.2215527840971803E-2</v>
      </c>
      <c r="BF222" s="2">
        <f t="shared" si="293"/>
        <v>1.0459493193196024E-2</v>
      </c>
      <c r="BG222" s="2">
        <f t="shared" si="294"/>
        <v>6.7106044469667243E-3</v>
      </c>
      <c r="BH222" s="2">
        <f t="shared" si="276"/>
        <v>8.2062465752559509E-3</v>
      </c>
      <c r="BI222" s="2">
        <f t="shared" si="287"/>
        <v>1.4921912043355725E-5</v>
      </c>
      <c r="BJ222" s="2">
        <f t="shared" si="277"/>
        <v>1.0940099785851396E-5</v>
      </c>
      <c r="BK222" s="2">
        <f t="shared" si="278"/>
        <v>4.5032212043649583E-6</v>
      </c>
      <c r="BL222" s="2">
        <f t="shared" si="279"/>
        <v>4.8540131384559704</v>
      </c>
      <c r="BM222" s="2">
        <f t="shared" si="280"/>
        <v>1.4600268752558845</v>
      </c>
      <c r="BN222" s="2">
        <f t="shared" si="281"/>
        <v>0.21038834394858835</v>
      </c>
      <c r="BO222" s="2">
        <f t="shared" si="288"/>
        <v>88.824421027084853</v>
      </c>
      <c r="BP222" s="2">
        <f t="shared" si="289"/>
        <v>8.8734841333611207</v>
      </c>
      <c r="BQ222" s="2">
        <f t="shared" si="290"/>
        <v>0.87840631408109127</v>
      </c>
      <c r="BR222" s="11">
        <f t="shared" si="291"/>
        <v>3.502511806230732E-2</v>
      </c>
      <c r="BS222" s="17">
        <f t="shared" si="272"/>
        <v>1.1613117579719616E-3</v>
      </c>
      <c r="BT222" s="17">
        <f t="shared" si="273"/>
        <v>8.5744608641799436E-3</v>
      </c>
      <c r="BU222" s="12">
        <f>(BU$3*templow!$I332+BU$4*templow!$I332^2+BU$5*templow!$I332^6)*(K222/K$56)^$BW$1</f>
        <v>0.46495784930392076</v>
      </c>
      <c r="BV222" s="12">
        <f>(BV$3*templow!$I332+BV$4*templow!$I332^2+BV$5*templow!$I332^6)*(L222/L$56)^$BW$1</f>
        <v>-0.65041165321014283</v>
      </c>
      <c r="BW222" s="12">
        <f>(BW$3*templow!$I332+BW$4*templow!$I332^2+BW$5*templow!$I332^6)*(M222/M$56)^$BW$1</f>
        <v>-1.4084436045316953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231"/>
        <v>2177</v>
      </c>
      <c r="B223" s="5">
        <f t="shared" si="232"/>
        <v>1165.3884742314151</v>
      </c>
      <c r="C223" s="5">
        <f t="shared" si="233"/>
        <v>2964.0837191068526</v>
      </c>
      <c r="D223" s="5">
        <f t="shared" si="234"/>
        <v>4369.6969501439953</v>
      </c>
      <c r="E223" s="15">
        <f t="shared" si="235"/>
        <v>7.8247425145951167E-7</v>
      </c>
      <c r="F223" s="15">
        <f t="shared" si="236"/>
        <v>1.5415267445622704E-6</v>
      </c>
      <c r="G223" s="15">
        <f t="shared" si="237"/>
        <v>3.1469720136212941E-6</v>
      </c>
      <c r="H223" s="5">
        <f t="shared" si="238"/>
        <v>326767.51743139315</v>
      </c>
      <c r="I223" s="5">
        <f t="shared" si="239"/>
        <v>134246.11104618051</v>
      </c>
      <c r="J223" s="5">
        <f t="shared" si="240"/>
        <v>46970.378479275641</v>
      </c>
      <c r="K223" s="5">
        <f t="shared" si="241"/>
        <v>280393.64096757473</v>
      </c>
      <c r="L223" s="5">
        <f t="shared" si="242"/>
        <v>45290.930948007088</v>
      </c>
      <c r="M223" s="5">
        <f t="shared" si="243"/>
        <v>10749.115788848429</v>
      </c>
      <c r="N223" s="15">
        <f t="shared" si="244"/>
        <v>4.5280470644799564E-3</v>
      </c>
      <c r="O223" s="15">
        <f t="shared" si="245"/>
        <v>5.9154469099114149E-3</v>
      </c>
      <c r="P223" s="15">
        <f t="shared" si="246"/>
        <v>5.3662419504751924E-3</v>
      </c>
      <c r="Q223" s="5">
        <f t="shared" si="247"/>
        <v>7580.0433624810776</v>
      </c>
      <c r="R223" s="5">
        <f t="shared" si="248"/>
        <v>10393.59009973826</v>
      </c>
      <c r="S223" s="5">
        <f t="shared" si="249"/>
        <v>6017.8936504279009</v>
      </c>
      <c r="T223" s="5">
        <f t="shared" si="250"/>
        <v>23.197052822340439</v>
      </c>
      <c r="U223" s="5">
        <f t="shared" si="251"/>
        <v>77.421908305134266</v>
      </c>
      <c r="V223" s="5">
        <f t="shared" si="252"/>
        <v>128.12103809389416</v>
      </c>
      <c r="W223" s="15">
        <f t="shared" si="253"/>
        <v>-1.0734613539272964E-2</v>
      </c>
      <c r="X223" s="15">
        <f t="shared" si="254"/>
        <v>-1.217998157191269E-2</v>
      </c>
      <c r="Y223" s="15">
        <f t="shared" si="255"/>
        <v>-9.7425357312937999E-3</v>
      </c>
      <c r="Z223" s="5">
        <f t="shared" si="268"/>
        <v>8855.6610147570136</v>
      </c>
      <c r="AA223" s="5">
        <f t="shared" si="269"/>
        <v>31273.907098226246</v>
      </c>
      <c r="AB223" s="5">
        <f t="shared" si="270"/>
        <v>71767.163396435964</v>
      </c>
      <c r="AC223" s="16">
        <f t="shared" si="256"/>
        <v>1.1753367604193288</v>
      </c>
      <c r="AD223" s="16">
        <f t="shared" si="257"/>
        <v>3.0215024415225056</v>
      </c>
      <c r="AE223" s="16">
        <f t="shared" si="258"/>
        <v>11.953064511597871</v>
      </c>
      <c r="AF223" s="15">
        <f t="shared" si="259"/>
        <v>-4.0504037456468023E-3</v>
      </c>
      <c r="AG223" s="15">
        <f t="shared" si="260"/>
        <v>2.9673830763510267E-4</v>
      </c>
      <c r="AH223" s="15">
        <f t="shared" si="261"/>
        <v>9.7937136394747881E-3</v>
      </c>
      <c r="AI223" s="1">
        <f t="shared" si="225"/>
        <v>622368.42365856504</v>
      </c>
      <c r="AJ223" s="1">
        <f t="shared" si="226"/>
        <v>252108.52794586882</v>
      </c>
      <c r="AK223" s="1">
        <f t="shared" si="227"/>
        <v>88706.492272943491</v>
      </c>
      <c r="AL223" s="14">
        <f t="shared" si="262"/>
        <v>79.477580556237911</v>
      </c>
      <c r="AM223" s="14">
        <f t="shared" si="263"/>
        <v>18.746083359206523</v>
      </c>
      <c r="AN223" s="14">
        <f t="shared" si="264"/>
        <v>5.9708228293414924</v>
      </c>
      <c r="AO223" s="11">
        <f t="shared" si="265"/>
        <v>3.8493709758444165E-3</v>
      </c>
      <c r="AP223" s="11">
        <f t="shared" si="266"/>
        <v>4.8491921713141707E-3</v>
      </c>
      <c r="AQ223" s="11">
        <f t="shared" si="267"/>
        <v>4.3988291427416674E-3</v>
      </c>
      <c r="AR223" s="1">
        <f t="shared" si="271"/>
        <v>326767.51743139315</v>
      </c>
      <c r="AS223" s="1">
        <f t="shared" si="271"/>
        <v>134246.11104618051</v>
      </c>
      <c r="AT223" s="1">
        <f t="shared" si="271"/>
        <v>46970.378479275641</v>
      </c>
      <c r="AU223" s="1">
        <f t="shared" si="228"/>
        <v>65353.503486278634</v>
      </c>
      <c r="AV223" s="1">
        <f t="shared" si="229"/>
        <v>26849.222209236104</v>
      </c>
      <c r="AW223" s="1">
        <f t="shared" si="230"/>
        <v>9394.0756958551283</v>
      </c>
      <c r="AX223" s="1">
        <f t="shared" si="282"/>
        <v>224314.91277405981</v>
      </c>
      <c r="AY223" s="1">
        <f t="shared" si="274"/>
        <v>36232.744758405672</v>
      </c>
      <c r="AZ223" s="1">
        <f t="shared" si="275"/>
        <v>8599.2926310787407</v>
      </c>
      <c r="BA223" s="1">
        <f t="shared" si="283"/>
        <v>14358.525543542355</v>
      </c>
      <c r="BB223" s="1">
        <f t="shared" si="284"/>
        <v>31116.116613042745</v>
      </c>
      <c r="BC223" s="1">
        <f t="shared" si="285"/>
        <v>39586.986479956962</v>
      </c>
      <c r="BD223" s="1">
        <f t="shared" si="286"/>
        <v>708.1141803761534</v>
      </c>
      <c r="BE223" s="2">
        <f t="shared" si="292"/>
        <v>1.2215527840971803E-2</v>
      </c>
      <c r="BF223" s="2">
        <f t="shared" si="293"/>
        <v>1.0459493193196024E-2</v>
      </c>
      <c r="BG223" s="2">
        <f t="shared" si="294"/>
        <v>6.7106044469667243E-3</v>
      </c>
      <c r="BH223" s="2">
        <f t="shared" si="276"/>
        <v>8.1940448622634197E-3</v>
      </c>
      <c r="BI223" s="2">
        <f t="shared" si="287"/>
        <v>1.4921912043355725E-5</v>
      </c>
      <c r="BJ223" s="2">
        <f t="shared" si="277"/>
        <v>1.0940099785851396E-5</v>
      </c>
      <c r="BK223" s="2">
        <f t="shared" si="278"/>
        <v>4.5032212043649583E-6</v>
      </c>
      <c r="BL223" s="2">
        <f t="shared" si="279"/>
        <v>4.8759961537369572</v>
      </c>
      <c r="BM223" s="2">
        <f t="shared" si="280"/>
        <v>1.4686658507077022</v>
      </c>
      <c r="BN223" s="2">
        <f t="shared" si="281"/>
        <v>0.21151800434492157</v>
      </c>
      <c r="BO223" s="2">
        <f t="shared" si="288"/>
        <v>90.148836999446658</v>
      </c>
      <c r="BP223" s="2">
        <f t="shared" si="289"/>
        <v>8.9796665334482704</v>
      </c>
      <c r="BQ223" s="2">
        <f t="shared" si="290"/>
        <v>0.87839512050267399</v>
      </c>
      <c r="BR223" s="11">
        <f t="shared" si="291"/>
        <v>3.4970760475020873E-2</v>
      </c>
      <c r="BS223" s="17">
        <f t="shared" si="272"/>
        <v>1.1220131161126584E-3</v>
      </c>
      <c r="BT223" s="17">
        <f t="shared" si="273"/>
        <v>8.3247192856115964E-3</v>
      </c>
      <c r="BU223" s="12">
        <f>(BU$3*templow!$I333+BU$4*templow!$I333^2+BU$5*templow!$I333^6)*(K223/K$56)^$BW$1</f>
        <v>0.43130993065347356</v>
      </c>
      <c r="BV223" s="12">
        <f>(BV$3*templow!$I333+BV$4*templow!$I333^2+BV$5*templow!$I333^6)*(L223/L$56)^$BW$1</f>
        <v>-0.67510157248635483</v>
      </c>
      <c r="BW223" s="12">
        <f>(BW$3*templow!$I333+BW$4*templow!$I333^2+BW$5*templow!$I333^6)*(M223/M$56)^$BW$1</f>
        <v>-1.4307021014676271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231"/>
        <v>2178</v>
      </c>
      <c r="B224" s="5">
        <f t="shared" si="232"/>
        <v>1165.3893405235654</v>
      </c>
      <c r="C224" s="5">
        <f t="shared" si="233"/>
        <v>2964.0880598604626</v>
      </c>
      <c r="D224" s="5">
        <f t="shared" si="234"/>
        <v>4369.7100138923042</v>
      </c>
      <c r="E224" s="15">
        <f t="shared" si="235"/>
        <v>7.4335053888653601E-7</v>
      </c>
      <c r="F224" s="15">
        <f t="shared" si="236"/>
        <v>1.4644504073341569E-6</v>
      </c>
      <c r="G224" s="15">
        <f t="shared" si="237"/>
        <v>2.9896234129402294E-6</v>
      </c>
      <c r="H224" s="5">
        <f t="shared" si="238"/>
        <v>328230.87806578644</v>
      </c>
      <c r="I224" s="5">
        <f t="shared" si="239"/>
        <v>135032.0461763221</v>
      </c>
      <c r="J224" s="5">
        <f t="shared" si="240"/>
        <v>47219.918576360746</v>
      </c>
      <c r="K224" s="5">
        <f t="shared" si="241"/>
        <v>281649.11643891019</v>
      </c>
      <c r="L224" s="5">
        <f t="shared" si="242"/>
        <v>45556.017044472988</v>
      </c>
      <c r="M224" s="5">
        <f t="shared" si="243"/>
        <v>10806.190439694592</v>
      </c>
      <c r="N224" s="15">
        <f t="shared" si="244"/>
        <v>4.4775461633264069E-3</v>
      </c>
      <c r="O224" s="15">
        <f t="shared" si="245"/>
        <v>5.8529619709122294E-3</v>
      </c>
      <c r="P224" s="15">
        <f t="shared" si="246"/>
        <v>5.3097065812031108E-3</v>
      </c>
      <c r="Q224" s="5">
        <f t="shared" si="247"/>
        <v>7532.2557868317454</v>
      </c>
      <c r="R224" s="5">
        <f t="shared" si="248"/>
        <v>10327.103826639843</v>
      </c>
      <c r="S224" s="5">
        <f t="shared" si="249"/>
        <v>5990.9239609099459</v>
      </c>
      <c r="T224" s="5">
        <f t="shared" si="250"/>
        <v>22.948041425042511</v>
      </c>
      <c r="U224" s="5">
        <f t="shared" si="251"/>
        <v>76.478910888715419</v>
      </c>
      <c r="V224" s="5">
        <f t="shared" si="252"/>
        <v>126.87281430233394</v>
      </c>
      <c r="W224" s="15">
        <f t="shared" si="253"/>
        <v>-1.0734613539272964E-2</v>
      </c>
      <c r="X224" s="15">
        <f t="shared" si="254"/>
        <v>-1.217998157191269E-2</v>
      </c>
      <c r="Y224" s="15">
        <f t="shared" si="255"/>
        <v>-9.7425357312937999E-3</v>
      </c>
      <c r="Z224" s="5">
        <f t="shared" si="268"/>
        <v>8764.6295427086552</v>
      </c>
      <c r="AA224" s="5">
        <f t="shared" si="269"/>
        <v>31085.006617113551</v>
      </c>
      <c r="AB224" s="5">
        <f t="shared" si="270"/>
        <v>72149.318559650885</v>
      </c>
      <c r="AC224" s="16">
        <f t="shared" si="256"/>
        <v>1.1705761720025301</v>
      </c>
      <c r="AD224" s="16">
        <f t="shared" si="257"/>
        <v>3.0223990370435181</v>
      </c>
      <c r="AE224" s="16">
        <f t="shared" si="258"/>
        <v>12.07012940253863</v>
      </c>
      <c r="AF224" s="15">
        <f t="shared" si="259"/>
        <v>-4.0504037456468023E-3</v>
      </c>
      <c r="AG224" s="15">
        <f t="shared" si="260"/>
        <v>2.9673830763510267E-4</v>
      </c>
      <c r="AH224" s="15">
        <f t="shared" si="261"/>
        <v>9.7937136394747881E-3</v>
      </c>
      <c r="AI224" s="1">
        <f t="shared" si="225"/>
        <v>625485.0847789871</v>
      </c>
      <c r="AJ224" s="1">
        <f t="shared" si="226"/>
        <v>253746.89736051805</v>
      </c>
      <c r="AK224" s="1">
        <f t="shared" si="227"/>
        <v>89229.918741504283</v>
      </c>
      <c r="AL224" s="14">
        <f t="shared" si="262"/>
        <v>79.780459861143186</v>
      </c>
      <c r="AM224" s="14">
        <f t="shared" si="263"/>
        <v>18.836077686268109</v>
      </c>
      <c r="AN224" s="14">
        <f t="shared" si="264"/>
        <v>5.996824812514669</v>
      </c>
      <c r="AO224" s="11">
        <f t="shared" si="265"/>
        <v>3.8108772660859721E-3</v>
      </c>
      <c r="AP224" s="11">
        <f t="shared" si="266"/>
        <v>4.8007002496010288E-3</v>
      </c>
      <c r="AQ224" s="11">
        <f t="shared" si="267"/>
        <v>4.3548408513142504E-3</v>
      </c>
      <c r="AR224" s="1">
        <f t="shared" si="271"/>
        <v>328230.87806578644</v>
      </c>
      <c r="AS224" s="1">
        <f t="shared" si="271"/>
        <v>135032.0461763221</v>
      </c>
      <c r="AT224" s="1">
        <f t="shared" si="271"/>
        <v>47219.918576360746</v>
      </c>
      <c r="AU224" s="1">
        <f t="shared" si="228"/>
        <v>65646.175613157291</v>
      </c>
      <c r="AV224" s="1">
        <f t="shared" si="229"/>
        <v>27006.409235264422</v>
      </c>
      <c r="AW224" s="1">
        <f t="shared" si="230"/>
        <v>9443.9837152721502</v>
      </c>
      <c r="AX224" s="1">
        <f t="shared" si="282"/>
        <v>225319.29315112819</v>
      </c>
      <c r="AY224" s="1">
        <f t="shared" si="274"/>
        <v>36444.813635578386</v>
      </c>
      <c r="AZ224" s="1">
        <f t="shared" si="275"/>
        <v>8644.9523517556736</v>
      </c>
      <c r="BA224" s="1">
        <f t="shared" si="283"/>
        <v>14363.742654177986</v>
      </c>
      <c r="BB224" s="1">
        <f t="shared" si="284"/>
        <v>31133.460302360167</v>
      </c>
      <c r="BC224" s="1">
        <f t="shared" si="285"/>
        <v>39610.245327753852</v>
      </c>
      <c r="BD224" s="1">
        <f t="shared" si="286"/>
        <v>687.85982143828858</v>
      </c>
      <c r="BE224" s="2">
        <f t="shared" si="292"/>
        <v>1.2215527840971803E-2</v>
      </c>
      <c r="BF224" s="2">
        <f t="shared" si="293"/>
        <v>1.0459493193196024E-2</v>
      </c>
      <c r="BG224" s="2">
        <f t="shared" si="294"/>
        <v>6.7106044469667243E-3</v>
      </c>
      <c r="BH224" s="2">
        <f t="shared" si="276"/>
        <v>8.1818935862764761E-3</v>
      </c>
      <c r="BI224" s="2">
        <f t="shared" si="287"/>
        <v>1.4921912043355725E-5</v>
      </c>
      <c r="BJ224" s="2">
        <f t="shared" si="277"/>
        <v>1.0940099785851396E-5</v>
      </c>
      <c r="BK224" s="2">
        <f t="shared" si="278"/>
        <v>4.5032212043649583E-6</v>
      </c>
      <c r="BL224" s="2">
        <f t="shared" si="279"/>
        <v>4.8978322924110831</v>
      </c>
      <c r="BM224" s="2">
        <f t="shared" si="280"/>
        <v>1.4772640594566573</v>
      </c>
      <c r="BN224" s="2">
        <f t="shared" si="281"/>
        <v>0.21264173860145449</v>
      </c>
      <c r="BO224" s="2">
        <f t="shared" si="288"/>
        <v>91.493049643262381</v>
      </c>
      <c r="BP224" s="2">
        <f t="shared" si="289"/>
        <v>9.087125412204399</v>
      </c>
      <c r="BQ224" s="2">
        <f t="shared" si="290"/>
        <v>0.87838444467621979</v>
      </c>
      <c r="BR224" s="11">
        <f t="shared" si="291"/>
        <v>3.4916962811796209E-2</v>
      </c>
      <c r="BS224" s="17">
        <f t="shared" si="272"/>
        <v>1.0841012702597391E-3</v>
      </c>
      <c r="BT224" s="17">
        <f t="shared" si="273"/>
        <v>8.0822517336034908E-3</v>
      </c>
      <c r="BU224" s="12">
        <f>(BU$3*templow!$I334+BU$4*templow!$I334^2+BU$5*templow!$I334^6)*(K224/K$56)^$BW$1</f>
        <v>0.39759491225975918</v>
      </c>
      <c r="BV224" s="12">
        <f>(BV$3*templow!$I334+BV$4*templow!$I334^2+BV$5*templow!$I334^6)*(L224/L$56)^$BW$1</f>
        <v>-0.69980263150362687</v>
      </c>
      <c r="BW224" s="12">
        <f>(BW$3*templow!$I334+BW$4*templow!$I334^2+BW$5*templow!$I334^6)*(M224/M$56)^$BW$1</f>
        <v>-1.4529577630725312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231"/>
        <v>2179</v>
      </c>
      <c r="B225" s="5">
        <f t="shared" si="232"/>
        <v>1165.3901635017198</v>
      </c>
      <c r="C225" s="5">
        <f t="shared" si="233"/>
        <v>2964.0921835824306</v>
      </c>
      <c r="D225" s="5">
        <f t="shared" si="234"/>
        <v>4369.7224244903009</v>
      </c>
      <c r="E225" s="15">
        <f t="shared" si="235"/>
        <v>7.0618301194220917E-7</v>
      </c>
      <c r="F225" s="15">
        <f t="shared" si="236"/>
        <v>1.3912278869674491E-6</v>
      </c>
      <c r="G225" s="15">
        <f t="shared" si="237"/>
        <v>2.8401422422932177E-6</v>
      </c>
      <c r="H225" s="5">
        <f t="shared" si="238"/>
        <v>329684.37857792241</v>
      </c>
      <c r="I225" s="5">
        <f t="shared" si="239"/>
        <v>135814.2219204102</v>
      </c>
      <c r="J225" s="5">
        <f t="shared" si="240"/>
        <v>47468.135148767367</v>
      </c>
      <c r="K225" s="5">
        <f t="shared" si="241"/>
        <v>282896.13976773189</v>
      </c>
      <c r="L225" s="5">
        <f t="shared" si="242"/>
        <v>45819.837410138782</v>
      </c>
      <c r="M225" s="5">
        <f t="shared" si="243"/>
        <v>10862.963487733254</v>
      </c>
      <c r="N225" s="15">
        <f t="shared" si="244"/>
        <v>4.4275776348554619E-3</v>
      </c>
      <c r="O225" s="15">
        <f t="shared" si="245"/>
        <v>5.7911200930547135E-3</v>
      </c>
      <c r="P225" s="15">
        <f t="shared" si="246"/>
        <v>5.2537523149800425E-3</v>
      </c>
      <c r="Q225" s="5">
        <f t="shared" si="247"/>
        <v>7484.396868918102</v>
      </c>
      <c r="R225" s="5">
        <f t="shared" si="248"/>
        <v>10260.411235494736</v>
      </c>
      <c r="S225" s="5">
        <f t="shared" si="249"/>
        <v>5963.7422939520866</v>
      </c>
      <c r="T225" s="5">
        <f t="shared" si="250"/>
        <v>22.701703068861452</v>
      </c>
      <c r="U225" s="5">
        <f t="shared" si="251"/>
        <v>75.547399163450919</v>
      </c>
      <c r="V225" s="5">
        <f t="shared" si="252"/>
        <v>125.63675137566365</v>
      </c>
      <c r="W225" s="15">
        <f t="shared" si="253"/>
        <v>-1.0734613539272964E-2</v>
      </c>
      <c r="X225" s="15">
        <f t="shared" si="254"/>
        <v>-1.217998157191269E-2</v>
      </c>
      <c r="Y225" s="15">
        <f t="shared" si="255"/>
        <v>-9.7425357312937999E-3</v>
      </c>
      <c r="Z225" s="5">
        <f t="shared" si="268"/>
        <v>8674.0973891714493</v>
      </c>
      <c r="AA225" s="5">
        <f t="shared" si="269"/>
        <v>30895.325491024032</v>
      </c>
      <c r="AB225" s="5">
        <f t="shared" si="270"/>
        <v>72529.418439455083</v>
      </c>
      <c r="AC225" s="16">
        <f t="shared" si="256"/>
        <v>1.1658348658908861</v>
      </c>
      <c r="AD225" s="16">
        <f t="shared" si="257"/>
        <v>3.0232958986187684</v>
      </c>
      <c r="AE225" s="16">
        <f t="shared" si="258"/>
        <v>12.188340793498497</v>
      </c>
      <c r="AF225" s="15">
        <f t="shared" si="259"/>
        <v>-4.0504037456468023E-3</v>
      </c>
      <c r="AG225" s="15">
        <f t="shared" si="260"/>
        <v>2.9673830763510267E-4</v>
      </c>
      <c r="AH225" s="15">
        <f t="shared" si="261"/>
        <v>9.7937136394747881E-3</v>
      </c>
      <c r="AI225" s="1">
        <f t="shared" si="225"/>
        <v>628582.75191424577</v>
      </c>
      <c r="AJ225" s="1">
        <f t="shared" si="226"/>
        <v>255378.61685973068</v>
      </c>
      <c r="AK225" s="1">
        <f t="shared" si="227"/>
        <v>89750.910582626006</v>
      </c>
      <c r="AL225" s="14">
        <f t="shared" si="262"/>
        <v>80.08145306649827</v>
      </c>
      <c r="AM225" s="14">
        <f t="shared" si="263"/>
        <v>18.925599785489577</v>
      </c>
      <c r="AN225" s="14">
        <f t="shared" si="264"/>
        <v>6.0226788780096649</v>
      </c>
      <c r="AO225" s="11">
        <f t="shared" si="265"/>
        <v>3.7727684934251125E-3</v>
      </c>
      <c r="AP225" s="11">
        <f t="shared" si="266"/>
        <v>4.7526932471050184E-3</v>
      </c>
      <c r="AQ225" s="11">
        <f t="shared" si="267"/>
        <v>4.3112924428011078E-3</v>
      </c>
      <c r="AR225" s="1">
        <f t="shared" si="271"/>
        <v>329684.37857792241</v>
      </c>
      <c r="AS225" s="1">
        <f t="shared" si="271"/>
        <v>135814.2219204102</v>
      </c>
      <c r="AT225" s="1">
        <f t="shared" si="271"/>
        <v>47468.135148767367</v>
      </c>
      <c r="AU225" s="1">
        <f t="shared" si="228"/>
        <v>65936.87571558448</v>
      </c>
      <c r="AV225" s="1">
        <f t="shared" si="229"/>
        <v>27162.84438408204</v>
      </c>
      <c r="AW225" s="1">
        <f t="shared" si="230"/>
        <v>9493.6270297534738</v>
      </c>
      <c r="AX225" s="1">
        <f t="shared" si="282"/>
        <v>226316.9118141855</v>
      </c>
      <c r="AY225" s="1">
        <f t="shared" si="274"/>
        <v>36655.869928111024</v>
      </c>
      <c r="AZ225" s="1">
        <f t="shared" si="275"/>
        <v>8690.3707901866037</v>
      </c>
      <c r="BA225" s="1">
        <f t="shared" si="283"/>
        <v>14368.901263808009</v>
      </c>
      <c r="BB225" s="1">
        <f t="shared" si="284"/>
        <v>31150.619517476942</v>
      </c>
      <c r="BC225" s="1">
        <f t="shared" si="285"/>
        <v>39633.255169832657</v>
      </c>
      <c r="BD225" s="1">
        <f t="shared" si="286"/>
        <v>668.18074859424269</v>
      </c>
      <c r="BE225" s="2">
        <f t="shared" si="292"/>
        <v>1.2215527840971803E-2</v>
      </c>
      <c r="BF225" s="2">
        <f t="shared" si="293"/>
        <v>1.0459493193196024E-2</v>
      </c>
      <c r="BG225" s="2">
        <f t="shared" si="294"/>
        <v>6.7106044469667243E-3</v>
      </c>
      <c r="BH225" s="2">
        <f t="shared" si="276"/>
        <v>8.1697932999316627E-3</v>
      </c>
      <c r="BI225" s="2">
        <f t="shared" si="287"/>
        <v>1.4921912043355725E-5</v>
      </c>
      <c r="BJ225" s="2">
        <f t="shared" si="277"/>
        <v>1.0940099785851396E-5</v>
      </c>
      <c r="BK225" s="2">
        <f t="shared" si="278"/>
        <v>4.5032212043649583E-6</v>
      </c>
      <c r="BL225" s="2">
        <f t="shared" si="279"/>
        <v>4.9195212992081485</v>
      </c>
      <c r="BM225" s="2">
        <f t="shared" si="280"/>
        <v>1.4858211401470536</v>
      </c>
      <c r="BN225" s="2">
        <f t="shared" si="281"/>
        <v>0.21375951273359078</v>
      </c>
      <c r="BO225" s="2">
        <f t="shared" si="288"/>
        <v>92.85735505528568</v>
      </c>
      <c r="BP225" s="2">
        <f t="shared" si="289"/>
        <v>9.1958761213145621</v>
      </c>
      <c r="BQ225" s="2">
        <f t="shared" si="290"/>
        <v>0.87837428087043412</v>
      </c>
      <c r="BR225" s="11">
        <f t="shared" si="291"/>
        <v>3.4863719260079779E-2</v>
      </c>
      <c r="BS225" s="17">
        <f t="shared" si="272"/>
        <v>1.0475248828797942E-3</v>
      </c>
      <c r="BT225" s="17">
        <f t="shared" si="273"/>
        <v>7.84684634330436E-3</v>
      </c>
      <c r="BU225" s="12">
        <f>(BU$3*templow!$I335+BU$4*templow!$I335^2+BU$5*templow!$I335^6)*(K225/K$56)^$BW$1</f>
        <v>0.36381577345051686</v>
      </c>
      <c r="BV225" s="12">
        <f>(BV$3*templow!$I335+BV$4*templow!$I335^2+BV$5*templow!$I335^6)*(L225/L$56)^$BW$1</f>
        <v>-0.7245132464114884</v>
      </c>
      <c r="BW225" s="12">
        <f>(BW$3*templow!$I335+BW$4*templow!$I335^2+BW$5*templow!$I335^6)*(M225/M$56)^$BW$1</f>
        <v>-1.4752094347913272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231"/>
        <v>2180</v>
      </c>
      <c r="B226" s="5">
        <f t="shared" si="232"/>
        <v>1165.3909453315189</v>
      </c>
      <c r="C226" s="5">
        <f t="shared" si="233"/>
        <v>2964.0961011237509</v>
      </c>
      <c r="D226" s="5">
        <f t="shared" si="234"/>
        <v>4369.7342145918838</v>
      </c>
      <c r="E226" s="15">
        <f t="shared" si="235"/>
        <v>6.7087386134509864E-7</v>
      </c>
      <c r="F226" s="15">
        <f t="shared" si="236"/>
        <v>1.3216664926190767E-6</v>
      </c>
      <c r="G226" s="15">
        <f t="shared" si="237"/>
        <v>2.6981351301785565E-6</v>
      </c>
      <c r="H226" s="5">
        <f t="shared" si="238"/>
        <v>331128.00367041689</v>
      </c>
      <c r="I226" s="5">
        <f t="shared" si="239"/>
        <v>136592.60632716108</v>
      </c>
      <c r="J226" s="5">
        <f t="shared" si="240"/>
        <v>47715.020962117007</v>
      </c>
      <c r="K226" s="5">
        <f t="shared" si="241"/>
        <v>284134.69745658687</v>
      </c>
      <c r="L226" s="5">
        <f t="shared" si="242"/>
        <v>46082.381160103396</v>
      </c>
      <c r="M226" s="5">
        <f t="shared" si="243"/>
        <v>10919.433223829015</v>
      </c>
      <c r="N226" s="15">
        <f t="shared" si="244"/>
        <v>4.3781356998080501E-3</v>
      </c>
      <c r="O226" s="15">
        <f t="shared" si="245"/>
        <v>5.7299144825537773E-3</v>
      </c>
      <c r="P226" s="15">
        <f t="shared" si="246"/>
        <v>5.198373000105283E-3</v>
      </c>
      <c r="Q226" s="5">
        <f t="shared" si="247"/>
        <v>7436.4757063618217</v>
      </c>
      <c r="R226" s="5">
        <f t="shared" si="248"/>
        <v>10193.528290394341</v>
      </c>
      <c r="S226" s="5">
        <f t="shared" si="249"/>
        <v>5936.3560598045806</v>
      </c>
      <c r="T226" s="5">
        <f t="shared" si="250"/>
        <v>22.458009059733897</v>
      </c>
      <c r="U226" s="5">
        <f t="shared" si="251"/>
        <v>74.627233233834161</v>
      </c>
      <c r="V226" s="5">
        <f t="shared" si="252"/>
        <v>124.41273083622256</v>
      </c>
      <c r="W226" s="15">
        <f t="shared" si="253"/>
        <v>-1.0734613539272964E-2</v>
      </c>
      <c r="X226" s="15">
        <f t="shared" si="254"/>
        <v>-1.217998157191269E-2</v>
      </c>
      <c r="Y226" s="15">
        <f t="shared" si="255"/>
        <v>-9.7425357312937999E-3</v>
      </c>
      <c r="Z226" s="5">
        <f t="shared" si="268"/>
        <v>8584.0730041578154</v>
      </c>
      <c r="AA226" s="5">
        <f t="shared" si="269"/>
        <v>30704.911637031095</v>
      </c>
      <c r="AB226" s="5">
        <f t="shared" si="270"/>
        <v>72907.451715156829</v>
      </c>
      <c r="AC226" s="16">
        <f t="shared" si="256"/>
        <v>1.1611127639832761</v>
      </c>
      <c r="AD226" s="16">
        <f t="shared" si="257"/>
        <v>3.0241930263272048</v>
      </c>
      <c r="AE226" s="16">
        <f t="shared" si="258"/>
        <v>12.307709912970351</v>
      </c>
      <c r="AF226" s="15">
        <f t="shared" si="259"/>
        <v>-4.0504037456468023E-3</v>
      </c>
      <c r="AG226" s="15">
        <f t="shared" si="260"/>
        <v>2.9673830763510267E-4</v>
      </c>
      <c r="AH226" s="15">
        <f t="shared" si="261"/>
        <v>9.7937136394747881E-3</v>
      </c>
      <c r="AI226" s="1">
        <f t="shared" si="225"/>
        <v>631661.35243840574</v>
      </c>
      <c r="AJ226" s="1">
        <f t="shared" si="226"/>
        <v>257003.59955783965</v>
      </c>
      <c r="AK226" s="1">
        <f t="shared" si="227"/>
        <v>90269.44655411689</v>
      </c>
      <c r="AL226" s="14">
        <f t="shared" si="262"/>
        <v>80.380560561704883</v>
      </c>
      <c r="AM226" s="14">
        <f t="shared" si="263"/>
        <v>19.014647880084507</v>
      </c>
      <c r="AN226" s="14">
        <f t="shared" si="264"/>
        <v>6.0483847526425238</v>
      </c>
      <c r="AO226" s="11">
        <f t="shared" si="265"/>
        <v>3.7350408084908613E-3</v>
      </c>
      <c r="AP226" s="11">
        <f t="shared" si="266"/>
        <v>4.7051663146339684E-3</v>
      </c>
      <c r="AQ226" s="11">
        <f t="shared" si="267"/>
        <v>4.2681795183730966E-3</v>
      </c>
      <c r="AR226" s="1">
        <f t="shared" si="271"/>
        <v>331128.00367041689</v>
      </c>
      <c r="AS226" s="1">
        <f t="shared" si="271"/>
        <v>136592.60632716108</v>
      </c>
      <c r="AT226" s="1">
        <f t="shared" si="271"/>
        <v>47715.020962117007</v>
      </c>
      <c r="AU226" s="1">
        <f t="shared" si="228"/>
        <v>66225.600734083375</v>
      </c>
      <c r="AV226" s="1">
        <f t="shared" si="229"/>
        <v>27318.521265432217</v>
      </c>
      <c r="AW226" s="1">
        <f t="shared" si="230"/>
        <v>9543.004192423401</v>
      </c>
      <c r="AX226" s="1">
        <f t="shared" si="282"/>
        <v>227307.7579652695</v>
      </c>
      <c r="AY226" s="1">
        <f t="shared" si="274"/>
        <v>36865.904928082724</v>
      </c>
      <c r="AZ226" s="1">
        <f t="shared" si="275"/>
        <v>8735.5465790632134</v>
      </c>
      <c r="BA226" s="1">
        <f t="shared" si="283"/>
        <v>14374.002006574739</v>
      </c>
      <c r="BB226" s="1">
        <f t="shared" si="284"/>
        <v>31167.596231978994</v>
      </c>
      <c r="BC226" s="1">
        <f t="shared" si="285"/>
        <v>39656.018776046752</v>
      </c>
      <c r="BD226" s="1">
        <f t="shared" si="286"/>
        <v>649.06078595074086</v>
      </c>
      <c r="BE226" s="2">
        <f t="shared" si="292"/>
        <v>1.2215527840971803E-2</v>
      </c>
      <c r="BF226" s="2">
        <f t="shared" si="293"/>
        <v>1.0459493193196024E-2</v>
      </c>
      <c r="BG226" s="2">
        <f t="shared" si="294"/>
        <v>6.7106044469667243E-3</v>
      </c>
      <c r="BH226" s="2">
        <f t="shared" si="276"/>
        <v>8.1577445457019851E-3</v>
      </c>
      <c r="BI226" s="2">
        <f t="shared" si="287"/>
        <v>1.4921912043355725E-5</v>
      </c>
      <c r="BJ226" s="2">
        <f t="shared" si="277"/>
        <v>1.0940099785851396E-5</v>
      </c>
      <c r="BK226" s="2">
        <f t="shared" si="278"/>
        <v>4.5032212043649583E-6</v>
      </c>
      <c r="BL226" s="2">
        <f t="shared" si="279"/>
        <v>4.9410629458619324</v>
      </c>
      <c r="BM226" s="2">
        <f t="shared" si="280"/>
        <v>1.4943367432286589</v>
      </c>
      <c r="BN226" s="2">
        <f t="shared" si="281"/>
        <v>0.21487129416332379</v>
      </c>
      <c r="BO226" s="2">
        <f t="shared" si="288"/>
        <v>94.242053761709286</v>
      </c>
      <c r="BP226" s="2">
        <f t="shared" si="289"/>
        <v>9.3059341971647367</v>
      </c>
      <c r="BQ226" s="2">
        <f t="shared" si="290"/>
        <v>0.87836462343101429</v>
      </c>
      <c r="BR226" s="11">
        <f t="shared" si="291"/>
        <v>3.4811024061269763E-2</v>
      </c>
      <c r="BS226" s="17">
        <f t="shared" si="272"/>
        <v>1.0122346192876169E-3</v>
      </c>
      <c r="BT226" s="17">
        <f t="shared" si="273"/>
        <v>7.6182974206838441E-3</v>
      </c>
      <c r="BU226" s="12">
        <f>(BU$3*templow!$I336+BU$4*templow!$I336^2+BU$5*templow!$I336^6)*(K226/K$56)^$BW$1</f>
        <v>0.32997542440120931</v>
      </c>
      <c r="BV226" s="12">
        <f>(BV$3*templow!$I336+BV$4*templow!$I336^2+BV$5*templow!$I336^6)*(L226/L$56)^$BW$1</f>
        <v>-0.74923187771674293</v>
      </c>
      <c r="BW226" s="12">
        <f>(BW$3*templow!$I336+BW$4*templow!$I336^2+BW$5*templow!$I336^6)*(M226/M$56)^$BW$1</f>
        <v>-1.4974559965451995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231"/>
        <v>2181</v>
      </c>
      <c r="B227" s="5">
        <f t="shared" si="232"/>
        <v>1165.3916880703262</v>
      </c>
      <c r="C227" s="5">
        <f t="shared" si="233"/>
        <v>2964.0998227929235</v>
      </c>
      <c r="D227" s="5">
        <f t="shared" si="234"/>
        <v>4369.7454152186083</v>
      </c>
      <c r="E227" s="15">
        <f t="shared" si="235"/>
        <v>6.3733016827784372E-7</v>
      </c>
      <c r="F227" s="15">
        <f t="shared" si="236"/>
        <v>1.2555831679881227E-6</v>
      </c>
      <c r="G227" s="15">
        <f t="shared" si="237"/>
        <v>2.5632283736696284E-6</v>
      </c>
      <c r="H227" s="5">
        <f t="shared" si="238"/>
        <v>332561.73982284882</v>
      </c>
      <c r="I227" s="5">
        <f t="shared" si="239"/>
        <v>137367.16851354481</v>
      </c>
      <c r="J227" s="5">
        <f t="shared" si="240"/>
        <v>47960.569090704346</v>
      </c>
      <c r="K227" s="5">
        <f t="shared" si="241"/>
        <v>285364.77754831919</v>
      </c>
      <c r="L227" s="5">
        <f t="shared" si="242"/>
        <v>46343.63777401753</v>
      </c>
      <c r="M227" s="5">
        <f t="shared" si="243"/>
        <v>10975.598011653268</v>
      </c>
      <c r="N227" s="15">
        <f t="shared" si="244"/>
        <v>4.3292146391951114E-3</v>
      </c>
      <c r="O227" s="15">
        <f t="shared" si="245"/>
        <v>5.6693384182222584E-3</v>
      </c>
      <c r="P227" s="15">
        <f t="shared" si="246"/>
        <v>5.1435625524671735E-3</v>
      </c>
      <c r="Q227" s="5">
        <f t="shared" si="247"/>
        <v>7388.5012307472753</v>
      </c>
      <c r="R227" s="5">
        <f t="shared" si="248"/>
        <v>10126.470691853965</v>
      </c>
      <c r="S227" s="5">
        <f t="shared" si="249"/>
        <v>5908.7725842318241</v>
      </c>
      <c r="T227" s="5">
        <f t="shared" si="250"/>
        <v>22.216931011616161</v>
      </c>
      <c r="U227" s="5">
        <f t="shared" si="251"/>
        <v>73.718274908283234</v>
      </c>
      <c r="V227" s="5">
        <f t="shared" si="252"/>
        <v>123.20063536062283</v>
      </c>
      <c r="W227" s="15">
        <f t="shared" si="253"/>
        <v>-1.0734613539272964E-2</v>
      </c>
      <c r="X227" s="15">
        <f t="shared" si="254"/>
        <v>-1.217998157191269E-2</v>
      </c>
      <c r="Y227" s="15">
        <f t="shared" si="255"/>
        <v>-9.7425357312937999E-3</v>
      </c>
      <c r="Z227" s="5">
        <f t="shared" si="268"/>
        <v>8494.5644830691181</v>
      </c>
      <c r="AA227" s="5">
        <f t="shared" si="269"/>
        <v>30513.812241469514</v>
      </c>
      <c r="AB227" s="5">
        <f t="shared" si="270"/>
        <v>73283.407547819181</v>
      </c>
      <c r="AC227" s="16">
        <f t="shared" si="256"/>
        <v>1.15640978849492</v>
      </c>
      <c r="AD227" s="16">
        <f t="shared" si="257"/>
        <v>3.0250904202477988</v>
      </c>
      <c r="AE227" s="16">
        <f t="shared" si="258"/>
        <v>12.428248099415708</v>
      </c>
      <c r="AF227" s="15">
        <f t="shared" si="259"/>
        <v>-4.0504037456468023E-3</v>
      </c>
      <c r="AG227" s="15">
        <f t="shared" si="260"/>
        <v>2.9673830763510267E-4</v>
      </c>
      <c r="AH227" s="15">
        <f t="shared" si="261"/>
        <v>9.7937136394747881E-3</v>
      </c>
      <c r="AI227" s="1">
        <f t="shared" si="225"/>
        <v>634720.81792864855</v>
      </c>
      <c r="AJ227" s="1">
        <f t="shared" si="226"/>
        <v>258621.7608674879</v>
      </c>
      <c r="AK227" s="1">
        <f t="shared" si="227"/>
        <v>90785.506091128598</v>
      </c>
      <c r="AL227" s="14">
        <f t="shared" si="262"/>
        <v>80.677782988873147</v>
      </c>
      <c r="AM227" s="14">
        <f t="shared" si="263"/>
        <v>19.103220289967609</v>
      </c>
      <c r="AN227" s="14">
        <f t="shared" si="264"/>
        <v>6.0739421886437892</v>
      </c>
      <c r="AO227" s="11">
        <f t="shared" si="265"/>
        <v>3.6976904004059528E-3</v>
      </c>
      <c r="AP227" s="11">
        <f t="shared" si="266"/>
        <v>4.6581146514876283E-3</v>
      </c>
      <c r="AQ227" s="11">
        <f t="shared" si="267"/>
        <v>4.225497723189366E-3</v>
      </c>
      <c r="AR227" s="1">
        <f t="shared" si="271"/>
        <v>332561.73982284882</v>
      </c>
      <c r="AS227" s="1">
        <f t="shared" si="271"/>
        <v>137367.16851354481</v>
      </c>
      <c r="AT227" s="1">
        <f t="shared" si="271"/>
        <v>47960.569090704346</v>
      </c>
      <c r="AU227" s="1">
        <f t="shared" si="228"/>
        <v>66512.347964569766</v>
      </c>
      <c r="AV227" s="1">
        <f t="shared" si="229"/>
        <v>27473.433702708964</v>
      </c>
      <c r="AW227" s="1">
        <f t="shared" si="230"/>
        <v>9592.1138181408696</v>
      </c>
      <c r="AX227" s="1">
        <f t="shared" si="282"/>
        <v>228291.82203865537</v>
      </c>
      <c r="AY227" s="1">
        <f t="shared" si="274"/>
        <v>37074.910219214027</v>
      </c>
      <c r="AZ227" s="1">
        <f t="shared" si="275"/>
        <v>8780.4784093226153</v>
      </c>
      <c r="BA227" s="1">
        <f t="shared" si="283"/>
        <v>14379.045508790241</v>
      </c>
      <c r="BB227" s="1">
        <f t="shared" si="284"/>
        <v>31184.392394610612</v>
      </c>
      <c r="BC227" s="1">
        <f t="shared" si="285"/>
        <v>39678.538876302548</v>
      </c>
      <c r="BD227" s="1">
        <f t="shared" si="286"/>
        <v>630.48420566486072</v>
      </c>
      <c r="BE227" s="2">
        <f t="shared" si="292"/>
        <v>1.2215527840971803E-2</v>
      </c>
      <c r="BF227" s="2">
        <f t="shared" si="293"/>
        <v>1.0459493193196024E-2</v>
      </c>
      <c r="BG227" s="2">
        <f t="shared" si="294"/>
        <v>6.7106044469667243E-3</v>
      </c>
      <c r="BH227" s="2">
        <f t="shared" si="276"/>
        <v>8.145747855770864E-3</v>
      </c>
      <c r="BI227" s="2">
        <f t="shared" si="287"/>
        <v>1.4921912043355725E-5</v>
      </c>
      <c r="BJ227" s="2">
        <f t="shared" si="277"/>
        <v>1.0940099785851396E-5</v>
      </c>
      <c r="BK227" s="2">
        <f t="shared" si="278"/>
        <v>4.5032212043649583E-6</v>
      </c>
      <c r="BL227" s="2">
        <f t="shared" si="279"/>
        <v>4.9624570306219011</v>
      </c>
      <c r="BM227" s="2">
        <f t="shared" si="280"/>
        <v>1.5028105308380442</v>
      </c>
      <c r="BN227" s="2">
        <f t="shared" si="281"/>
        <v>0.21597705170267043</v>
      </c>
      <c r="BO227" s="2">
        <f t="shared" si="288"/>
        <v>95.647450784440096</v>
      </c>
      <c r="BP227" s="2">
        <f t="shared" si="289"/>
        <v>9.4173153630628672</v>
      </c>
      <c r="BQ227" s="2">
        <f t="shared" si="290"/>
        <v>0.87835546677909127</v>
      </c>
      <c r="BR227" s="11">
        <f t="shared" si="291"/>
        <v>3.4758871510662787E-2</v>
      </c>
      <c r="BS227" s="17">
        <f t="shared" si="272"/>
        <v>9.7818306507303299E-4</v>
      </c>
      <c r="BT227" s="17">
        <f t="shared" si="273"/>
        <v>7.3964052627998487E-3</v>
      </c>
      <c r="BU227" s="12">
        <f>(BU$3*templow!$I337+BU$4*templow!$I337^2+BU$5*templow!$I337^6)*(K227/K$56)^$BW$1</f>
        <v>0.2960767071139388</v>
      </c>
      <c r="BV227" s="12">
        <f>(BV$3*templow!$I337+BV$4*templow!$I337^2+BV$5*templow!$I337^6)*(L227/L$56)^$BW$1</f>
        <v>-0.77395702950355072</v>
      </c>
      <c r="BW227" s="12">
        <f>(BW$3*templow!$I337+BW$4*templow!$I337^2+BW$5*templow!$I337^6)*(M227/M$56)^$BW$1</f>
        <v>-1.5196963621059345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231"/>
        <v>2182</v>
      </c>
      <c r="B228" s="5">
        <f t="shared" si="232"/>
        <v>1165.3923936726428</v>
      </c>
      <c r="C228" s="5">
        <f t="shared" si="233"/>
        <v>2964.1033583830767</v>
      </c>
      <c r="D228" s="5">
        <f t="shared" si="234"/>
        <v>4369.7560558412706</v>
      </c>
      <c r="E228" s="15">
        <f t="shared" si="235"/>
        <v>6.0546365986395154E-7</v>
      </c>
      <c r="F228" s="15">
        <f t="shared" si="236"/>
        <v>1.1928040095887166E-6</v>
      </c>
      <c r="G228" s="15">
        <f t="shared" si="237"/>
        <v>2.4350669549861471E-6</v>
      </c>
      <c r="H228" s="5">
        <f t="shared" si="238"/>
        <v>333985.57525920891</v>
      </c>
      <c r="I228" s="5">
        <f t="shared" si="239"/>
        <v>138137.87865376758</v>
      </c>
      <c r="J228" s="5">
        <f t="shared" si="240"/>
        <v>48204.772913782261</v>
      </c>
      <c r="K228" s="5">
        <f t="shared" si="241"/>
        <v>286586.36959752202</v>
      </c>
      <c r="L228" s="5">
        <f t="shared" si="242"/>
        <v>46603.597092215437</v>
      </c>
      <c r="M228" s="5">
        <f t="shared" si="243"/>
        <v>11031.456286751874</v>
      </c>
      <c r="N228" s="15">
        <f t="shared" si="244"/>
        <v>4.2808087939163464E-3</v>
      </c>
      <c r="O228" s="15">
        <f t="shared" si="245"/>
        <v>5.6093852507981268E-3</v>
      </c>
      <c r="P228" s="15">
        <f t="shared" si="246"/>
        <v>5.0893149548023597E-3</v>
      </c>
      <c r="Q228" s="5">
        <f t="shared" si="247"/>
        <v>7340.4822083092213</v>
      </c>
      <c r="R228" s="5">
        <f t="shared" si="248"/>
        <v>10059.253876637356</v>
      </c>
      <c r="S228" s="5">
        <f t="shared" si="249"/>
        <v>5880.999107787964</v>
      </c>
      <c r="T228" s="5">
        <f t="shared" si="250"/>
        <v>21.978440843177772</v>
      </c>
      <c r="U228" s="5">
        <f t="shared" si="251"/>
        <v>72.820387678387149</v>
      </c>
      <c r="V228" s="5">
        <f t="shared" si="252"/>
        <v>122.00034876850386</v>
      </c>
      <c r="W228" s="15">
        <f t="shared" si="253"/>
        <v>-1.0734613539272964E-2</v>
      </c>
      <c r="X228" s="15">
        <f t="shared" si="254"/>
        <v>-1.217998157191269E-2</v>
      </c>
      <c r="Y228" s="15">
        <f t="shared" si="255"/>
        <v>-9.7425357312937999E-3</v>
      </c>
      <c r="Z228" s="5">
        <f t="shared" si="268"/>
        <v>8405.5795729770998</v>
      </c>
      <c r="AA228" s="5">
        <f t="shared" si="269"/>
        <v>30322.073757813232</v>
      </c>
      <c r="AB228" s="5">
        <f t="shared" si="270"/>
        <v>73657.275574503918</v>
      </c>
      <c r="AC228" s="16">
        <f t="shared" si="256"/>
        <v>1.1517258619560975</v>
      </c>
      <c r="AD228" s="16">
        <f t="shared" si="257"/>
        <v>3.0259880804595465</v>
      </c>
      <c r="AE228" s="16">
        <f t="shared" si="258"/>
        <v>12.549966802341732</v>
      </c>
      <c r="AF228" s="15">
        <f t="shared" si="259"/>
        <v>-4.0504037456468023E-3</v>
      </c>
      <c r="AG228" s="15">
        <f t="shared" si="260"/>
        <v>2.9673830763510267E-4</v>
      </c>
      <c r="AH228" s="15">
        <f t="shared" si="261"/>
        <v>9.7937136394747881E-3</v>
      </c>
      <c r="AI228" s="1">
        <f t="shared" si="225"/>
        <v>637761.08410035353</v>
      </c>
      <c r="AJ228" s="1">
        <f t="shared" si="226"/>
        <v>260233.01848344808</v>
      </c>
      <c r="AK228" s="1">
        <f t="shared" si="227"/>
        <v>91299.069300156611</v>
      </c>
      <c r="AL228" s="14">
        <f t="shared" si="262"/>
        <v>80.97312123792031</v>
      </c>
      <c r="AM228" s="14">
        <f t="shared" si="263"/>
        <v>19.191315430387672</v>
      </c>
      <c r="AN228" s="14">
        <f t="shared" si="264"/>
        <v>6.0993509632437979</v>
      </c>
      <c r="AO228" s="11">
        <f t="shared" si="265"/>
        <v>3.660713496401893E-3</v>
      </c>
      <c r="AP228" s="11">
        <f t="shared" si="266"/>
        <v>4.6115335049727521E-3</v>
      </c>
      <c r="AQ228" s="11">
        <f t="shared" si="267"/>
        <v>4.1832427459574722E-3</v>
      </c>
      <c r="AR228" s="1">
        <f t="shared" si="271"/>
        <v>333985.57525920891</v>
      </c>
      <c r="AS228" s="1">
        <f t="shared" si="271"/>
        <v>138137.87865376758</v>
      </c>
      <c r="AT228" s="1">
        <f t="shared" si="271"/>
        <v>48204.772913782261</v>
      </c>
      <c r="AU228" s="1">
        <f t="shared" si="228"/>
        <v>66797.115051841785</v>
      </c>
      <c r="AV228" s="1">
        <f t="shared" si="229"/>
        <v>27627.575730753517</v>
      </c>
      <c r="AW228" s="1">
        <f t="shared" si="230"/>
        <v>9640.9545827564525</v>
      </c>
      <c r="AX228" s="1">
        <f t="shared" si="282"/>
        <v>229269.09567801765</v>
      </c>
      <c r="AY228" s="1">
        <f t="shared" si="274"/>
        <v>37282.877673772353</v>
      </c>
      <c r="AZ228" s="1">
        <f t="shared" si="275"/>
        <v>8825.1650294014999</v>
      </c>
      <c r="BA228" s="1">
        <f t="shared" si="283"/>
        <v>14384.032389066819</v>
      </c>
      <c r="BB228" s="1">
        <f t="shared" si="284"/>
        <v>31201.009929740605</v>
      </c>
      <c r="BC228" s="1">
        <f t="shared" si="285"/>
        <v>39700.818161518277</v>
      </c>
      <c r="BD228" s="1">
        <f t="shared" si="286"/>
        <v>612.43571582436368</v>
      </c>
      <c r="BE228" s="2">
        <f t="shared" si="292"/>
        <v>1.2215527840971803E-2</v>
      </c>
      <c r="BF228" s="2">
        <f t="shared" si="293"/>
        <v>1.0459493193196024E-2</v>
      </c>
      <c r="BG228" s="2">
        <f t="shared" si="294"/>
        <v>6.7106044469667243E-3</v>
      </c>
      <c r="BH228" s="2">
        <f t="shared" si="276"/>
        <v>8.1338037519130199E-3</v>
      </c>
      <c r="BI228" s="2">
        <f t="shared" si="287"/>
        <v>1.4921912043355725E-5</v>
      </c>
      <c r="BJ228" s="2">
        <f t="shared" si="277"/>
        <v>1.0940099785851396E-5</v>
      </c>
      <c r="BK228" s="2">
        <f t="shared" si="278"/>
        <v>4.5032212043649583E-6</v>
      </c>
      <c r="BL228" s="2">
        <f t="shared" si="279"/>
        <v>4.9837033777674797</v>
      </c>
      <c r="BM228" s="2">
        <f t="shared" si="280"/>
        <v>1.5112421766780488</v>
      </c>
      <c r="BN228" s="2">
        <f t="shared" si="281"/>
        <v>0.21707675553694186</v>
      </c>
      <c r="BO228" s="2">
        <f t="shared" si="288"/>
        <v>97.073855708366267</v>
      </c>
      <c r="BP228" s="2">
        <f t="shared" si="289"/>
        <v>9.5300355314868153</v>
      </c>
      <c r="BQ228" s="2">
        <f t="shared" si="290"/>
        <v>0.87834680540973031</v>
      </c>
      <c r="BR228" s="11">
        <f t="shared" si="291"/>
        <v>3.4707255957373978E-2</v>
      </c>
      <c r="BS228" s="17">
        <f t="shared" si="272"/>
        <v>9.4532464712766004E-4</v>
      </c>
      <c r="BT228" s="17">
        <f t="shared" si="273"/>
        <v>7.1809759833008236E-3</v>
      </c>
      <c r="BU228" s="12">
        <f>(BU$3*templow!$I338+BU$4*templow!$I338^2+BU$5*templow!$I338^6)*(K228/K$56)^$BW$1</f>
        <v>0.26212239640429569</v>
      </c>
      <c r="BV228" s="12">
        <f>(BV$3*templow!$I338+BV$4*templow!$I338^2+BV$5*templow!$I338^6)*(L228/L$56)^$BW$1</f>
        <v>-0.79868724865435126</v>
      </c>
      <c r="BW228" s="12">
        <f>(BW$3*templow!$I338+BW$4*templow!$I338^2+BW$5*templow!$I338^6)*(M228/M$56)^$BW$1</f>
        <v>-1.5419294784714064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231"/>
        <v>2183</v>
      </c>
      <c r="B229" s="5">
        <f t="shared" si="232"/>
        <v>1165.3930639952493</v>
      </c>
      <c r="C229" s="5">
        <f t="shared" si="233"/>
        <v>2964.1067171977288</v>
      </c>
      <c r="D229" s="5">
        <f t="shared" si="234"/>
        <v>4369.7661644574155</v>
      </c>
      <c r="E229" s="15">
        <f t="shared" si="235"/>
        <v>5.7519047687075398E-7</v>
      </c>
      <c r="F229" s="15">
        <f t="shared" si="236"/>
        <v>1.1331638091092807E-6</v>
      </c>
      <c r="G229" s="15">
        <f t="shared" si="237"/>
        <v>2.3133136072368396E-6</v>
      </c>
      <c r="H229" s="5">
        <f t="shared" si="238"/>
        <v>335399.49991553166</v>
      </c>
      <c r="I229" s="5">
        <f t="shared" si="239"/>
        <v>138904.7079680897</v>
      </c>
      <c r="J229" s="5">
        <f t="shared" si="240"/>
        <v>48447.62611181278</v>
      </c>
      <c r="K229" s="5">
        <f t="shared" si="241"/>
        <v>287799.46464217064</v>
      </c>
      <c r="L229" s="5">
        <f t="shared" si="242"/>
        <v>46862.249311796179</v>
      </c>
      <c r="M229" s="5">
        <f t="shared" si="243"/>
        <v>11087.006555607861</v>
      </c>
      <c r="N229" s="15">
        <f t="shared" si="244"/>
        <v>4.2329125643771892E-3</v>
      </c>
      <c r="O229" s="15">
        <f t="shared" si="245"/>
        <v>5.5500484022497076E-3</v>
      </c>
      <c r="P229" s="15">
        <f t="shared" si="246"/>
        <v>5.0356242559470576E-3</v>
      </c>
      <c r="Q229" s="5">
        <f t="shared" si="247"/>
        <v>7292.4272406855844</v>
      </c>
      <c r="R229" s="5">
        <f t="shared" si="248"/>
        <v>9991.8930177329948</v>
      </c>
      <c r="S229" s="5">
        <f t="shared" si="249"/>
        <v>5853.0427851516824</v>
      </c>
      <c r="T229" s="5">
        <f t="shared" si="250"/>
        <v>21.742510774530487</v>
      </c>
      <c r="U229" s="5">
        <f t="shared" si="251"/>
        <v>71.933436698404861</v>
      </c>
      <c r="V229" s="5">
        <f t="shared" si="252"/>
        <v>120.8117560113964</v>
      </c>
      <c r="W229" s="15">
        <f t="shared" si="253"/>
        <v>-1.0734613539272964E-2</v>
      </c>
      <c r="X229" s="15">
        <f t="shared" si="254"/>
        <v>-1.217998157191269E-2</v>
      </c>
      <c r="Y229" s="15">
        <f t="shared" si="255"/>
        <v>-9.7425357312937999E-3</v>
      </c>
      <c r="Z229" s="5">
        <f t="shared" si="268"/>
        <v>8317.1256789042163</v>
      </c>
      <c r="AA229" s="5">
        <f t="shared" si="269"/>
        <v>30129.741905020732</v>
      </c>
      <c r="AB229" s="5">
        <f t="shared" si="270"/>
        <v>74029.04590246125</v>
      </c>
      <c r="AC229" s="16">
        <f t="shared" si="256"/>
        <v>1.1470609072108722</v>
      </c>
      <c r="AD229" s="16">
        <f t="shared" si="257"/>
        <v>3.0268860070414658</v>
      </c>
      <c r="AE229" s="16">
        <f t="shared" si="258"/>
        <v>12.672877583388782</v>
      </c>
      <c r="AF229" s="15">
        <f t="shared" si="259"/>
        <v>-4.0504037456468023E-3</v>
      </c>
      <c r="AG229" s="15">
        <f t="shared" si="260"/>
        <v>2.9673830763510267E-4</v>
      </c>
      <c r="AH229" s="15">
        <f t="shared" si="261"/>
        <v>9.7937136394747881E-3</v>
      </c>
      <c r="AI229" s="1">
        <f t="shared" si="225"/>
        <v>640782.09074215998</v>
      </c>
      <c r="AJ229" s="1">
        <f t="shared" si="226"/>
        <v>261837.29236585679</v>
      </c>
      <c r="AK229" s="1">
        <f t="shared" si="227"/>
        <v>91810.116952897413</v>
      </c>
      <c r="AL229" s="14">
        <f t="shared" si="262"/>
        <v>81.266576441704146</v>
      </c>
      <c r="AM229" s="14">
        <f t="shared" si="263"/>
        <v>19.278931810558287</v>
      </c>
      <c r="AN229" s="14">
        <f t="shared" si="264"/>
        <v>6.1246108782591149</v>
      </c>
      <c r="AO229" s="11">
        <f t="shared" si="265"/>
        <v>3.6241063614378742E-3</v>
      </c>
      <c r="AP229" s="11">
        <f t="shared" si="266"/>
        <v>4.5654181699230243E-3</v>
      </c>
      <c r="AQ229" s="11">
        <f t="shared" si="267"/>
        <v>4.1414103184978972E-3</v>
      </c>
      <c r="AR229" s="1">
        <f t="shared" si="271"/>
        <v>335399.49991553166</v>
      </c>
      <c r="AS229" s="1">
        <f t="shared" si="271"/>
        <v>138904.7079680897</v>
      </c>
      <c r="AT229" s="1">
        <f t="shared" si="271"/>
        <v>48447.62611181278</v>
      </c>
      <c r="AU229" s="1">
        <f t="shared" si="228"/>
        <v>67079.899983106341</v>
      </c>
      <c r="AV229" s="1">
        <f t="shared" si="229"/>
        <v>27780.941593617943</v>
      </c>
      <c r="AW229" s="1">
        <f t="shared" si="230"/>
        <v>9689.5252223625557</v>
      </c>
      <c r="AX229" s="1">
        <f t="shared" si="282"/>
        <v>230239.57171373648</v>
      </c>
      <c r="AY229" s="1">
        <f t="shared" si="274"/>
        <v>37489.799449436941</v>
      </c>
      <c r="AZ229" s="1">
        <f t="shared" si="275"/>
        <v>8869.6052444862871</v>
      </c>
      <c r="BA229" s="1">
        <f t="shared" si="283"/>
        <v>14388.963258444001</v>
      </c>
      <c r="BB229" s="1">
        <f t="shared" si="284"/>
        <v>31217.450737813837</v>
      </c>
      <c r="BC229" s="1">
        <f t="shared" si="285"/>
        <v>39722.859284547005</v>
      </c>
      <c r="BD229" s="1">
        <f t="shared" si="286"/>
        <v>594.90044864269146</v>
      </c>
      <c r="BE229" s="2">
        <f t="shared" si="292"/>
        <v>1.2215527840971803E-2</v>
      </c>
      <c r="BF229" s="2">
        <f t="shared" si="293"/>
        <v>1.0459493193196024E-2</v>
      </c>
      <c r="BG229" s="2">
        <f t="shared" si="294"/>
        <v>6.7106044469667243E-3</v>
      </c>
      <c r="BH229" s="2">
        <f t="shared" si="276"/>
        <v>8.12191274538227E-3</v>
      </c>
      <c r="BI229" s="2">
        <f t="shared" si="287"/>
        <v>1.4921912043355725E-5</v>
      </c>
      <c r="BJ229" s="2">
        <f t="shared" si="277"/>
        <v>1.0940099785851396E-5</v>
      </c>
      <c r="BK229" s="2">
        <f t="shared" si="278"/>
        <v>4.5032212043649583E-6</v>
      </c>
      <c r="BL229" s="2">
        <f t="shared" si="279"/>
        <v>5.0048018371250595</v>
      </c>
      <c r="BM229" s="2">
        <f t="shared" si="280"/>
        <v>1.5196313658954488</v>
      </c>
      <c r="BN229" s="2">
        <f t="shared" si="281"/>
        <v>0.21817037720786076</v>
      </c>
      <c r="BO229" s="2">
        <f t="shared" si="288"/>
        <v>98.52158274963061</v>
      </c>
      <c r="BP229" s="2">
        <f t="shared" si="289"/>
        <v>9.6441108063591692</v>
      </c>
      <c r="BQ229" s="2">
        <f t="shared" si="290"/>
        <v>0.87833863389046607</v>
      </c>
      <c r="BR229" s="11">
        <f t="shared" si="291"/>
        <v>3.4656171804232166E-2</v>
      </c>
      <c r="BS229" s="17">
        <f t="shared" si="272"/>
        <v>9.1361555810584149E-4</v>
      </c>
      <c r="BT229" s="17">
        <f t="shared" si="273"/>
        <v>6.9718213430105085E-3</v>
      </c>
      <c r="BU229" s="12">
        <f>(BU$3*templow!$I339+BU$4*templow!$I339^2+BU$5*templow!$I339^6)*(K229/K$56)^$BW$1</f>
        <v>0.22811520089491436</v>
      </c>
      <c r="BV229" s="12">
        <f>(BV$3*templow!$I339+BV$4*templow!$I339^2+BV$5*templow!$I339^6)*(L229/L$56)^$BW$1</f>
        <v>-0.82342112407228152</v>
      </c>
      <c r="BW229" s="12">
        <f>(BW$3*templow!$I339+BW$4*templow!$I339^2+BW$5*templow!$I339^6)*(M229/M$56)^$BW$1</f>
        <v>-1.564154325242711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231"/>
        <v>2184</v>
      </c>
      <c r="B230" s="5">
        <f t="shared" si="232"/>
        <v>1165.3937008020919</v>
      </c>
      <c r="C230" s="5">
        <f t="shared" si="233"/>
        <v>2964.1099080752642</v>
      </c>
      <c r="D230" s="5">
        <f t="shared" si="234"/>
        <v>4369.775767664968</v>
      </c>
      <c r="E230" s="15">
        <f t="shared" si="235"/>
        <v>5.4643095302721625E-7</v>
      </c>
      <c r="F230" s="15">
        <f t="shared" si="236"/>
        <v>1.0765056186538167E-6</v>
      </c>
      <c r="G230" s="15">
        <f t="shared" si="237"/>
        <v>2.1976479268749977E-6</v>
      </c>
      <c r="H230" s="5">
        <f t="shared" si="238"/>
        <v>336803.50540772034</v>
      </c>
      <c r="I230" s="5">
        <f t="shared" si="239"/>
        <v>139667.62871149619</v>
      </c>
      <c r="J230" s="5">
        <f t="shared" si="240"/>
        <v>48689.122662688089</v>
      </c>
      <c r="K230" s="5">
        <f t="shared" si="241"/>
        <v>289004.05517544202</v>
      </c>
      <c r="L230" s="5">
        <f t="shared" si="242"/>
        <v>47119.584982659748</v>
      </c>
      <c r="M230" s="5">
        <f t="shared" si="243"/>
        <v>11142.247394699978</v>
      </c>
      <c r="N230" s="15">
        <f t="shared" si="244"/>
        <v>4.1855204100851306E-3</v>
      </c>
      <c r="O230" s="15">
        <f t="shared" si="245"/>
        <v>5.4913213651226478E-3</v>
      </c>
      <c r="P230" s="15">
        <f t="shared" si="246"/>
        <v>4.9824845701182952E-3</v>
      </c>
      <c r="Q230" s="5">
        <f t="shared" si="247"/>
        <v>7244.3447657325523</v>
      </c>
      <c r="R230" s="5">
        <f t="shared" si="248"/>
        <v>9924.4030244775367</v>
      </c>
      <c r="S230" s="5">
        <f t="shared" si="249"/>
        <v>5824.9106845189535</v>
      </c>
      <c r="T230" s="5">
        <f t="shared" si="250"/>
        <v>21.509113323992423</v>
      </c>
      <c r="U230" s="5">
        <f t="shared" si="251"/>
        <v>71.057288765013936</v>
      </c>
      <c r="V230" s="5">
        <f t="shared" si="252"/>
        <v>119.63474316169501</v>
      </c>
      <c r="W230" s="15">
        <f t="shared" si="253"/>
        <v>-1.0734613539272964E-2</v>
      </c>
      <c r="X230" s="15">
        <f t="shared" si="254"/>
        <v>-1.217998157191269E-2</v>
      </c>
      <c r="Y230" s="15">
        <f t="shared" si="255"/>
        <v>-9.7425357312937999E-3</v>
      </c>
      <c r="Z230" s="5">
        <f t="shared" si="268"/>
        <v>8229.2098700982169</v>
      </c>
      <c r="AA230" s="5">
        <f t="shared" si="269"/>
        <v>29936.861666333134</v>
      </c>
      <c r="AB230" s="5">
        <f t="shared" si="270"/>
        <v>74398.709103268891</v>
      </c>
      <c r="AC230" s="16">
        <f t="shared" si="256"/>
        <v>1.1424148474158202</v>
      </c>
      <c r="AD230" s="16">
        <f t="shared" si="257"/>
        <v>3.0277842000725999</v>
      </c>
      <c r="AE230" s="16">
        <f t="shared" si="258"/>
        <v>12.796992117428612</v>
      </c>
      <c r="AF230" s="15">
        <f t="shared" si="259"/>
        <v>-4.0504037456468023E-3</v>
      </c>
      <c r="AG230" s="15">
        <f t="shared" si="260"/>
        <v>2.9673830763510267E-4</v>
      </c>
      <c r="AH230" s="15">
        <f t="shared" si="261"/>
        <v>9.7937136394747881E-3</v>
      </c>
      <c r="AI230" s="1">
        <f t="shared" si="225"/>
        <v>643783.78165105032</v>
      </c>
      <c r="AJ230" s="1">
        <f t="shared" si="226"/>
        <v>263434.50472288905</v>
      </c>
      <c r="AK230" s="1">
        <f t="shared" si="227"/>
        <v>92318.630479970234</v>
      </c>
      <c r="AL230" s="14">
        <f t="shared" si="262"/>
        <v>81.55814997119225</v>
      </c>
      <c r="AM230" s="14">
        <f t="shared" si="263"/>
        <v>19.366068032287071</v>
      </c>
      <c r="AN230" s="14">
        <f t="shared" si="264"/>
        <v>6.1497217596802418</v>
      </c>
      <c r="AO230" s="11">
        <f t="shared" si="265"/>
        <v>3.5878652978234954E-3</v>
      </c>
      <c r="AP230" s="11">
        <f t="shared" si="266"/>
        <v>4.519763988223794E-3</v>
      </c>
      <c r="AQ230" s="11">
        <f t="shared" si="267"/>
        <v>4.0999962153129184E-3</v>
      </c>
      <c r="AR230" s="1">
        <f t="shared" si="271"/>
        <v>336803.50540772034</v>
      </c>
      <c r="AS230" s="1">
        <f t="shared" si="271"/>
        <v>139667.62871149619</v>
      </c>
      <c r="AT230" s="1">
        <f t="shared" si="271"/>
        <v>48689.122662688089</v>
      </c>
      <c r="AU230" s="1">
        <f t="shared" si="228"/>
        <v>67360.701081544074</v>
      </c>
      <c r="AV230" s="1">
        <f t="shared" si="229"/>
        <v>27933.52574229924</v>
      </c>
      <c r="AW230" s="1">
        <f t="shared" si="230"/>
        <v>9737.8245325376174</v>
      </c>
      <c r="AX230" s="1">
        <f t="shared" si="282"/>
        <v>231203.24414035364</v>
      </c>
      <c r="AY230" s="1">
        <f t="shared" si="274"/>
        <v>37695.667986127795</v>
      </c>
      <c r="AZ230" s="1">
        <f t="shared" si="275"/>
        <v>8913.7979157599821</v>
      </c>
      <c r="BA230" s="1">
        <f t="shared" si="283"/>
        <v>14393.838720512171</v>
      </c>
      <c r="BB230" s="1">
        <f t="shared" si="284"/>
        <v>31233.716695788902</v>
      </c>
      <c r="BC230" s="1">
        <f t="shared" si="285"/>
        <v>39744.664861065379</v>
      </c>
      <c r="BD230" s="1">
        <f t="shared" si="286"/>
        <v>577.86394896110482</v>
      </c>
      <c r="BE230" s="2">
        <f t="shared" si="292"/>
        <v>1.2215527840971803E-2</v>
      </c>
      <c r="BF230" s="2">
        <f t="shared" si="293"/>
        <v>1.0459493193196024E-2</v>
      </c>
      <c r="BG230" s="2">
        <f t="shared" si="294"/>
        <v>6.7106044469667243E-3</v>
      </c>
      <c r="BH230" s="2">
        <f t="shared" si="276"/>
        <v>8.1100753368061468E-3</v>
      </c>
      <c r="BI230" s="2">
        <f t="shared" si="287"/>
        <v>1.4921912043355725E-5</v>
      </c>
      <c r="BJ230" s="2">
        <f t="shared" si="277"/>
        <v>1.0940099785851396E-5</v>
      </c>
      <c r="BK230" s="2">
        <f t="shared" si="278"/>
        <v>4.5032212043649583E-6</v>
      </c>
      <c r="BL230" s="2">
        <f t="shared" si="279"/>
        <v>5.0257522835878872</v>
      </c>
      <c r="BM230" s="2">
        <f t="shared" si="280"/>
        <v>1.5279777949570117</v>
      </c>
      <c r="BN230" s="2">
        <f t="shared" si="281"/>
        <v>0.21925788959654344</v>
      </c>
      <c r="BO230" s="2">
        <f t="shared" si="288"/>
        <v>99.990950824925335</v>
      </c>
      <c r="BP230" s="2">
        <f t="shared" si="289"/>
        <v>9.759557485349859</v>
      </c>
      <c r="BQ230" s="2">
        <f t="shared" si="290"/>
        <v>0.87833094685990254</v>
      </c>
      <c r="BR230" s="11">
        <f t="shared" si="291"/>
        <v>3.4605613507656868E-2</v>
      </c>
      <c r="BS230" s="17">
        <f t="shared" si="272"/>
        <v>8.8301368416203398E-4</v>
      </c>
      <c r="BT230" s="17">
        <f t="shared" si="273"/>
        <v>6.768758585447095E-3</v>
      </c>
      <c r="BU230" s="12">
        <f>(BU$3*templow!$I340+BU$4*templow!$I340^2+BU$5*templow!$I340^6)*(K230/K$56)^$BW$1</f>
        <v>0.19405776401460365</v>
      </c>
      <c r="BV230" s="12">
        <f>(BV$3*templow!$I340+BV$4*templow!$I340^2+BV$5*templow!$I340^6)*(L230/L$56)^$BW$1</f>
        <v>-0.84815728590565864</v>
      </c>
      <c r="BW230" s="12">
        <f>(BW$3*templow!$I340+BW$4*templow!$I340^2+BW$5*templow!$I340^6)*(M230/M$56)^$BW$1</f>
        <v>-1.5863699140033876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231"/>
        <v>2185</v>
      </c>
      <c r="B231" s="5">
        <f t="shared" si="232"/>
        <v>1165.394305768923</v>
      </c>
      <c r="C231" s="5">
        <f t="shared" si="233"/>
        <v>2964.1129394121863</v>
      </c>
      <c r="D231" s="5">
        <f t="shared" si="234"/>
        <v>4369.7848907321913</v>
      </c>
      <c r="E231" s="15">
        <f t="shared" si="235"/>
        <v>5.1910940537585537E-7</v>
      </c>
      <c r="F231" s="15">
        <f t="shared" si="236"/>
        <v>1.0226803377211258E-6</v>
      </c>
      <c r="G231" s="15">
        <f t="shared" si="237"/>
        <v>2.0877655305312479E-6</v>
      </c>
      <c r="H231" s="5">
        <f t="shared" si="238"/>
        <v>338197.58499958122</v>
      </c>
      <c r="I231" s="5">
        <f t="shared" si="239"/>
        <v>140426.61416222338</v>
      </c>
      <c r="J231" s="5">
        <f t="shared" si="240"/>
        <v>48929.25683792372</v>
      </c>
      <c r="K231" s="5">
        <f t="shared" si="241"/>
        <v>290200.13511773566</v>
      </c>
      <c r="L231" s="5">
        <f t="shared" si="242"/>
        <v>47375.595003499227</v>
      </c>
      <c r="M231" s="5">
        <f t="shared" si="243"/>
        <v>11197.177449557532</v>
      </c>
      <c r="N231" s="15">
        <f t="shared" si="244"/>
        <v>4.1386268492584755E-3</v>
      </c>
      <c r="O231" s="15">
        <f t="shared" si="245"/>
        <v>5.4331977018409194E-3</v>
      </c>
      <c r="P231" s="15">
        <f t="shared" si="246"/>
        <v>4.92989007618716E-3</v>
      </c>
      <c r="Q231" s="5">
        <f t="shared" si="247"/>
        <v>7196.2430583994001</v>
      </c>
      <c r="R231" s="5">
        <f t="shared" si="248"/>
        <v>9856.798542820994</v>
      </c>
      <c r="S231" s="5">
        <f t="shared" si="249"/>
        <v>5796.6097870523263</v>
      </c>
      <c r="T231" s="5">
        <f t="shared" si="250"/>
        <v>21.278221304886937</v>
      </c>
      <c r="U231" s="5">
        <f t="shared" si="251"/>
        <v>70.191812297305987</v>
      </c>
      <c r="V231" s="5">
        <f t="shared" si="252"/>
        <v>118.46919740173804</v>
      </c>
      <c r="W231" s="15">
        <f t="shared" si="253"/>
        <v>-1.0734613539272964E-2</v>
      </c>
      <c r="X231" s="15">
        <f t="shared" si="254"/>
        <v>-1.217998157191269E-2</v>
      </c>
      <c r="Y231" s="15">
        <f t="shared" si="255"/>
        <v>-9.7425357312937999E-3</v>
      </c>
      <c r="Z231" s="5">
        <f t="shared" si="268"/>
        <v>8141.8388862966694</v>
      </c>
      <c r="AA231" s="5">
        <f t="shared" si="269"/>
        <v>29743.477288512146</v>
      </c>
      <c r="AB231" s="5">
        <f t="shared" si="270"/>
        <v>74766.256206926482</v>
      </c>
      <c r="AC231" s="16">
        <f t="shared" si="256"/>
        <v>1.1377876060387646</v>
      </c>
      <c r="AD231" s="16">
        <f t="shared" si="257"/>
        <v>3.0286826596320138</v>
      </c>
      <c r="AE231" s="16">
        <f t="shared" si="258"/>
        <v>12.922322193673324</v>
      </c>
      <c r="AF231" s="15">
        <f t="shared" si="259"/>
        <v>-4.0504037456468023E-3</v>
      </c>
      <c r="AG231" s="15">
        <f t="shared" si="260"/>
        <v>2.9673830763510267E-4</v>
      </c>
      <c r="AH231" s="15">
        <f t="shared" si="261"/>
        <v>9.7937136394747881E-3</v>
      </c>
      <c r="AI231" s="1">
        <f t="shared" si="225"/>
        <v>646766.10456748935</v>
      </c>
      <c r="AJ231" s="1">
        <f t="shared" si="226"/>
        <v>265024.57999289938</v>
      </c>
      <c r="AK231" s="1">
        <f t="shared" si="227"/>
        <v>92824.591964510837</v>
      </c>
      <c r="AL231" s="14">
        <f t="shared" si="262"/>
        <v>81.847843430668206</v>
      </c>
      <c r="AM231" s="14">
        <f t="shared" si="263"/>
        <v>19.452722788604039</v>
      </c>
      <c r="AN231" s="14">
        <f t="shared" si="264"/>
        <v>6.1746834572607598</v>
      </c>
      <c r="AO231" s="11">
        <f t="shared" si="265"/>
        <v>3.5519866448452606E-3</v>
      </c>
      <c r="AP231" s="11">
        <f t="shared" si="266"/>
        <v>4.4745663483415563E-3</v>
      </c>
      <c r="AQ231" s="11">
        <f t="shared" si="267"/>
        <v>4.0589962531597888E-3</v>
      </c>
      <c r="AR231" s="1">
        <f t="shared" si="271"/>
        <v>338197.58499958122</v>
      </c>
      <c r="AS231" s="1">
        <f t="shared" si="271"/>
        <v>140426.61416222338</v>
      </c>
      <c r="AT231" s="1">
        <f t="shared" si="271"/>
        <v>48929.25683792372</v>
      </c>
      <c r="AU231" s="1">
        <f t="shared" si="228"/>
        <v>67639.516999916246</v>
      </c>
      <c r="AV231" s="1">
        <f t="shared" si="229"/>
        <v>28085.322832444679</v>
      </c>
      <c r="AW231" s="1">
        <f t="shared" si="230"/>
        <v>9785.8513675847444</v>
      </c>
      <c r="AX231" s="1">
        <f t="shared" si="282"/>
        <v>232160.10809418856</v>
      </c>
      <c r="AY231" s="1">
        <f t="shared" si="274"/>
        <v>37900.476002799376</v>
      </c>
      <c r="AZ231" s="1">
        <f t="shared" si="275"/>
        <v>8957.7419596460277</v>
      </c>
      <c r="BA231" s="1">
        <f t="shared" si="283"/>
        <v>14398.659371532975</v>
      </c>
      <c r="BB231" s="1">
        <f t="shared" si="284"/>
        <v>31249.809657562342</v>
      </c>
      <c r="BC231" s="1">
        <f t="shared" si="285"/>
        <v>39766.237470429638</v>
      </c>
      <c r="BD231" s="1">
        <f t="shared" si="286"/>
        <v>561.3121630505857</v>
      </c>
      <c r="BE231" s="2">
        <f t="shared" si="292"/>
        <v>1.2215527840971803E-2</v>
      </c>
      <c r="BF231" s="2">
        <f t="shared" si="293"/>
        <v>1.0459493193196024E-2</v>
      </c>
      <c r="BG231" s="2">
        <f t="shared" si="294"/>
        <v>6.7106044469667243E-3</v>
      </c>
      <c r="BH231" s="2">
        <f t="shared" si="276"/>
        <v>8.0982920160873346E-3</v>
      </c>
      <c r="BI231" s="2">
        <f t="shared" si="287"/>
        <v>1.4921912043355725E-5</v>
      </c>
      <c r="BJ231" s="2">
        <f t="shared" si="277"/>
        <v>1.0940099785851396E-5</v>
      </c>
      <c r="BK231" s="2">
        <f t="shared" si="278"/>
        <v>4.5032212043649583E-6</v>
      </c>
      <c r="BL231" s="2">
        <f t="shared" si="279"/>
        <v>5.0465546166390727</v>
      </c>
      <c r="BM231" s="2">
        <f t="shared" si="280"/>
        <v>1.5362811715239766</v>
      </c>
      <c r="BN231" s="2">
        <f t="shared" si="281"/>
        <v>0.22033926690635722</v>
      </c>
      <c r="BO231" s="2">
        <f t="shared" si="288"/>
        <v>101.482283621825</v>
      </c>
      <c r="BP231" s="2">
        <f t="shared" si="289"/>
        <v>9.8763920622060724</v>
      </c>
      <c r="BQ231" s="2">
        <f t="shared" si="290"/>
        <v>0.87832373902634819</v>
      </c>
      <c r="BR231" s="11">
        <f t="shared" si="291"/>
        <v>3.4555575577509962E-2</v>
      </c>
      <c r="BS231" s="17">
        <f t="shared" si="272"/>
        <v>8.5347853581455458E-4</v>
      </c>
      <c r="BT231" s="17">
        <f t="shared" si="273"/>
        <v>6.5716102771331015E-3</v>
      </c>
      <c r="BU231" s="12">
        <f>(BU$3*templow!$I341+BU$4*templow!$I341^2+BU$5*templow!$I341^6)*(K231/K$56)^$BW$1</f>
        <v>0.15995266500188274</v>
      </c>
      <c r="BV231" s="12">
        <f>(BV$3*templow!$I341+BV$4*templow!$I341^2+BV$5*templow!$I341^6)*(L231/L$56)^$BW$1</f>
        <v>-0.87289440477516334</v>
      </c>
      <c r="BW231" s="12">
        <f>(BW$3*templow!$I341+BW$4*templow!$I341^2+BW$5*templow!$I341^6)*(M231/M$56)^$BW$1</f>
        <v>-1.6085752877011856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231"/>
        <v>2186</v>
      </c>
      <c r="B232" s="5">
        <f t="shared" si="232"/>
        <v>1165.3948804877107</v>
      </c>
      <c r="C232" s="5">
        <f t="shared" si="233"/>
        <v>2964.1158191852069</v>
      </c>
      <c r="D232" s="5">
        <f t="shared" si="234"/>
        <v>4369.7935576641485</v>
      </c>
      <c r="E232" s="15">
        <f t="shared" si="235"/>
        <v>4.9315393510706261E-7</v>
      </c>
      <c r="F232" s="15">
        <f t="shared" si="236"/>
        <v>9.7154632083506949E-7</v>
      </c>
      <c r="G232" s="15">
        <f t="shared" si="237"/>
        <v>1.9833772540046856E-6</v>
      </c>
      <c r="H232" s="5">
        <f t="shared" si="238"/>
        <v>339581.73357107287</v>
      </c>
      <c r="I232" s="5">
        <f t="shared" si="239"/>
        <v>141181.63861015637</v>
      </c>
      <c r="J232" s="5">
        <f t="shared" si="240"/>
        <v>49168.023198827243</v>
      </c>
      <c r="K232" s="5">
        <f t="shared" si="241"/>
        <v>291387.69978889899</v>
      </c>
      <c r="L232" s="5">
        <f t="shared" si="242"/>
        <v>47630.270617753791</v>
      </c>
      <c r="M232" s="5">
        <f t="shared" si="243"/>
        <v>11251.795433812156</v>
      </c>
      <c r="N232" s="15">
        <f t="shared" si="244"/>
        <v>4.092226458411341E-3</v>
      </c>
      <c r="O232" s="15">
        <f t="shared" si="245"/>
        <v>5.3756710440417965E-3</v>
      </c>
      <c r="P232" s="15">
        <f t="shared" si="246"/>
        <v>4.8778350169651485E-3</v>
      </c>
      <c r="Q232" s="5">
        <f t="shared" si="247"/>
        <v>7148.1302316603214</v>
      </c>
      <c r="R232" s="5">
        <f t="shared" si="248"/>
        <v>9789.0939557290621</v>
      </c>
      <c r="S232" s="5">
        <f t="shared" si="249"/>
        <v>5768.1469863854654</v>
      </c>
      <c r="T232" s="5">
        <f t="shared" si="250"/>
        <v>21.04980782237585</v>
      </c>
      <c r="U232" s="5">
        <f t="shared" si="251"/>
        <v>69.336877317025639</v>
      </c>
      <c r="V232" s="5">
        <f t="shared" si="252"/>
        <v>117.31500701299392</v>
      </c>
      <c r="W232" s="15">
        <f t="shared" si="253"/>
        <v>-1.0734613539272964E-2</v>
      </c>
      <c r="X232" s="15">
        <f t="shared" si="254"/>
        <v>-1.217998157191269E-2</v>
      </c>
      <c r="Y232" s="15">
        <f t="shared" si="255"/>
        <v>-9.7425357312937999E-3</v>
      </c>
      <c r="Z232" s="5">
        <f t="shared" si="268"/>
        <v>8055.0191439772807</v>
      </c>
      <c r="AA232" s="5">
        <f t="shared" si="269"/>
        <v>29549.632281502592</v>
      </c>
      <c r="AB232" s="5">
        <f t="shared" si="270"/>
        <v>75131.678695909039</v>
      </c>
      <c r="AC232" s="16">
        <f t="shared" si="256"/>
        <v>1.1331791068575148</v>
      </c>
      <c r="AD232" s="16">
        <f t="shared" si="257"/>
        <v>3.0295813857987968</v>
      </c>
      <c r="AE232" s="16">
        <f t="shared" si="258"/>
        <v>13.04887971679519</v>
      </c>
      <c r="AF232" s="15">
        <f t="shared" si="259"/>
        <v>-4.0504037456468023E-3</v>
      </c>
      <c r="AG232" s="15">
        <f t="shared" si="260"/>
        <v>2.9673830763510267E-4</v>
      </c>
      <c r="AH232" s="15">
        <f t="shared" si="261"/>
        <v>9.7937136394747881E-3</v>
      </c>
      <c r="AI232" s="1">
        <f t="shared" si="225"/>
        <v>649729.01111065678</v>
      </c>
      <c r="AJ232" s="1">
        <f t="shared" si="226"/>
        <v>266607.4448260541</v>
      </c>
      <c r="AK232" s="1">
        <f t="shared" si="227"/>
        <v>93327.98413564451</v>
      </c>
      <c r="AL232" s="14">
        <f t="shared" si="262"/>
        <v>82.135658652975579</v>
      </c>
      <c r="AM232" s="14">
        <f t="shared" si="263"/>
        <v>19.538894862389807</v>
      </c>
      <c r="AN232" s="14">
        <f t="shared" si="264"/>
        <v>6.1994958441080534</v>
      </c>
      <c r="AO232" s="11">
        <f t="shared" si="265"/>
        <v>3.5164667783968077E-3</v>
      </c>
      <c r="AP232" s="11">
        <f t="shared" si="266"/>
        <v>4.4298206848581408E-3</v>
      </c>
      <c r="AQ232" s="11">
        <f t="shared" si="267"/>
        <v>4.0184062906281912E-3</v>
      </c>
      <c r="AR232" s="1">
        <f t="shared" si="271"/>
        <v>339581.73357107287</v>
      </c>
      <c r="AS232" s="1">
        <f t="shared" si="271"/>
        <v>141181.63861015637</v>
      </c>
      <c r="AT232" s="1">
        <f t="shared" si="271"/>
        <v>49168.023198827243</v>
      </c>
      <c r="AU232" s="1">
        <f t="shared" si="228"/>
        <v>67916.346714214582</v>
      </c>
      <c r="AV232" s="1">
        <f t="shared" si="229"/>
        <v>28236.327722031274</v>
      </c>
      <c r="AW232" s="1">
        <f t="shared" si="230"/>
        <v>9833.60463976545</v>
      </c>
      <c r="AX232" s="1">
        <f t="shared" si="282"/>
        <v>233110.15983111918</v>
      </c>
      <c r="AY232" s="1">
        <f t="shared" si="274"/>
        <v>38104.216494203036</v>
      </c>
      <c r="AZ232" s="1">
        <f t="shared" si="275"/>
        <v>9001.4363470497246</v>
      </c>
      <c r="BA232" s="1">
        <f t="shared" si="283"/>
        <v>14403.425800556613</v>
      </c>
      <c r="BB232" s="1">
        <f t="shared" si="284"/>
        <v>31265.731454380162</v>
      </c>
      <c r="BC232" s="1">
        <f t="shared" si="285"/>
        <v>39787.5796565005</v>
      </c>
      <c r="BD232" s="1">
        <f t="shared" si="286"/>
        <v>545.2314277062726</v>
      </c>
      <c r="BE232" s="2">
        <f t="shared" si="292"/>
        <v>1.2215527840971803E-2</v>
      </c>
      <c r="BF232" s="2">
        <f t="shared" si="293"/>
        <v>1.0459493193196024E-2</v>
      </c>
      <c r="BG232" s="2">
        <f t="shared" si="294"/>
        <v>6.7106044469667243E-3</v>
      </c>
      <c r="BH232" s="2">
        <f t="shared" si="276"/>
        <v>8.0865632623118057E-3</v>
      </c>
      <c r="BI232" s="2">
        <f t="shared" si="287"/>
        <v>1.4921912043355725E-5</v>
      </c>
      <c r="BJ232" s="2">
        <f t="shared" si="277"/>
        <v>1.0940099785851396E-5</v>
      </c>
      <c r="BK232" s="2">
        <f t="shared" si="278"/>
        <v>4.5032212043649583E-6</v>
      </c>
      <c r="BL232" s="2">
        <f t="shared" si="279"/>
        <v>5.0672087598778077</v>
      </c>
      <c r="BM232" s="2">
        <f t="shared" si="280"/>
        <v>1.5445412143251209</v>
      </c>
      <c r="BN232" s="2">
        <f t="shared" si="281"/>
        <v>0.22141448464566701</v>
      </c>
      <c r="BO232" s="2">
        <f t="shared" si="288"/>
        <v>102.99590967017099</v>
      </c>
      <c r="BP232" s="2">
        <f t="shared" si="289"/>
        <v>9.9946312291105261</v>
      </c>
      <c r="BQ232" s="2">
        <f t="shared" si="290"/>
        <v>0.87831700516650124</v>
      </c>
      <c r="BR232" s="11">
        <f t="shared" si="291"/>
        <v>3.4506052576932705E-2</v>
      </c>
      <c r="BS232" s="17">
        <f t="shared" si="272"/>
        <v>8.2497118179284421E-4</v>
      </c>
      <c r="BT232" s="17">
        <f t="shared" si="273"/>
        <v>6.3802041525564089E-3</v>
      </c>
      <c r="BU232" s="12">
        <f>(BU$3*templow!$I342+BU$4*templow!$I342^2+BU$5*templow!$I342^6)*(K232/K$56)^$BW$1</f>
        <v>0.12580241991191185</v>
      </c>
      <c r="BV232" s="12">
        <f>(BV$3*templow!$I342+BV$4*templow!$I342^2+BV$5*templow!$I342^6)*(L232/L$56)^$BW$1</f>
        <v>-0.8976311910042104</v>
      </c>
      <c r="BW232" s="12">
        <f>(BW$3*templow!$I342+BW$4*templow!$I342^2+BW$5*templow!$I342^6)*(M232/M$56)^$BW$1</f>
        <v>-1.6307695200327856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231"/>
        <v>2187</v>
      </c>
      <c r="B233" s="5">
        <f t="shared" si="232"/>
        <v>1165.3954264708282</v>
      </c>
      <c r="C233" s="5">
        <f t="shared" si="233"/>
        <v>2964.1185549722345</v>
      </c>
      <c r="D233" s="5">
        <f t="shared" si="234"/>
        <v>4369.8017912658379</v>
      </c>
      <c r="E233" s="15">
        <f t="shared" si="235"/>
        <v>4.6849623835170947E-7</v>
      </c>
      <c r="F233" s="15">
        <f t="shared" si="236"/>
        <v>9.2296900479331592E-7</v>
      </c>
      <c r="G233" s="15">
        <f t="shared" si="237"/>
        <v>1.8842083913044511E-6</v>
      </c>
      <c r="H233" s="5">
        <f t="shared" si="238"/>
        <v>340955.94758678053</v>
      </c>
      <c r="I233" s="5">
        <f t="shared" si="239"/>
        <v>141932.67734510649</v>
      </c>
      <c r="J233" s="5">
        <f t="shared" si="240"/>
        <v>49405.416592645102</v>
      </c>
      <c r="K233" s="5">
        <f t="shared" si="241"/>
        <v>292566.74588066543</v>
      </c>
      <c r="L233" s="5">
        <f t="shared" si="242"/>
        <v>47883.603409525567</v>
      </c>
      <c r="M233" s="5">
        <f t="shared" si="243"/>
        <v>11306.100128247101</v>
      </c>
      <c r="N233" s="15">
        <f t="shared" si="244"/>
        <v>4.0463138719328828E-3</v>
      </c>
      <c r="O233" s="15">
        <f t="shared" si="245"/>
        <v>5.3187350919090548E-3</v>
      </c>
      <c r="P233" s="15">
        <f t="shared" si="246"/>
        <v>4.8263136985016164E-3</v>
      </c>
      <c r="Q233" s="5">
        <f t="shared" si="247"/>
        <v>7100.014237500679</v>
      </c>
      <c r="R233" s="5">
        <f t="shared" si="248"/>
        <v>9721.3033837177481</v>
      </c>
      <c r="S233" s="5">
        <f t="shared" si="249"/>
        <v>5739.529088181589</v>
      </c>
      <c r="T233" s="5">
        <f t="shared" si="250"/>
        <v>20.82384627032668</v>
      </c>
      <c r="U233" s="5">
        <f t="shared" si="251"/>
        <v>68.492355429050292</v>
      </c>
      <c r="V233" s="5">
        <f t="shared" si="252"/>
        <v>116.17206136535285</v>
      </c>
      <c r="W233" s="15">
        <f t="shared" si="253"/>
        <v>-1.0734613539272964E-2</v>
      </c>
      <c r="X233" s="15">
        <f t="shared" si="254"/>
        <v>-1.217998157191269E-2</v>
      </c>
      <c r="Y233" s="15">
        <f t="shared" si="255"/>
        <v>-9.7425357312937999E-3</v>
      </c>
      <c r="Z233" s="5">
        <f t="shared" si="268"/>
        <v>7968.7567425899824</v>
      </c>
      <c r="AA233" s="5">
        <f t="shared" si="269"/>
        <v>29355.369418506616</v>
      </c>
      <c r="AB233" s="5">
        <f t="shared" si="270"/>
        <v>75494.968499184179</v>
      </c>
      <c r="AC233" s="16">
        <f t="shared" si="256"/>
        <v>1.1285892739586103</v>
      </c>
      <c r="AD233" s="16">
        <f t="shared" si="257"/>
        <v>3.0304803786520615</v>
      </c>
      <c r="AE233" s="16">
        <f t="shared" si="258"/>
        <v>13.176676708057432</v>
      </c>
      <c r="AF233" s="15">
        <f t="shared" si="259"/>
        <v>-4.0504037456468023E-3</v>
      </c>
      <c r="AG233" s="15">
        <f t="shared" si="260"/>
        <v>2.9673830763510267E-4</v>
      </c>
      <c r="AH233" s="15">
        <f t="shared" si="261"/>
        <v>9.7937136394747881E-3</v>
      </c>
      <c r="AI233" s="1">
        <f t="shared" si="225"/>
        <v>652672.45671380567</v>
      </c>
      <c r="AJ233" s="1">
        <f t="shared" si="226"/>
        <v>268183.02806547994</v>
      </c>
      <c r="AK233" s="1">
        <f t="shared" si="227"/>
        <v>93828.790361845517</v>
      </c>
      <c r="AL233" s="14">
        <f t="shared" si="262"/>
        <v>82.421597694800752</v>
      </c>
      <c r="AM233" s="14">
        <f t="shared" si="263"/>
        <v>19.624583125004282</v>
      </c>
      <c r="AN233" s="14">
        <f t="shared" si="264"/>
        <v>6.2241588162757528</v>
      </c>
      <c r="AO233" s="11">
        <f t="shared" si="265"/>
        <v>3.4813021106128396E-3</v>
      </c>
      <c r="AP233" s="11">
        <f t="shared" si="266"/>
        <v>4.3855224780095592E-3</v>
      </c>
      <c r="AQ233" s="11">
        <f t="shared" si="267"/>
        <v>3.978222227721909E-3</v>
      </c>
      <c r="AR233" s="1">
        <f t="shared" si="271"/>
        <v>340955.94758678053</v>
      </c>
      <c r="AS233" s="1">
        <f t="shared" si="271"/>
        <v>141932.67734510649</v>
      </c>
      <c r="AT233" s="1">
        <f t="shared" si="271"/>
        <v>49405.416592645102</v>
      </c>
      <c r="AU233" s="1">
        <f t="shared" si="228"/>
        <v>68191.189517356106</v>
      </c>
      <c r="AV233" s="1">
        <f t="shared" si="229"/>
        <v>28386.535469021299</v>
      </c>
      <c r="AW233" s="1">
        <f t="shared" si="230"/>
        <v>9881.0833185290212</v>
      </c>
      <c r="AX233" s="1">
        <f t="shared" si="282"/>
        <v>234053.39670453235</v>
      </c>
      <c r="AY233" s="1">
        <f t="shared" si="274"/>
        <v>38306.882727620454</v>
      </c>
      <c r="AZ233" s="1">
        <f t="shared" si="275"/>
        <v>9044.8801025976827</v>
      </c>
      <c r="BA233" s="1">
        <f t="shared" si="283"/>
        <v>14408.138589536195</v>
      </c>
      <c r="BB233" s="1">
        <f t="shared" si="284"/>
        <v>31281.483895237023</v>
      </c>
      <c r="BC233" s="1">
        <f t="shared" si="285"/>
        <v>39808.693928438021</v>
      </c>
      <c r="BD233" s="1">
        <f t="shared" si="286"/>
        <v>529.60845962733208</v>
      </c>
      <c r="BE233" s="2">
        <f t="shared" si="292"/>
        <v>1.2215527840971803E-2</v>
      </c>
      <c r="BF233" s="2">
        <f t="shared" si="293"/>
        <v>1.0459493193196024E-2</v>
      </c>
      <c r="BG233" s="2">
        <f t="shared" si="294"/>
        <v>6.7106044469667243E-3</v>
      </c>
      <c r="BH233" s="2">
        <f t="shared" si="276"/>
        <v>8.0748895436636662E-3</v>
      </c>
      <c r="BI233" s="2">
        <f t="shared" si="287"/>
        <v>1.4921912043355725E-5</v>
      </c>
      <c r="BJ233" s="2">
        <f t="shared" si="277"/>
        <v>1.0940099785851396E-5</v>
      </c>
      <c r="BK233" s="2">
        <f t="shared" si="278"/>
        <v>4.5032212043649583E-6</v>
      </c>
      <c r="BL233" s="2">
        <f t="shared" si="279"/>
        <v>5.0877146605489436</v>
      </c>
      <c r="BM233" s="2">
        <f t="shared" si="280"/>
        <v>1.5527576530285148</v>
      </c>
      <c r="BN233" s="2">
        <f t="shared" si="281"/>
        <v>0.22248351961048377</v>
      </c>
      <c r="BO233" s="2">
        <f t="shared" si="288"/>
        <v>104.53216241452385</v>
      </c>
      <c r="BP233" s="2">
        <f t="shared" si="289"/>
        <v>10.114291879068109</v>
      </c>
      <c r="BQ233" s="2">
        <f t="shared" si="290"/>
        <v>0.87831074012417287</v>
      </c>
      <c r="BR233" s="11">
        <f t="shared" si="291"/>
        <v>3.4457039122156335E-2</v>
      </c>
      <c r="BS233" s="17">
        <f t="shared" si="272"/>
        <v>7.9745418573227132E-4</v>
      </c>
      <c r="BT233" s="17">
        <f t="shared" si="273"/>
        <v>6.1943729636469991E-3</v>
      </c>
      <c r="BU233" s="12">
        <f>(BU$3*templow!$I343+BU$4*templow!$I343^2+BU$5*templow!$I343^6)*(K233/K$56)^$BW$1</f>
        <v>9.1609482625766236E-2</v>
      </c>
      <c r="BV233" s="12">
        <f>(BV$3*templow!$I343+BV$4*templow!$I343^2+BV$5*templow!$I343^6)*(L233/L$56)^$BW$1</f>
        <v>-0.92236639385305974</v>
      </c>
      <c r="BW233" s="12">
        <f>(BW$3*templow!$I343+BW$4*templow!$I343^2+BW$5*templow!$I343^6)*(M233/M$56)^$BW$1</f>
        <v>-1.6529517148318624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231"/>
        <v>2188</v>
      </c>
      <c r="B234" s="5">
        <f t="shared" si="232"/>
        <v>1165.3959451550329</v>
      </c>
      <c r="C234" s="5">
        <f t="shared" si="233"/>
        <v>2964.1211539723099</v>
      </c>
      <c r="D234" s="5">
        <f t="shared" si="234"/>
        <v>4369.8096132021819</v>
      </c>
      <c r="E234" s="15">
        <f t="shared" si="235"/>
        <v>4.4507142643412396E-7</v>
      </c>
      <c r="F234" s="15">
        <f t="shared" si="236"/>
        <v>8.768205545536501E-7</v>
      </c>
      <c r="G234" s="15">
        <f t="shared" si="237"/>
        <v>1.7899979717392285E-6</v>
      </c>
      <c r="H234" s="5">
        <f t="shared" si="238"/>
        <v>342320.22506462689</v>
      </c>
      <c r="I234" s="5">
        <f t="shared" si="239"/>
        <v>142679.70664497768</v>
      </c>
      <c r="J234" s="5">
        <f t="shared" si="240"/>
        <v>49641.432148690044</v>
      </c>
      <c r="K234" s="5">
        <f t="shared" si="241"/>
        <v>293737.27142931486</v>
      </c>
      <c r="L234" s="5">
        <f t="shared" si="242"/>
        <v>48135.585299463288</v>
      </c>
      <c r="M234" s="5">
        <f t="shared" si="243"/>
        <v>11360.090379844483</v>
      </c>
      <c r="N234" s="15">
        <f t="shared" si="244"/>
        <v>4.0008837816682963E-3</v>
      </c>
      <c r="O234" s="15">
        <f t="shared" si="245"/>
        <v>5.2623836135021751E-3</v>
      </c>
      <c r="P234" s="15">
        <f t="shared" si="246"/>
        <v>4.775320489378343E-3</v>
      </c>
      <c r="Q234" s="5">
        <f t="shared" si="247"/>
        <v>7051.9028679552002</v>
      </c>
      <c r="R234" s="5">
        <f t="shared" si="248"/>
        <v>9653.4406855154612</v>
      </c>
      <c r="S234" s="5">
        <f t="shared" si="249"/>
        <v>5710.7628097444313</v>
      </c>
      <c r="T234" s="5">
        <f t="shared" si="250"/>
        <v>20.600310328213492</v>
      </c>
      <c r="U234" s="5">
        <f t="shared" si="251"/>
        <v>67.658119802107564</v>
      </c>
      <c r="V234" s="5">
        <f t="shared" si="252"/>
        <v>115.04025090652284</v>
      </c>
      <c r="W234" s="15">
        <f t="shared" si="253"/>
        <v>-1.0734613539272964E-2</v>
      </c>
      <c r="X234" s="15">
        <f t="shared" si="254"/>
        <v>-1.217998157191269E-2</v>
      </c>
      <c r="Y234" s="15">
        <f t="shared" si="255"/>
        <v>-9.7425357312937999E-3</v>
      </c>
      <c r="Z234" s="5">
        <f t="shared" si="268"/>
        <v>7883.0574707669448</v>
      </c>
      <c r="AA234" s="5">
        <f t="shared" si="269"/>
        <v>29160.730736455826</v>
      </c>
      <c r="AB234" s="5">
        <f t="shared" si="270"/>
        <v>75856.117986197569</v>
      </c>
      <c r="AC234" s="16">
        <f t="shared" si="256"/>
        <v>1.1240180317360715</v>
      </c>
      <c r="AD234" s="16">
        <f t="shared" si="257"/>
        <v>3.0313796382709444</v>
      </c>
      <c r="AE234" s="16">
        <f t="shared" si="258"/>
        <v>13.305725306456084</v>
      </c>
      <c r="AF234" s="15">
        <f t="shared" si="259"/>
        <v>-4.0504037456468023E-3</v>
      </c>
      <c r="AG234" s="15">
        <f t="shared" si="260"/>
        <v>2.9673830763510267E-4</v>
      </c>
      <c r="AH234" s="15">
        <f t="shared" si="261"/>
        <v>9.7937136394747881E-3</v>
      </c>
      <c r="AI234" s="1">
        <f t="shared" si="225"/>
        <v>655596.40055978124</v>
      </c>
      <c r="AJ234" s="1">
        <f t="shared" si="226"/>
        <v>269751.26072795328</v>
      </c>
      <c r="AK234" s="1">
        <f t="shared" si="227"/>
        <v>94326.994644189996</v>
      </c>
      <c r="AL234" s="14">
        <f t="shared" si="262"/>
        <v>82.705662831995596</v>
      </c>
      <c r="AM234" s="14">
        <f t="shared" si="263"/>
        <v>19.709786534916393</v>
      </c>
      <c r="AN234" s="14">
        <f t="shared" si="264"/>
        <v>6.2486722923580151</v>
      </c>
      <c r="AO234" s="11">
        <f t="shared" si="265"/>
        <v>3.4464890895067111E-3</v>
      </c>
      <c r="AP234" s="11">
        <f t="shared" si="266"/>
        <v>4.3416672532294639E-3</v>
      </c>
      <c r="AQ234" s="11">
        <f t="shared" si="267"/>
        <v>3.9384400054446895E-3</v>
      </c>
      <c r="AR234" s="1">
        <f t="shared" si="271"/>
        <v>342320.22506462689</v>
      </c>
      <c r="AS234" s="1">
        <f t="shared" si="271"/>
        <v>142679.70664497768</v>
      </c>
      <c r="AT234" s="1">
        <f t="shared" si="271"/>
        <v>49641.432148690044</v>
      </c>
      <c r="AU234" s="1">
        <f t="shared" si="228"/>
        <v>68464.045012925388</v>
      </c>
      <c r="AV234" s="1">
        <f t="shared" si="229"/>
        <v>28535.941328995537</v>
      </c>
      <c r="AW234" s="1">
        <f t="shared" si="230"/>
        <v>9928.2864297380092</v>
      </c>
      <c r="AX234" s="1">
        <f t="shared" si="282"/>
        <v>234989.81714345192</v>
      </c>
      <c r="AY234" s="1">
        <f t="shared" si="274"/>
        <v>38508.468239570626</v>
      </c>
      <c r="AZ234" s="1">
        <f t="shared" si="275"/>
        <v>9088.0723038755859</v>
      </c>
      <c r="BA234" s="1">
        <f t="shared" si="283"/>
        <v>14412.798313439192</v>
      </c>
      <c r="BB234" s="1">
        <f t="shared" si="284"/>
        <v>31297.068767263696</v>
      </c>
      <c r="BC234" s="1">
        <f t="shared" si="285"/>
        <v>39829.582761468111</v>
      </c>
      <c r="BD234" s="1">
        <f t="shared" si="286"/>
        <v>514.43034507532298</v>
      </c>
      <c r="BE234" s="2">
        <f t="shared" si="292"/>
        <v>1.2215527840971803E-2</v>
      </c>
      <c r="BF234" s="2">
        <f t="shared" si="293"/>
        <v>1.0459493193196024E-2</v>
      </c>
      <c r="BG234" s="2">
        <f t="shared" si="294"/>
        <v>6.7106044469667243E-3</v>
      </c>
      <c r="BH234" s="2">
        <f t="shared" si="276"/>
        <v>8.0632713173465816E-3</v>
      </c>
      <c r="BI234" s="2">
        <f t="shared" si="287"/>
        <v>1.4921912043355725E-5</v>
      </c>
      <c r="BJ234" s="2">
        <f t="shared" si="277"/>
        <v>1.0940099785851396E-5</v>
      </c>
      <c r="BK234" s="2">
        <f t="shared" si="278"/>
        <v>4.5032212043649583E-6</v>
      </c>
      <c r="BL234" s="2">
        <f t="shared" si="279"/>
        <v>5.1080722890760981</v>
      </c>
      <c r="BM234" s="2">
        <f t="shared" si="280"/>
        <v>1.5609302281120603</v>
      </c>
      <c r="BN234" s="2">
        <f t="shared" si="281"/>
        <v>0.22354634986702535</v>
      </c>
      <c r="BO234" s="2">
        <f t="shared" si="288"/>
        <v>106.09138028770079</v>
      </c>
      <c r="BP234" s="2">
        <f t="shared" si="289"/>
        <v>10.235391108321243</v>
      </c>
      <c r="BQ234" s="2">
        <f t="shared" si="290"/>
        <v>0.87830493880904925</v>
      </c>
      <c r="BR234" s="11">
        <f t="shared" si="291"/>
        <v>3.4408529882301336E-2</v>
      </c>
      <c r="BS234" s="17">
        <f t="shared" si="272"/>
        <v>7.7089154558703909E-4</v>
      </c>
      <c r="BT234" s="17">
        <f t="shared" si="273"/>
        <v>6.0139543336378632E-3</v>
      </c>
      <c r="BU234" s="12">
        <f>(BU$3*templow!$I344+BU$4*templow!$I344^2+BU$5*templow!$I344^6)*(K234/K$56)^$BW$1</f>
        <v>5.7376245861121389E-2</v>
      </c>
      <c r="BV234" s="12">
        <f>(BV$3*templow!$I344+BV$4*templow!$I344^2+BV$5*templow!$I344^6)*(L234/L$56)^$BW$1</f>
        <v>-0.94709880075713138</v>
      </c>
      <c r="BW234" s="12">
        <f>(BW$3*templow!$I344+BW$4*templow!$I344^2+BW$5*templow!$I344^6)*(M234/M$56)^$BW$1</f>
        <v>-1.6751210054608492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231"/>
        <v>2189</v>
      </c>
      <c r="B235" s="5">
        <f t="shared" si="232"/>
        <v>1165.3964379052468</v>
      </c>
      <c r="C235" s="5">
        <f t="shared" si="233"/>
        <v>2964.1236230245463</v>
      </c>
      <c r="D235" s="5">
        <f t="shared" si="234"/>
        <v>4369.8170440550093</v>
      </c>
      <c r="E235" s="15">
        <f t="shared" si="235"/>
        <v>4.2281785511241776E-7</v>
      </c>
      <c r="F235" s="15">
        <f t="shared" si="236"/>
        <v>8.3297952682596752E-7</v>
      </c>
      <c r="G235" s="15">
        <f t="shared" si="237"/>
        <v>1.700498073152267E-6</v>
      </c>
      <c r="H235" s="5">
        <f t="shared" si="238"/>
        <v>343674.56554482784</v>
      </c>
      <c r="I235" s="5">
        <f t="shared" si="239"/>
        <v>143422.70376382989</v>
      </c>
      <c r="J235" s="5">
        <f t="shared" si="240"/>
        <v>49876.065274452085</v>
      </c>
      <c r="K235" s="5">
        <f t="shared" si="241"/>
        <v>294899.27578856261</v>
      </c>
      <c r="L235" s="5">
        <f t="shared" si="242"/>
        <v>48386.208540615306</v>
      </c>
      <c r="M235" s="5">
        <f t="shared" si="243"/>
        <v>11413.765100831122</v>
      </c>
      <c r="N235" s="15">
        <f t="shared" si="244"/>
        <v>3.9559309364911588E-3</v>
      </c>
      <c r="O235" s="15">
        <f t="shared" si="245"/>
        <v>5.2066104440784411E-3</v>
      </c>
      <c r="P235" s="15">
        <f t="shared" si="246"/>
        <v>4.7248498200216371E-3</v>
      </c>
      <c r="Q235" s="5">
        <f t="shared" si="247"/>
        <v>7003.8037561956562</v>
      </c>
      <c r="R235" s="5">
        <f t="shared" si="248"/>
        <v>9585.5194588478171</v>
      </c>
      <c r="S235" s="5">
        <f t="shared" si="249"/>
        <v>5681.8547796804623</v>
      </c>
      <c r="T235" s="5">
        <f t="shared" si="250"/>
        <v>20.379173958051027</v>
      </c>
      <c r="U235" s="5">
        <f t="shared" si="251"/>
        <v>66.834045149727629</v>
      </c>
      <c r="V235" s="5">
        <f t="shared" si="252"/>
        <v>113.91946715152903</v>
      </c>
      <c r="W235" s="15">
        <f t="shared" si="253"/>
        <v>-1.0734613539272964E-2</v>
      </c>
      <c r="X235" s="15">
        <f t="shared" si="254"/>
        <v>-1.217998157191269E-2</v>
      </c>
      <c r="Y235" s="15">
        <f t="shared" si="255"/>
        <v>-9.7425357312937999E-3</v>
      </c>
      <c r="Z235" s="5">
        <f t="shared" si="268"/>
        <v>7797.9268125069339</v>
      </c>
      <c r="AA235" s="5">
        <f t="shared" si="269"/>
        <v>28965.757536867772</v>
      </c>
      <c r="AB235" s="5">
        <f t="shared" si="270"/>
        <v>76215.11996082995</v>
      </c>
      <c r="AC235" s="16">
        <f t="shared" si="256"/>
        <v>1.1194653048901533</v>
      </c>
      <c r="AD235" s="16">
        <f t="shared" si="257"/>
        <v>3.0322791647346046</v>
      </c>
      <c r="AE235" s="16">
        <f t="shared" si="258"/>
        <v>13.436037769873028</v>
      </c>
      <c r="AF235" s="15">
        <f t="shared" si="259"/>
        <v>-4.0504037456468023E-3</v>
      </c>
      <c r="AG235" s="15">
        <f t="shared" si="260"/>
        <v>2.9673830763510267E-4</v>
      </c>
      <c r="AH235" s="15">
        <f t="shared" si="261"/>
        <v>9.7937136394747881E-3</v>
      </c>
      <c r="AI235" s="1">
        <f t="shared" si="225"/>
        <v>658500.80551672855</v>
      </c>
      <c r="AJ235" s="1">
        <f t="shared" si="226"/>
        <v>271312.07598415349</v>
      </c>
      <c r="AK235" s="1">
        <f t="shared" si="227"/>
        <v>94822.581609509012</v>
      </c>
      <c r="AL235" s="14">
        <f t="shared" si="262"/>
        <v>82.987856554940592</v>
      </c>
      <c r="AM235" s="14">
        <f t="shared" si="263"/>
        <v>19.794504136335515</v>
      </c>
      <c r="AN235" s="14">
        <f t="shared" si="264"/>
        <v>6.2730362130857795</v>
      </c>
      <c r="AO235" s="11">
        <f t="shared" si="265"/>
        <v>3.4120241986116441E-3</v>
      </c>
      <c r="AP235" s="11">
        <f t="shared" si="266"/>
        <v>4.2982505806971692E-3</v>
      </c>
      <c r="AQ235" s="11">
        <f t="shared" si="267"/>
        <v>3.8990556053902425E-3</v>
      </c>
      <c r="AR235" s="1">
        <f t="shared" si="271"/>
        <v>343674.56554482784</v>
      </c>
      <c r="AS235" s="1">
        <f t="shared" si="271"/>
        <v>143422.70376382989</v>
      </c>
      <c r="AT235" s="1">
        <f t="shared" si="271"/>
        <v>49876.065274452085</v>
      </c>
      <c r="AU235" s="1">
        <f t="shared" si="228"/>
        <v>68734.913108965571</v>
      </c>
      <c r="AV235" s="1">
        <f t="shared" si="229"/>
        <v>28684.540752765981</v>
      </c>
      <c r="AW235" s="1">
        <f t="shared" si="230"/>
        <v>9975.213054890417</v>
      </c>
      <c r="AX235" s="1">
        <f t="shared" si="282"/>
        <v>235919.42063085007</v>
      </c>
      <c r="AY235" s="1">
        <f t="shared" si="274"/>
        <v>38708.966832492246</v>
      </c>
      <c r="AZ235" s="1">
        <f t="shared" si="275"/>
        <v>9131.0120806648993</v>
      </c>
      <c r="BA235" s="1">
        <f t="shared" si="283"/>
        <v>14417.405540356171</v>
      </c>
      <c r="BB235" s="1">
        <f t="shared" si="284"/>
        <v>31312.487836103246</v>
      </c>
      <c r="BC235" s="1">
        <f t="shared" si="285"/>
        <v>39850.248597621656</v>
      </c>
      <c r="BD235" s="1">
        <f t="shared" si="286"/>
        <v>499.68452980424127</v>
      </c>
      <c r="BE235" s="2">
        <f t="shared" si="292"/>
        <v>1.2215527840971803E-2</v>
      </c>
      <c r="BF235" s="2">
        <f t="shared" si="293"/>
        <v>1.0459493193196024E-2</v>
      </c>
      <c r="BG235" s="2">
        <f t="shared" si="294"/>
        <v>6.7106044469667243E-3</v>
      </c>
      <c r="BH235" s="2">
        <f t="shared" si="276"/>
        <v>8.0517090295118016E-3</v>
      </c>
      <c r="BI235" s="2">
        <f t="shared" si="287"/>
        <v>1.4921912043355725E-5</v>
      </c>
      <c r="BJ235" s="2">
        <f t="shared" si="277"/>
        <v>1.0940099785851396E-5</v>
      </c>
      <c r="BK235" s="2">
        <f t="shared" si="278"/>
        <v>4.5032212043649583E-6</v>
      </c>
      <c r="BL235" s="2">
        <f t="shared" si="279"/>
        <v>5.1282816385984127</v>
      </c>
      <c r="BM235" s="2">
        <f t="shared" si="280"/>
        <v>1.5690586907329036</v>
      </c>
      <c r="BN235" s="2">
        <f t="shared" si="281"/>
        <v>0.22460295473420339</v>
      </c>
      <c r="BO235" s="2">
        <f t="shared" si="288"/>
        <v>107.67390678541331</v>
      </c>
      <c r="BP235" s="2">
        <f t="shared" si="289"/>
        <v>10.35794621879422</v>
      </c>
      <c r="BQ235" s="2">
        <f t="shared" si="290"/>
        <v>0.87829959619549514</v>
      </c>
      <c r="BR235" s="11">
        <f t="shared" si="291"/>
        <v>3.4360519579157617E-2</v>
      </c>
      <c r="BS235" s="17">
        <f t="shared" si="272"/>
        <v>7.4524863563794647E-4</v>
      </c>
      <c r="BT235" s="17">
        <f t="shared" si="273"/>
        <v>5.8387906151823911E-3</v>
      </c>
      <c r="BU235" s="12">
        <f>(BU$3*templow!$I345+BU$4*templow!$I345^2+BU$5*templow!$I345^6)*(K235/K$56)^$BW$1</f>
        <v>2.3105042183407642E-2</v>
      </c>
      <c r="BV235" s="12">
        <f>(BV$3*templow!$I345+BV$4*templow!$I345^2+BV$5*templow!$I345^6)*(L235/L$56)^$BW$1</f>
        <v>-0.97182723656998704</v>
      </c>
      <c r="BW235" s="12">
        <f>(BW$3*templow!$I345+BW$4*templow!$I345^2+BW$5*templow!$I345^6)*(M235/M$56)^$BW$1</f>
        <v>-1.6972765542067787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231"/>
        <v>2190</v>
      </c>
      <c r="B236" s="5">
        <f t="shared" si="232"/>
        <v>1165.396906018148</v>
      </c>
      <c r="C236" s="5">
        <f t="shared" si="233"/>
        <v>2964.1259686261246</v>
      </c>
      <c r="D236" s="5">
        <f t="shared" si="234"/>
        <v>4369.8241033771992</v>
      </c>
      <c r="E236" s="15">
        <f t="shared" si="235"/>
        <v>4.0167696235679688E-7</v>
      </c>
      <c r="F236" s="15">
        <f t="shared" si="236"/>
        <v>7.9133055048466909E-7</v>
      </c>
      <c r="G236" s="15">
        <f t="shared" si="237"/>
        <v>1.6154731694946537E-6</v>
      </c>
      <c r="H236" s="5">
        <f t="shared" si="238"/>
        <v>345018.97005909967</v>
      </c>
      <c r="I236" s="5">
        <f t="shared" si="239"/>
        <v>144161.64691985332</v>
      </c>
      <c r="J236" s="5">
        <f t="shared" si="240"/>
        <v>50109.311651695665</v>
      </c>
      <c r="K236" s="5">
        <f t="shared" si="241"/>
        <v>296052.75960268162</v>
      </c>
      <c r="L236" s="5">
        <f t="shared" si="242"/>
        <v>48635.465714256534</v>
      </c>
      <c r="M236" s="5">
        <f t="shared" si="243"/>
        <v>11467.1232677235</v>
      </c>
      <c r="N236" s="15">
        <f t="shared" si="244"/>
        <v>3.9114501418648917E-3</v>
      </c>
      <c r="O236" s="15">
        <f t="shared" si="245"/>
        <v>5.1514094854530068E-3</v>
      </c>
      <c r="P236" s="15">
        <f t="shared" si="246"/>
        <v>4.6748961820226587E-3</v>
      </c>
      <c r="Q236" s="5">
        <f t="shared" si="247"/>
        <v>6955.7243776655559</v>
      </c>
      <c r="R236" s="5">
        <f t="shared" si="248"/>
        <v>9517.5530413408142</v>
      </c>
      <c r="S236" s="5">
        <f t="shared" si="249"/>
        <v>5652.8115376110081</v>
      </c>
      <c r="T236" s="5">
        <f t="shared" si="250"/>
        <v>20.160411401361735</v>
      </c>
      <c r="U236" s="5">
        <f t="shared" si="251"/>
        <v>66.020007711427567</v>
      </c>
      <c r="V236" s="5">
        <f t="shared" si="252"/>
        <v>112.80960267231531</v>
      </c>
      <c r="W236" s="15">
        <f t="shared" si="253"/>
        <v>-1.0734613539272964E-2</v>
      </c>
      <c r="X236" s="15">
        <f t="shared" si="254"/>
        <v>-1.217998157191269E-2</v>
      </c>
      <c r="Y236" s="15">
        <f t="shared" si="255"/>
        <v>-9.7425357312937999E-3</v>
      </c>
      <c r="Z236" s="5">
        <f t="shared" si="268"/>
        <v>7713.3699533305662</v>
      </c>
      <c r="AA236" s="5">
        <f t="shared" si="269"/>
        <v>28770.490387073278</v>
      </c>
      <c r="AB236" s="5">
        <f t="shared" si="270"/>
        <v>76571.967655330678</v>
      </c>
      <c r="AC236" s="16">
        <f t="shared" si="256"/>
        <v>1.1149310184261045</v>
      </c>
      <c r="AD236" s="16">
        <f t="shared" si="257"/>
        <v>3.033178958122225</v>
      </c>
      <c r="AE236" s="16">
        <f t="shared" si="258"/>
        <v>13.567626476240331</v>
      </c>
      <c r="AF236" s="15">
        <f t="shared" si="259"/>
        <v>-4.0504037456468023E-3</v>
      </c>
      <c r="AG236" s="15">
        <f t="shared" si="260"/>
        <v>2.9673830763510267E-4</v>
      </c>
      <c r="AH236" s="15">
        <f t="shared" si="261"/>
        <v>9.7937136394747881E-3</v>
      </c>
      <c r="AI236" s="1">
        <f t="shared" si="225"/>
        <v>661385.63807402132</v>
      </c>
      <c r="AJ236" s="1">
        <f t="shared" si="226"/>
        <v>272865.40913850412</v>
      </c>
      <c r="AK236" s="1">
        <f t="shared" si="227"/>
        <v>95315.536503448529</v>
      </c>
      <c r="AL236" s="14">
        <f t="shared" si="262"/>
        <v>83.268181563949398</v>
      </c>
      <c r="AM236" s="14">
        <f t="shared" si="263"/>
        <v>19.878735057845144</v>
      </c>
      <c r="AN236" s="14">
        <f t="shared" si="264"/>
        <v>6.2972505409251331</v>
      </c>
      <c r="AO236" s="11">
        <f t="shared" si="265"/>
        <v>3.3779039566255277E-3</v>
      </c>
      <c r="AP236" s="11">
        <f t="shared" si="266"/>
        <v>4.2552680748901978E-3</v>
      </c>
      <c r="AQ236" s="11">
        <f t="shared" si="267"/>
        <v>3.8600650493363399E-3</v>
      </c>
      <c r="AR236" s="1">
        <f t="shared" si="271"/>
        <v>345018.97005909967</v>
      </c>
      <c r="AS236" s="1">
        <f t="shared" si="271"/>
        <v>144161.64691985332</v>
      </c>
      <c r="AT236" s="1">
        <f t="shared" si="271"/>
        <v>50109.311651695665</v>
      </c>
      <c r="AU236" s="1">
        <f t="shared" si="228"/>
        <v>69003.794011819933</v>
      </c>
      <c r="AV236" s="1">
        <f t="shared" si="229"/>
        <v>28832.329383970664</v>
      </c>
      <c r="AW236" s="1">
        <f t="shared" si="230"/>
        <v>10021.862330339134</v>
      </c>
      <c r="AX236" s="1">
        <f t="shared" si="282"/>
        <v>236842.20768214526</v>
      </c>
      <c r="AY236" s="1">
        <f t="shared" si="274"/>
        <v>38908.372571405227</v>
      </c>
      <c r="AZ236" s="1">
        <f t="shared" si="275"/>
        <v>9173.6986141788002</v>
      </c>
      <c r="BA236" s="1">
        <f t="shared" si="283"/>
        <v>14421.960831606864</v>
      </c>
      <c r="BB236" s="1">
        <f t="shared" si="284"/>
        <v>31327.742846276404</v>
      </c>
      <c r="BC236" s="1">
        <f t="shared" si="285"/>
        <v>39870.693846447692</v>
      </c>
      <c r="BD236" s="1">
        <f t="shared" si="286"/>
        <v>485.35880925558183</v>
      </c>
      <c r="BE236" s="2">
        <f t="shared" si="292"/>
        <v>1.2215527840971803E-2</v>
      </c>
      <c r="BF236" s="2">
        <f t="shared" si="293"/>
        <v>1.0459493193196024E-2</v>
      </c>
      <c r="BG236" s="2">
        <f t="shared" si="294"/>
        <v>6.7106044469667243E-3</v>
      </c>
      <c r="BH236" s="2">
        <f t="shared" si="276"/>
        <v>8.0402031151926012E-3</v>
      </c>
      <c r="BI236" s="2">
        <f t="shared" si="287"/>
        <v>1.4921912043355725E-5</v>
      </c>
      <c r="BJ236" s="2">
        <f t="shared" si="277"/>
        <v>1.0940099785851396E-5</v>
      </c>
      <c r="BK236" s="2">
        <f t="shared" si="278"/>
        <v>4.5032212043649583E-6</v>
      </c>
      <c r="BL236" s="2">
        <f t="shared" si="279"/>
        <v>5.1483427245110676</v>
      </c>
      <c r="BM236" s="2">
        <f t="shared" si="280"/>
        <v>1.5771428025958718</v>
      </c>
      <c r="BN236" s="2">
        <f t="shared" si="281"/>
        <v>0.225653314766048</v>
      </c>
      <c r="BO236" s="2">
        <f t="shared" si="288"/>
        <v>109.28009054202116</v>
      </c>
      <c r="BP236" s="2">
        <f t="shared" si="289"/>
        <v>10.481974720567308</v>
      </c>
      <c r="BQ236" s="2">
        <f t="shared" si="290"/>
        <v>0.87829470732139636</v>
      </c>
      <c r="BR236" s="11">
        <f t="shared" si="291"/>
        <v>3.4313002986952473E-2</v>
      </c>
      <c r="BS236" s="17">
        <f t="shared" si="272"/>
        <v>7.2049215097764953E-4</v>
      </c>
      <c r="BT236" s="17">
        <f t="shared" si="273"/>
        <v>5.6687287526042632E-3</v>
      </c>
      <c r="BU236" s="12">
        <f>(BU$3*templow!$I346+BU$4*templow!$I346^2+BU$5*templow!$I346^6)*(K236/K$56)^$BW$1</f>
        <v>-1.120185498340202E-2</v>
      </c>
      <c r="BV236" s="12">
        <f>(BV$3*templow!$I346+BV$4*templow!$I346^2+BV$5*templow!$I346^6)*(L236/L$56)^$BW$1</f>
        <v>-0.99655056281139631</v>
      </c>
      <c r="BW236" s="12">
        <f>(BW$3*templow!$I346+BW$4*templow!$I346^2+BW$5*templow!$I346^6)*(M236/M$56)^$BW$1</f>
        <v>-1.7194175516814734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231"/>
        <v>2191</v>
      </c>
      <c r="B237" s="5">
        <f t="shared" si="232"/>
        <v>1165.3973507255828</v>
      </c>
      <c r="C237" s="5">
        <f t="shared" si="233"/>
        <v>2964.1281969493875</v>
      </c>
      <c r="D237" s="5">
        <f t="shared" si="234"/>
        <v>4369.830809744114</v>
      </c>
      <c r="E237" s="15">
        <f t="shared" si="235"/>
        <v>3.8159311423895703E-7</v>
      </c>
      <c r="F237" s="15">
        <f t="shared" si="236"/>
        <v>7.5176402296043561E-7</v>
      </c>
      <c r="G237" s="15">
        <f t="shared" si="237"/>
        <v>1.5346995110199209E-6</v>
      </c>
      <c r="H237" s="5">
        <f t="shared" si="238"/>
        <v>346353.44110012671</v>
      </c>
      <c r="I237" s="5">
        <f t="shared" si="239"/>
        <v>144896.5152832559</v>
      </c>
      <c r="J237" s="5">
        <f t="shared" si="240"/>
        <v>50341.167232544896</v>
      </c>
      <c r="K237" s="5">
        <f t="shared" si="241"/>
        <v>297197.724779866</v>
      </c>
      <c r="L237" s="5">
        <f t="shared" si="242"/>
        <v>48883.349725690015</v>
      </c>
      <c r="M237" s="5">
        <f t="shared" si="243"/>
        <v>11520.163920372181</v>
      </c>
      <c r="N237" s="15">
        <f t="shared" si="244"/>
        <v>3.8674362594051104E-3</v>
      </c>
      <c r="O237" s="15">
        <f t="shared" si="245"/>
        <v>5.0967747053118906E-3</v>
      </c>
      <c r="P237" s="15">
        <f t="shared" si="246"/>
        <v>4.6254541274508565E-3</v>
      </c>
      <c r="Q237" s="5">
        <f t="shared" si="247"/>
        <v>6907.6720512595475</v>
      </c>
      <c r="R237" s="5">
        <f t="shared" si="248"/>
        <v>9449.5545115374334</v>
      </c>
      <c r="S237" s="5">
        <f t="shared" si="249"/>
        <v>5623.639533932931</v>
      </c>
      <c r="T237" s="5">
        <f t="shared" si="250"/>
        <v>19.943997176175365</v>
      </c>
      <c r="U237" s="5">
        <f t="shared" si="251"/>
        <v>65.215885234124841</v>
      </c>
      <c r="V237" s="5">
        <f t="shared" si="252"/>
        <v>111.71055108744721</v>
      </c>
      <c r="W237" s="15">
        <f t="shared" si="253"/>
        <v>-1.0734613539272964E-2</v>
      </c>
      <c r="X237" s="15">
        <f t="shared" si="254"/>
        <v>-1.217998157191269E-2</v>
      </c>
      <c r="Y237" s="15">
        <f t="shared" si="255"/>
        <v>-9.7425357312937999E-3</v>
      </c>
      <c r="Z237" s="5">
        <f t="shared" si="268"/>
        <v>7629.3917864030982</v>
      </c>
      <c r="AA237" s="5">
        <f t="shared" si="269"/>
        <v>28574.969121802289</v>
      </c>
      <c r="AB237" s="5">
        <f t="shared" si="270"/>
        <v>76926.654724231426</v>
      </c>
      <c r="AC237" s="16">
        <f t="shared" si="256"/>
        <v>1.1104150976529337</v>
      </c>
      <c r="AD237" s="16">
        <f t="shared" si="257"/>
        <v>3.0340790185130126</v>
      </c>
      <c r="AE237" s="16">
        <f t="shared" si="258"/>
        <v>13.700503924715985</v>
      </c>
      <c r="AF237" s="15">
        <f t="shared" si="259"/>
        <v>-4.0504037456468023E-3</v>
      </c>
      <c r="AG237" s="15">
        <f t="shared" si="260"/>
        <v>2.9673830763510267E-4</v>
      </c>
      <c r="AH237" s="15">
        <f t="shared" si="261"/>
        <v>9.7937136394747881E-3</v>
      </c>
      <c r="AI237" s="1">
        <f t="shared" si="225"/>
        <v>664250.86827843916</v>
      </c>
      <c r="AJ237" s="1">
        <f t="shared" si="226"/>
        <v>274411.19760862435</v>
      </c>
      <c r="AK237" s="1">
        <f t="shared" si="227"/>
        <v>95805.845183442812</v>
      </c>
      <c r="AL237" s="14">
        <f t="shared" si="262"/>
        <v>83.546640764715619</v>
      </c>
      <c r="AM237" s="14">
        <f t="shared" si="263"/>
        <v>19.962478511039386</v>
      </c>
      <c r="AN237" s="14">
        <f t="shared" si="264"/>
        <v>6.3213152596778732</v>
      </c>
      <c r="AO237" s="11">
        <f t="shared" si="265"/>
        <v>3.3441249170592722E-3</v>
      </c>
      <c r="AP237" s="11">
        <f t="shared" si="266"/>
        <v>4.2127153941412957E-3</v>
      </c>
      <c r="AQ237" s="11">
        <f t="shared" si="267"/>
        <v>3.8214643988429766E-3</v>
      </c>
      <c r="AR237" s="1">
        <f t="shared" si="271"/>
        <v>346353.44110012671</v>
      </c>
      <c r="AS237" s="1">
        <f t="shared" si="271"/>
        <v>144896.5152832559</v>
      </c>
      <c r="AT237" s="1">
        <f t="shared" si="271"/>
        <v>50341.167232544896</v>
      </c>
      <c r="AU237" s="1">
        <f t="shared" si="228"/>
        <v>69270.688220025346</v>
      </c>
      <c r="AV237" s="1">
        <f t="shared" si="229"/>
        <v>28979.303056651181</v>
      </c>
      <c r="AW237" s="1">
        <f t="shared" si="230"/>
        <v>10068.233446508981</v>
      </c>
      <c r="AX237" s="1">
        <f t="shared" si="282"/>
        <v>237758.17982389283</v>
      </c>
      <c r="AY237" s="1">
        <f t="shared" si="274"/>
        <v>39106.679780552018</v>
      </c>
      <c r="AZ237" s="1">
        <f t="shared" si="275"/>
        <v>9216.1311362977449</v>
      </c>
      <c r="BA237" s="1">
        <f t="shared" si="283"/>
        <v>14426.464741843714</v>
      </c>
      <c r="BB237" s="1">
        <f t="shared" si="284"/>
        <v>31342.835521536574</v>
      </c>
      <c r="BC237" s="1">
        <f t="shared" si="285"/>
        <v>39890.920885701657</v>
      </c>
      <c r="BD237" s="1">
        <f t="shared" si="286"/>
        <v>471.44131901188405</v>
      </c>
      <c r="BE237" s="2">
        <f t="shared" si="292"/>
        <v>1.2215527840971803E-2</v>
      </c>
      <c r="BF237" s="2">
        <f t="shared" si="293"/>
        <v>1.0459493193196024E-2</v>
      </c>
      <c r="BG237" s="2">
        <f t="shared" si="294"/>
        <v>6.7106044469667243E-3</v>
      </c>
      <c r="BH237" s="2">
        <f t="shared" si="276"/>
        <v>8.0287539982452014E-3</v>
      </c>
      <c r="BI237" s="2">
        <f t="shared" si="287"/>
        <v>1.4921912043355725E-5</v>
      </c>
      <c r="BJ237" s="2">
        <f t="shared" si="277"/>
        <v>1.0940099785851396E-5</v>
      </c>
      <c r="BK237" s="2">
        <f t="shared" si="278"/>
        <v>4.5032212043649583E-6</v>
      </c>
      <c r="BL237" s="2">
        <f t="shared" si="279"/>
        <v>5.1682555840096782</v>
      </c>
      <c r="BM237" s="2">
        <f t="shared" si="280"/>
        <v>1.5851823358209614</v>
      </c>
      <c r="BN237" s="2">
        <f t="shared" si="281"/>
        <v>0.22669741173407859</v>
      </c>
      <c r="BO237" s="2">
        <f t="shared" si="288"/>
        <v>110.91028540742047</v>
      </c>
      <c r="BP237" s="2">
        <f t="shared" si="289"/>
        <v>10.607494334380229</v>
      </c>
      <c r="BQ237" s="2">
        <f t="shared" si="290"/>
        <v>0.87829026728702975</v>
      </c>
      <c r="BR237" s="11">
        <f t="shared" si="291"/>
        <v>3.4265974932095461E-2</v>
      </c>
      <c r="BS237" s="17">
        <f t="shared" si="272"/>
        <v>6.9659005436165664E-4</v>
      </c>
      <c r="BT237" s="17">
        <f t="shared" si="273"/>
        <v>5.5036201481594785E-3</v>
      </c>
      <c r="BU237" s="12">
        <f>(BU$3*templow!$I347+BU$4*templow!$I347^2+BU$5*templow!$I347^6)*(K237/K$56)^$BW$1</f>
        <v>-4.5542230347247047E-2</v>
      </c>
      <c r="BV237" s="12">
        <f>(BV$3*templow!$I347+BV$4*templow!$I347^2+BV$5*templow!$I347^6)*(L237/L$56)^$BW$1</f>
        <v>-1.0212676769208997</v>
      </c>
      <c r="BW237" s="12">
        <f>(BW$3*templow!$I347+BW$4*templow!$I347^2+BW$5*templow!$I347^6)*(M237/M$56)^$BW$1</f>
        <v>-1.7415432162264406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231"/>
        <v>2192</v>
      </c>
      <c r="B238" s="5">
        <f t="shared" si="232"/>
        <v>1165.3977731978071</v>
      </c>
      <c r="C238" s="5">
        <f t="shared" si="233"/>
        <v>2964.1303138580784</v>
      </c>
      <c r="D238" s="5">
        <f t="shared" si="234"/>
        <v>4369.8371808024613</v>
      </c>
      <c r="E238" s="15">
        <f t="shared" si="235"/>
        <v>3.6251345852700916E-7</v>
      </c>
      <c r="F238" s="15">
        <f t="shared" si="236"/>
        <v>7.141758218124138E-7</v>
      </c>
      <c r="G238" s="15">
        <f t="shared" si="237"/>
        <v>1.4579645354689247E-6</v>
      </c>
      <c r="H238" s="5">
        <f t="shared" si="238"/>
        <v>347677.98259129678</v>
      </c>
      <c r="I238" s="5">
        <f t="shared" si="239"/>
        <v>145627.28896407827</v>
      </c>
      <c r="J238" s="5">
        <f t="shared" si="240"/>
        <v>50571.628235559452</v>
      </c>
      <c r="K238" s="5">
        <f t="shared" si="241"/>
        <v>298334.17446584062</v>
      </c>
      <c r="L238" s="5">
        <f t="shared" si="242"/>
        <v>49129.853800027922</v>
      </c>
      <c r="M238" s="5">
        <f t="shared" si="243"/>
        <v>11572.886161006269</v>
      </c>
      <c r="N238" s="15">
        <f t="shared" si="244"/>
        <v>3.8238842064366452E-3</v>
      </c>
      <c r="O238" s="15">
        <f t="shared" si="245"/>
        <v>5.0427001365735968E-3</v>
      </c>
      <c r="P238" s="15">
        <f t="shared" si="246"/>
        <v>4.5765182681867245E-3</v>
      </c>
      <c r="Q238" s="5">
        <f t="shared" si="247"/>
        <v>6859.6539405452222</v>
      </c>
      <c r="R238" s="5">
        <f t="shared" si="248"/>
        <v>9381.5366900235422</v>
      </c>
      <c r="S238" s="5">
        <f t="shared" si="249"/>
        <v>5594.3451296265403</v>
      </c>
      <c r="T238" s="5">
        <f t="shared" si="250"/>
        <v>19.729906074060771</v>
      </c>
      <c r="U238" s="5">
        <f t="shared" si="251"/>
        <v>64.421556953777227</v>
      </c>
      <c r="V238" s="5">
        <f t="shared" si="252"/>
        <v>110.62220705191524</v>
      </c>
      <c r="W238" s="15">
        <f t="shared" si="253"/>
        <v>-1.0734613539272964E-2</v>
      </c>
      <c r="X238" s="15">
        <f t="shared" si="254"/>
        <v>-1.217998157191269E-2</v>
      </c>
      <c r="Y238" s="15">
        <f t="shared" si="255"/>
        <v>-9.7425357312937999E-3</v>
      </c>
      <c r="Z238" s="5">
        <f t="shared" si="268"/>
        <v>7545.9969186216731</v>
      </c>
      <c r="AA238" s="5">
        <f t="shared" si="269"/>
        <v>28379.232845114235</v>
      </c>
      <c r="AB238" s="5">
        <f t="shared" si="270"/>
        <v>77279.175238243479</v>
      </c>
      <c r="AC238" s="16">
        <f t="shared" si="256"/>
        <v>1.1059174681821775</v>
      </c>
      <c r="AD238" s="16">
        <f t="shared" si="257"/>
        <v>3.0349793459861973</v>
      </c>
      <c r="AE238" s="16">
        <f t="shared" si="258"/>
        <v>13.834682736871153</v>
      </c>
      <c r="AF238" s="15">
        <f t="shared" si="259"/>
        <v>-4.0504037456468023E-3</v>
      </c>
      <c r="AG238" s="15">
        <f t="shared" si="260"/>
        <v>2.9673830763510267E-4</v>
      </c>
      <c r="AH238" s="15">
        <f t="shared" si="261"/>
        <v>9.7937136394747881E-3</v>
      </c>
      <c r="AI238" s="1">
        <f t="shared" si="225"/>
        <v>667096.46967062063</v>
      </c>
      <c r="AJ238" s="1">
        <f t="shared" si="226"/>
        <v>275949.38090441312</v>
      </c>
      <c r="AK238" s="1">
        <f t="shared" si="227"/>
        <v>96293.494111607521</v>
      </c>
      <c r="AL238" s="14">
        <f t="shared" si="262"/>
        <v>83.823237263802326</v>
      </c>
      <c r="AM238" s="14">
        <f t="shared" si="263"/>
        <v>20.045733789162771</v>
      </c>
      <c r="AN238" s="14">
        <f t="shared" si="264"/>
        <v>6.3452303740844069</v>
      </c>
      <c r="AO238" s="11">
        <f t="shared" si="265"/>
        <v>3.3106836678886793E-3</v>
      </c>
      <c r="AP238" s="11">
        <f t="shared" si="266"/>
        <v>4.1705882401998828E-3</v>
      </c>
      <c r="AQ238" s="11">
        <f t="shared" si="267"/>
        <v>3.7832497548545467E-3</v>
      </c>
      <c r="AR238" s="1">
        <f t="shared" si="271"/>
        <v>347677.98259129678</v>
      </c>
      <c r="AS238" s="1">
        <f t="shared" si="271"/>
        <v>145627.28896407827</v>
      </c>
      <c r="AT238" s="1">
        <f t="shared" si="271"/>
        <v>50571.628235559452</v>
      </c>
      <c r="AU238" s="1">
        <f t="shared" si="228"/>
        <v>69535.596518259365</v>
      </c>
      <c r="AV238" s="1">
        <f t="shared" si="229"/>
        <v>29125.457792815654</v>
      </c>
      <c r="AW238" s="1">
        <f t="shared" si="230"/>
        <v>10114.325647111891</v>
      </c>
      <c r="AX238" s="1">
        <f t="shared" si="282"/>
        <v>238667.33957267253</v>
      </c>
      <c r="AY238" s="1">
        <f t="shared" si="274"/>
        <v>39303.883040022345</v>
      </c>
      <c r="AZ238" s="1">
        <f t="shared" si="275"/>
        <v>9258.308928805016</v>
      </c>
      <c r="BA238" s="1">
        <f t="shared" si="283"/>
        <v>14430.917819152945</v>
      </c>
      <c r="BB238" s="1">
        <f t="shared" si="284"/>
        <v>31357.767565214883</v>
      </c>
      <c r="BC238" s="1">
        <f t="shared" si="285"/>
        <v>39910.932062009757</v>
      </c>
      <c r="BD238" s="1">
        <f t="shared" si="286"/>
        <v>457.92052550237202</v>
      </c>
      <c r="BE238" s="2">
        <f t="shared" si="292"/>
        <v>1.2215527840971803E-2</v>
      </c>
      <c r="BF238" s="2">
        <f t="shared" si="293"/>
        <v>1.0459493193196024E-2</v>
      </c>
      <c r="BG238" s="2">
        <f t="shared" si="294"/>
        <v>6.7106044469667243E-3</v>
      </c>
      <c r="BH238" s="2">
        <f t="shared" si="276"/>
        <v>8.0173620912959691E-3</v>
      </c>
      <c r="BI238" s="2">
        <f t="shared" si="287"/>
        <v>1.4921912043355725E-5</v>
      </c>
      <c r="BJ238" s="2">
        <f t="shared" si="277"/>
        <v>1.0940099785851396E-5</v>
      </c>
      <c r="BK238" s="2">
        <f t="shared" si="278"/>
        <v>4.5032212043649583E-6</v>
      </c>
      <c r="BL238" s="2">
        <f t="shared" si="279"/>
        <v>5.1880202756386939</v>
      </c>
      <c r="BM238" s="2">
        <f t="shared" si="280"/>
        <v>1.5931770728100321</v>
      </c>
      <c r="BN238" s="2">
        <f t="shared" si="281"/>
        <v>0.22773522860963297</v>
      </c>
      <c r="BO238" s="2">
        <f t="shared" si="288"/>
        <v>112.56485052508215</v>
      </c>
      <c r="BP238" s="2">
        <f t="shared" si="289"/>
        <v>10.734522994166131</v>
      </c>
      <c r="BQ238" s="2">
        <f t="shared" si="290"/>
        <v>0.87828627125396563</v>
      </c>
      <c r="BR238" s="11">
        <f t="shared" si="291"/>
        <v>3.4219430292918157E-2</v>
      </c>
      <c r="BS238" s="17">
        <f t="shared" si="272"/>
        <v>6.7351152531861165E-4</v>
      </c>
      <c r="BT238" s="17">
        <f t="shared" si="273"/>
        <v>5.343320532193668E-3</v>
      </c>
      <c r="BU238" s="12">
        <f>(BU$3*templow!$I348+BU$4*templow!$I348^2+BU$5*templow!$I348^6)*(K238/K$56)^$BW$1</f>
        <v>-7.9913925740385375E-2</v>
      </c>
      <c r="BV238" s="12">
        <f>(BV$3*templow!$I348+BV$4*templow!$I348^2+BV$5*templow!$I348^6)*(L238/L$56)^$BW$1</f>
        <v>-1.0459775115172221</v>
      </c>
      <c r="BW238" s="12">
        <f>(BW$3*templow!$I348+BW$4*templow!$I348^2+BW$5*templow!$I348^6)*(M238/M$56)^$BW$1</f>
        <v>-1.7636527933227233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231"/>
        <v>2193</v>
      </c>
      <c r="B239" s="5">
        <f t="shared" si="232"/>
        <v>1165.3981745465655</v>
      </c>
      <c r="C239" s="5">
        <f t="shared" si="233"/>
        <v>2964.1323249227712</v>
      </c>
      <c r="D239" s="5">
        <f t="shared" si="234"/>
        <v>4369.8432333167148</v>
      </c>
      <c r="E239" s="15">
        <f t="shared" si="235"/>
        <v>3.4438778560065868E-7</v>
      </c>
      <c r="F239" s="15">
        <f t="shared" si="236"/>
        <v>6.7846703072179308E-7</v>
      </c>
      <c r="G239" s="15">
        <f t="shared" si="237"/>
        <v>1.3850663086954785E-6</v>
      </c>
      <c r="H239" s="5">
        <f t="shared" si="238"/>
        <v>348992.59985671088</v>
      </c>
      <c r="I239" s="5">
        <f t="shared" si="239"/>
        <v>146353.94899994202</v>
      </c>
      <c r="J239" s="5">
        <f t="shared" si="240"/>
        <v>50800.691141804382</v>
      </c>
      <c r="K239" s="5">
        <f t="shared" si="241"/>
        <v>299462.11301772227</v>
      </c>
      <c r="L239" s="5">
        <f t="shared" si="242"/>
        <v>49374.971477953564</v>
      </c>
      <c r="M239" s="5">
        <f t="shared" si="243"/>
        <v>11625.289153278531</v>
      </c>
      <c r="N239" s="15">
        <f t="shared" si="244"/>
        <v>3.7807889555434571E-3</v>
      </c>
      <c r="O239" s="15">
        <f t="shared" si="245"/>
        <v>4.989179876726979E-3</v>
      </c>
      <c r="P239" s="15">
        <f t="shared" si="246"/>
        <v>4.5280832752705447E-3</v>
      </c>
      <c r="Q239" s="5">
        <f t="shared" si="247"/>
        <v>6811.6770550250649</v>
      </c>
      <c r="R239" s="5">
        <f t="shared" si="248"/>
        <v>9313.5121406585313</v>
      </c>
      <c r="S239" s="5">
        <f t="shared" si="249"/>
        <v>5564.9345961095605</v>
      </c>
      <c r="T239" s="5">
        <f t="shared" si="250"/>
        <v>19.518113157189575</v>
      </c>
      <c r="U239" s="5">
        <f t="shared" si="251"/>
        <v>63.636903577246294</v>
      </c>
      <c r="V239" s="5">
        <f t="shared" si="252"/>
        <v>109.54446624703738</v>
      </c>
      <c r="W239" s="15">
        <f t="shared" si="253"/>
        <v>-1.0734613539272964E-2</v>
      </c>
      <c r="X239" s="15">
        <f t="shared" si="254"/>
        <v>-1.217998157191269E-2</v>
      </c>
      <c r="Y239" s="15">
        <f t="shared" si="255"/>
        <v>-9.7425357312937999E-3</v>
      </c>
      <c r="Z239" s="5">
        <f t="shared" si="268"/>
        <v>7463.1896766640521</v>
      </c>
      <c r="AA239" s="5">
        <f t="shared" si="269"/>
        <v>28183.319932661136</v>
      </c>
      <c r="AB239" s="5">
        <f t="shared" si="270"/>
        <v>77629.523678142068</v>
      </c>
      <c r="AC239" s="16">
        <f t="shared" si="256"/>
        <v>1.1014380559266761</v>
      </c>
      <c r="AD239" s="16">
        <f t="shared" si="257"/>
        <v>3.0358799406210326</v>
      </c>
      <c r="AE239" s="16">
        <f t="shared" si="258"/>
        <v>13.970175657889055</v>
      </c>
      <c r="AF239" s="15">
        <f t="shared" si="259"/>
        <v>-4.0504037456468023E-3</v>
      </c>
      <c r="AG239" s="15">
        <f t="shared" si="260"/>
        <v>2.9673830763510267E-4</v>
      </c>
      <c r="AH239" s="15">
        <f t="shared" si="261"/>
        <v>9.7937136394747881E-3</v>
      </c>
      <c r="AI239" s="1">
        <f t="shared" si="225"/>
        <v>669922.41922181798</v>
      </c>
      <c r="AJ239" s="1">
        <f t="shared" si="226"/>
        <v>277479.90060678747</v>
      </c>
      <c r="AK239" s="1">
        <f t="shared" si="227"/>
        <v>96778.470347558672</v>
      </c>
      <c r="AL239" s="14">
        <f t="shared" si="262"/>
        <v>84.097974364175172</v>
      </c>
      <c r="AM239" s="14">
        <f t="shared" si="263"/>
        <v>20.128500265753956</v>
      </c>
      <c r="AN239" s="14">
        <f t="shared" si="264"/>
        <v>6.368995909429084</v>
      </c>
      <c r="AO239" s="11">
        <f t="shared" si="265"/>
        <v>3.2775768312097923E-3</v>
      </c>
      <c r="AP239" s="11">
        <f t="shared" si="266"/>
        <v>4.1288823577978837E-3</v>
      </c>
      <c r="AQ239" s="11">
        <f t="shared" si="267"/>
        <v>3.7454172573060012E-3</v>
      </c>
      <c r="AR239" s="1">
        <f t="shared" si="271"/>
        <v>348992.59985671088</v>
      </c>
      <c r="AS239" s="1">
        <f t="shared" si="271"/>
        <v>146353.94899994202</v>
      </c>
      <c r="AT239" s="1">
        <f t="shared" si="271"/>
        <v>50800.691141804382</v>
      </c>
      <c r="AU239" s="1">
        <f t="shared" si="228"/>
        <v>69798.519971342175</v>
      </c>
      <c r="AV239" s="1">
        <f t="shared" si="229"/>
        <v>29270.789799988404</v>
      </c>
      <c r="AW239" s="1">
        <f t="shared" si="230"/>
        <v>10160.138228360876</v>
      </c>
      <c r="AX239" s="1">
        <f t="shared" si="282"/>
        <v>239569.69041417784</v>
      </c>
      <c r="AY239" s="1">
        <f t="shared" si="274"/>
        <v>39499.977182362854</v>
      </c>
      <c r="AZ239" s="1">
        <f t="shared" si="275"/>
        <v>9300.2313226228234</v>
      </c>
      <c r="BA239" s="1">
        <f t="shared" si="283"/>
        <v>14435.3206051533</v>
      </c>
      <c r="BB239" s="1">
        <f t="shared" si="284"/>
        <v>31372.540660555725</v>
      </c>
      <c r="BC239" s="1">
        <f t="shared" si="285"/>
        <v>39930.729691510714</v>
      </c>
      <c r="BD239" s="1">
        <f t="shared" si="286"/>
        <v>444.78521695443362</v>
      </c>
      <c r="BE239" s="2">
        <f t="shared" si="292"/>
        <v>1.2215527840971803E-2</v>
      </c>
      <c r="BF239" s="2">
        <f t="shared" si="293"/>
        <v>1.0459493193196024E-2</v>
      </c>
      <c r="BG239" s="2">
        <f t="shared" si="294"/>
        <v>6.7106044469667243E-3</v>
      </c>
      <c r="BH239" s="2">
        <f t="shared" si="276"/>
        <v>8.006027795694929E-3</v>
      </c>
      <c r="BI239" s="2">
        <f t="shared" si="287"/>
        <v>1.4921912043355725E-5</v>
      </c>
      <c r="BJ239" s="2">
        <f t="shared" si="277"/>
        <v>1.0940099785851396E-5</v>
      </c>
      <c r="BK239" s="2">
        <f t="shared" si="278"/>
        <v>4.5032212043649583E-6</v>
      </c>
      <c r="BL239" s="2">
        <f t="shared" si="279"/>
        <v>5.2076368788438794</v>
      </c>
      <c r="BM239" s="2">
        <f t="shared" si="280"/>
        <v>1.6011268061127719</v>
      </c>
      <c r="BN239" s="2">
        <f t="shared" si="281"/>
        <v>0.2287667495461686</v>
      </c>
      <c r="BO239" s="2">
        <f t="shared" si="288"/>
        <v>114.24415041125812</v>
      </c>
      <c r="BP239" s="2">
        <f t="shared" si="289"/>
        <v>10.863078849615933</v>
      </c>
      <c r="BQ239" s="2">
        <f t="shared" si="290"/>
        <v>0.87828271444402239</v>
      </c>
      <c r="BR239" s="11">
        <f t="shared" si="291"/>
        <v>3.4173363999400824E-2</v>
      </c>
      <c r="BS239" s="17">
        <f t="shared" si="272"/>
        <v>6.5122691141845544E-4</v>
      </c>
      <c r="BT239" s="17">
        <f t="shared" si="273"/>
        <v>5.1876898370812313E-3</v>
      </c>
      <c r="BU239" s="12">
        <f>(BU$3*templow!$I349+BU$4*templow!$I349^2+BU$5*templow!$I349^6)*(K239/K$56)^$BW$1</f>
        <v>-0.11431483911456752</v>
      </c>
      <c r="BV239" s="12">
        <f>(BV$3*templow!$I349+BV$4*templow!$I349^2+BV$5*templow!$I349^6)*(L239/L$56)^$BW$1</f>
        <v>-1.0706790336639154</v>
      </c>
      <c r="BW239" s="12">
        <f>(BW$3*templow!$I349+BW$4*templow!$I349^2+BW$5*templow!$I349^6)*(M239/M$56)^$BW$1</f>
        <v>-1.7857455550059749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231"/>
        <v>2194</v>
      </c>
      <c r="B240" s="5">
        <f t="shared" si="232"/>
        <v>1165.3985558280174</v>
      </c>
      <c r="C240" s="5">
        <f t="shared" si="233"/>
        <v>2964.1342354355252</v>
      </c>
      <c r="D240" s="5">
        <f t="shared" si="234"/>
        <v>4369.84898321322</v>
      </c>
      <c r="E240" s="15">
        <f t="shared" si="235"/>
        <v>3.2716839632062573E-7</v>
      </c>
      <c r="F240" s="15">
        <f t="shared" si="236"/>
        <v>6.4454367918570338E-7</v>
      </c>
      <c r="G240" s="15">
        <f t="shared" si="237"/>
        <v>1.3158129932607044E-6</v>
      </c>
      <c r="H240" s="5">
        <f t="shared" si="238"/>
        <v>350297.29959147237</v>
      </c>
      <c r="I240" s="5">
        <f t="shared" si="239"/>
        <v>147076.47734373849</v>
      </c>
      <c r="J240" s="5">
        <f t="shared" si="240"/>
        <v>51028.352690913991</v>
      </c>
      <c r="K240" s="5">
        <f t="shared" si="241"/>
        <v>300581.54597813584</v>
      </c>
      <c r="L240" s="5">
        <f t="shared" si="242"/>
        <v>49618.69661146716</v>
      </c>
      <c r="M240" s="5">
        <f t="shared" si="243"/>
        <v>11677.372121311164</v>
      </c>
      <c r="N240" s="15">
        <f t="shared" si="244"/>
        <v>3.7381455341141123E-3</v>
      </c>
      <c r="O240" s="15">
        <f t="shared" si="245"/>
        <v>4.9362080871766523E-3</v>
      </c>
      <c r="P240" s="15">
        <f t="shared" si="246"/>
        <v>4.4801438782229308E-3</v>
      </c>
      <c r="Q240" s="5">
        <f t="shared" si="247"/>
        <v>6763.7482514363664</v>
      </c>
      <c r="R240" s="5">
        <f t="shared" si="248"/>
        <v>9245.4931719063134</v>
      </c>
      <c r="S240" s="5">
        <f t="shared" si="249"/>
        <v>5535.4141151356016</v>
      </c>
      <c r="T240" s="5">
        <f t="shared" si="250"/>
        <v>19.308593755431346</v>
      </c>
      <c r="U240" s="5">
        <f t="shared" si="251"/>
        <v>62.861807264381852</v>
      </c>
      <c r="V240" s="5">
        <f t="shared" si="252"/>
        <v>108.4772253704601</v>
      </c>
      <c r="W240" s="15">
        <f t="shared" si="253"/>
        <v>-1.0734613539272964E-2</v>
      </c>
      <c r="X240" s="15">
        <f t="shared" si="254"/>
        <v>-1.217998157191269E-2</v>
      </c>
      <c r="Y240" s="15">
        <f t="shared" si="255"/>
        <v>-9.7425357312937999E-3</v>
      </c>
      <c r="Z240" s="5">
        <f t="shared" si="268"/>
        <v>7380.974112995993</v>
      </c>
      <c r="AA240" s="5">
        <f t="shared" si="269"/>
        <v>27987.268034270473</v>
      </c>
      <c r="AB240" s="5">
        <f t="shared" si="270"/>
        <v>77977.694928643032</v>
      </c>
      <c r="AC240" s="16">
        <f t="shared" si="256"/>
        <v>1.0969767870993528</v>
      </c>
      <c r="AD240" s="16">
        <f t="shared" si="257"/>
        <v>3.0367808024967959</v>
      </c>
      <c r="AE240" s="16">
        <f t="shared" si="258"/>
        <v>14.106995557775582</v>
      </c>
      <c r="AF240" s="15">
        <f t="shared" si="259"/>
        <v>-4.0504037456468023E-3</v>
      </c>
      <c r="AG240" s="15">
        <f t="shared" si="260"/>
        <v>2.9673830763510267E-4</v>
      </c>
      <c r="AH240" s="15">
        <f t="shared" si="261"/>
        <v>9.7937136394747881E-3</v>
      </c>
      <c r="AI240" s="1">
        <f t="shared" si="225"/>
        <v>672728.69727097836</v>
      </c>
      <c r="AJ240" s="1">
        <f t="shared" si="226"/>
        <v>279002.70034609712</v>
      </c>
      <c r="AK240" s="1">
        <f t="shared" si="227"/>
        <v>97260.761541163694</v>
      </c>
      <c r="AL240" s="14">
        <f t="shared" si="262"/>
        <v>84.370855560779589</v>
      </c>
      <c r="AM240" s="14">
        <f t="shared" si="263"/>
        <v>20.210777393293796</v>
      </c>
      <c r="AN240" s="14">
        <f t="shared" si="264"/>
        <v>6.3926119111480624</v>
      </c>
      <c r="AO240" s="11">
        <f t="shared" si="265"/>
        <v>3.2448010628976943E-3</v>
      </c>
      <c r="AP240" s="11">
        <f t="shared" si="266"/>
        <v>4.0875935342199049E-3</v>
      </c>
      <c r="AQ240" s="11">
        <f t="shared" si="267"/>
        <v>3.707963084732941E-3</v>
      </c>
      <c r="AR240" s="1">
        <f t="shared" si="271"/>
        <v>350297.29959147237</v>
      </c>
      <c r="AS240" s="1">
        <f t="shared" si="271"/>
        <v>147076.47734373849</v>
      </c>
      <c r="AT240" s="1">
        <f t="shared" si="271"/>
        <v>51028.352690913991</v>
      </c>
      <c r="AU240" s="1">
        <f t="shared" si="228"/>
        <v>70059.45991829448</v>
      </c>
      <c r="AV240" s="1">
        <f t="shared" si="229"/>
        <v>29415.295468747699</v>
      </c>
      <c r="AW240" s="1">
        <f t="shared" si="230"/>
        <v>10205.6705381828</v>
      </c>
      <c r="AX240" s="1">
        <f t="shared" si="282"/>
        <v>240465.23678250873</v>
      </c>
      <c r="AY240" s="1">
        <f t="shared" si="274"/>
        <v>39694.957289173719</v>
      </c>
      <c r="AZ240" s="1">
        <f t="shared" si="275"/>
        <v>9341.8976970489293</v>
      </c>
      <c r="BA240" s="1">
        <f t="shared" si="283"/>
        <v>14439.673635092497</v>
      </c>
      <c r="BB240" s="1">
        <f t="shared" si="284"/>
        <v>31387.156471043047</v>
      </c>
      <c r="BC240" s="1">
        <f t="shared" si="285"/>
        <v>39950.316060475619</v>
      </c>
      <c r="BD240" s="1">
        <f t="shared" si="286"/>
        <v>432.02449458481561</v>
      </c>
      <c r="BE240" s="2">
        <f t="shared" si="292"/>
        <v>1.2215527840971803E-2</v>
      </c>
      <c r="BF240" s="2">
        <f t="shared" si="293"/>
        <v>1.0459493193196024E-2</v>
      </c>
      <c r="BG240" s="2">
        <f t="shared" si="294"/>
        <v>6.7106044469667243E-3</v>
      </c>
      <c r="BH240" s="2">
        <f t="shared" si="276"/>
        <v>7.9947515014754198E-3</v>
      </c>
      <c r="BI240" s="2">
        <f t="shared" si="287"/>
        <v>1.4921912043355725E-5</v>
      </c>
      <c r="BJ240" s="2">
        <f t="shared" si="277"/>
        <v>1.0940099785851396E-5</v>
      </c>
      <c r="BK240" s="2">
        <f t="shared" si="278"/>
        <v>4.5032212043649583E-6</v>
      </c>
      <c r="BL240" s="2">
        <f t="shared" si="279"/>
        <v>5.2271054935289802</v>
      </c>
      <c r="BM240" s="2">
        <f t="shared" si="280"/>
        <v>1.6090313382920112</v>
      </c>
      <c r="BN240" s="2">
        <f t="shared" si="281"/>
        <v>0.22979195986153755</v>
      </c>
      <c r="BO240" s="2">
        <f t="shared" si="288"/>
        <v>115.94855503537232</v>
      </c>
      <c r="BP240" s="2">
        <f t="shared" si="289"/>
        <v>10.993180268773461</v>
      </c>
      <c r="BQ240" s="2">
        <f t="shared" si="290"/>
        <v>0.87827959213821516</v>
      </c>
      <c r="BR240" s="11">
        <f t="shared" si="291"/>
        <v>3.4127771032876425E-2</v>
      </c>
      <c r="BS240" s="17">
        <f t="shared" si="272"/>
        <v>6.2970768160185641E-4</v>
      </c>
      <c r="BT240" s="17">
        <f t="shared" si="273"/>
        <v>5.0365920748361472E-3</v>
      </c>
      <c r="BU240" s="12">
        <f>(BU$3*templow!$I350+BU$4*templow!$I350^2+BU$5*templow!$I350^6)*(K240/K$56)^$BW$1</f>
        <v>-0.14874292353962357</v>
      </c>
      <c r="BV240" s="12">
        <f>(BV$3*templow!$I350+BV$4*templow!$I350^2+BV$5*templow!$I350^6)*(L240/L$56)^$BW$1</f>
        <v>-1.0953712441415189</v>
      </c>
      <c r="BW240" s="12">
        <f>(BW$3*templow!$I350+BW$4*templow!$I350^2+BW$5*templow!$I350^6)*(M240/M$56)^$BW$1</f>
        <v>-1.8078207992870172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231"/>
        <v>2195</v>
      </c>
      <c r="B241" s="5">
        <f t="shared" si="232"/>
        <v>1165.3989180455151</v>
      </c>
      <c r="C241" s="5">
        <f t="shared" si="233"/>
        <v>2964.1360504238119</v>
      </c>
      <c r="D241" s="5">
        <f t="shared" si="234"/>
        <v>4369.854445622087</v>
      </c>
      <c r="E241" s="15">
        <f t="shared" si="235"/>
        <v>3.1080997650459445E-7</v>
      </c>
      <c r="F241" s="15">
        <f t="shared" si="236"/>
        <v>6.1231649522641822E-7</v>
      </c>
      <c r="G241" s="15">
        <f t="shared" si="237"/>
        <v>1.2500223435976691E-6</v>
      </c>
      <c r="H241" s="5">
        <f t="shared" si="238"/>
        <v>351592.08983226318</v>
      </c>
      <c r="I241" s="5">
        <f t="shared" si="239"/>
        <v>147794.85685126955</v>
      </c>
      <c r="J241" s="5">
        <f t="shared" si="240"/>
        <v>51254.609877154311</v>
      </c>
      <c r="K241" s="5">
        <f t="shared" si="241"/>
        <v>301692.48004959244</v>
      </c>
      <c r="L241" s="5">
        <f t="shared" si="242"/>
        <v>49861.023359618688</v>
      </c>
      <c r="M241" s="5">
        <f t="shared" si="243"/>
        <v>11729.134348743226</v>
      </c>
      <c r="N241" s="15">
        <f t="shared" si="244"/>
        <v>3.6959490238879233E-3</v>
      </c>
      <c r="O241" s="15">
        <f t="shared" si="245"/>
        <v>4.883778992605059E-3</v>
      </c>
      <c r="P241" s="15">
        <f t="shared" si="246"/>
        <v>4.4326948644204389E-3</v>
      </c>
      <c r="Q241" s="5">
        <f t="shared" si="247"/>
        <v>6715.8742350869661</v>
      </c>
      <c r="R241" s="5">
        <f t="shared" si="248"/>
        <v>9177.4918382626493</v>
      </c>
      <c r="S241" s="5">
        <f t="shared" si="249"/>
        <v>5505.7897787361317</v>
      </c>
      <c r="T241" s="5">
        <f t="shared" si="250"/>
        <v>19.101323463479972</v>
      </c>
      <c r="U241" s="5">
        <f t="shared" si="251"/>
        <v>62.096151610324554</v>
      </c>
      <c r="V241" s="5">
        <f t="shared" si="252"/>
        <v>107.42038212625678</v>
      </c>
      <c r="W241" s="15">
        <f t="shared" si="253"/>
        <v>-1.0734613539272964E-2</v>
      </c>
      <c r="X241" s="15">
        <f t="shared" si="254"/>
        <v>-1.217998157191269E-2</v>
      </c>
      <c r="Y241" s="15">
        <f t="shared" si="255"/>
        <v>-9.7425357312937999E-3</v>
      </c>
      <c r="Z241" s="5">
        <f t="shared" si="268"/>
        <v>7299.3540118346282</v>
      </c>
      <c r="AA241" s="5">
        <f t="shared" si="269"/>
        <v>27791.114076835296</v>
      </c>
      <c r="AB241" s="5">
        <f t="shared" si="270"/>
        <v>78323.68427227209</v>
      </c>
      <c r="AC241" s="16">
        <f t="shared" si="256"/>
        <v>1.092533588211998</v>
      </c>
      <c r="AD241" s="16">
        <f t="shared" si="257"/>
        <v>3.0376819316927874</v>
      </c>
      <c r="AE241" s="16">
        <f t="shared" si="258"/>
        <v>14.245155432581779</v>
      </c>
      <c r="AF241" s="15">
        <f t="shared" si="259"/>
        <v>-4.0504037456468023E-3</v>
      </c>
      <c r="AG241" s="15">
        <f t="shared" si="260"/>
        <v>2.9673830763510267E-4</v>
      </c>
      <c r="AH241" s="15">
        <f t="shared" si="261"/>
        <v>9.7937136394747881E-3</v>
      </c>
      <c r="AI241" s="1">
        <f t="shared" si="225"/>
        <v>675515.28746217501</v>
      </c>
      <c r="AJ241" s="1">
        <f t="shared" si="226"/>
        <v>280517.72578023508</v>
      </c>
      <c r="AK241" s="1">
        <f t="shared" si="227"/>
        <v>97740.355925230135</v>
      </c>
      <c r="AL241" s="14">
        <f t="shared" si="262"/>
        <v>84.641884536162792</v>
      </c>
      <c r="AM241" s="14">
        <f t="shared" si="263"/>
        <v>20.292564701858236</v>
      </c>
      <c r="AN241" s="14">
        <f t="shared" si="264"/>
        <v>6.4160784444398082</v>
      </c>
      <c r="AO241" s="11">
        <f t="shared" si="265"/>
        <v>3.2123530522687174E-3</v>
      </c>
      <c r="AP241" s="11">
        <f t="shared" si="266"/>
        <v>4.0467175988777061E-3</v>
      </c>
      <c r="AQ241" s="11">
        <f t="shared" si="267"/>
        <v>3.6708834538856116E-3</v>
      </c>
      <c r="AR241" s="1">
        <f t="shared" si="271"/>
        <v>351592.08983226318</v>
      </c>
      <c r="AS241" s="1">
        <f t="shared" si="271"/>
        <v>147794.85685126955</v>
      </c>
      <c r="AT241" s="1">
        <f t="shared" si="271"/>
        <v>51254.609877154311</v>
      </c>
      <c r="AU241" s="1">
        <f t="shared" si="228"/>
        <v>70318.417966452645</v>
      </c>
      <c r="AV241" s="1">
        <f t="shared" si="229"/>
        <v>29558.971370253912</v>
      </c>
      <c r="AW241" s="1">
        <f t="shared" si="230"/>
        <v>10250.921975430863</v>
      </c>
      <c r="AX241" s="1">
        <f t="shared" si="282"/>
        <v>241353.98403967396</v>
      </c>
      <c r="AY241" s="1">
        <f t="shared" si="274"/>
        <v>39888.81868769494</v>
      </c>
      <c r="AZ241" s="1">
        <f t="shared" si="275"/>
        <v>9383.3074789945804</v>
      </c>
      <c r="BA241" s="1">
        <f t="shared" si="283"/>
        <v>14443.977437941485</v>
      </c>
      <c r="BB241" s="1">
        <f t="shared" si="284"/>
        <v>31401.616640717973</v>
      </c>
      <c r="BC241" s="1">
        <f t="shared" si="285"/>
        <v>39969.693425907048</v>
      </c>
      <c r="BD241" s="1">
        <f t="shared" si="286"/>
        <v>419.6277640245487</v>
      </c>
      <c r="BE241" s="2">
        <f t="shared" si="292"/>
        <v>1.2215527840971803E-2</v>
      </c>
      <c r="BF241" s="2">
        <f t="shared" si="293"/>
        <v>1.0459493193196024E-2</v>
      </c>
      <c r="BG241" s="2">
        <f t="shared" si="294"/>
        <v>6.7106044469667243E-3</v>
      </c>
      <c r="BH241" s="2">
        <f t="shared" si="276"/>
        <v>7.9835335873198812E-3</v>
      </c>
      <c r="BI241" s="2">
        <f t="shared" si="287"/>
        <v>1.4921912043355725E-5</v>
      </c>
      <c r="BJ241" s="2">
        <f t="shared" si="277"/>
        <v>1.0940099785851396E-5</v>
      </c>
      <c r="BK241" s="2">
        <f t="shared" si="278"/>
        <v>4.5032212043649583E-6</v>
      </c>
      <c r="BL241" s="2">
        <f t="shared" si="279"/>
        <v>5.2464262396166559</v>
      </c>
      <c r="BM241" s="2">
        <f t="shared" si="280"/>
        <v>1.6168904817885117</v>
      </c>
      <c r="BN241" s="2">
        <f t="shared" si="281"/>
        <v>0.23081084602025492</v>
      </c>
      <c r="BO241" s="2">
        <f t="shared" si="288"/>
        <v>117.67843990161505</v>
      </c>
      <c r="BP241" s="2">
        <f t="shared" si="289"/>
        <v>11.124845840662095</v>
      </c>
      <c r="BQ241" s="2">
        <f t="shared" si="290"/>
        <v>0.87827689967577349</v>
      </c>
      <c r="BR241" s="11">
        <f t="shared" si="291"/>
        <v>3.4082646425737745E-2</v>
      </c>
      <c r="BS241" s="17">
        <f t="shared" si="272"/>
        <v>6.0892638147886768E-4</v>
      </c>
      <c r="BT241" s="17">
        <f t="shared" si="273"/>
        <v>4.8898952182875217E-3</v>
      </c>
      <c r="BU241" s="12">
        <f>(BU$3*templow!$I351+BU$4*templow!$I351^2+BU$5*templow!$I351^6)*(K241/K$56)^$BW$1</f>
        <v>-0.18319618620615724</v>
      </c>
      <c r="BV241" s="12">
        <f>(BV$3*templow!$I351+BV$4*templow!$I351^2+BV$5*templow!$I351^6)*(L241/L$56)^$BW$1</f>
        <v>-1.1200531767265676</v>
      </c>
      <c r="BW241" s="12">
        <f>(BW$3*templow!$I351+BW$4*templow!$I351^2+BW$5*templow!$I351^6)*(M241/M$56)^$BW$1</f>
        <v>-1.8298778495780972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231"/>
        <v>2196</v>
      </c>
      <c r="B242" s="5">
        <f t="shared" si="232"/>
        <v>1165.399262152245</v>
      </c>
      <c r="C242" s="5">
        <f t="shared" si="233"/>
        <v>2964.1377746637399</v>
      </c>
      <c r="D242" s="5">
        <f t="shared" si="234"/>
        <v>4369.8596349169975</v>
      </c>
      <c r="E242" s="15">
        <f t="shared" si="235"/>
        <v>2.9526947767936471E-7</v>
      </c>
      <c r="F242" s="15">
        <f t="shared" si="236"/>
        <v>5.8170067046509729E-7</v>
      </c>
      <c r="G242" s="15">
        <f t="shared" si="237"/>
        <v>1.1875212264177856E-6</v>
      </c>
      <c r="H242" s="5">
        <f t="shared" si="238"/>
        <v>352876.97992821282</v>
      </c>
      <c r="I242" s="5">
        <f t="shared" si="239"/>
        <v>148509.07126884337</v>
      </c>
      <c r="J242" s="5">
        <f t="shared" si="240"/>
        <v>51479.459945484268</v>
      </c>
      <c r="K242" s="5">
        <f t="shared" si="241"/>
        <v>302794.92306913249</v>
      </c>
      <c r="L242" s="5">
        <f t="shared" si="242"/>
        <v>50101.94618422912</v>
      </c>
      <c r="M242" s="5">
        <f t="shared" si="243"/>
        <v>11780.575177779614</v>
      </c>
      <c r="N242" s="15">
        <f t="shared" si="244"/>
        <v>3.6541945604968706E-3</v>
      </c>
      <c r="O242" s="15">
        <f t="shared" si="245"/>
        <v>4.8318868803152171E-3</v>
      </c>
      <c r="P242" s="15">
        <f t="shared" si="246"/>
        <v>4.385731078432098E-3</v>
      </c>
      <c r="Q242" s="5">
        <f t="shared" si="247"/>
        <v>6668.0615612247875</v>
      </c>
      <c r="R242" s="5">
        <f t="shared" si="248"/>
        <v>9109.5199417743715</v>
      </c>
      <c r="S242" s="5">
        <f t="shared" si="249"/>
        <v>5476.0675892044428</v>
      </c>
      <c r="T242" s="5">
        <f t="shared" si="250"/>
        <v>18.896278138010867</v>
      </c>
      <c r="U242" s="5">
        <f t="shared" si="251"/>
        <v>61.339821628024104</v>
      </c>
      <c r="V242" s="5">
        <f t="shared" si="252"/>
        <v>106.3738352151225</v>
      </c>
      <c r="W242" s="15">
        <f t="shared" si="253"/>
        <v>-1.0734613539272964E-2</v>
      </c>
      <c r="X242" s="15">
        <f t="shared" si="254"/>
        <v>-1.217998157191269E-2</v>
      </c>
      <c r="Y242" s="15">
        <f t="shared" si="255"/>
        <v>-9.7425357312937999E-3</v>
      </c>
      <c r="Z242" s="5">
        <f t="shared" si="268"/>
        <v>7218.3328950653076</v>
      </c>
      <c r="AA242" s="5">
        <f t="shared" si="269"/>
        <v>27594.894267500124</v>
      </c>
      <c r="AB242" s="5">
        <f t="shared" si="270"/>
        <v>78667.487383233383</v>
      </c>
      <c r="AC242" s="16">
        <f t="shared" si="256"/>
        <v>1.0881083860740592</v>
      </c>
      <c r="AD242" s="16">
        <f t="shared" si="257"/>
        <v>3.0385833282883317</v>
      </c>
      <c r="AE242" s="16">
        <f t="shared" si="258"/>
        <v>14.384668405638294</v>
      </c>
      <c r="AF242" s="15">
        <f t="shared" si="259"/>
        <v>-4.0504037456468023E-3</v>
      </c>
      <c r="AG242" s="15">
        <f t="shared" si="260"/>
        <v>2.9673830763510267E-4</v>
      </c>
      <c r="AH242" s="15">
        <f t="shared" si="261"/>
        <v>9.7937136394747881E-3</v>
      </c>
      <c r="AI242" s="1">
        <f t="shared" si="225"/>
        <v>678282.17668241018</v>
      </c>
      <c r="AJ242" s="1">
        <f t="shared" si="226"/>
        <v>282024.92457246548</v>
      </c>
      <c r="AK242" s="1">
        <f t="shared" si="227"/>
        <v>98217.242308137982</v>
      </c>
      <c r="AL242" s="14">
        <f t="shared" si="262"/>
        <v>84.911065156140907</v>
      </c>
      <c r="AM242" s="14">
        <f t="shared" si="263"/>
        <v>20.373861797776556</v>
      </c>
      <c r="AN242" s="14">
        <f t="shared" si="264"/>
        <v>6.4393955938783289</v>
      </c>
      <c r="AO242" s="11">
        <f t="shared" si="265"/>
        <v>3.1802295217460302E-3</v>
      </c>
      <c r="AP242" s="11">
        <f t="shared" si="266"/>
        <v>4.006250422888929E-3</v>
      </c>
      <c r="AQ242" s="11">
        <f t="shared" si="267"/>
        <v>3.6341746193467553E-3</v>
      </c>
      <c r="AR242" s="1">
        <f t="shared" si="271"/>
        <v>352876.97992821282</v>
      </c>
      <c r="AS242" s="1">
        <f t="shared" si="271"/>
        <v>148509.07126884337</v>
      </c>
      <c r="AT242" s="1">
        <f t="shared" si="271"/>
        <v>51479.459945484268</v>
      </c>
      <c r="AU242" s="1">
        <f t="shared" si="228"/>
        <v>70575.395985642564</v>
      </c>
      <c r="AV242" s="1">
        <f t="shared" si="229"/>
        <v>29701.814253768676</v>
      </c>
      <c r="AW242" s="1">
        <f t="shared" si="230"/>
        <v>10295.891989096854</v>
      </c>
      <c r="AX242" s="1">
        <f t="shared" si="282"/>
        <v>242235.93845530602</v>
      </c>
      <c r="AY242" s="1">
        <f t="shared" si="274"/>
        <v>40081.556947383295</v>
      </c>
      <c r="AZ242" s="1">
        <f t="shared" si="275"/>
        <v>9424.4601422236919</v>
      </c>
      <c r="BA242" s="1">
        <f t="shared" si="283"/>
        <v>14448.232536486608</v>
      </c>
      <c r="BB242" s="1">
        <f t="shared" si="284"/>
        <v>31415.922794487848</v>
      </c>
      <c r="BC242" s="1">
        <f t="shared" si="285"/>
        <v>39988.864016118227</v>
      </c>
      <c r="BD242" s="1">
        <f t="shared" si="286"/>
        <v>407.58472697174238</v>
      </c>
      <c r="BE242" s="2">
        <f t="shared" si="292"/>
        <v>1.2215527840971803E-2</v>
      </c>
      <c r="BF242" s="2">
        <f t="shared" si="293"/>
        <v>1.0459493193196024E-2</v>
      </c>
      <c r="BG242" s="2">
        <f t="shared" si="294"/>
        <v>6.7106044469667243E-3</v>
      </c>
      <c r="BH242" s="2">
        <f t="shared" si="276"/>
        <v>7.9723744205316381E-3</v>
      </c>
      <c r="BI242" s="2">
        <f t="shared" si="287"/>
        <v>1.4921912043355725E-5</v>
      </c>
      <c r="BJ242" s="2">
        <f t="shared" si="277"/>
        <v>1.0940099785851396E-5</v>
      </c>
      <c r="BK242" s="2">
        <f t="shared" si="278"/>
        <v>4.5032212043649583E-6</v>
      </c>
      <c r="BL242" s="2">
        <f t="shared" si="279"/>
        <v>5.265599256613795</v>
      </c>
      <c r="BM242" s="2">
        <f t="shared" si="280"/>
        <v>1.624704058785263</v>
      </c>
      <c r="BN242" s="2">
        <f t="shared" si="281"/>
        <v>0.23182339561576129</v>
      </c>
      <c r="BO242" s="2">
        <f t="shared" si="288"/>
        <v>119.43418613175866</v>
      </c>
      <c r="BP242" s="2">
        <f t="shared" si="289"/>
        <v>11.25809437794269</v>
      </c>
      <c r="BQ242" s="2">
        <f t="shared" si="290"/>
        <v>0.87827463245315407</v>
      </c>
      <c r="BR242" s="11">
        <f t="shared" si="291"/>
        <v>3.4037985261123865E-2</v>
      </c>
      <c r="BS242" s="17">
        <f t="shared" si="272"/>
        <v>5.8885659050908121E-4</v>
      </c>
      <c r="BT242" s="17">
        <f t="shared" si="273"/>
        <v>4.7474710857160407E-3</v>
      </c>
      <c r="BU242" s="12">
        <f>(BU$3*templow!$I352+BU$4*templow!$I352^2+BU$5*templow!$I352^6)*(K242/K$56)^$BW$1</f>
        <v>-0.21767268743294763</v>
      </c>
      <c r="BV242" s="12">
        <f>(BV$3*templow!$I352+BV$4*templow!$I352^2+BV$5*templow!$I352^6)*(L242/L$56)^$BW$1</f>
        <v>-1.1447238974777227</v>
      </c>
      <c r="BW242" s="12">
        <f>(BW$3*templow!$I352+BW$4*templow!$I352^2+BW$5*templow!$I352^6)*(M242/M$56)^$BW$1</f>
        <v>-1.8519160541250639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231"/>
        <v>2197</v>
      </c>
      <c r="B243" s="5">
        <f t="shared" si="232"/>
        <v>1165.3995890537349</v>
      </c>
      <c r="C243" s="5">
        <f t="shared" si="233"/>
        <v>2964.1394126926243</v>
      </c>
      <c r="D243" s="5">
        <f t="shared" si="234"/>
        <v>4369.8645647530166</v>
      </c>
      <c r="E243" s="15">
        <f t="shared" si="235"/>
        <v>2.8050600379539646E-7</v>
      </c>
      <c r="F243" s="15">
        <f t="shared" si="236"/>
        <v>5.5261563694184238E-7</v>
      </c>
      <c r="G243" s="15">
        <f t="shared" si="237"/>
        <v>1.1281451650968962E-6</v>
      </c>
      <c r="H243" s="5">
        <f t="shared" si="238"/>
        <v>354151.98051206191</v>
      </c>
      <c r="I243" s="5">
        <f t="shared" si="239"/>
        <v>149219.10522083723</v>
      </c>
      <c r="J243" s="5">
        <f t="shared" si="240"/>
        <v>51702.900387618771</v>
      </c>
      <c r="K243" s="5">
        <f t="shared" si="241"/>
        <v>303888.8839832365</v>
      </c>
      <c r="L243" s="5">
        <f t="shared" si="242"/>
        <v>50341.459845603749</v>
      </c>
      <c r="M243" s="5">
        <f t="shared" si="243"/>
        <v>11831.694008242335</v>
      </c>
      <c r="N243" s="15">
        <f t="shared" si="244"/>
        <v>3.6128773330001973E-3</v>
      </c>
      <c r="O243" s="15">
        <f t="shared" si="245"/>
        <v>4.7805260996034438E-3</v>
      </c>
      <c r="P243" s="15">
        <f t="shared" si="246"/>
        <v>4.3392474213943544E-3</v>
      </c>
      <c r="Q243" s="5">
        <f t="shared" si="247"/>
        <v>6620.3166364390599</v>
      </c>
      <c r="R243" s="5">
        <f t="shared" si="248"/>
        <v>9041.5890336466819</v>
      </c>
      <c r="S243" s="5">
        <f t="shared" si="249"/>
        <v>5446.2534591204776</v>
      </c>
      <c r="T243" s="5">
        <f t="shared" si="250"/>
        <v>18.693433894868708</v>
      </c>
      <c r="U243" s="5">
        <f t="shared" si="251"/>
        <v>60.592703730970356</v>
      </c>
      <c r="V243" s="5">
        <f t="shared" si="252"/>
        <v>105.3374843246644</v>
      </c>
      <c r="W243" s="15">
        <f t="shared" si="253"/>
        <v>-1.0734613539272964E-2</v>
      </c>
      <c r="X243" s="15">
        <f t="shared" si="254"/>
        <v>-1.217998157191269E-2</v>
      </c>
      <c r="Y243" s="15">
        <f t="shared" si="255"/>
        <v>-9.7425357312937999E-3</v>
      </c>
      <c r="Z243" s="5">
        <f t="shared" si="268"/>
        <v>7137.9140281096024</v>
      </c>
      <c r="AA243" s="5">
        <f t="shared" si="269"/>
        <v>27398.644097129869</v>
      </c>
      <c r="AB243" s="5">
        <f t="shared" si="270"/>
        <v>79009.100321277816</v>
      </c>
      <c r="AC243" s="16">
        <f t="shared" si="256"/>
        <v>1.0837011077914351</v>
      </c>
      <c r="AD243" s="16">
        <f t="shared" si="257"/>
        <v>3.0394849923627763</v>
      </c>
      <c r="AE243" s="16">
        <f t="shared" si="258"/>
        <v>14.525547728801916</v>
      </c>
      <c r="AF243" s="15">
        <f t="shared" si="259"/>
        <v>-4.0504037456468023E-3</v>
      </c>
      <c r="AG243" s="15">
        <f t="shared" si="260"/>
        <v>2.9673830763510267E-4</v>
      </c>
      <c r="AH243" s="15">
        <f t="shared" si="261"/>
        <v>9.7937136394747881E-3</v>
      </c>
      <c r="AI243" s="1">
        <f t="shared" si="225"/>
        <v>681029.35499981174</v>
      </c>
      <c r="AJ243" s="1">
        <f t="shared" si="226"/>
        <v>283524.2463689876</v>
      </c>
      <c r="AK243" s="1">
        <f t="shared" si="227"/>
        <v>98691.410066421042</v>
      </c>
      <c r="AL243" s="14">
        <f t="shared" si="262"/>
        <v>85.178401465512039</v>
      </c>
      <c r="AM243" s="14">
        <f t="shared" si="263"/>
        <v>20.454668362295347</v>
      </c>
      <c r="AN243" s="14">
        <f t="shared" si="264"/>
        <v>6.4625634630292224</v>
      </c>
      <c r="AO243" s="11">
        <f t="shared" si="265"/>
        <v>3.1484272265285699E-3</v>
      </c>
      <c r="AP243" s="11">
        <f t="shared" si="266"/>
        <v>3.9661879186600399E-3</v>
      </c>
      <c r="AQ243" s="11">
        <f t="shared" si="267"/>
        <v>3.5978328731532875E-3</v>
      </c>
      <c r="AR243" s="1">
        <f t="shared" si="271"/>
        <v>354151.98051206191</v>
      </c>
      <c r="AS243" s="1">
        <f t="shared" si="271"/>
        <v>149219.10522083723</v>
      </c>
      <c r="AT243" s="1">
        <f t="shared" si="271"/>
        <v>51702.900387618771</v>
      </c>
      <c r="AU243" s="1">
        <f t="shared" si="228"/>
        <v>70830.396102412386</v>
      </c>
      <c r="AV243" s="1">
        <f t="shared" si="229"/>
        <v>29843.821044167446</v>
      </c>
      <c r="AW243" s="1">
        <f t="shared" si="230"/>
        <v>10340.580077523755</v>
      </c>
      <c r="AX243" s="1">
        <f t="shared" si="282"/>
        <v>243111.10718658922</v>
      </c>
      <c r="AY243" s="1">
        <f t="shared" si="274"/>
        <v>40273.167876482999</v>
      </c>
      <c r="AZ243" s="1">
        <f t="shared" si="275"/>
        <v>9465.3552065938693</v>
      </c>
      <c r="BA243" s="1">
        <f t="shared" si="283"/>
        <v>14452.439447419727</v>
      </c>
      <c r="BB243" s="1">
        <f t="shared" si="284"/>
        <v>31430.07653842722</v>
      </c>
      <c r="BC243" s="1">
        <f t="shared" si="285"/>
        <v>40007.830031293146</v>
      </c>
      <c r="BD243" s="1">
        <f t="shared" si="286"/>
        <v>395.88537306652279</v>
      </c>
      <c r="BE243" s="2">
        <f t="shared" si="292"/>
        <v>1.2215527840971803E-2</v>
      </c>
      <c r="BF243" s="2">
        <f t="shared" si="293"/>
        <v>1.0459493193196024E-2</v>
      </c>
      <c r="BG243" s="2">
        <f t="shared" si="294"/>
        <v>6.7106044469667243E-3</v>
      </c>
      <c r="BH243" s="2">
        <f t="shared" si="276"/>
        <v>7.9612743570126356E-3</v>
      </c>
      <c r="BI243" s="2">
        <f t="shared" si="287"/>
        <v>1.4921912043355725E-5</v>
      </c>
      <c r="BJ243" s="2">
        <f t="shared" si="277"/>
        <v>1.0940099785851396E-5</v>
      </c>
      <c r="BK243" s="2">
        <f t="shared" si="278"/>
        <v>4.5032212043649583E-6</v>
      </c>
      <c r="BL243" s="2">
        <f t="shared" si="279"/>
        <v>5.284624703181219</v>
      </c>
      <c r="BM243" s="2">
        <f t="shared" si="280"/>
        <v>1.6324719010714184</v>
      </c>
      <c r="BN243" s="2">
        <f t="shared" si="281"/>
        <v>0.23282959735269407</v>
      </c>
      <c r="BO243" s="2">
        <f t="shared" si="288"/>
        <v>121.21618054921095</v>
      </c>
      <c r="BP243" s="2">
        <f t="shared" si="289"/>
        <v>11.392944919603847</v>
      </c>
      <c r="BQ243" s="2">
        <f t="shared" si="290"/>
        <v>0.87827278592310087</v>
      </c>
      <c r="BR243" s="11">
        <f t="shared" si="291"/>
        <v>3.3993782672601752E-2</v>
      </c>
      <c r="BS243" s="17">
        <f t="shared" si="272"/>
        <v>5.6947288097968494E-4</v>
      </c>
      <c r="BT243" s="17">
        <f t="shared" si="273"/>
        <v>4.6091952288505244E-3</v>
      </c>
      <c r="BU243" s="12">
        <f>(BU$3*templow!$I353+BU$4*templow!$I353^2+BU$5*templow!$I353^6)*(K243/K$56)^$BW$1</f>
        <v>-0.25217053967965819</v>
      </c>
      <c r="BV243" s="12">
        <f>(BV$3*templow!$I353+BV$4*templow!$I353^2+BV$5*templow!$I353^6)*(L243/L$56)^$BW$1</f>
        <v>-1.1693825040292616</v>
      </c>
      <c r="BW243" s="12">
        <f>(BW$3*templow!$I353+BW$4*templow!$I353^2+BW$5*templow!$I353^6)*(M243/M$56)^$BW$1</f>
        <v>-1.8739347854456463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231"/>
        <v>2198</v>
      </c>
      <c r="B244" s="5">
        <f t="shared" si="232"/>
        <v>1165.3998996102373</v>
      </c>
      <c r="C244" s="5">
        <f t="shared" si="233"/>
        <v>2964.1409688209246</v>
      </c>
      <c r="D244" s="5">
        <f t="shared" si="234"/>
        <v>4369.8692481025182</v>
      </c>
      <c r="E244" s="15">
        <f t="shared" si="235"/>
        <v>2.6648070360562665E-7</v>
      </c>
      <c r="F244" s="15">
        <f t="shared" si="236"/>
        <v>5.2498485509475023E-7</v>
      </c>
      <c r="G244" s="15">
        <f t="shared" si="237"/>
        <v>1.0717379068420515E-6</v>
      </c>
      <c r="H244" s="5">
        <f t="shared" si="238"/>
        <v>355417.10347162932</v>
      </c>
      <c r="I244" s="5">
        <f t="shared" si="239"/>
        <v>149924.94419722972</v>
      </c>
      <c r="J244" s="5">
        <f t="shared" si="240"/>
        <v>51924.928938095203</v>
      </c>
      <c r="K244" s="5">
        <f t="shared" si="241"/>
        <v>304974.37282300857</v>
      </c>
      <c r="L244" s="5">
        <f t="shared" si="242"/>
        <v>50579.559398238343</v>
      </c>
      <c r="M244" s="5">
        <f t="shared" si="243"/>
        <v>11882.490296624324</v>
      </c>
      <c r="N244" s="15">
        <f t="shared" si="244"/>
        <v>3.5719925834205579E-3</v>
      </c>
      <c r="O244" s="15">
        <f t="shared" si="245"/>
        <v>4.7296910611023257E-3</v>
      </c>
      <c r="P244" s="15">
        <f t="shared" si="246"/>
        <v>4.2932388503795771E-3</v>
      </c>
      <c r="Q244" s="5">
        <f t="shared" si="247"/>
        <v>6572.6457200913619</v>
      </c>
      <c r="R244" s="5">
        <f t="shared" si="248"/>
        <v>8973.7104159342289</v>
      </c>
      <c r="S244" s="5">
        <f t="shared" si="249"/>
        <v>5416.353211415224</v>
      </c>
      <c r="T244" s="5">
        <f t="shared" si="250"/>
        <v>18.492767106285346</v>
      </c>
      <c r="U244" s="5">
        <f t="shared" si="251"/>
        <v>59.854685716134775</v>
      </c>
      <c r="V244" s="5">
        <f t="shared" si="252"/>
        <v>104.31123011978676</v>
      </c>
      <c r="W244" s="15">
        <f t="shared" si="253"/>
        <v>-1.0734613539272964E-2</v>
      </c>
      <c r="X244" s="15">
        <f t="shared" si="254"/>
        <v>-1.217998157191269E-2</v>
      </c>
      <c r="Y244" s="15">
        <f t="shared" si="255"/>
        <v>-9.7425357312937999E-3</v>
      </c>
      <c r="Z244" s="5">
        <f t="shared" si="268"/>
        <v>7058.1004257421164</v>
      </c>
      <c r="AA244" s="5">
        <f t="shared" si="269"/>
        <v>27202.398344050882</v>
      </c>
      <c r="AB244" s="5">
        <f t="shared" si="270"/>
        <v>79348.519525575874</v>
      </c>
      <c r="AC244" s="16">
        <f t="shared" si="256"/>
        <v>1.0793116807652752</v>
      </c>
      <c r="AD244" s="16">
        <f t="shared" si="257"/>
        <v>3.0403869239954924</v>
      </c>
      <c r="AE244" s="16">
        <f t="shared" si="258"/>
        <v>14.667806783714326</v>
      </c>
      <c r="AF244" s="15">
        <f t="shared" si="259"/>
        <v>-4.0504037456468023E-3</v>
      </c>
      <c r="AG244" s="15">
        <f t="shared" si="260"/>
        <v>2.9673830763510267E-4</v>
      </c>
      <c r="AH244" s="15">
        <f t="shared" si="261"/>
        <v>9.7937136394747881E-3</v>
      </c>
      <c r="AI244" s="1">
        <f t="shared" si="225"/>
        <v>683756.81560224295</v>
      </c>
      <c r="AJ244" s="1">
        <f t="shared" si="226"/>
        <v>285015.64277625631</v>
      </c>
      <c r="AK244" s="1">
        <f t="shared" si="227"/>
        <v>99162.849137302692</v>
      </c>
      <c r="AL244" s="14">
        <f t="shared" si="262"/>
        <v>85.443897683815365</v>
      </c>
      <c r="AM244" s="14">
        <f t="shared" si="263"/>
        <v>20.534984150248693</v>
      </c>
      <c r="AN244" s="14">
        <f t="shared" si="264"/>
        <v>6.485582174068627</v>
      </c>
      <c r="AO244" s="11">
        <f t="shared" si="265"/>
        <v>3.116942954263284E-3</v>
      </c>
      <c r="AP244" s="11">
        <f t="shared" si="266"/>
        <v>3.9265260394734398E-3</v>
      </c>
      <c r="AQ244" s="11">
        <f t="shared" si="267"/>
        <v>3.5618545444217548E-3</v>
      </c>
      <c r="AR244" s="1">
        <f t="shared" si="271"/>
        <v>355417.10347162932</v>
      </c>
      <c r="AS244" s="1">
        <f t="shared" si="271"/>
        <v>149924.94419722972</v>
      </c>
      <c r="AT244" s="1">
        <f t="shared" si="271"/>
        <v>51924.928938095203</v>
      </c>
      <c r="AU244" s="1">
        <f t="shared" si="228"/>
        <v>71083.420694325861</v>
      </c>
      <c r="AV244" s="1">
        <f t="shared" si="229"/>
        <v>29984.988839445945</v>
      </c>
      <c r="AW244" s="1">
        <f t="shared" si="230"/>
        <v>10384.985787619042</v>
      </c>
      <c r="AX244" s="1">
        <f t="shared" si="282"/>
        <v>243979.49825840688</v>
      </c>
      <c r="AY244" s="1">
        <f t="shared" si="274"/>
        <v>40463.647518590675</v>
      </c>
      <c r="AZ244" s="1">
        <f t="shared" si="275"/>
        <v>9505.9922372994588</v>
      </c>
      <c r="BA244" s="1">
        <f t="shared" si="283"/>
        <v>14456.598681426356</v>
      </c>
      <c r="BB244" s="1">
        <f t="shared" si="284"/>
        <v>31444.079460071032</v>
      </c>
      <c r="BC244" s="1">
        <f t="shared" si="285"/>
        <v>40026.593644028493</v>
      </c>
      <c r="BD244" s="1">
        <f t="shared" si="286"/>
        <v>384.51997198251274</v>
      </c>
      <c r="BE244" s="2">
        <f t="shared" si="292"/>
        <v>1.2215527840971803E-2</v>
      </c>
      <c r="BF244" s="2">
        <f t="shared" si="293"/>
        <v>1.0459493193196024E-2</v>
      </c>
      <c r="BG244" s="2">
        <f t="shared" si="294"/>
        <v>6.7106044469667243E-3</v>
      </c>
      <c r="BH244" s="2">
        <f t="shared" si="276"/>
        <v>7.9502337412470057E-3</v>
      </c>
      <c r="BI244" s="2">
        <f t="shared" si="287"/>
        <v>1.4921912043355725E-5</v>
      </c>
      <c r="BJ244" s="2">
        <f t="shared" si="277"/>
        <v>1.0940099785851396E-5</v>
      </c>
      <c r="BK244" s="2">
        <f t="shared" si="278"/>
        <v>4.5032212043649583E-6</v>
      </c>
      <c r="BL244" s="2">
        <f t="shared" si="279"/>
        <v>5.3035027567079132</v>
      </c>
      <c r="BM244" s="2">
        <f t="shared" si="280"/>
        <v>1.6401938499058955</v>
      </c>
      <c r="BN244" s="2">
        <f t="shared" si="281"/>
        <v>0.23382944102917397</v>
      </c>
      <c r="BO244" s="2">
        <f t="shared" si="288"/>
        <v>123.02481576432798</v>
      </c>
      <c r="BP244" s="2">
        <f t="shared" si="289"/>
        <v>11.529416733684201</v>
      </c>
      <c r="BQ244" s="2">
        <f t="shared" si="290"/>
        <v>0.87827135559372371</v>
      </c>
      <c r="BR244" s="11">
        <f t="shared" si="291"/>
        <v>3.3950033843833854E-2</v>
      </c>
      <c r="BS244" s="17">
        <f t="shared" si="272"/>
        <v>5.5075077870173203E-4</v>
      </c>
      <c r="BT244" s="17">
        <f t="shared" si="273"/>
        <v>4.4749468241267222E-3</v>
      </c>
      <c r="BU244" s="12">
        <f>(BU$3*templow!$I354+BU$4*templow!$I354^2+BU$5*templow!$I354^6)*(K244/K$56)^$BW$1</f>
        <v>-0.2866879065654222</v>
      </c>
      <c r="BV244" s="12">
        <f>(BV$3*templow!$I354+BV$4*templow!$I354^2+BV$5*templow!$I354^6)*(L244/L$56)^$BW$1</f>
        <v>-1.1940281248922147</v>
      </c>
      <c r="BW244" s="12">
        <f>(BW$3*templow!$I354+BW$4*templow!$I354^2+BW$5*templow!$I354^6)*(M244/M$56)^$BW$1</f>
        <v>-1.8959334397740337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231"/>
        <v>2199</v>
      </c>
      <c r="B245" s="5">
        <f t="shared" si="232"/>
        <v>1165.4001946389933</v>
      </c>
      <c r="C245" s="5">
        <f t="shared" si="233"/>
        <v>2964.1424471435857</v>
      </c>
      <c r="D245" s="5">
        <f t="shared" si="234"/>
        <v>4369.873697289313</v>
      </c>
      <c r="E245" s="15">
        <f t="shared" si="235"/>
        <v>2.5315666842534528E-7</v>
      </c>
      <c r="F245" s="15">
        <f t="shared" si="236"/>
        <v>4.9873561234001268E-7</v>
      </c>
      <c r="G245" s="15">
        <f t="shared" si="237"/>
        <v>1.0181510114999488E-6</v>
      </c>
      <c r="H245" s="5">
        <f t="shared" si="238"/>
        <v>356672.36192158435</v>
      </c>
      <c r="I245" s="5">
        <f t="shared" si="239"/>
        <v>150626.57454111532</v>
      </c>
      <c r="J245" s="5">
        <f t="shared" si="240"/>
        <v>52145.543570345311</v>
      </c>
      <c r="K245" s="5">
        <f t="shared" si="241"/>
        <v>306051.40067963599</v>
      </c>
      <c r="L245" s="5">
        <f t="shared" si="242"/>
        <v>50816.240186522598</v>
      </c>
      <c r="M245" s="5">
        <f t="shared" si="243"/>
        <v>11932.963555146191</v>
      </c>
      <c r="N245" s="15">
        <f t="shared" si="244"/>
        <v>3.5315356062801673E-3</v>
      </c>
      <c r="O245" s="15">
        <f t="shared" si="245"/>
        <v>4.6793762361736491E-3</v>
      </c>
      <c r="P245" s="15">
        <f t="shared" si="246"/>
        <v>4.2477003777738886E-3</v>
      </c>
      <c r="Q245" s="5">
        <f t="shared" si="247"/>
        <v>6525.0549257745006</v>
      </c>
      <c r="R245" s="5">
        <f t="shared" si="248"/>
        <v>8905.895143312413</v>
      </c>
      <c r="S245" s="5">
        <f t="shared" si="249"/>
        <v>5386.3725794734373</v>
      </c>
      <c r="T245" s="5">
        <f t="shared" si="250"/>
        <v>18.294254398127592</v>
      </c>
      <c r="U245" s="5">
        <f t="shared" si="251"/>
        <v>59.125656747119628</v>
      </c>
      <c r="V245" s="5">
        <f t="shared" si="252"/>
        <v>103.29497423316953</v>
      </c>
      <c r="W245" s="15">
        <f t="shared" si="253"/>
        <v>-1.0734613539272964E-2</v>
      </c>
      <c r="X245" s="15">
        <f t="shared" si="254"/>
        <v>-1.217998157191269E-2</v>
      </c>
      <c r="Y245" s="15">
        <f t="shared" si="255"/>
        <v>-9.7425357312937999E-3</v>
      </c>
      <c r="Z245" s="5">
        <f t="shared" si="268"/>
        <v>6978.8948578541467</v>
      </c>
      <c r="AA245" s="5">
        <f t="shared" si="269"/>
        <v>27006.191078051786</v>
      </c>
      <c r="AB245" s="5">
        <f t="shared" si="270"/>
        <v>79685.74180859726</v>
      </c>
      <c r="AC245" s="16">
        <f t="shared" si="256"/>
        <v>1.0749400326907832</v>
      </c>
      <c r="AD245" s="16">
        <f t="shared" si="257"/>
        <v>3.0412891232658747</v>
      </c>
      <c r="AE245" s="16">
        <f t="shared" si="258"/>
        <v>14.811459083073169</v>
      </c>
      <c r="AF245" s="15">
        <f t="shared" si="259"/>
        <v>-4.0504037456468023E-3</v>
      </c>
      <c r="AG245" s="15">
        <f t="shared" si="260"/>
        <v>2.9673830763510267E-4</v>
      </c>
      <c r="AH245" s="15">
        <f t="shared" si="261"/>
        <v>9.7937136394747881E-3</v>
      </c>
      <c r="AI245" s="1">
        <f t="shared" si="225"/>
        <v>686464.55473634449</v>
      </c>
      <c r="AJ245" s="1">
        <f t="shared" si="226"/>
        <v>286499.06733807665</v>
      </c>
      <c r="AK245" s="1">
        <f t="shared" si="227"/>
        <v>99631.550011191459</v>
      </c>
      <c r="AL245" s="14">
        <f t="shared" si="262"/>
        <v>85.707558201137033</v>
      </c>
      <c r="AM245" s="14">
        <f t="shared" si="263"/>
        <v>20.614808988734957</v>
      </c>
      <c r="AN245" s="14">
        <f t="shared" si="264"/>
        <v>6.5084518674051557</v>
      </c>
      <c r="AO245" s="11">
        <f t="shared" si="265"/>
        <v>3.085773524720651E-3</v>
      </c>
      <c r="AP245" s="11">
        <f t="shared" si="266"/>
        <v>3.8872607790787052E-3</v>
      </c>
      <c r="AQ245" s="11">
        <f t="shared" si="267"/>
        <v>3.5262359989775374E-3</v>
      </c>
      <c r="AR245" s="1">
        <f t="shared" si="271"/>
        <v>356672.36192158435</v>
      </c>
      <c r="AS245" s="1">
        <f t="shared" si="271"/>
        <v>150626.57454111532</v>
      </c>
      <c r="AT245" s="1">
        <f t="shared" si="271"/>
        <v>52145.543570345311</v>
      </c>
      <c r="AU245" s="1">
        <f t="shared" si="228"/>
        <v>71334.472384316876</v>
      </c>
      <c r="AV245" s="1">
        <f t="shared" si="229"/>
        <v>30125.314908223067</v>
      </c>
      <c r="AW245" s="1">
        <f t="shared" si="230"/>
        <v>10429.108714069063</v>
      </c>
      <c r="AX245" s="1">
        <f t="shared" si="282"/>
        <v>244841.12054370885</v>
      </c>
      <c r="AY245" s="1">
        <f t="shared" si="274"/>
        <v>40652.99214921808</v>
      </c>
      <c r="AZ245" s="1">
        <f t="shared" si="275"/>
        <v>9546.370844116951</v>
      </c>
      <c r="BA245" s="1">
        <f t="shared" si="283"/>
        <v>14460.710743271957</v>
      </c>
      <c r="BB245" s="1">
        <f t="shared" si="284"/>
        <v>31457.933128700279</v>
      </c>
      <c r="BC245" s="1">
        <f t="shared" si="285"/>
        <v>40045.156999858045</v>
      </c>
      <c r="BD245" s="1">
        <f t="shared" si="286"/>
        <v>373.47906572937757</v>
      </c>
      <c r="BE245" s="2">
        <f t="shared" si="292"/>
        <v>1.2215527840971803E-2</v>
      </c>
      <c r="BF245" s="2">
        <f t="shared" si="293"/>
        <v>1.0459493193196024E-2</v>
      </c>
      <c r="BG245" s="2">
        <f t="shared" si="294"/>
        <v>6.7106044469667243E-3</v>
      </c>
      <c r="BH245" s="2">
        <f t="shared" si="276"/>
        <v>7.939252906290389E-3</v>
      </c>
      <c r="BI245" s="2">
        <f t="shared" si="287"/>
        <v>1.4921912043355725E-5</v>
      </c>
      <c r="BJ245" s="2">
        <f t="shared" si="277"/>
        <v>1.0940099785851396E-5</v>
      </c>
      <c r="BK245" s="2">
        <f t="shared" si="278"/>
        <v>4.5032212043649583E-6</v>
      </c>
      <c r="BL245" s="2">
        <f t="shared" si="279"/>
        <v>5.3222336128898213</v>
      </c>
      <c r="BM245" s="2">
        <f t="shared" si="280"/>
        <v>1.6478697558807851</v>
      </c>
      <c r="BN245" s="2">
        <f t="shared" si="281"/>
        <v>0.23482291751911583</v>
      </c>
      <c r="BO245" s="2">
        <f t="shared" si="288"/>
        <v>124.86049026100234</v>
      </c>
      <c r="BP245" s="2">
        <f t="shared" si="289"/>
        <v>11.667529320027928</v>
      </c>
      <c r="BQ245" s="2">
        <f t="shared" si="290"/>
        <v>0.87827033702760304</v>
      </c>
      <c r="BR245" s="11">
        <f t="shared" si="291"/>
        <v>3.3906734008247702E-2</v>
      </c>
      <c r="BS245" s="17">
        <f t="shared" si="272"/>
        <v>5.326667253486608E-4</v>
      </c>
      <c r="BT245" s="17">
        <f t="shared" si="273"/>
        <v>4.3446085671133223E-3</v>
      </c>
      <c r="BU245" s="12">
        <f>(BU$3*templow!$I355+BU$4*templow!$I355^2+BU$5*templow!$I355^6)*(K245/K$56)^$BW$1</f>
        <v>-0.32122300189378999</v>
      </c>
      <c r="BV245" s="12">
        <f>(BV$3*templow!$I355+BV$4*templow!$I355^2+BV$5*templow!$I355^6)*(L245/L$56)^$BW$1</f>
        <v>-1.2186599187633007</v>
      </c>
      <c r="BW245" s="12">
        <f>(BW$3*templow!$I355+BW$4*templow!$I355^2+BW$5*templow!$I355^6)*(M245/M$56)^$BW$1</f>
        <v>-1.9179114365119021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231"/>
        <v>2200</v>
      </c>
      <c r="B246" s="5">
        <f t="shared" si="232"/>
        <v>1165.4004749163826</v>
      </c>
      <c r="C246" s="5">
        <f t="shared" si="233"/>
        <v>2964.1438515508144</v>
      </c>
      <c r="D246" s="5">
        <f t="shared" si="234"/>
        <v>4369.8779240210715</v>
      </c>
      <c r="E246" s="15">
        <f t="shared" si="235"/>
        <v>2.4049883500407801E-7</v>
      </c>
      <c r="F246" s="15">
        <f t="shared" si="236"/>
        <v>4.7379883172301204E-7</v>
      </c>
      <c r="G246" s="15">
        <f t="shared" si="237"/>
        <v>9.6724346092495143E-7</v>
      </c>
      <c r="H246" s="5">
        <f t="shared" si="238"/>
        <v>357917.77017552766</v>
      </c>
      <c r="I246" s="5">
        <f t="shared" si="239"/>
        <v>151323.98343620193</v>
      </c>
      <c r="J246" s="5">
        <f t="shared" si="240"/>
        <v>52364.742492773687</v>
      </c>
      <c r="K246" s="5">
        <f t="shared" si="241"/>
        <v>307119.97968012519</v>
      </c>
      <c r="L246" s="5">
        <f t="shared" si="242"/>
        <v>51051.497840440679</v>
      </c>
      <c r="M246" s="5">
        <f t="shared" si="243"/>
        <v>11983.113350816157</v>
      </c>
      <c r="N246" s="15">
        <f t="shared" si="244"/>
        <v>3.4915017481254029E-3</v>
      </c>
      <c r="O246" s="15">
        <f t="shared" si="245"/>
        <v>4.6295761562555882E-3</v>
      </c>
      <c r="P246" s="15">
        <f t="shared" si="246"/>
        <v>4.2026270706523317E-3</v>
      </c>
      <c r="Q246" s="5">
        <f t="shared" si="247"/>
        <v>6477.5502227973884</v>
      </c>
      <c r="R246" s="5">
        <f t="shared" si="248"/>
        <v>8838.1540249247082</v>
      </c>
      <c r="S246" s="5">
        <f t="shared" si="249"/>
        <v>5356.3172072734233</v>
      </c>
      <c r="T246" s="5">
        <f t="shared" si="250"/>
        <v>18.097872647174547</v>
      </c>
      <c r="U246" s="5">
        <f t="shared" si="251"/>
        <v>58.405507337512475</v>
      </c>
      <c r="V246" s="5">
        <f t="shared" si="252"/>
        <v>102.28861925583981</v>
      </c>
      <c r="W246" s="15">
        <f t="shared" si="253"/>
        <v>-1.0734613539272964E-2</v>
      </c>
      <c r="X246" s="15">
        <f t="shared" si="254"/>
        <v>-1.217998157191269E-2</v>
      </c>
      <c r="Y246" s="15">
        <f t="shared" si="255"/>
        <v>-9.7425357312937999E-3</v>
      </c>
      <c r="Z246" s="5">
        <f t="shared" si="268"/>
        <v>6900.2998551621176</v>
      </c>
      <c r="AA246" s="5">
        <f t="shared" si="269"/>
        <v>26810.05566463387</v>
      </c>
      <c r="AB246" s="5">
        <f t="shared" si="270"/>
        <v>80020.764350000391</v>
      </c>
      <c r="AC246" s="16">
        <f t="shared" si="256"/>
        <v>1.0705860915560268</v>
      </c>
      <c r="AD246" s="16">
        <f t="shared" si="257"/>
        <v>3.0421915902533416</v>
      </c>
      <c r="AE246" s="16">
        <f t="shared" si="258"/>
        <v>14.956518271915586</v>
      </c>
      <c r="AF246" s="15">
        <f t="shared" si="259"/>
        <v>-4.0504037456468023E-3</v>
      </c>
      <c r="AG246" s="15">
        <f t="shared" si="260"/>
        <v>2.9673830763510267E-4</v>
      </c>
      <c r="AH246" s="15">
        <f t="shared" si="261"/>
        <v>9.7937136394747881E-3</v>
      </c>
      <c r="AI246" s="1">
        <f t="shared" si="225"/>
        <v>689152.57164702693</v>
      </c>
      <c r="AJ246" s="1">
        <f t="shared" si="226"/>
        <v>287974.47551249206</v>
      </c>
      <c r="AK246" s="1">
        <f t="shared" si="227"/>
        <v>100097.50372414138</v>
      </c>
      <c r="AL246" s="14">
        <f t="shared" si="262"/>
        <v>85.969387573962905</v>
      </c>
      <c r="AM246" s="14">
        <f t="shared" si="263"/>
        <v>20.694142775800564</v>
      </c>
      <c r="AN246" s="14">
        <f t="shared" si="264"/>
        <v>6.5311727013048886</v>
      </c>
      <c r="AO246" s="11">
        <f t="shared" si="265"/>
        <v>3.0549157894734446E-3</v>
      </c>
      <c r="AP246" s="11">
        <f t="shared" si="266"/>
        <v>3.8483881712879182E-3</v>
      </c>
      <c r="AQ246" s="11">
        <f t="shared" si="267"/>
        <v>3.4909736389877621E-3</v>
      </c>
      <c r="AR246" s="1">
        <f t="shared" si="271"/>
        <v>357917.77017552766</v>
      </c>
      <c r="AS246" s="1">
        <f t="shared" si="271"/>
        <v>151323.98343620193</v>
      </c>
      <c r="AT246" s="1">
        <f t="shared" si="271"/>
        <v>52364.742492773687</v>
      </c>
      <c r="AU246" s="1">
        <f t="shared" si="228"/>
        <v>71583.554035105539</v>
      </c>
      <c r="AV246" s="1">
        <f t="shared" si="229"/>
        <v>30264.796687240389</v>
      </c>
      <c r="AW246" s="1">
        <f t="shared" si="230"/>
        <v>10472.948498554739</v>
      </c>
      <c r="AX246" s="1">
        <f t="shared" si="282"/>
        <v>245695.98374410017</v>
      </c>
      <c r="AY246" s="1">
        <f t="shared" si="274"/>
        <v>40841.198272352543</v>
      </c>
      <c r="AZ246" s="1">
        <f t="shared" si="275"/>
        <v>9586.4906806529234</v>
      </c>
      <c r="BA246" s="1">
        <f t="shared" si="283"/>
        <v>14464.776131886334</v>
      </c>
      <c r="BB246" s="1">
        <f t="shared" si="284"/>
        <v>31471.639095620474</v>
      </c>
      <c r="BC246" s="1">
        <f t="shared" si="285"/>
        <v>40063.522217760445</v>
      </c>
      <c r="BD246" s="1">
        <f t="shared" si="286"/>
        <v>362.75346116108528</v>
      </c>
      <c r="BE246" s="2">
        <f t="shared" si="292"/>
        <v>1.2215527840971803E-2</v>
      </c>
      <c r="BF246" s="2">
        <f t="shared" si="293"/>
        <v>1.0459493193196024E-2</v>
      </c>
      <c r="BG246" s="2">
        <f t="shared" si="294"/>
        <v>6.7106044469667243E-3</v>
      </c>
      <c r="BH246" s="2">
        <f t="shared" si="276"/>
        <v>7.9283321737649067E-3</v>
      </c>
      <c r="BI246" s="2">
        <f t="shared" si="287"/>
        <v>1.4921912043355725E-5</v>
      </c>
      <c r="BJ246" s="2">
        <f t="shared" si="277"/>
        <v>1.0940099785851396E-5</v>
      </c>
      <c r="BK246" s="2">
        <f t="shared" si="278"/>
        <v>4.5032212043649583E-6</v>
      </c>
      <c r="BL246" s="2">
        <f t="shared" si="279"/>
        <v>5.3408174853132326</v>
      </c>
      <c r="BM246" s="2">
        <f t="shared" si="280"/>
        <v>1.6554994787845729</v>
      </c>
      <c r="BN246" s="2">
        <f t="shared" si="281"/>
        <v>0.23581001875456922</v>
      </c>
      <c r="BO246" s="2">
        <f t="shared" si="288"/>
        <v>126.72360848454709</v>
      </c>
      <c r="BP246" s="2">
        <f t="shared" si="289"/>
        <v>11.80730241307298</v>
      </c>
      <c r="BQ246" s="2">
        <f t="shared" si="290"/>
        <v>0.8782697258409099</v>
      </c>
      <c r="BR246" s="11">
        <f t="shared" si="291"/>
        <v>3.3863878448682411E-2</v>
      </c>
      <c r="BS246" s="17">
        <f t="shared" si="272"/>
        <v>5.151980423646332E-4</v>
      </c>
      <c r="BT246" s="17">
        <f t="shared" si="273"/>
        <v>4.2180665700129339E-3</v>
      </c>
      <c r="BU246" s="12">
        <f>(BU$3*templow!$I356+BU$4*templow!$I356^2+BU$5*templow!$I356^6)*(K246/K$56)^$BW$1</f>
        <v>-0.35577408868457105</v>
      </c>
      <c r="BV246" s="12">
        <f>(BV$3*templow!$I356+BV$4*templow!$I356^2+BV$5*templow!$I356^6)*(L246/L$56)^$BW$1</f>
        <v>-1.2432770738419379</v>
      </c>
      <c r="BW246" s="12">
        <f>(BW$3*templow!$I356+BW$4*templow!$I356^2+BW$5*templow!$I356^6)*(M246/M$56)^$BW$1</f>
        <v>-1.9398682176860584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231"/>
        <v>2201</v>
      </c>
      <c r="B247" s="5">
        <f t="shared" si="232"/>
        <v>1165.4007411799664</v>
      </c>
      <c r="C247" s="5">
        <f t="shared" si="233"/>
        <v>2964.1451857383136</v>
      </c>
      <c r="D247" s="5">
        <f t="shared" si="234"/>
        <v>4369.8819394201264</v>
      </c>
      <c r="E247" s="15">
        <f t="shared" si="235"/>
        <v>2.2847389325387411E-7</v>
      </c>
      <c r="F247" s="15">
        <f t="shared" si="236"/>
        <v>4.5010889013686141E-7</v>
      </c>
      <c r="G247" s="15">
        <f t="shared" si="237"/>
        <v>9.1888128787870382E-7</v>
      </c>
      <c r="H247" s="5">
        <f t="shared" si="238"/>
        <v>359153.34371838637</v>
      </c>
      <c r="I247" s="5">
        <f t="shared" si="239"/>
        <v>152017.15889430162</v>
      </c>
      <c r="J247" s="5">
        <f t="shared" si="240"/>
        <v>52582.524144845665</v>
      </c>
      <c r="K247" s="5">
        <f t="shared" si="241"/>
        <v>308180.12296332006</v>
      </c>
      <c r="L247" s="5">
        <f t="shared" si="242"/>
        <v>51285.328271272578</v>
      </c>
      <c r="M247" s="5">
        <f t="shared" si="243"/>
        <v>12032.939304493717</v>
      </c>
      <c r="N247" s="15">
        <f t="shared" si="244"/>
        <v>3.4518864070616218E-3</v>
      </c>
      <c r="O247" s="15">
        <f t="shared" si="245"/>
        <v>4.5802854122463099E-3</v>
      </c>
      <c r="P247" s="15">
        <f t="shared" si="246"/>
        <v>4.1580140501773499E-3</v>
      </c>
      <c r="Q247" s="5">
        <f t="shared" si="247"/>
        <v>6430.1374376941194</v>
      </c>
      <c r="R247" s="5">
        <f t="shared" si="248"/>
        <v>8770.4976263024637</v>
      </c>
      <c r="S247" s="5">
        <f t="shared" si="249"/>
        <v>5326.1926495627549</v>
      </c>
      <c r="T247" s="5">
        <f t="shared" si="250"/>
        <v>17.903598978424149</v>
      </c>
      <c r="U247" s="5">
        <f t="shared" si="251"/>
        <v>57.69412933444336</v>
      </c>
      <c r="V247" s="5">
        <f t="shared" si="252"/>
        <v>101.29206872783507</v>
      </c>
      <c r="W247" s="15">
        <f t="shared" si="253"/>
        <v>-1.0734613539272964E-2</v>
      </c>
      <c r="X247" s="15">
        <f t="shared" si="254"/>
        <v>-1.217998157191269E-2</v>
      </c>
      <c r="Y247" s="15">
        <f t="shared" si="255"/>
        <v>-9.7425357312937999E-3</v>
      </c>
      <c r="Z247" s="5">
        <f t="shared" si="268"/>
        <v>6822.3177148590066</v>
      </c>
      <c r="AA247" s="5">
        <f t="shared" si="269"/>
        <v>26614.024769498938</v>
      </c>
      <c r="AB247" s="5">
        <f t="shared" si="270"/>
        <v>80353.584690533869</v>
      </c>
      <c r="AC247" s="16">
        <f t="shared" si="256"/>
        <v>1.0662497856407509</v>
      </c>
      <c r="AD247" s="16">
        <f t="shared" si="257"/>
        <v>3.0430943250373352</v>
      </c>
      <c r="AE247" s="16">
        <f t="shared" si="258"/>
        <v>15.102998128914299</v>
      </c>
      <c r="AF247" s="15">
        <f t="shared" si="259"/>
        <v>-4.0504037456468023E-3</v>
      </c>
      <c r="AG247" s="15">
        <f t="shared" si="260"/>
        <v>2.9673830763510267E-4</v>
      </c>
      <c r="AH247" s="15">
        <f t="shared" si="261"/>
        <v>9.7937136394747881E-3</v>
      </c>
      <c r="AI247" s="1">
        <f t="shared" si="225"/>
        <v>691820.8685174298</v>
      </c>
      <c r="AJ247" s="1">
        <f t="shared" si="226"/>
        <v>289441.82464848325</v>
      </c>
      <c r="AK247" s="1">
        <f t="shared" si="227"/>
        <v>100560.70185028197</v>
      </c>
      <c r="AL247" s="14">
        <f t="shared" si="262"/>
        <v>86.229390521078869</v>
      </c>
      <c r="AM247" s="14">
        <f t="shared" si="263"/>
        <v>20.772985479131165</v>
      </c>
      <c r="AN247" s="14">
        <f t="shared" si="264"/>
        <v>6.5537448515195003</v>
      </c>
      <c r="AO247" s="11">
        <f t="shared" si="265"/>
        <v>3.02436663157871E-3</v>
      </c>
      <c r="AP247" s="11">
        <f t="shared" si="266"/>
        <v>3.8099042895750391E-3</v>
      </c>
      <c r="AQ247" s="11">
        <f t="shared" si="267"/>
        <v>3.4560639025978846E-3</v>
      </c>
      <c r="AR247" s="1">
        <f t="shared" si="271"/>
        <v>359153.34371838637</v>
      </c>
      <c r="AS247" s="1">
        <f t="shared" si="271"/>
        <v>152017.15889430162</v>
      </c>
      <c r="AT247" s="1">
        <f t="shared" si="271"/>
        <v>52582.524144845665</v>
      </c>
      <c r="AU247" s="1">
        <f t="shared" si="228"/>
        <v>71830.668743677277</v>
      </c>
      <c r="AV247" s="1">
        <f t="shared" si="229"/>
        <v>30403.431778860326</v>
      </c>
      <c r="AW247" s="1">
        <f t="shared" si="230"/>
        <v>10516.504828969133</v>
      </c>
      <c r="AX247" s="1">
        <f t="shared" si="282"/>
        <v>246544.09837065605</v>
      </c>
      <c r="AY247" s="1">
        <f t="shared" si="274"/>
        <v>41028.262617018059</v>
      </c>
      <c r="AZ247" s="1">
        <f t="shared" si="275"/>
        <v>9626.3514435949728</v>
      </c>
      <c r="BA247" s="1">
        <f t="shared" si="283"/>
        <v>14468.795340446317</v>
      </c>
      <c r="BB247" s="1">
        <f t="shared" si="284"/>
        <v>31485.198894433172</v>
      </c>
      <c r="BC247" s="1">
        <f t="shared" si="285"/>
        <v>40081.691390650907</v>
      </c>
      <c r="BD247" s="1">
        <f t="shared" si="286"/>
        <v>352.3342226846525</v>
      </c>
      <c r="BE247" s="2">
        <f t="shared" si="292"/>
        <v>1.2215527840971803E-2</v>
      </c>
      <c r="BF247" s="2">
        <f t="shared" si="293"/>
        <v>1.0459493193196024E-2</v>
      </c>
      <c r="BG247" s="2">
        <f t="shared" si="294"/>
        <v>6.7106044469667243E-3</v>
      </c>
      <c r="BH247" s="2">
        <f t="shared" si="276"/>
        <v>7.9174718538597248E-3</v>
      </c>
      <c r="BI247" s="2">
        <f t="shared" si="287"/>
        <v>1.4921912043355725E-5</v>
      </c>
      <c r="BJ247" s="2">
        <f t="shared" si="277"/>
        <v>1.0940099785851396E-5</v>
      </c>
      <c r="BK247" s="2">
        <f t="shared" si="278"/>
        <v>4.5032212043649583E-6</v>
      </c>
      <c r="BL247" s="2">
        <f t="shared" si="279"/>
        <v>5.3592546050428682</v>
      </c>
      <c r="BM247" s="2">
        <f t="shared" si="280"/>
        <v>1.6630828874652868</v>
      </c>
      <c r="BN247" s="2">
        <f t="shared" si="281"/>
        <v>0.23679073770810138</v>
      </c>
      <c r="BO247" s="2">
        <f t="shared" si="288"/>
        <v>128.61458093089507</v>
      </c>
      <c r="BP247" s="2">
        <f t="shared" si="289"/>
        <v>11.948755984673127</v>
      </c>
      <c r="BQ247" s="2">
        <f t="shared" si="290"/>
        <v>0.8782695177025639</v>
      </c>
      <c r="BR247" s="11">
        <f t="shared" si="291"/>
        <v>3.3821462497038518E-2</v>
      </c>
      <c r="BS247" s="17">
        <f t="shared" si="272"/>
        <v>4.9832289637364083E-4</v>
      </c>
      <c r="BT247" s="17">
        <f t="shared" si="273"/>
        <v>4.0952102621484793E-3</v>
      </c>
      <c r="BU247" s="12">
        <f>(BU$3*templow!$I357+BU$4*templow!$I357^2+BU$5*templow!$I357^6)*(K247/K$56)^$BW$1</f>
        <v>-0.39033947821297288</v>
      </c>
      <c r="BV247" s="12">
        <f>(BV$3*templow!$I357+BV$4*templow!$I357^2+BV$5*templow!$I357^6)*(L247/L$56)^$BW$1</f>
        <v>-1.2678788071554383</v>
      </c>
      <c r="BW247" s="12">
        <f>(BW$3*templow!$I357+BW$4*templow!$I357^2+BW$5*templow!$I357^6)*(M247/M$56)^$BW$1</f>
        <v>-1.9618032474128138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231"/>
        <v>2202</v>
      </c>
      <c r="B248" s="5">
        <f t="shared" si="232"/>
        <v>1165.4009941304287</v>
      </c>
      <c r="C248" s="5">
        <f t="shared" si="233"/>
        <v>2964.146453217008</v>
      </c>
      <c r="D248" s="5">
        <f t="shared" si="234"/>
        <v>4369.8857540527333</v>
      </c>
      <c r="E248" s="15">
        <f t="shared" si="235"/>
        <v>2.170501985911804E-7</v>
      </c>
      <c r="F248" s="15">
        <f t="shared" si="236"/>
        <v>4.2760344563001834E-7</v>
      </c>
      <c r="G248" s="15">
        <f t="shared" si="237"/>
        <v>8.7293722348476857E-7</v>
      </c>
      <c r="H248" s="5">
        <f t="shared" si="238"/>
        <v>360379.09917912411</v>
      </c>
      <c r="I248" s="5">
        <f t="shared" si="239"/>
        <v>152706.08974282059</v>
      </c>
      <c r="J248" s="5">
        <f t="shared" si="240"/>
        <v>52798.887193185677</v>
      </c>
      <c r="K248" s="5">
        <f t="shared" si="241"/>
        <v>309231.84465620201</v>
      </c>
      <c r="L248" s="5">
        <f t="shared" si="242"/>
        <v>51517.727667297833</v>
      </c>
      <c r="M248" s="5">
        <f t="shared" si="243"/>
        <v>12082.441089957274</v>
      </c>
      <c r="N248" s="15">
        <f t="shared" si="244"/>
        <v>3.4126850322762081E-3</v>
      </c>
      <c r="O248" s="15">
        <f t="shared" si="245"/>
        <v>4.5314986538838031E-3</v>
      </c>
      <c r="P248" s="15">
        <f t="shared" si="246"/>
        <v>4.1138564909963815E-3</v>
      </c>
      <c r="Q248" s="5">
        <f t="shared" si="247"/>
        <v>6382.8222557554791</v>
      </c>
      <c r="R248" s="5">
        <f t="shared" si="248"/>
        <v>8702.9362713534938</v>
      </c>
      <c r="S248" s="5">
        <f t="shared" si="249"/>
        <v>5296.0043720686926</v>
      </c>
      <c r="T248" s="5">
        <f t="shared" si="250"/>
        <v>17.711410762428645</v>
      </c>
      <c r="U248" s="5">
        <f t="shared" si="251"/>
        <v>56.99141590234229</v>
      </c>
      <c r="V248" s="5">
        <f t="shared" si="252"/>
        <v>100.30522712895747</v>
      </c>
      <c r="W248" s="15">
        <f t="shared" si="253"/>
        <v>-1.0734613539272964E-2</v>
      </c>
      <c r="X248" s="15">
        <f t="shared" si="254"/>
        <v>-1.217998157191269E-2</v>
      </c>
      <c r="Y248" s="15">
        <f t="shared" si="255"/>
        <v>-9.7425357312937999E-3</v>
      </c>
      <c r="Z248" s="5">
        <f t="shared" si="268"/>
        <v>6744.9505062070202</v>
      </c>
      <c r="AA248" s="5">
        <f t="shared" si="269"/>
        <v>26418.130363264394</v>
      </c>
      <c r="AB248" s="5">
        <f t="shared" si="270"/>
        <v>80684.200725953575</v>
      </c>
      <c r="AC248" s="16">
        <f t="shared" si="256"/>
        <v>1.0619310435151965</v>
      </c>
      <c r="AD248" s="16">
        <f t="shared" si="257"/>
        <v>3.0439973276973209</v>
      </c>
      <c r="AE248" s="16">
        <f t="shared" si="258"/>
        <v>15.250912567686409</v>
      </c>
      <c r="AF248" s="15">
        <f t="shared" si="259"/>
        <v>-4.0504037456468023E-3</v>
      </c>
      <c r="AG248" s="15">
        <f t="shared" si="260"/>
        <v>2.9673830763510267E-4</v>
      </c>
      <c r="AH248" s="15">
        <f t="shared" si="261"/>
        <v>9.7937136394747881E-3</v>
      </c>
      <c r="AI248" s="1">
        <f t="shared" si="225"/>
        <v>694469.45040936419</v>
      </c>
      <c r="AJ248" s="1">
        <f t="shared" si="226"/>
        <v>290901.07396249525</v>
      </c>
      <c r="AK248" s="1">
        <f t="shared" si="227"/>
        <v>101021.13649422291</v>
      </c>
      <c r="AL248" s="14">
        <f t="shared" si="262"/>
        <v>86.487571919518672</v>
      </c>
      <c r="AM248" s="14">
        <f t="shared" si="263"/>
        <v>20.851337134750544</v>
      </c>
      <c r="AN248" s="14">
        <f t="shared" si="264"/>
        <v>6.5761685109175909</v>
      </c>
      <c r="AO248" s="11">
        <f t="shared" si="265"/>
        <v>2.9941229652629231E-3</v>
      </c>
      <c r="AP248" s="11">
        <f t="shared" si="266"/>
        <v>3.7718052466792886E-3</v>
      </c>
      <c r="AQ248" s="11">
        <f t="shared" si="267"/>
        <v>3.4215032635719058E-3</v>
      </c>
      <c r="AR248" s="1">
        <f t="shared" si="271"/>
        <v>360379.09917912411</v>
      </c>
      <c r="AS248" s="1">
        <f t="shared" si="271"/>
        <v>152706.08974282059</v>
      </c>
      <c r="AT248" s="1">
        <f t="shared" si="271"/>
        <v>52798.887193185677</v>
      </c>
      <c r="AU248" s="1">
        <f t="shared" si="228"/>
        <v>72075.819835824819</v>
      </c>
      <c r="AV248" s="1">
        <f t="shared" si="229"/>
        <v>30541.217948564121</v>
      </c>
      <c r="AW248" s="1">
        <f t="shared" si="230"/>
        <v>10559.777438637137</v>
      </c>
      <c r="AX248" s="1">
        <f t="shared" si="282"/>
        <v>247385.47572496161</v>
      </c>
      <c r="AY248" s="1">
        <f t="shared" si="274"/>
        <v>41214.182133838265</v>
      </c>
      <c r="AZ248" s="1">
        <f t="shared" si="275"/>
        <v>9665.9528719658192</v>
      </c>
      <c r="BA248" s="1">
        <f t="shared" si="283"/>
        <v>14472.7688564567</v>
      </c>
      <c r="BB248" s="1">
        <f t="shared" si="284"/>
        <v>31498.614041300814</v>
      </c>
      <c r="BC248" s="1">
        <f t="shared" si="285"/>
        <v>40099.666585857725</v>
      </c>
      <c r="BD248" s="1">
        <f t="shared" si="286"/>
        <v>342.21266516426283</v>
      </c>
      <c r="BE248" s="2">
        <f t="shared" si="292"/>
        <v>1.2215527840971803E-2</v>
      </c>
      <c r="BF248" s="2">
        <f t="shared" si="293"/>
        <v>1.0459493193196024E-2</v>
      </c>
      <c r="BG248" s="2">
        <f t="shared" si="294"/>
        <v>6.7106044469667243E-3</v>
      </c>
      <c r="BH248" s="2">
        <f t="shared" si="276"/>
        <v>7.9066722453370458E-3</v>
      </c>
      <c r="BI248" s="2">
        <f t="shared" si="287"/>
        <v>1.4921912043355725E-5</v>
      </c>
      <c r="BJ248" s="2">
        <f t="shared" si="277"/>
        <v>1.0940099785851396E-5</v>
      </c>
      <c r="BK248" s="2">
        <f t="shared" si="278"/>
        <v>4.5032212043649583E-6</v>
      </c>
      <c r="BL248" s="2">
        <f t="shared" si="279"/>
        <v>5.3775452202146594</v>
      </c>
      <c r="BM248" s="2">
        <f t="shared" si="280"/>
        <v>1.6706198596936357</v>
      </c>
      <c r="BN248" s="2">
        <f t="shared" si="281"/>
        <v>0.23776506837522718</v>
      </c>
      <c r="BO248" s="2">
        <f t="shared" si="288"/>
        <v>130.53382423713262</v>
      </c>
      <c r="BP248" s="2">
        <f t="shared" si="289"/>
        <v>12.091910246953974</v>
      </c>
      <c r="BQ248" s="2">
        <f t="shared" si="290"/>
        <v>0.87826970833340623</v>
      </c>
      <c r="BR248" s="11">
        <f t="shared" si="291"/>
        <v>3.377948153392249E-2</v>
      </c>
      <c r="BS248" s="17">
        <f t="shared" si="272"/>
        <v>4.8202026602351403E-4</v>
      </c>
      <c r="BT248" s="17">
        <f t="shared" si="273"/>
        <v>3.9759322933480383E-3</v>
      </c>
      <c r="BU248" s="12">
        <f>(BU$3*templow!$I358+BU$4*templow!$I358^2+BU$5*templow!$I358^6)*(K248/K$56)^$BW$1</f>
        <v>-0.4249175290565253</v>
      </c>
      <c r="BV248" s="12">
        <f>(BV$3*templow!$I358+BV$4*templow!$I358^2+BV$5*templow!$I358^6)*(L248/L$56)^$BW$1</f>
        <v>-1.2924643638926163</v>
      </c>
      <c r="BW248" s="12">
        <f>(BW$3*templow!$I358+BW$4*templow!$I358^2+BW$5*templow!$I358^6)*(M248/M$56)^$BW$1</f>
        <v>-1.9837160113692374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231"/>
        <v>2203</v>
      </c>
      <c r="B249" s="5">
        <f t="shared" si="232"/>
        <v>1165.4012344334201</v>
      </c>
      <c r="C249" s="5">
        <f t="shared" si="233"/>
        <v>2964.1476573222826</v>
      </c>
      <c r="D249" s="5">
        <f t="shared" si="234"/>
        <v>4369.8893779568734</v>
      </c>
      <c r="E249" s="15">
        <f t="shared" si="235"/>
        <v>2.0619768866162136E-7</v>
      </c>
      <c r="F249" s="15">
        <f t="shared" si="236"/>
        <v>4.0622327334851738E-7</v>
      </c>
      <c r="G249" s="15">
        <f t="shared" si="237"/>
        <v>8.2929036231053014E-7</v>
      </c>
      <c r="H249" s="5">
        <f t="shared" si="238"/>
        <v>361595.05430377182</v>
      </c>
      <c r="I249" s="5">
        <f t="shared" si="239"/>
        <v>153390.76561225305</v>
      </c>
      <c r="J249" s="5">
        <f t="shared" si="240"/>
        <v>53013.830527687074</v>
      </c>
      <c r="K249" s="5">
        <f t="shared" si="241"/>
        <v>310275.15985047631</v>
      </c>
      <c r="L249" s="5">
        <f t="shared" si="242"/>
        <v>51748.692489503519</v>
      </c>
      <c r="M249" s="5">
        <f t="shared" si="243"/>
        <v>12131.618432975871</v>
      </c>
      <c r="N249" s="15">
        <f t="shared" si="244"/>
        <v>3.3738931235696157E-3</v>
      </c>
      <c r="O249" s="15">
        <f t="shared" si="245"/>
        <v>4.4832105891250418E-3</v>
      </c>
      <c r="P249" s="15">
        <f t="shared" si="246"/>
        <v>4.0701496206319021E-3</v>
      </c>
      <c r="Q249" s="5">
        <f t="shared" si="247"/>
        <v>6335.6102225812019</v>
      </c>
      <c r="R249" s="5">
        <f t="shared" si="248"/>
        <v>8635.4800444157772</v>
      </c>
      <c r="S249" s="5">
        <f t="shared" si="249"/>
        <v>5265.7577517420559</v>
      </c>
      <c r="T249" s="5">
        <f t="shared" si="250"/>
        <v>17.521285612658655</v>
      </c>
      <c r="U249" s="5">
        <f t="shared" si="251"/>
        <v>56.29726150689455</v>
      </c>
      <c r="V249" s="5">
        <f t="shared" si="252"/>
        <v>99.327999869618054</v>
      </c>
      <c r="W249" s="15">
        <f t="shared" si="253"/>
        <v>-1.0734613539272964E-2</v>
      </c>
      <c r="X249" s="15">
        <f t="shared" si="254"/>
        <v>-1.217998157191269E-2</v>
      </c>
      <c r="Y249" s="15">
        <f t="shared" si="255"/>
        <v>-9.7425357312937999E-3</v>
      </c>
      <c r="Z249" s="5">
        <f t="shared" si="268"/>
        <v>6668.2000760699502</v>
      </c>
      <c r="AA249" s="5">
        <f t="shared" si="269"/>
        <v>26222.403726394965</v>
      </c>
      <c r="AB249" s="5">
        <f t="shared" si="270"/>
        <v>81012.61070095787</v>
      </c>
      <c r="AC249" s="16">
        <f t="shared" si="256"/>
        <v>1.0576297940389239</v>
      </c>
      <c r="AD249" s="16">
        <f t="shared" si="257"/>
        <v>3.0449005983127875</v>
      </c>
      <c r="AE249" s="16">
        <f t="shared" si="258"/>
        <v>15.400275638114998</v>
      </c>
      <c r="AF249" s="15">
        <f t="shared" si="259"/>
        <v>-4.0504037456468023E-3</v>
      </c>
      <c r="AG249" s="15">
        <f t="shared" si="260"/>
        <v>2.9673830763510267E-4</v>
      </c>
      <c r="AH249" s="15">
        <f t="shared" si="261"/>
        <v>9.7937136394747881E-3</v>
      </c>
      <c r="AI249" s="1">
        <f t="shared" ref="AI249:AI312" si="295">(1-$AI$5)*AI248+AU248</f>
        <v>697098.32520425261</v>
      </c>
      <c r="AJ249" s="1">
        <f t="shared" ref="AJ249:AJ312" si="296">(1-$AI$5)*AJ248+AV248</f>
        <v>292352.18451480987</v>
      </c>
      <c r="AK249" s="1">
        <f t="shared" ref="AK249:AK312" si="297">(1-$AI$5)*AK248+AW248</f>
        <v>101478.80028343775</v>
      </c>
      <c r="AL249" s="14">
        <f t="shared" si="262"/>
        <v>86.743936800559794</v>
      </c>
      <c r="AM249" s="14">
        <f t="shared" si="263"/>
        <v>20.929197845727622</v>
      </c>
      <c r="AN249" s="14">
        <f t="shared" si="264"/>
        <v>6.5984438891192756</v>
      </c>
      <c r="AO249" s="11">
        <f t="shared" si="265"/>
        <v>2.9641817356102938E-3</v>
      </c>
      <c r="AP249" s="11">
        <f t="shared" si="266"/>
        <v>3.7340871942124956E-3</v>
      </c>
      <c r="AQ249" s="11">
        <f t="shared" si="267"/>
        <v>3.3872882309361869E-3</v>
      </c>
      <c r="AR249" s="1">
        <f t="shared" si="271"/>
        <v>361595.05430377182</v>
      </c>
      <c r="AS249" s="1">
        <f t="shared" si="271"/>
        <v>153390.76561225305</v>
      </c>
      <c r="AT249" s="1">
        <f t="shared" si="271"/>
        <v>53013.830527687074</v>
      </c>
      <c r="AU249" s="1">
        <f t="shared" ref="AU249:AU312" si="298">$AU$5*AR249</f>
        <v>72319.010860754366</v>
      </c>
      <c r="AV249" s="1">
        <f t="shared" ref="AV249:AV312" si="299">$AU$5*AS249</f>
        <v>30678.153122450611</v>
      </c>
      <c r="AW249" s="1">
        <f t="shared" ref="AW249:AW312" si="300">$AU$5*AT249</f>
        <v>10602.766105537416</v>
      </c>
      <c r="AX249" s="1">
        <f t="shared" si="282"/>
        <v>248220.12788038107</v>
      </c>
      <c r="AY249" s="1">
        <f t="shared" si="274"/>
        <v>41398.953991602815</v>
      </c>
      <c r="AZ249" s="1">
        <f t="shared" si="275"/>
        <v>9705.2947463806977</v>
      </c>
      <c r="BA249" s="1">
        <f t="shared" si="283"/>
        <v>14476.697161829547</v>
      </c>
      <c r="BB249" s="1">
        <f t="shared" si="284"/>
        <v>31511.886035205145</v>
      </c>
      <c r="BC249" s="1">
        <f t="shared" si="285"/>
        <v>40117.449845583978</v>
      </c>
      <c r="BD249" s="1">
        <f t="shared" si="286"/>
        <v>332.38034701576777</v>
      </c>
      <c r="BE249" s="2">
        <f t="shared" si="292"/>
        <v>1.2215527840971803E-2</v>
      </c>
      <c r="BF249" s="2">
        <f t="shared" si="293"/>
        <v>1.0459493193196024E-2</v>
      </c>
      <c r="BG249" s="2">
        <f t="shared" si="294"/>
        <v>6.7106044469667243E-3</v>
      </c>
      <c r="BH249" s="2">
        <f t="shared" si="276"/>
        <v>7.8959336355434867E-3</v>
      </c>
      <c r="BI249" s="2">
        <f t="shared" si="287"/>
        <v>1.4921912043355725E-5</v>
      </c>
      <c r="BJ249" s="2">
        <f t="shared" si="277"/>
        <v>1.0940099785851396E-5</v>
      </c>
      <c r="BK249" s="2">
        <f t="shared" si="278"/>
        <v>4.5032212043649583E-6</v>
      </c>
      <c r="BL249" s="2">
        <f t="shared" si="279"/>
        <v>5.3956895956333204</v>
      </c>
      <c r="BM249" s="2">
        <f t="shared" si="280"/>
        <v>1.6781102820261913</v>
      </c>
      <c r="BN249" s="2">
        <f t="shared" si="281"/>
        <v>0.23873300575689077</v>
      </c>
      <c r="BO249" s="2">
        <f t="shared" si="288"/>
        <v>132.48176127338803</v>
      </c>
      <c r="BP249" s="2">
        <f t="shared" si="289"/>
        <v>12.236785655203224</v>
      </c>
      <c r="BQ249" s="2">
        <f t="shared" si="290"/>
        <v>0.87827029350538099</v>
      </c>
      <c r="BR249" s="11">
        <f t="shared" si="291"/>
        <v>3.3737930988277015E-2</v>
      </c>
      <c r="BS249" s="17">
        <f t="shared" si="272"/>
        <v>4.6626991020202113E-4</v>
      </c>
      <c r="BT249" s="17">
        <f t="shared" si="273"/>
        <v>3.8601284401437266E-3</v>
      </c>
      <c r="BU249" s="12">
        <f>(BU$3*templow!$I359+BU$4*templow!$I359^2+BU$5*templow!$I359^6)*(K249/K$56)^$BW$1</f>
        <v>-0.45950664615014486</v>
      </c>
      <c r="BV249" s="12">
        <f>(BV$3*templow!$I359+BV$4*templow!$I359^2+BV$5*templow!$I359^6)*(L249/L$56)^$BW$1</f>
        <v>-1.3170330167459199</v>
      </c>
      <c r="BW249" s="12">
        <f>(BW$3*templow!$I359+BW$4*templow!$I359^2+BW$5*templow!$I359^6)*(M249/M$56)^$BW$1</f>
        <v>-2.0056060162713898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301">1+A249</f>
        <v>2204</v>
      </c>
      <c r="B250" s="5">
        <f t="shared" ref="B250:B313" si="302">B249*(1+E250)</f>
        <v>1165.4014627213089</v>
      </c>
      <c r="C250" s="5">
        <f t="shared" ref="C250:C313" si="303">C249*(1+F250)</f>
        <v>2964.1488012227583</v>
      </c>
      <c r="D250" s="5">
        <f t="shared" ref="D250:D313" si="304">D249*(1+G250)</f>
        <v>4369.8928206686614</v>
      </c>
      <c r="E250" s="15">
        <f t="shared" ref="E250:E313" si="305">E249*$E$5</f>
        <v>1.9588780422854028E-7</v>
      </c>
      <c r="F250" s="15">
        <f t="shared" ref="F250:F313" si="306">F249*$E$5</f>
        <v>3.8591210968109148E-7</v>
      </c>
      <c r="G250" s="15">
        <f t="shared" ref="G250:G313" si="307">G249*$E$5</f>
        <v>7.8782584419500355E-7</v>
      </c>
      <c r="H250" s="5">
        <f t="shared" ref="H250:H313" si="308">AR250</f>
        <v>362801.22792878083</v>
      </c>
      <c r="I250" s="5">
        <f t="shared" ref="I250:I313" si="309">AS250</f>
        <v>154071.1769236853</v>
      </c>
      <c r="J250" s="5">
        <f t="shared" ref="J250:J313" si="310">AT250</f>
        <v>53227.35325763627</v>
      </c>
      <c r="K250" s="5">
        <f t="shared" ref="K250:K313" si="311">H250/B250*1000</f>
        <v>311310.08457944606</v>
      </c>
      <c r="L250" s="5">
        <f t="shared" ref="L250:L313" si="312">I250/C250*1000</f>
        <v>51978.219467298164</v>
      </c>
      <c r="M250" s="5">
        <f t="shared" ref="M250:M313" si="313">J250/D250*1000</f>
        <v>12180.471110385646</v>
      </c>
      <c r="N250" s="15">
        <f t="shared" ref="N250:N313" si="314">K250/K249-1</f>
        <v>3.3355062308839667E-3</v>
      </c>
      <c r="O250" s="15">
        <f t="shared" ref="O250:O313" si="315">L250/L249-1</f>
        <v>4.435415983528479E-3</v>
      </c>
      <c r="P250" s="15">
        <f t="shared" ref="P250:P313" si="316">M250/M249-1</f>
        <v>4.0268887189021108E-3</v>
      </c>
      <c r="Q250" s="5">
        <f t="shared" ref="Q250:Q313" si="317">T250*H250/1000</f>
        <v>6288.5067456513443</v>
      </c>
      <c r="R250" s="5">
        <f t="shared" ref="R250:R313" si="318">U250*I250/1000</f>
        <v>8568.138792372798</v>
      </c>
      <c r="S250" s="5">
        <f t="shared" ref="S250:S313" si="319">V250*J250/1000</f>
        <v>5235.4580770334987</v>
      </c>
      <c r="T250" s="5">
        <f t="shared" ref="T250:T313" si="320">T249*(1+W250)</f>
        <v>17.333201382895542</v>
      </c>
      <c r="U250" s="5">
        <f t="shared" ref="U250:U313" si="321">U249*(1+X250)</f>
        <v>55.611561899191422</v>
      </c>
      <c r="V250" s="5">
        <f t="shared" ref="V250:V313" si="322">V249*(1+Y250)</f>
        <v>98.360293281770353</v>
      </c>
      <c r="W250" s="15">
        <f t="shared" ref="W250:W313" si="323">T$5-1</f>
        <v>-1.0734613539272964E-2</v>
      </c>
      <c r="X250" s="15">
        <f t="shared" ref="X250:X313" si="324">U$5-1</f>
        <v>-1.217998157191269E-2</v>
      </c>
      <c r="Y250" s="15">
        <f t="shared" ref="Y250:Y313" si="325">V$5-1</f>
        <v>-9.7425357312937999E-3</v>
      </c>
      <c r="Z250" s="5">
        <f t="shared" si="268"/>
        <v>6592.068054383707</v>
      </c>
      <c r="AA250" s="5">
        <f t="shared" si="269"/>
        <v>26026.875454340327</v>
      </c>
      <c r="AB250" s="5">
        <f t="shared" si="270"/>
        <v>81338.81320314169</v>
      </c>
      <c r="AC250" s="16">
        <f t="shared" ref="AC250:AC313" si="326">AC249*(1+AF250)</f>
        <v>1.053345966359641</v>
      </c>
      <c r="AD250" s="16">
        <f t="shared" ref="AD250:AD313" si="327">AD249*(1+AG250)</f>
        <v>3.0458041369632478</v>
      </c>
      <c r="AE250" s="16">
        <f t="shared" ref="AE250:AE313" si="328">AE249*(1+AH250)</f>
        <v>15.551101527683675</v>
      </c>
      <c r="AF250" s="15">
        <f t="shared" ref="AF250:AF313" si="329">AC$5-1</f>
        <v>-4.0504037456468023E-3</v>
      </c>
      <c r="AG250" s="15">
        <f t="shared" ref="AG250:AG313" si="330">AD$5-1</f>
        <v>2.9673830763510267E-4</v>
      </c>
      <c r="AH250" s="15">
        <f t="shared" ref="AH250:AH313" si="331">AE$5-1</f>
        <v>9.7937136394747881E-3</v>
      </c>
      <c r="AI250" s="1">
        <f t="shared" si="295"/>
        <v>699707.50354458182</v>
      </c>
      <c r="AJ250" s="1">
        <f t="shared" si="296"/>
        <v>293795.11918577953</v>
      </c>
      <c r="AK250" s="1">
        <f t="shared" si="297"/>
        <v>101933.6863606314</v>
      </c>
      <c r="AL250" s="14">
        <f t="shared" ref="AL250:AL313" si="332">AL249*(1+AO250)</f>
        <v>86.99849034576755</v>
      </c>
      <c r="AM250" s="14">
        <f t="shared" ref="AM250:AM313" si="333">AM249*(1+AP250)</f>
        <v>21.006567780891885</v>
      </c>
      <c r="AN250" s="14">
        <f t="shared" ref="AN250:AN313" si="334">AN249*(1+AQ250)</f>
        <v>6.6205712121341005</v>
      </c>
      <c r="AO250" s="11">
        <f t="shared" ref="AO250:AO313" si="335">AO$5*AO249</f>
        <v>2.9345399182541909E-3</v>
      </c>
      <c r="AP250" s="11">
        <f t="shared" ref="AP250:AP313" si="336">AP$5*AP249</f>
        <v>3.6967463222703704E-3</v>
      </c>
      <c r="AQ250" s="11">
        <f t="shared" ref="AQ250:AQ313" si="337">AQ$5*AQ249</f>
        <v>3.3534153486268251E-3</v>
      </c>
      <c r="AR250" s="1">
        <f t="shared" si="271"/>
        <v>362801.22792878083</v>
      </c>
      <c r="AS250" s="1">
        <f t="shared" si="271"/>
        <v>154071.1769236853</v>
      </c>
      <c r="AT250" s="1">
        <f t="shared" si="271"/>
        <v>53227.35325763627</v>
      </c>
      <c r="AU250" s="1">
        <f t="shared" si="298"/>
        <v>72560.245585756173</v>
      </c>
      <c r="AV250" s="1">
        <f t="shared" si="299"/>
        <v>30814.235384737061</v>
      </c>
      <c r="AW250" s="1">
        <f t="shared" si="300"/>
        <v>10645.470651527256</v>
      </c>
      <c r="AX250" s="1">
        <f t="shared" si="282"/>
        <v>249048.06766355687</v>
      </c>
      <c r="AY250" s="1">
        <f t="shared" si="274"/>
        <v>41582.575573838534</v>
      </c>
      <c r="AZ250" s="1">
        <f t="shared" si="275"/>
        <v>9744.3768883085158</v>
      </c>
      <c r="BA250" s="1">
        <f t="shared" si="283"/>
        <v>14480.5807329619</v>
      </c>
      <c r="BB250" s="1">
        <f t="shared" si="284"/>
        <v>31525.016358199449</v>
      </c>
      <c r="BC250" s="1">
        <f t="shared" si="285"/>
        <v>40135.043187355273</v>
      </c>
      <c r="BD250" s="1">
        <f t="shared" si="286"/>
        <v>322.8290634866915</v>
      </c>
      <c r="BE250" s="2">
        <f t="shared" si="292"/>
        <v>1.2215527840971803E-2</v>
      </c>
      <c r="BF250" s="2">
        <f t="shared" si="293"/>
        <v>1.0459493193196024E-2</v>
      </c>
      <c r="BG250" s="2">
        <f t="shared" si="294"/>
        <v>6.7106044469667243E-3</v>
      </c>
      <c r="BH250" s="2">
        <f t="shared" si="276"/>
        <v>7.8852563004267393E-3</v>
      </c>
      <c r="BI250" s="2">
        <f t="shared" si="287"/>
        <v>1.4921912043355725E-5</v>
      </c>
      <c r="BJ250" s="2">
        <f t="shared" si="277"/>
        <v>1.0940099785851396E-5</v>
      </c>
      <c r="BK250" s="2">
        <f t="shared" si="278"/>
        <v>4.5032212043649583E-6</v>
      </c>
      <c r="BL250" s="2">
        <f t="shared" si="279"/>
        <v>5.4136880123747204</v>
      </c>
      <c r="BM250" s="2">
        <f t="shared" si="280"/>
        <v>1.6855540496686821</v>
      </c>
      <c r="BN250" s="2">
        <f t="shared" si="281"/>
        <v>0.23969454584201189</v>
      </c>
      <c r="BO250" s="2">
        <f t="shared" si="288"/>
        <v>134.45882123609567</v>
      </c>
      <c r="BP250" s="2">
        <f t="shared" si="289"/>
        <v>12.383402910795784</v>
      </c>
      <c r="BQ250" s="2">
        <f t="shared" si="290"/>
        <v>0.87827126904075969</v>
      </c>
      <c r="BR250" s="11">
        <f t="shared" si="291"/>
        <v>3.3696806337013746E-2</v>
      </c>
      <c r="BS250" s="17">
        <f t="shared" si="272"/>
        <v>4.5105233756514713E-4</v>
      </c>
      <c r="BT250" s="17">
        <f t="shared" si="273"/>
        <v>3.7476975147026472E-3</v>
      </c>
      <c r="BU250" s="12">
        <f>(BU$3*templow!$I360+BU$4*templow!$I360^2+BU$5*templow!$I360^6)*(K250/K$56)^$BW$1</f>
        <v>-0.49410527984972458</v>
      </c>
      <c r="BV250" s="12">
        <f>(BV$3*templow!$I360+BV$4*templow!$I360^2+BV$5*templow!$I360^6)*(L250/L$56)^$BW$1</f>
        <v>-1.3415840652622373</v>
      </c>
      <c r="BW250" s="12">
        <f>(BW$3*templow!$I360+BW$4*templow!$I360^2+BW$5*templow!$I360^6)*(M250/M$56)^$BW$1</f>
        <v>-2.0274727893596221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301"/>
        <v>2205</v>
      </c>
      <c r="B251" s="5">
        <f t="shared" si="302"/>
        <v>1165.4016795948457</v>
      </c>
      <c r="C251" s="5">
        <f t="shared" si="303"/>
        <v>2964.1498879286301</v>
      </c>
      <c r="D251" s="5">
        <f t="shared" si="304"/>
        <v>4369.8960912474367</v>
      </c>
      <c r="E251" s="15">
        <f t="shared" si="305"/>
        <v>1.8609341401711326E-7</v>
      </c>
      <c r="F251" s="15">
        <f t="shared" si="306"/>
        <v>3.6661650419703692E-7</v>
      </c>
      <c r="G251" s="15">
        <f t="shared" si="307"/>
        <v>7.4843455198525335E-7</v>
      </c>
      <c r="H251" s="5">
        <f t="shared" si="308"/>
        <v>363997.63995469618</v>
      </c>
      <c r="I251" s="5">
        <f t="shared" si="309"/>
        <v>154747.31487631731</v>
      </c>
      <c r="J251" s="5">
        <f t="shared" si="310"/>
        <v>53439.454707851357</v>
      </c>
      <c r="K251" s="5">
        <f t="shared" si="311"/>
        <v>312336.6357951712</v>
      </c>
      <c r="L251" s="5">
        <f t="shared" si="312"/>
        <v>52206.305594234269</v>
      </c>
      <c r="M251" s="5">
        <f t="shared" si="313"/>
        <v>12228.998949170998</v>
      </c>
      <c r="N251" s="15">
        <f t="shared" si="314"/>
        <v>3.2975199538167743E-3</v>
      </c>
      <c r="O251" s="15">
        <f t="shared" si="315"/>
        <v>4.3881096596547486E-3</v>
      </c>
      <c r="P251" s="15">
        <f t="shared" si="316"/>
        <v>3.98406911732474E-3</v>
      </c>
      <c r="Q251" s="5">
        <f t="shared" si="317"/>
        <v>6241.5170959150637</v>
      </c>
      <c r="R251" s="5">
        <f t="shared" si="318"/>
        <v>8500.9221268271776</v>
      </c>
      <c r="S251" s="5">
        <f t="shared" si="319"/>
        <v>5205.1105482009461</v>
      </c>
      <c r="T251" s="5">
        <f t="shared" si="320"/>
        <v>17.147136164651766</v>
      </c>
      <c r="U251" s="5">
        <f t="shared" si="321"/>
        <v>54.934214100073987</v>
      </c>
      <c r="V251" s="5">
        <f t="shared" si="322"/>
        <v>97.402014609932166</v>
      </c>
      <c r="W251" s="15">
        <f t="shared" si="323"/>
        <v>-1.0734613539272964E-2</v>
      </c>
      <c r="X251" s="15">
        <f t="shared" si="324"/>
        <v>-1.217998157191269E-2</v>
      </c>
      <c r="Y251" s="15">
        <f t="shared" si="325"/>
        <v>-9.7425357312937999E-3</v>
      </c>
      <c r="Z251" s="5">
        <f t="shared" si="268"/>
        <v>6516.5558595637212</v>
      </c>
      <c r="AA251" s="5">
        <f t="shared" si="269"/>
        <v>25831.575462868685</v>
      </c>
      <c r="AB251" s="5">
        <f t="shared" si="270"/>
        <v>81662.807156974246</v>
      </c>
      <c r="AC251" s="16">
        <f t="shared" si="326"/>
        <v>1.0490794899120359</v>
      </c>
      <c r="AD251" s="16">
        <f t="shared" si="327"/>
        <v>3.0467079437282383</v>
      </c>
      <c r="AE251" s="16">
        <f t="shared" si="328"/>
        <v>15.703404562824208</v>
      </c>
      <c r="AF251" s="15">
        <f t="shared" si="329"/>
        <v>-4.0504037456468023E-3</v>
      </c>
      <c r="AG251" s="15">
        <f t="shared" si="330"/>
        <v>2.9673830763510267E-4</v>
      </c>
      <c r="AH251" s="15">
        <f t="shared" si="331"/>
        <v>9.7937136394747881E-3</v>
      </c>
      <c r="AI251" s="1">
        <f t="shared" si="295"/>
        <v>702296.99877587985</v>
      </c>
      <c r="AJ251" s="1">
        <f t="shared" si="296"/>
        <v>295229.84265193867</v>
      </c>
      <c r="AK251" s="1">
        <f t="shared" si="297"/>
        <v>102385.78837609552</v>
      </c>
      <c r="AL251" s="14">
        <f t="shared" si="332"/>
        <v>87.251237883087583</v>
      </c>
      <c r="AM251" s="14">
        <f t="shared" si="333"/>
        <v>21.083447173557541</v>
      </c>
      <c r="AN251" s="14">
        <f t="shared" si="334"/>
        <v>6.642550722002353</v>
      </c>
      <c r="AO251" s="11">
        <f t="shared" si="335"/>
        <v>2.9051945190716488E-3</v>
      </c>
      <c r="AP251" s="11">
        <f t="shared" si="336"/>
        <v>3.6597788590476666E-3</v>
      </c>
      <c r="AQ251" s="11">
        <f t="shared" si="337"/>
        <v>3.3198811951405567E-3</v>
      </c>
      <c r="AR251" s="1">
        <f t="shared" si="271"/>
        <v>363997.63995469618</v>
      </c>
      <c r="AS251" s="1">
        <f t="shared" si="271"/>
        <v>154747.31487631731</v>
      </c>
      <c r="AT251" s="1">
        <f t="shared" si="271"/>
        <v>53439.454707851357</v>
      </c>
      <c r="AU251" s="1">
        <f t="shared" si="298"/>
        <v>72799.527990939241</v>
      </c>
      <c r="AV251" s="1">
        <f t="shared" si="299"/>
        <v>30949.462975263465</v>
      </c>
      <c r="AW251" s="1">
        <f t="shared" si="300"/>
        <v>10687.890941570273</v>
      </c>
      <c r="AX251" s="1">
        <f t="shared" si="282"/>
        <v>249869.30863613702</v>
      </c>
      <c r="AY251" s="1">
        <f t="shared" si="274"/>
        <v>41765.044475387411</v>
      </c>
      <c r="AZ251" s="1">
        <f t="shared" si="275"/>
        <v>9783.1991593367984</v>
      </c>
      <c r="BA251" s="1">
        <f t="shared" si="283"/>
        <v>14484.420040811916</v>
      </c>
      <c r="BB251" s="1">
        <f t="shared" si="284"/>
        <v>31538.006475654835</v>
      </c>
      <c r="BC251" s="1">
        <f t="shared" si="285"/>
        <v>40152.448604453995</v>
      </c>
      <c r="BD251" s="1">
        <f t="shared" si="286"/>
        <v>313.5508401169763</v>
      </c>
      <c r="BE251" s="2">
        <f t="shared" si="292"/>
        <v>1.2215527840971803E-2</v>
      </c>
      <c r="BF251" s="2">
        <f t="shared" si="293"/>
        <v>1.0459493193196024E-2</v>
      </c>
      <c r="BG251" s="2">
        <f t="shared" si="294"/>
        <v>6.7106044469667243E-3</v>
      </c>
      <c r="BH251" s="2">
        <f t="shared" si="276"/>
        <v>7.8746405045573391E-3</v>
      </c>
      <c r="BI251" s="2">
        <f t="shared" si="287"/>
        <v>1.4921912043355725E-5</v>
      </c>
      <c r="BJ251" s="2">
        <f t="shared" si="277"/>
        <v>1.0940099785851396E-5</v>
      </c>
      <c r="BK251" s="2">
        <f t="shared" si="278"/>
        <v>4.5032212043649583E-6</v>
      </c>
      <c r="BL251" s="2">
        <f t="shared" si="279"/>
        <v>5.4315407673930416</v>
      </c>
      <c r="BM251" s="2">
        <f t="shared" si="280"/>
        <v>1.6929510663394776</v>
      </c>
      <c r="BN251" s="2">
        <f t="shared" si="281"/>
        <v>0.24064968559009703</v>
      </c>
      <c r="BO251" s="2">
        <f t="shared" si="288"/>
        <v>136.46543974265285</v>
      </c>
      <c r="BP251" s="2">
        <f t="shared" si="289"/>
        <v>12.531782964154168</v>
      </c>
      <c r="BQ251" s="2">
        <f t="shared" si="290"/>
        <v>0.87827263081136386</v>
      </c>
      <c r="BR251" s="11">
        <f t="shared" si="291"/>
        <v>3.3656103104631824E-2</v>
      </c>
      <c r="BS251" s="17">
        <f t="shared" si="272"/>
        <v>4.3634877732038924E-4</v>
      </c>
      <c r="BT251" s="17">
        <f t="shared" si="273"/>
        <v>3.6385412764103368E-3</v>
      </c>
      <c r="BU251" s="12">
        <f>(BU$3*templow!$I361+BU$4*templow!$I361^2+BU$5*templow!$I361^6)*(K251/K$56)^$BW$1</f>
        <v>-0.52871192500462616</v>
      </c>
      <c r="BV251" s="12">
        <f>(BV$3*templow!$I361+BV$4*templow!$I361^2+BV$5*templow!$I361^6)*(L251/L$56)^$BW$1</f>
        <v>-1.3661168352024979</v>
      </c>
      <c r="BW251" s="12">
        <f>(BW$3*templow!$I361+BW$4*templow!$I361^2+BW$5*templow!$I361^6)*(M251/M$56)^$BW$1</f>
        <v>-2.0493158778910718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301"/>
        <v>2206</v>
      </c>
      <c r="B252" s="5">
        <f t="shared" si="302"/>
        <v>1165.4018856247442</v>
      </c>
      <c r="C252" s="5">
        <f t="shared" si="303"/>
        <v>2964.1509202995862</v>
      </c>
      <c r="D252" s="5">
        <f t="shared" si="304"/>
        <v>4369.8991982995985</v>
      </c>
      <c r="E252" s="15">
        <f t="shared" si="305"/>
        <v>1.7678874331625759E-7</v>
      </c>
      <c r="F252" s="15">
        <f t="shared" si="306"/>
        <v>3.4828567898718508E-7</v>
      </c>
      <c r="G252" s="15">
        <f t="shared" si="307"/>
        <v>7.1101282438599068E-7</v>
      </c>
      <c r="H252" s="5">
        <f t="shared" si="308"/>
        <v>365184.31132015848</v>
      </c>
      <c r="I252" s="5">
        <f t="shared" si="309"/>
        <v>155419.17143500561</v>
      </c>
      <c r="J252" s="5">
        <f t="shared" si="310"/>
        <v>53650.134414837659</v>
      </c>
      <c r="K252" s="5">
        <f t="shared" si="311"/>
        <v>313354.83134591964</v>
      </c>
      <c r="L252" s="5">
        <f t="shared" si="312"/>
        <v>52432.948123740418</v>
      </c>
      <c r="M252" s="5">
        <f t="shared" si="313"/>
        <v>12277.201825550994</v>
      </c>
      <c r="N252" s="15">
        <f t="shared" si="314"/>
        <v>3.2599299411555371E-3</v>
      </c>
      <c r="O252" s="15">
        <f t="shared" si="315"/>
        <v>4.3412864964569309E-3</v>
      </c>
      <c r="P252" s="15">
        <f t="shared" si="316"/>
        <v>3.9416861985472895E-3</v>
      </c>
      <c r="Q252" s="5">
        <f t="shared" si="317"/>
        <v>6194.6464093953891</v>
      </c>
      <c r="R252" s="5">
        <f t="shared" si="318"/>
        <v>8433.839426329183</v>
      </c>
      <c r="S252" s="5">
        <f t="shared" si="319"/>
        <v>5174.7202776471368</v>
      </c>
      <c r="T252" s="5">
        <f t="shared" si="320"/>
        <v>16.963068284618938</v>
      </c>
      <c r="U252" s="5">
        <f t="shared" si="321"/>
        <v>54.265116384667579</v>
      </c>
      <c r="V252" s="5">
        <f t="shared" si="322"/>
        <v>96.453072002294903</v>
      </c>
      <c r="W252" s="15">
        <f t="shared" si="323"/>
        <v>-1.0734613539272964E-2</v>
      </c>
      <c r="X252" s="15">
        <f t="shared" si="324"/>
        <v>-1.217998157191269E-2</v>
      </c>
      <c r="Y252" s="15">
        <f t="shared" si="325"/>
        <v>-9.7425357312937999E-3</v>
      </c>
      <c r="Z252" s="5">
        <f t="shared" si="268"/>
        <v>6441.6647038478068</v>
      </c>
      <c r="AA252" s="5">
        <f t="shared" si="269"/>
        <v>25636.532993586541</v>
      </c>
      <c r="AB252" s="5">
        <f t="shared" si="270"/>
        <v>81984.591817800654</v>
      </c>
      <c r="AC252" s="16">
        <f t="shared" si="326"/>
        <v>1.044830294416615</v>
      </c>
      <c r="AD252" s="16">
        <f t="shared" si="327"/>
        <v>3.0476120186873188</v>
      </c>
      <c r="AE252" s="16">
        <f t="shared" si="328"/>
        <v>15.857199210277329</v>
      </c>
      <c r="AF252" s="15">
        <f t="shared" si="329"/>
        <v>-4.0504037456468023E-3</v>
      </c>
      <c r="AG252" s="15">
        <f t="shared" si="330"/>
        <v>2.9673830763510267E-4</v>
      </c>
      <c r="AH252" s="15">
        <f t="shared" si="331"/>
        <v>9.7937136394747881E-3</v>
      </c>
      <c r="AI252" s="1">
        <f t="shared" si="295"/>
        <v>704866.8268892311</v>
      </c>
      <c r="AJ252" s="1">
        <f t="shared" si="296"/>
        <v>296656.32136200828</v>
      </c>
      <c r="AK252" s="1">
        <f t="shared" si="297"/>
        <v>102835.10048005625</v>
      </c>
      <c r="AL252" s="14">
        <f t="shared" si="332"/>
        <v>87.502184882986953</v>
      </c>
      <c r="AM252" s="14">
        <f t="shared" si="333"/>
        <v>21.159836320256758</v>
      </c>
      <c r="AN252" s="14">
        <f t="shared" si="334"/>
        <v>6.6643826764397991</v>
      </c>
      <c r="AO252" s="11">
        <f t="shared" si="335"/>
        <v>2.8761425738809323E-3</v>
      </c>
      <c r="AP252" s="11">
        <f t="shared" si="336"/>
        <v>3.6231810704571901E-3</v>
      </c>
      <c r="AQ252" s="11">
        <f t="shared" si="337"/>
        <v>3.286682383189151E-3</v>
      </c>
      <c r="AR252" s="1">
        <f t="shared" si="271"/>
        <v>365184.31132015848</v>
      </c>
      <c r="AS252" s="1">
        <f t="shared" si="271"/>
        <v>155419.17143500561</v>
      </c>
      <c r="AT252" s="1">
        <f t="shared" si="271"/>
        <v>53650.134414837659</v>
      </c>
      <c r="AU252" s="1">
        <f t="shared" si="298"/>
        <v>73036.862264031704</v>
      </c>
      <c r="AV252" s="1">
        <f t="shared" si="299"/>
        <v>31083.834287001126</v>
      </c>
      <c r="AW252" s="1">
        <f t="shared" si="300"/>
        <v>10730.026882967533</v>
      </c>
      <c r="AX252" s="1">
        <f t="shared" si="282"/>
        <v>250683.8650767357</v>
      </c>
      <c r="AY252" s="1">
        <f t="shared" si="274"/>
        <v>41946.358498992333</v>
      </c>
      <c r="AZ252" s="1">
        <f t="shared" si="275"/>
        <v>9821.7614604407954</v>
      </c>
      <c r="BA252" s="1">
        <f t="shared" si="283"/>
        <v>14488.215550973528</v>
      </c>
      <c r="BB252" s="1">
        <f t="shared" si="284"/>
        <v>31550.857836500778</v>
      </c>
      <c r="BC252" s="1">
        <f t="shared" si="285"/>
        <v>40169.668066340666</v>
      </c>
      <c r="BD252" s="1">
        <f t="shared" si="286"/>
        <v>304.53792637581807</v>
      </c>
      <c r="BE252" s="2">
        <f t="shared" si="292"/>
        <v>1.2215527840971803E-2</v>
      </c>
      <c r="BF252" s="2">
        <f t="shared" si="293"/>
        <v>1.0459493193196024E-2</v>
      </c>
      <c r="BG252" s="2">
        <f t="shared" si="294"/>
        <v>6.7106044469667243E-3</v>
      </c>
      <c r="BH252" s="2">
        <f t="shared" si="276"/>
        <v>7.8640865011555539E-3</v>
      </c>
      <c r="BI252" s="2">
        <f t="shared" si="287"/>
        <v>1.4921912043355725E-5</v>
      </c>
      <c r="BJ252" s="2">
        <f t="shared" si="277"/>
        <v>1.0940099785851396E-5</v>
      </c>
      <c r="BK252" s="2">
        <f t="shared" si="278"/>
        <v>4.5032212043649583E-6</v>
      </c>
      <c r="BL252" s="2">
        <f t="shared" si="279"/>
        <v>5.4492481731328395</v>
      </c>
      <c r="BM252" s="2">
        <f t="shared" si="280"/>
        <v>1.7003012441333063</v>
      </c>
      <c r="BN252" s="2">
        <f t="shared" si="281"/>
        <v>0.24159842291392714</v>
      </c>
      <c r="BO252" s="2">
        <f t="shared" si="288"/>
        <v>138.50205892749631</v>
      </c>
      <c r="BP252" s="2">
        <f t="shared" si="289"/>
        <v>12.681947017744427</v>
      </c>
      <c r="BQ252" s="2">
        <f t="shared" si="290"/>
        <v>0.87827437473782199</v>
      </c>
      <c r="BR252" s="11">
        <f t="shared" si="291"/>
        <v>3.3615816862842179E-2</v>
      </c>
      <c r="BS252" s="17">
        <f t="shared" si="272"/>
        <v>4.2214115121053932E-4</v>
      </c>
      <c r="BT252" s="17">
        <f t="shared" si="273"/>
        <v>3.5325643460294531E-3</v>
      </c>
      <c r="BU252" s="12">
        <f>(BU$3*templow!$I362+BU$4*templow!$I362^2+BU$5*templow!$I362^6)*(K252/K$56)^$BW$1</f>
        <v>-0.56332512003931334</v>
      </c>
      <c r="BV252" s="12">
        <f>(BV$3*templow!$I362+BV$4*templow!$I362^2+BV$5*templow!$I362^6)*(L252/L$56)^$BW$1</f>
        <v>-1.3906306779101565</v>
      </c>
      <c r="BW252" s="12">
        <f>(BW$3*templow!$I362+BW$4*templow!$I362^2+BW$5*templow!$I362^6)*(M252/M$56)^$BW$1</f>
        <v>-2.0711348486393679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301"/>
        <v>2207</v>
      </c>
      <c r="B253" s="5">
        <f t="shared" si="302"/>
        <v>1165.4020813531824</v>
      </c>
      <c r="C253" s="5">
        <f t="shared" si="303"/>
        <v>2964.1519010523361</v>
      </c>
      <c r="D253" s="5">
        <f t="shared" si="304"/>
        <v>4369.9021500012504</v>
      </c>
      <c r="E253" s="15">
        <f t="shared" si="305"/>
        <v>1.6794930615044471E-7</v>
      </c>
      <c r="F253" s="15">
        <f t="shared" si="306"/>
        <v>3.3087139503782582E-7</v>
      </c>
      <c r="G253" s="15">
        <f t="shared" si="307"/>
        <v>6.7546218316669107E-7</v>
      </c>
      <c r="H253" s="5">
        <f t="shared" si="308"/>
        <v>366361.26397623558</v>
      </c>
      <c r="I253" s="5">
        <f t="shared" si="309"/>
        <v>156086.73931783199</v>
      </c>
      <c r="J253" s="5">
        <f t="shared" si="310"/>
        <v>53859.392122960788</v>
      </c>
      <c r="K253" s="5">
        <f t="shared" si="311"/>
        <v>314364.68995391083</v>
      </c>
      <c r="L253" s="5">
        <f t="shared" si="312"/>
        <v>52658.144564864553</v>
      </c>
      <c r="M253" s="5">
        <f t="shared" si="313"/>
        <v>12325.079664071052</v>
      </c>
      <c r="N253" s="15">
        <f t="shared" si="314"/>
        <v>3.2227318904056723E-3</v>
      </c>
      <c r="O253" s="15">
        <f t="shared" si="315"/>
        <v>4.2949414286734822E-3</v>
      </c>
      <c r="P253" s="15">
        <f t="shared" si="316"/>
        <v>3.8997353957654912E-3</v>
      </c>
      <c r="Q253" s="5">
        <f t="shared" si="317"/>
        <v>6147.8996888084584</v>
      </c>
      <c r="R253" s="5">
        <f t="shared" si="318"/>
        <v>8366.8998386567619</v>
      </c>
      <c r="S253" s="5">
        <f t="shared" si="319"/>
        <v>5144.2922902860864</v>
      </c>
      <c r="T253" s="5">
        <f t="shared" si="320"/>
        <v>16.780976302143255</v>
      </c>
      <c r="U253" s="5">
        <f t="shared" si="321"/>
        <v>53.604168267104633</v>
      </c>
      <c r="V253" s="5">
        <f t="shared" si="322"/>
        <v>95.513374501919486</v>
      </c>
      <c r="W253" s="15">
        <f t="shared" si="323"/>
        <v>-1.0734613539272964E-2</v>
      </c>
      <c r="X253" s="15">
        <f t="shared" si="324"/>
        <v>-1.217998157191269E-2</v>
      </c>
      <c r="Y253" s="15">
        <f t="shared" si="325"/>
        <v>-9.7425357312937999E-3</v>
      </c>
      <c r="Z253" s="5">
        <f t="shared" si="268"/>
        <v>6367.3955985734974</v>
      </c>
      <c r="AA253" s="5">
        <f t="shared" si="269"/>
        <v>25441.776619634733</v>
      </c>
      <c r="AB253" s="5">
        <f t="shared" si="270"/>
        <v>82304.166765871065</v>
      </c>
      <c r="AC253" s="16">
        <f t="shared" si="326"/>
        <v>1.0405983098785447</v>
      </c>
      <c r="AD253" s="16">
        <f t="shared" si="327"/>
        <v>3.0485163619200724</v>
      </c>
      <c r="AE253" s="16">
        <f t="shared" si="328"/>
        <v>16.012500078466893</v>
      </c>
      <c r="AF253" s="15">
        <f t="shared" si="329"/>
        <v>-4.0504037456468023E-3</v>
      </c>
      <c r="AG253" s="15">
        <f t="shared" si="330"/>
        <v>2.9673830763510267E-4</v>
      </c>
      <c r="AH253" s="15">
        <f t="shared" si="331"/>
        <v>9.7937136394747881E-3</v>
      </c>
      <c r="AI253" s="1">
        <f t="shared" si="295"/>
        <v>707417.00646433968</v>
      </c>
      <c r="AJ253" s="1">
        <f t="shared" si="296"/>
        <v>298074.52351280855</v>
      </c>
      <c r="AK253" s="1">
        <f t="shared" si="297"/>
        <v>103281.61731501816</v>
      </c>
      <c r="AL253" s="14">
        <f t="shared" si="332"/>
        <v>87.751336954644017</v>
      </c>
      <c r="AM253" s="14">
        <f t="shared" si="333"/>
        <v>21.235735579482192</v>
      </c>
      <c r="AN253" s="14">
        <f t="shared" si="334"/>
        <v>6.6860673484859108</v>
      </c>
      <c r="AO253" s="11">
        <f t="shared" si="335"/>
        <v>2.8473811481421231E-3</v>
      </c>
      <c r="AP253" s="11">
        <f t="shared" si="336"/>
        <v>3.5869492597526182E-3</v>
      </c>
      <c r="AQ253" s="11">
        <f t="shared" si="337"/>
        <v>3.2538155593572595E-3</v>
      </c>
      <c r="AR253" s="1">
        <f t="shared" si="271"/>
        <v>366361.26397623558</v>
      </c>
      <c r="AS253" s="1">
        <f t="shared" si="271"/>
        <v>156086.73931783199</v>
      </c>
      <c r="AT253" s="1">
        <f t="shared" si="271"/>
        <v>53859.392122960788</v>
      </c>
      <c r="AU253" s="1">
        <f t="shared" si="298"/>
        <v>73272.252795247114</v>
      </c>
      <c r="AV253" s="1">
        <f t="shared" si="299"/>
        <v>31217.3478635664</v>
      </c>
      <c r="AW253" s="1">
        <f t="shared" si="300"/>
        <v>10771.878424592158</v>
      </c>
      <c r="AX253" s="1">
        <f t="shared" si="282"/>
        <v>251491.75196312869</v>
      </c>
      <c r="AY253" s="1">
        <f t="shared" si="274"/>
        <v>42126.515651891634</v>
      </c>
      <c r="AZ253" s="1">
        <f t="shared" si="275"/>
        <v>9860.0637312568433</v>
      </c>
      <c r="BA253" s="1">
        <f t="shared" si="283"/>
        <v>14491.967723749662</v>
      </c>
      <c r="BB253" s="1">
        <f t="shared" si="284"/>
        <v>31563.571873460114</v>
      </c>
      <c r="BC253" s="1">
        <f t="shared" si="285"/>
        <v>40186.703519062889</v>
      </c>
      <c r="BD253" s="1">
        <f t="shared" si="286"/>
        <v>295.78278947004748</v>
      </c>
      <c r="BE253" s="2">
        <f t="shared" si="292"/>
        <v>1.2215527840971803E-2</v>
      </c>
      <c r="BF253" s="2">
        <f t="shared" si="293"/>
        <v>1.0459493193196024E-2</v>
      </c>
      <c r="BG253" s="2">
        <f t="shared" si="294"/>
        <v>6.7106044469667243E-3</v>
      </c>
      <c r="BH253" s="2">
        <f t="shared" si="276"/>
        <v>7.8535945321231825E-3</v>
      </c>
      <c r="BI253" s="2">
        <f t="shared" si="287"/>
        <v>1.4921912043355725E-5</v>
      </c>
      <c r="BJ253" s="2">
        <f t="shared" si="277"/>
        <v>1.0940099785851396E-5</v>
      </c>
      <c r="BK253" s="2">
        <f t="shared" si="278"/>
        <v>4.5032212043649583E-6</v>
      </c>
      <c r="BL253" s="2">
        <f t="shared" si="279"/>
        <v>5.4668105571460153</v>
      </c>
      <c r="BM253" s="2">
        <f t="shared" si="280"/>
        <v>1.7076045033852565</v>
      </c>
      <c r="BN253" s="2">
        <f t="shared" si="281"/>
        <v>0.24254075666232403</v>
      </c>
      <c r="BO253" s="2">
        <f t="shared" si="288"/>
        <v>140.56912753961561</v>
      </c>
      <c r="BP253" s="2">
        <f t="shared" si="289"/>
        <v>12.833916529108061</v>
      </c>
      <c r="BQ253" s="2">
        <f t="shared" si="290"/>
        <v>0.87827649678883191</v>
      </c>
      <c r="BR253" s="11">
        <f t="shared" si="291"/>
        <v>3.3575943230184951E-2</v>
      </c>
      <c r="BS253" s="17">
        <f t="shared" si="272"/>
        <v>4.0841204664591178E-4</v>
      </c>
      <c r="BT253" s="17">
        <f t="shared" si="273"/>
        <v>3.4296741223586924E-3</v>
      </c>
      <c r="BU253" s="12">
        <f>(BU$3*templow!$I363+BU$4*templow!$I363^2+BU$5*templow!$I363^6)*(K253/K$56)^$BW$1</f>
        <v>-0.59794344604453231</v>
      </c>
      <c r="BV253" s="12">
        <f>(BV$3*templow!$I363+BV$4*templow!$I363^2+BV$5*templow!$I363^6)*(L253/L$56)^$BW$1</f>
        <v>-1.4151249696886889</v>
      </c>
      <c r="BW253" s="12">
        <f>(BW$3*templow!$I363+BW$4*templow!$I363^2+BW$5*templow!$I363^6)*(M253/M$56)^$BW$1</f>
        <v>-2.0929292874016787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301"/>
        <v>2208</v>
      </c>
      <c r="B254" s="5">
        <f t="shared" si="302"/>
        <v>1165.4022672952299</v>
      </c>
      <c r="C254" s="5">
        <f t="shared" si="303"/>
        <v>2964.152832767757</v>
      </c>
      <c r="D254" s="5">
        <f t="shared" si="304"/>
        <v>4369.9049541197146</v>
      </c>
      <c r="E254" s="15">
        <f t="shared" si="305"/>
        <v>1.5955184084292248E-7</v>
      </c>
      <c r="F254" s="15">
        <f t="shared" si="306"/>
        <v>3.1432782528593453E-7</v>
      </c>
      <c r="G254" s="15">
        <f t="shared" si="307"/>
        <v>6.4168907400835651E-7</v>
      </c>
      <c r="H254" s="5">
        <f t="shared" si="308"/>
        <v>367528.52086107625</v>
      </c>
      <c r="I254" s="5">
        <f t="shared" si="309"/>
        <v>156750.01198370571</v>
      </c>
      <c r="J254" s="5">
        <f t="shared" si="310"/>
        <v>54067.227780639143</v>
      </c>
      <c r="K254" s="5">
        <f t="shared" si="311"/>
        <v>315366.23119334527</v>
      </c>
      <c r="L254" s="5">
        <f t="shared" si="312"/>
        <v>52881.892678030876</v>
      </c>
      <c r="M254" s="5">
        <f t="shared" si="313"/>
        <v>12372.632436700353</v>
      </c>
      <c r="N254" s="15">
        <f t="shared" si="314"/>
        <v>3.1859215473000191E-3</v>
      </c>
      <c r="O254" s="15">
        <f t="shared" si="315"/>
        <v>4.2490694462413714E-3</v>
      </c>
      <c r="P254" s="15">
        <f t="shared" si="316"/>
        <v>3.8582121921630907E-3</v>
      </c>
      <c r="Q254" s="5">
        <f t="shared" si="317"/>
        <v>6101.2818051956174</v>
      </c>
      <c r="R254" s="5">
        <f t="shared" si="318"/>
        <v>8300.1122831441571</v>
      </c>
      <c r="S254" s="5">
        <f t="shared" si="319"/>
        <v>5113.831523937457</v>
      </c>
      <c r="T254" s="5">
        <f t="shared" si="320"/>
        <v>16.600839006728048</v>
      </c>
      <c r="U254" s="5">
        <f t="shared" si="321"/>
        <v>52.951270485433589</v>
      </c>
      <c r="V254" s="5">
        <f t="shared" si="322"/>
        <v>94.582832038018083</v>
      </c>
      <c r="W254" s="15">
        <f t="shared" si="323"/>
        <v>-1.0734613539272964E-2</v>
      </c>
      <c r="X254" s="15">
        <f t="shared" si="324"/>
        <v>-1.217998157191269E-2</v>
      </c>
      <c r="Y254" s="15">
        <f t="shared" si="325"/>
        <v>-9.7425357312937999E-3</v>
      </c>
      <c r="Z254" s="5">
        <f t="shared" ref="Z254:Z317" si="338">Q253*AC254*(1-BE253)</f>
        <v>6293.7493593887702</v>
      </c>
      <c r="AA254" s="5">
        <f t="shared" ref="AA254:AA317" si="339">R253*AD254*(1-BF253)</f>
        <v>25247.334251551059</v>
      </c>
      <c r="AB254" s="5">
        <f t="shared" ref="AB254:AB317" si="340">S253*AE254*(1-BG253)</f>
        <v>82621.531900398011</v>
      </c>
      <c r="AC254" s="16">
        <f t="shared" si="326"/>
        <v>1.036383466586499</v>
      </c>
      <c r="AD254" s="16">
        <f t="shared" si="327"/>
        <v>3.0494209735061064</v>
      </c>
      <c r="AE254" s="16">
        <f t="shared" si="328"/>
        <v>16.169321918887466</v>
      </c>
      <c r="AF254" s="15">
        <f t="shared" si="329"/>
        <v>-4.0504037456468023E-3</v>
      </c>
      <c r="AG254" s="15">
        <f t="shared" si="330"/>
        <v>2.9673830763510267E-4</v>
      </c>
      <c r="AH254" s="15">
        <f t="shared" si="331"/>
        <v>9.7937136394747881E-3</v>
      </c>
      <c r="AI254" s="1">
        <f t="shared" si="295"/>
        <v>709947.55861315283</v>
      </c>
      <c r="AJ254" s="1">
        <f t="shared" si="296"/>
        <v>299484.41902509413</v>
      </c>
      <c r="AK254" s="1">
        <f t="shared" si="297"/>
        <v>103725.3340081085</v>
      </c>
      <c r="AL254" s="14">
        <f t="shared" si="332"/>
        <v>87.99869984218725</v>
      </c>
      <c r="AM254" s="14">
        <f t="shared" si="333"/>
        <v>21.311145370439149</v>
      </c>
      <c r="AN254" s="14">
        <f t="shared" si="334"/>
        <v>6.7076050261556306</v>
      </c>
      <c r="AO254" s="11">
        <f t="shared" si="335"/>
        <v>2.8189073366607018E-3</v>
      </c>
      <c r="AP254" s="11">
        <f t="shared" si="336"/>
        <v>3.551079767155092E-3</v>
      </c>
      <c r="AQ254" s="11">
        <f t="shared" si="337"/>
        <v>3.2212774037636868E-3</v>
      </c>
      <c r="AR254" s="1">
        <f t="shared" ref="AR254:AT317" si="341">MAX(0.3*B254,AL254*AI254^$AR$5*B254^(1-$AR$5)*(1-BI253+BU253/100))</f>
        <v>367528.52086107625</v>
      </c>
      <c r="AS254" s="1">
        <f t="shared" si="341"/>
        <v>156750.01198370571</v>
      </c>
      <c r="AT254" s="1">
        <f t="shared" si="341"/>
        <v>54067.227780639143</v>
      </c>
      <c r="AU254" s="1">
        <f t="shared" si="298"/>
        <v>73505.70417221525</v>
      </c>
      <c r="AV254" s="1">
        <f t="shared" si="299"/>
        <v>31350.002396741143</v>
      </c>
      <c r="AW254" s="1">
        <f t="shared" si="300"/>
        <v>10813.44555612783</v>
      </c>
      <c r="AX254" s="1">
        <f t="shared" si="282"/>
        <v>252292.98495467624</v>
      </c>
      <c r="AY254" s="1">
        <f t="shared" si="274"/>
        <v>42305.514142424698</v>
      </c>
      <c r="AZ254" s="1">
        <f t="shared" si="275"/>
        <v>9898.1059493602806</v>
      </c>
      <c r="BA254" s="1">
        <f t="shared" si="283"/>
        <v>14495.677014224022</v>
      </c>
      <c r="BB254" s="1">
        <f t="shared" si="284"/>
        <v>31576.150003278763</v>
      </c>
      <c r="BC254" s="1">
        <f t="shared" si="285"/>
        <v>40203.556885652535</v>
      </c>
      <c r="BD254" s="1">
        <f t="shared" si="286"/>
        <v>287.27810831962472</v>
      </c>
      <c r="BE254" s="2">
        <f t="shared" si="292"/>
        <v>1.2215527840971803E-2</v>
      </c>
      <c r="BF254" s="2">
        <f t="shared" si="293"/>
        <v>1.0459493193196024E-2</v>
      </c>
      <c r="BG254" s="2">
        <f t="shared" si="294"/>
        <v>6.7106044469667243E-3</v>
      </c>
      <c r="BH254" s="2">
        <f t="shared" si="276"/>
        <v>7.8431648280802083E-3</v>
      </c>
      <c r="BI254" s="2">
        <f t="shared" si="287"/>
        <v>1.4921912043355725E-5</v>
      </c>
      <c r="BJ254" s="2">
        <f t="shared" si="277"/>
        <v>1.0940099785851396E-5</v>
      </c>
      <c r="BK254" s="2">
        <f t="shared" si="278"/>
        <v>4.5032212043649583E-6</v>
      </c>
      <c r="BL254" s="2">
        <f t="shared" si="279"/>
        <v>5.4842282617136098</v>
      </c>
      <c r="BM254" s="2">
        <f t="shared" si="280"/>
        <v>1.7148607725351426</v>
      </c>
      <c r="BN254" s="2">
        <f t="shared" si="281"/>
        <v>0.24347668660300434</v>
      </c>
      <c r="BO254" s="2">
        <f t="shared" si="288"/>
        <v>142.66710104152207</v>
      </c>
      <c r="BP254" s="2">
        <f t="shared" si="289"/>
        <v>12.987713213930625</v>
      </c>
      <c r="BQ254" s="2">
        <f t="shared" si="290"/>
        <v>0.87827899298045342</v>
      </c>
      <c r="BR254" s="11">
        <f t="shared" si="291"/>
        <v>3.3536477871629805E-2</v>
      </c>
      <c r="BS254" s="17">
        <f t="shared" si="272"/>
        <v>3.9514469093535721E-4</v>
      </c>
      <c r="BT254" s="17">
        <f t="shared" si="273"/>
        <v>3.3297807013191187E-3</v>
      </c>
      <c r="BU254" s="12">
        <f>(BU$3*templow!$I364+BU$4*templow!$I364^2+BU$5*templow!$I364^6)*(K254/K$56)^$BW$1</f>
        <v>-0.63256552587822901</v>
      </c>
      <c r="BV254" s="12">
        <f>(BV$3*templow!$I364+BV$4*templow!$I364^2+BV$5*templow!$I364^6)*(L254/L$56)^$BW$1</f>
        <v>-1.4395991111881412</v>
      </c>
      <c r="BW254" s="12">
        <f>(BW$3*templow!$I364+BW$4*templow!$I364^2+BW$5*templow!$I364^6)*(M254/M$56)^$BW$1</f>
        <v>-2.1146987985131163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301"/>
        <v>2209</v>
      </c>
      <c r="B255" s="5">
        <f t="shared" si="302"/>
        <v>1165.4024439402031</v>
      </c>
      <c r="C255" s="5">
        <f t="shared" si="303"/>
        <v>2964.1537178976851</v>
      </c>
      <c r="D255" s="5">
        <f t="shared" si="304"/>
        <v>4369.9076180339653</v>
      </c>
      <c r="E255" s="15">
        <f t="shared" si="305"/>
        <v>1.5157424880077635E-7</v>
      </c>
      <c r="F255" s="15">
        <f t="shared" si="306"/>
        <v>2.9861143402163779E-7</v>
      </c>
      <c r="G255" s="15">
        <f t="shared" si="307"/>
        <v>6.0960462030793871E-7</v>
      </c>
      <c r="H255" s="5">
        <f t="shared" si="308"/>
        <v>368686.10587490269</v>
      </c>
      <c r="I255" s="5">
        <f t="shared" si="309"/>
        <v>157408.98362000173</v>
      </c>
      <c r="J255" s="5">
        <f t="shared" si="310"/>
        <v>54273.641536556395</v>
      </c>
      <c r="K255" s="5">
        <f t="shared" si="311"/>
        <v>316359.47546873346</v>
      </c>
      <c r="L255" s="5">
        <f t="shared" si="312"/>
        <v>53104.190470811162</v>
      </c>
      <c r="M255" s="5">
        <f t="shared" si="313"/>
        <v>12419.860161935017</v>
      </c>
      <c r="N255" s="15">
        <f t="shared" si="314"/>
        <v>3.1494947053454236E-3</v>
      </c>
      <c r="O255" s="15">
        <f t="shared" si="315"/>
        <v>4.2036655936983358E-3</v>
      </c>
      <c r="P255" s="15">
        <f t="shared" si="316"/>
        <v>3.817112120341859E-3</v>
      </c>
      <c r="Q255" s="5">
        <f t="shared" si="317"/>
        <v>6054.7974995672366</v>
      </c>
      <c r="R255" s="5">
        <f t="shared" si="318"/>
        <v>8233.4854530557805</v>
      </c>
      <c r="S255" s="5">
        <f t="shared" si="319"/>
        <v>5083.3428297476703</v>
      </c>
      <c r="T255" s="5">
        <f t="shared" si="320"/>
        <v>16.422635415563136</v>
      </c>
      <c r="U255" s="5">
        <f t="shared" si="321"/>
        <v>52.306324986711644</v>
      </c>
      <c r="V255" s="5">
        <f t="shared" si="322"/>
        <v>93.661355417320735</v>
      </c>
      <c r="W255" s="15">
        <f t="shared" si="323"/>
        <v>-1.0734613539272964E-2</v>
      </c>
      <c r="X255" s="15">
        <f t="shared" si="324"/>
        <v>-1.217998157191269E-2</v>
      </c>
      <c r="Y255" s="15">
        <f t="shared" si="325"/>
        <v>-9.7425357312937999E-3</v>
      </c>
      <c r="Z255" s="5">
        <f t="shared" si="338"/>
        <v>6220.7266113950373</v>
      </c>
      <c r="AA255" s="5">
        <f t="shared" si="339"/>
        <v>25053.233143290796</v>
      </c>
      <c r="AB255" s="5">
        <f t="shared" si="340"/>
        <v>82936.687433645551</v>
      </c>
      <c r="AC255" s="16">
        <f t="shared" si="326"/>
        <v>1.0321856951115107</v>
      </c>
      <c r="AD255" s="16">
        <f t="shared" si="327"/>
        <v>3.0503258535250515</v>
      </c>
      <c r="AE255" s="16">
        <f t="shared" si="328"/>
        <v>16.327679627505532</v>
      </c>
      <c r="AF255" s="15">
        <f t="shared" si="329"/>
        <v>-4.0504037456468023E-3</v>
      </c>
      <c r="AG255" s="15">
        <f t="shared" si="330"/>
        <v>2.9673830763510267E-4</v>
      </c>
      <c r="AH255" s="15">
        <f t="shared" si="331"/>
        <v>9.7937136394747881E-3</v>
      </c>
      <c r="AI255" s="1">
        <f t="shared" si="295"/>
        <v>712458.50692405272</v>
      </c>
      <c r="AJ255" s="1">
        <f t="shared" si="296"/>
        <v>300885.97951932583</v>
      </c>
      <c r="AK255" s="1">
        <f t="shared" si="297"/>
        <v>104166.24616342549</v>
      </c>
      <c r="AL255" s="14">
        <f t="shared" si="332"/>
        <v>88.244279420982977</v>
      </c>
      <c r="AM255" s="14">
        <f t="shared" si="333"/>
        <v>21.386066171807617</v>
      </c>
      <c r="AN255" s="14">
        <f t="shared" si="334"/>
        <v>6.7289960120947168</v>
      </c>
      <c r="AO255" s="11">
        <f t="shared" si="335"/>
        <v>2.7907182632940946E-3</v>
      </c>
      <c r="AP255" s="11">
        <f t="shared" si="336"/>
        <v>3.5155689694835409E-3</v>
      </c>
      <c r="AQ255" s="11">
        <f t="shared" si="337"/>
        <v>3.1890646297260501E-3</v>
      </c>
      <c r="AR255" s="1">
        <f t="shared" si="341"/>
        <v>368686.10587490269</v>
      </c>
      <c r="AS255" s="1">
        <f t="shared" si="341"/>
        <v>157408.98362000173</v>
      </c>
      <c r="AT255" s="1">
        <f t="shared" si="341"/>
        <v>54273.641536556395</v>
      </c>
      <c r="AU255" s="1">
        <f t="shared" si="298"/>
        <v>73737.221174980543</v>
      </c>
      <c r="AV255" s="1">
        <f t="shared" si="299"/>
        <v>31481.796724000349</v>
      </c>
      <c r="AW255" s="1">
        <f t="shared" si="300"/>
        <v>10854.728307311279</v>
      </c>
      <c r="AX255" s="1">
        <f t="shared" si="282"/>
        <v>253087.58037498678</v>
      </c>
      <c r="AY255" s="1">
        <f t="shared" si="274"/>
        <v>42483.352376648931</v>
      </c>
      <c r="AZ255" s="1">
        <f t="shared" si="275"/>
        <v>9935.8881295480151</v>
      </c>
      <c r="BA255" s="1">
        <f t="shared" si="283"/>
        <v>14499.343872331538</v>
      </c>
      <c r="BB255" s="1">
        <f t="shared" si="284"/>
        <v>31588.593626950194</v>
      </c>
      <c r="BC255" s="1">
        <f t="shared" si="285"/>
        <v>40220.230066511445</v>
      </c>
      <c r="BD255" s="1">
        <f t="shared" si="286"/>
        <v>279.01676769591728</v>
      </c>
      <c r="BE255" s="2">
        <f t="shared" si="292"/>
        <v>1.2215527840971803E-2</v>
      </c>
      <c r="BF255" s="2">
        <f t="shared" si="293"/>
        <v>1.0459493193196024E-2</v>
      </c>
      <c r="BG255" s="2">
        <f t="shared" si="294"/>
        <v>6.7106044469667243E-3</v>
      </c>
      <c r="BH255" s="2">
        <f t="shared" si="276"/>
        <v>7.8327976084061838E-3</v>
      </c>
      <c r="BI255" s="2">
        <f t="shared" si="287"/>
        <v>1.4921912043355725E-5</v>
      </c>
      <c r="BJ255" s="2">
        <f t="shared" si="277"/>
        <v>1.0940099785851396E-5</v>
      </c>
      <c r="BK255" s="2">
        <f t="shared" si="278"/>
        <v>4.5032212043649583E-6</v>
      </c>
      <c r="BL255" s="2">
        <f t="shared" si="279"/>
        <v>5.5015016434726345</v>
      </c>
      <c r="BM255" s="2">
        <f t="shared" si="280"/>
        <v>1.7220699879922667</v>
      </c>
      <c r="BN255" s="2">
        <f t="shared" si="281"/>
        <v>0.24440621340552351</v>
      </c>
      <c r="BO255" s="2">
        <f t="shared" si="288"/>
        <v>144.79644170970468</v>
      </c>
      <c r="BP255" s="2">
        <f t="shared" si="289"/>
        <v>13.143359049147078</v>
      </c>
      <c r="BQ255" s="2">
        <f t="shared" si="290"/>
        <v>0.87828185937540093</v>
      </c>
      <c r="BR255" s="11">
        <f t="shared" si="291"/>
        <v>3.3497416498199123E-2</v>
      </c>
      <c r="BS255" s="17">
        <f t="shared" ref="BS255:BS318" si="342">BS254/(1+BR254)</f>
        <v>3.8232292656867025E-4</v>
      </c>
      <c r="BT255" s="17">
        <f t="shared" ref="BT255:BT318" si="343">BT254/(1+BR$5)</f>
        <v>3.2327967973972025E-3</v>
      </c>
      <c r="BU255" s="12">
        <f>(BU$3*templow!$I365+BU$4*templow!$I365^2+BU$5*templow!$I365^6)*(K255/K$56)^$BW$1</f>
        <v>-0.66719002327647392</v>
      </c>
      <c r="BV255" s="12">
        <f>(BV$3*templow!$I365+BV$4*templow!$I365^2+BV$5*templow!$I365^6)*(L255/L$56)^$BW$1</f>
        <v>-1.4640525268008115</v>
      </c>
      <c r="BW255" s="12">
        <f>(BW$3*templow!$I365+BW$4*templow!$I365^2+BW$5*templow!$I365^6)*(M255/M$56)^$BW$1</f>
        <v>-2.1364430043685587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301"/>
        <v>2210</v>
      </c>
      <c r="B256" s="5">
        <f t="shared" si="302"/>
        <v>1165.4026117529531</v>
      </c>
      <c r="C256" s="5">
        <f t="shared" si="303"/>
        <v>2964.1545587713681</v>
      </c>
      <c r="D256" s="5">
        <f t="shared" si="304"/>
        <v>4369.9101487540456</v>
      </c>
      <c r="E256" s="15">
        <f t="shared" si="305"/>
        <v>1.4399553636073751E-7</v>
      </c>
      <c r="F256" s="15">
        <f t="shared" si="306"/>
        <v>2.8368086232055587E-7</v>
      </c>
      <c r="G256" s="15">
        <f t="shared" si="307"/>
        <v>5.7912438929254173E-7</v>
      </c>
      <c r="H256" s="5">
        <f t="shared" si="308"/>
        <v>369834.04385532491</v>
      </c>
      <c r="I256" s="5">
        <f t="shared" si="309"/>
        <v>158063.64913024174</v>
      </c>
      <c r="J256" s="5">
        <f t="shared" si="310"/>
        <v>54478.633735895615</v>
      </c>
      <c r="K256" s="5">
        <f t="shared" si="311"/>
        <v>317344.44399350963</v>
      </c>
      <c r="L256" s="5">
        <f t="shared" si="312"/>
        <v>53325.036193712709</v>
      </c>
      <c r="M256" s="5">
        <f t="shared" si="313"/>
        <v>12466.762903907447</v>
      </c>
      <c r="N256" s="15">
        <f t="shared" si="314"/>
        <v>3.1134472053249151E-3</v>
      </c>
      <c r="O256" s="15">
        <f t="shared" si="315"/>
        <v>4.1587249696035666E-3</v>
      </c>
      <c r="P256" s="15">
        <f t="shared" si="316"/>
        <v>3.7764307617713655E-3</v>
      </c>
      <c r="Q256" s="5">
        <f t="shared" si="317"/>
        <v>6008.4513845565834</v>
      </c>
      <c r="R256" s="5">
        <f t="shared" si="318"/>
        <v>8167.027818002508</v>
      </c>
      <c r="S256" s="5">
        <f t="shared" si="319"/>
        <v>5052.8309726367543</v>
      </c>
      <c r="T256" s="5">
        <f t="shared" si="320"/>
        <v>16.246344771080686</v>
      </c>
      <c r="U256" s="5">
        <f t="shared" si="321"/>
        <v>51.669234912279023</v>
      </c>
      <c r="V256" s="5">
        <f t="shared" si="322"/>
        <v>92.748856315526083</v>
      </c>
      <c r="W256" s="15">
        <f t="shared" si="323"/>
        <v>-1.0734613539272964E-2</v>
      </c>
      <c r="X256" s="15">
        <f t="shared" si="324"/>
        <v>-1.217998157191269E-2</v>
      </c>
      <c r="Y256" s="15">
        <f t="shared" si="325"/>
        <v>-9.7425357312937999E-3</v>
      </c>
      <c r="Z256" s="5">
        <f t="shared" si="338"/>
        <v>6148.3277942218228</v>
      </c>
      <c r="AA256" s="5">
        <f t="shared" si="339"/>
        <v>24859.499898395534</v>
      </c>
      <c r="AB256" s="5">
        <f t="shared" si="340"/>
        <v>83249.633885050323</v>
      </c>
      <c r="AC256" s="16">
        <f t="shared" si="326"/>
        <v>1.028004926305828</v>
      </c>
      <c r="AD256" s="16">
        <f t="shared" si="327"/>
        <v>3.0512310020565621</v>
      </c>
      <c r="AE256" s="16">
        <f t="shared" si="328"/>
        <v>16.487588246174408</v>
      </c>
      <c r="AF256" s="15">
        <f t="shared" si="329"/>
        <v>-4.0504037456468023E-3</v>
      </c>
      <c r="AG256" s="15">
        <f t="shared" si="330"/>
        <v>2.9673830763510267E-4</v>
      </c>
      <c r="AH256" s="15">
        <f t="shared" si="331"/>
        <v>9.7937136394747881E-3</v>
      </c>
      <c r="AI256" s="1">
        <f t="shared" si="295"/>
        <v>714949.87740662799</v>
      </c>
      <c r="AJ256" s="1">
        <f t="shared" si="296"/>
        <v>302279.17829139362</v>
      </c>
      <c r="AK256" s="1">
        <f t="shared" si="297"/>
        <v>104604.34985439421</v>
      </c>
      <c r="AL256" s="14">
        <f t="shared" si="332"/>
        <v>88.488081693972234</v>
      </c>
      <c r="AM256" s="14">
        <f t="shared" si="333"/>
        <v>21.460498520514417</v>
      </c>
      <c r="AN256" s="14">
        <f t="shared" si="334"/>
        <v>6.7502406232386987</v>
      </c>
      <c r="AO256" s="11">
        <f t="shared" si="335"/>
        <v>2.7628110806611535E-3</v>
      </c>
      <c r="AP256" s="11">
        <f t="shared" si="336"/>
        <v>3.4804132797887056E-3</v>
      </c>
      <c r="AQ256" s="11">
        <f t="shared" si="337"/>
        <v>3.1571739834287895E-3</v>
      </c>
      <c r="AR256" s="1">
        <f t="shared" si="341"/>
        <v>369834.04385532491</v>
      </c>
      <c r="AS256" s="1">
        <f t="shared" si="341"/>
        <v>158063.64913024174</v>
      </c>
      <c r="AT256" s="1">
        <f t="shared" si="341"/>
        <v>54478.633735895615</v>
      </c>
      <c r="AU256" s="1">
        <f t="shared" si="298"/>
        <v>73966.808771064985</v>
      </c>
      <c r="AV256" s="1">
        <f t="shared" si="299"/>
        <v>31612.729826048351</v>
      </c>
      <c r="AW256" s="1">
        <f t="shared" si="300"/>
        <v>10895.726747179124</v>
      </c>
      <c r="AX256" s="1">
        <f t="shared" si="282"/>
        <v>253875.55519480773</v>
      </c>
      <c r="AY256" s="1">
        <f t="shared" si="274"/>
        <v>42660.02895497017</v>
      </c>
      <c r="AZ256" s="1">
        <f t="shared" si="275"/>
        <v>9973.4103231259596</v>
      </c>
      <c r="BA256" s="1">
        <f t="shared" si="283"/>
        <v>14502.968742927478</v>
      </c>
      <c r="BB256" s="1">
        <f t="shared" si="284"/>
        <v>31600.904129935079</v>
      </c>
      <c r="BC256" s="1">
        <f t="shared" si="285"/>
        <v>40236.724939786232</v>
      </c>
      <c r="BD256" s="1">
        <f t="shared" si="286"/>
        <v>270.99185251853487</v>
      </c>
      <c r="BE256" s="2">
        <f t="shared" si="292"/>
        <v>1.2215527840971803E-2</v>
      </c>
      <c r="BF256" s="2">
        <f t="shared" si="293"/>
        <v>1.0459493193196024E-2</v>
      </c>
      <c r="BG256" s="2">
        <f t="shared" si="294"/>
        <v>6.7106044469667243E-3</v>
      </c>
      <c r="BH256" s="2">
        <f t="shared" si="276"/>
        <v>7.8224930812862345E-3</v>
      </c>
      <c r="BI256" s="2">
        <f t="shared" si="287"/>
        <v>1.4921912043355725E-5</v>
      </c>
      <c r="BJ256" s="2">
        <f t="shared" si="277"/>
        <v>1.0940099785851396E-5</v>
      </c>
      <c r="BK256" s="2">
        <f t="shared" si="278"/>
        <v>4.5032212043649583E-6</v>
      </c>
      <c r="BL256" s="2">
        <f t="shared" si="279"/>
        <v>5.5186310730477226</v>
      </c>
      <c r="BM256" s="2">
        <f t="shared" si="280"/>
        <v>1.7292320940006478</v>
      </c>
      <c r="BN256" s="2">
        <f t="shared" si="281"/>
        <v>0.2453293386243173</v>
      </c>
      <c r="BO256" s="2">
        <f t="shared" si="288"/>
        <v>146.95761873658213</v>
      </c>
      <c r="BP256" s="2">
        <f t="shared" si="289"/>
        <v>13.300876276084638</v>
      </c>
      <c r="BQ256" s="2">
        <f t="shared" si="290"/>
        <v>0.87828509208236405</v>
      </c>
      <c r="BR256" s="11">
        <f t="shared" si="291"/>
        <v>3.3458754866560553E-2</v>
      </c>
      <c r="BS256" s="17">
        <f t="shared" si="342"/>
        <v>3.6993118750513728E-4</v>
      </c>
      <c r="BT256" s="17">
        <f t="shared" si="343"/>
        <v>3.1386376673759246E-3</v>
      </c>
      <c r="BU256" s="12">
        <f>(BU$3*templow!$I366+BU$4*templow!$I366^2+BU$5*templow!$I366^6)*(K256/K$56)^$BW$1</f>
        <v>-0.70181564197464774</v>
      </c>
      <c r="BV256" s="12">
        <f>(BV$3*templow!$I366+BV$4*templow!$I366^2+BV$5*templow!$I366^6)*(L256/L$56)^$BW$1</f>
        <v>-1.4884846640661442</v>
      </c>
      <c r="BW256" s="12">
        <f>(BW$3*templow!$I366+BW$4*templow!$I366^2+BW$5*templow!$I366^6)*(M256/M$56)^$BW$1</f>
        <v>-2.158161544951938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301"/>
        <v>2211</v>
      </c>
      <c r="B257" s="5">
        <f t="shared" si="302"/>
        <v>1165.4027711750887</v>
      </c>
      <c r="C257" s="5">
        <f t="shared" si="303"/>
        <v>2964.1553576015936</v>
      </c>
      <c r="D257" s="5">
        <f t="shared" si="304"/>
        <v>4369.9125529395151</v>
      </c>
      <c r="E257" s="15">
        <f t="shared" si="305"/>
        <v>1.3679575954270063E-7</v>
      </c>
      <c r="F257" s="15">
        <f t="shared" si="306"/>
        <v>2.6949681920452804E-7</v>
      </c>
      <c r="G257" s="15">
        <f t="shared" si="307"/>
        <v>5.5016816982791466E-7</v>
      </c>
      <c r="H257" s="5">
        <f t="shared" si="308"/>
        <v>370972.3605529957</v>
      </c>
      <c r="I257" s="5">
        <f t="shared" si="309"/>
        <v>158714.00412181907</v>
      </c>
      <c r="J257" s="5">
        <f t="shared" si="310"/>
        <v>54682.204916596122</v>
      </c>
      <c r="K257" s="5">
        <f t="shared" si="311"/>
        <v>318321.15876894654</v>
      </c>
      <c r="L257" s="5">
        <f t="shared" si="312"/>
        <v>53544.428335983161</v>
      </c>
      <c r="M257" s="5">
        <f t="shared" si="313"/>
        <v>12513.340771501931</v>
      </c>
      <c r="N257" s="15">
        <f t="shared" si="314"/>
        <v>3.0777749348491756E-3</v>
      </c>
      <c r="O257" s="15">
        <f t="shared" si="315"/>
        <v>4.1142427259397429E-3</v>
      </c>
      <c r="P257" s="15">
        <f t="shared" si="316"/>
        <v>3.7361637462347552E-3</v>
      </c>
      <c r="Q257" s="5">
        <f t="shared" si="317"/>
        <v>5962.2479460827471</v>
      </c>
      <c r="R257" s="5">
        <f t="shared" si="318"/>
        <v>8100.747626397263</v>
      </c>
      <c r="S257" s="5">
        <f t="shared" si="319"/>
        <v>5022.3006317698992</v>
      </c>
      <c r="T257" s="5">
        <f t="shared" si="320"/>
        <v>16.071946538537347</v>
      </c>
      <c r="U257" s="5">
        <f t="shared" si="321"/>
        <v>51.039904583212639</v>
      </c>
      <c r="V257" s="5">
        <f t="shared" si="322"/>
        <v>91.845247268835436</v>
      </c>
      <c r="W257" s="15">
        <f t="shared" si="323"/>
        <v>-1.0734613539272964E-2</v>
      </c>
      <c r="X257" s="15">
        <f t="shared" si="324"/>
        <v>-1.217998157191269E-2</v>
      </c>
      <c r="Y257" s="15">
        <f t="shared" si="325"/>
        <v>-9.7425357312937999E-3</v>
      </c>
      <c r="Z257" s="5">
        <f t="shared" si="338"/>
        <v>6076.5531670320388</v>
      </c>
      <c r="AA257" s="5">
        <f t="shared" si="339"/>
        <v>24666.16047630199</v>
      </c>
      <c r="AB257" s="5">
        <f t="shared" si="340"/>
        <v>83560.372075377396</v>
      </c>
      <c r="AC257" s="16">
        <f t="shared" si="326"/>
        <v>1.0238410913017755</v>
      </c>
      <c r="AD257" s="16">
        <f t="shared" si="327"/>
        <v>3.0521364191803162</v>
      </c>
      <c r="AE257" s="16">
        <f t="shared" si="328"/>
        <v>16.64906296406301</v>
      </c>
      <c r="AF257" s="15">
        <f t="shared" si="329"/>
        <v>-4.0504037456468023E-3</v>
      </c>
      <c r="AG257" s="15">
        <f t="shared" si="330"/>
        <v>2.9673830763510267E-4</v>
      </c>
      <c r="AH257" s="15">
        <f t="shared" si="331"/>
        <v>9.7937136394747881E-3</v>
      </c>
      <c r="AI257" s="1">
        <f t="shared" si="295"/>
        <v>717421.69843703019</v>
      </c>
      <c r="AJ257" s="1">
        <f t="shared" si="296"/>
        <v>303663.99028830265</v>
      </c>
      <c r="AK257" s="1">
        <f t="shared" si="297"/>
        <v>105039.64161613391</v>
      </c>
      <c r="AL257" s="14">
        <f t="shared" si="332"/>
        <v>88.730112788056687</v>
      </c>
      <c r="AM257" s="14">
        <f t="shared" si="333"/>
        <v>21.534443010515684</v>
      </c>
      <c r="AN257" s="14">
        <f t="shared" si="334"/>
        <v>6.7713391904754969</v>
      </c>
      <c r="AO257" s="11">
        <f t="shared" si="335"/>
        <v>2.7351829698545418E-3</v>
      </c>
      <c r="AP257" s="11">
        <f t="shared" si="336"/>
        <v>3.4456091469908185E-3</v>
      </c>
      <c r="AQ257" s="11">
        <f t="shared" si="337"/>
        <v>3.1256022435945017E-3</v>
      </c>
      <c r="AR257" s="1">
        <f t="shared" si="341"/>
        <v>370972.3605529957</v>
      </c>
      <c r="AS257" s="1">
        <f t="shared" si="341"/>
        <v>158714.00412181907</v>
      </c>
      <c r="AT257" s="1">
        <f t="shared" si="341"/>
        <v>54682.204916596122</v>
      </c>
      <c r="AU257" s="1">
        <f t="shared" si="298"/>
        <v>74194.472110599148</v>
      </c>
      <c r="AV257" s="1">
        <f t="shared" si="299"/>
        <v>31742.800824363818</v>
      </c>
      <c r="AW257" s="1">
        <f t="shared" si="300"/>
        <v>10936.440983319226</v>
      </c>
      <c r="AX257" s="1">
        <f t="shared" si="282"/>
        <v>254656.92701515724</v>
      </c>
      <c r="AY257" s="1">
        <f t="shared" si="274"/>
        <v>42835.542668786533</v>
      </c>
      <c r="AZ257" s="1">
        <f t="shared" si="275"/>
        <v>10010.672617201544</v>
      </c>
      <c r="BA257" s="1">
        <f t="shared" si="283"/>
        <v>14506.552065855289</v>
      </c>
      <c r="BB257" s="1">
        <f t="shared" si="284"/>
        <v>31613.082882376035</v>
      </c>
      <c r="BC257" s="1">
        <f t="shared" si="285"/>
        <v>40253.0433617327</v>
      </c>
      <c r="BD257" s="1">
        <f t="shared" si="286"/>
        <v>263.19664230659862</v>
      </c>
      <c r="BE257" s="2">
        <f t="shared" si="292"/>
        <v>1.2215527840971803E-2</v>
      </c>
      <c r="BF257" s="2">
        <f t="shared" si="293"/>
        <v>1.0459493193196024E-2</v>
      </c>
      <c r="BG257" s="2">
        <f t="shared" si="294"/>
        <v>6.7106044469667243E-3</v>
      </c>
      <c r="BH257" s="2">
        <f t="shared" si="276"/>
        <v>7.8122514437615909E-3</v>
      </c>
      <c r="BI257" s="2">
        <f t="shared" si="287"/>
        <v>1.4921912043355725E-5</v>
      </c>
      <c r="BJ257" s="2">
        <f t="shared" si="277"/>
        <v>1.0940099785851396E-5</v>
      </c>
      <c r="BK257" s="2">
        <f t="shared" si="278"/>
        <v>4.5032212043649583E-6</v>
      </c>
      <c r="BL257" s="2">
        <f t="shared" si="279"/>
        <v>5.535616934687849</v>
      </c>
      <c r="BM257" s="2">
        <f t="shared" si="280"/>
        <v>1.7363470425047305</v>
      </c>
      <c r="BN257" s="2">
        <f t="shared" si="281"/>
        <v>0.24624606468184543</v>
      </c>
      <c r="BO257" s="2">
        <f t="shared" si="288"/>
        <v>149.15110833398739</v>
      </c>
      <c r="BP257" s="2">
        <f t="shared" si="289"/>
        <v>13.460287403643244</v>
      </c>
      <c r="BQ257" s="2">
        <f t="shared" si="290"/>
        <v>0.8782886872553417</v>
      </c>
      <c r="BR257" s="11">
        <f t="shared" si="291"/>
        <v>3.342048877863843E-2</v>
      </c>
      <c r="BS257" s="17">
        <f t="shared" si="342"/>
        <v>3.5795447642504368E-4</v>
      </c>
      <c r="BT257" s="17">
        <f t="shared" si="343"/>
        <v>3.0472210362873053E-3</v>
      </c>
      <c r="BU257" s="12">
        <f>(BU$3*templow!$I367+BU$4*templow!$I367^2+BU$5*templow!$I367^6)*(K257/K$56)^$BW$1</f>
        <v>-0.73644112483907753</v>
      </c>
      <c r="BV257" s="12">
        <f>(BV$3*templow!$I367+BV$4*templow!$I367^2+BV$5*templow!$I367^6)*(L257/L$56)^$BW$1</f>
        <v>-1.5128949930848385</v>
      </c>
      <c r="BW257" s="12">
        <f>(BW$3*templow!$I367+BW$4*templow!$I367^2+BW$5*templow!$I367^6)*(M257/M$56)^$BW$1</f>
        <v>-2.1798540773730033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301"/>
        <v>2212</v>
      </c>
      <c r="B258" s="5">
        <f t="shared" si="302"/>
        <v>1165.402922626138</v>
      </c>
      <c r="C258" s="5">
        <f t="shared" si="303"/>
        <v>2964.156116490512</v>
      </c>
      <c r="D258" s="5">
        <f t="shared" si="304"/>
        <v>4369.914836916967</v>
      </c>
      <c r="E258" s="15">
        <f t="shared" si="305"/>
        <v>1.299559715655656E-7</v>
      </c>
      <c r="F258" s="15">
        <f t="shared" si="306"/>
        <v>2.5602197824430163E-7</v>
      </c>
      <c r="G258" s="15">
        <f t="shared" si="307"/>
        <v>5.2265976133651891E-7</v>
      </c>
      <c r="H258" s="5">
        <f t="shared" si="308"/>
        <v>372101.08260758838</v>
      </c>
      <c r="I258" s="5">
        <f t="shared" si="309"/>
        <v>159360.04489377746</v>
      </c>
      <c r="J258" s="5">
        <f t="shared" si="310"/>
        <v>54884.355805634172</v>
      </c>
      <c r="K258" s="5">
        <f t="shared" si="311"/>
        <v>319289.64256335463</v>
      </c>
      <c r="L258" s="5">
        <f t="shared" si="312"/>
        <v>53762.365621435572</v>
      </c>
      <c r="M258" s="5">
        <f t="shared" si="313"/>
        <v>12559.593917476848</v>
      </c>
      <c r="N258" s="15">
        <f t="shared" si="314"/>
        <v>3.042473827858494E-3</v>
      </c>
      <c r="O258" s="15">
        <f t="shared" si="315"/>
        <v>4.0702140675568099E-3</v>
      </c>
      <c r="P258" s="15">
        <f t="shared" si="316"/>
        <v>3.6963067512918446E-3</v>
      </c>
      <c r="Q258" s="5">
        <f t="shared" si="317"/>
        <v>5916.1915450210345</v>
      </c>
      <c r="R258" s="5">
        <f t="shared" si="318"/>
        <v>8034.6529079473185</v>
      </c>
      <c r="S258" s="5">
        <f t="shared" si="319"/>
        <v>4991.7564010526803</v>
      </c>
      <c r="T258" s="5">
        <f t="shared" si="320"/>
        <v>15.899420403622292</v>
      </c>
      <c r="U258" s="5">
        <f t="shared" si="321"/>
        <v>50.418239485956924</v>
      </c>
      <c r="V258" s="5">
        <f t="shared" si="322"/>
        <v>90.950441665569286</v>
      </c>
      <c r="W258" s="15">
        <f t="shared" si="323"/>
        <v>-1.0734613539272964E-2</v>
      </c>
      <c r="X258" s="15">
        <f t="shared" si="324"/>
        <v>-1.217998157191269E-2</v>
      </c>
      <c r="Y258" s="15">
        <f t="shared" si="325"/>
        <v>-9.7425357312937999E-3</v>
      </c>
      <c r="Z258" s="5">
        <f t="shared" si="338"/>
        <v>6005.4028134574964</v>
      </c>
      <c r="AA258" s="5">
        <f t="shared" si="339"/>
        <v>24473.240198781572</v>
      </c>
      <c r="AB258" s="5">
        <f t="shared" si="340"/>
        <v>83868.903120912582</v>
      </c>
      <c r="AC258" s="16">
        <f t="shared" si="326"/>
        <v>1.0196941215106197</v>
      </c>
      <c r="AD258" s="16">
        <f t="shared" si="327"/>
        <v>3.053042104976015</v>
      </c>
      <c r="AE258" s="16">
        <f t="shared" si="328"/>
        <v>16.812119119098629</v>
      </c>
      <c r="AF258" s="15">
        <f t="shared" si="329"/>
        <v>-4.0504037456468023E-3</v>
      </c>
      <c r="AG258" s="15">
        <f t="shared" si="330"/>
        <v>2.9673830763510267E-4</v>
      </c>
      <c r="AH258" s="15">
        <f t="shared" si="331"/>
        <v>9.7937136394747881E-3</v>
      </c>
      <c r="AI258" s="1">
        <f t="shared" si="295"/>
        <v>719874.00070392631</v>
      </c>
      <c r="AJ258" s="1">
        <f t="shared" si="296"/>
        <v>305040.39208383625</v>
      </c>
      <c r="AK258" s="1">
        <f t="shared" si="297"/>
        <v>105472.11843783976</v>
      </c>
      <c r="AL258" s="14">
        <f t="shared" si="332"/>
        <v>88.970378950533743</v>
      </c>
      <c r="AM258" s="14">
        <f t="shared" si="333"/>
        <v>21.607900291589946</v>
      </c>
      <c r="AN258" s="14">
        <f t="shared" si="334"/>
        <v>6.7922920583117277</v>
      </c>
      <c r="AO258" s="11">
        <f t="shared" si="335"/>
        <v>2.7078311401559961E-3</v>
      </c>
      <c r="AP258" s="11">
        <f t="shared" si="336"/>
        <v>3.4111530555209105E-3</v>
      </c>
      <c r="AQ258" s="11">
        <f t="shared" si="337"/>
        <v>3.0943462211585567E-3</v>
      </c>
      <c r="AR258" s="1">
        <f t="shared" si="341"/>
        <v>372101.08260758838</v>
      </c>
      <c r="AS258" s="1">
        <f t="shared" si="341"/>
        <v>159360.04489377746</v>
      </c>
      <c r="AT258" s="1">
        <f t="shared" si="341"/>
        <v>54884.355805634172</v>
      </c>
      <c r="AU258" s="1">
        <f t="shared" si="298"/>
        <v>74420.216521517679</v>
      </c>
      <c r="AV258" s="1">
        <f t="shared" si="299"/>
        <v>31872.008978755493</v>
      </c>
      <c r="AW258" s="1">
        <f t="shared" si="300"/>
        <v>10976.871161126835</v>
      </c>
      <c r="AX258" s="1">
        <f t="shared" si="282"/>
        <v>255431.71405068369</v>
      </c>
      <c r="AY258" s="1">
        <f t="shared" si="274"/>
        <v>43009.892497148459</v>
      </c>
      <c r="AZ258" s="1">
        <f t="shared" si="275"/>
        <v>10047.675133981478</v>
      </c>
      <c r="BA258" s="1">
        <f t="shared" si="283"/>
        <v>14510.094276013177</v>
      </c>
      <c r="BB258" s="1">
        <f t="shared" si="284"/>
        <v>31625.131239307804</v>
      </c>
      <c r="BC258" s="1">
        <f t="shared" si="285"/>
        <v>40269.187167070158</v>
      </c>
      <c r="BD258" s="1">
        <f t="shared" si="286"/>
        <v>255.62460578041939</v>
      </c>
      <c r="BE258" s="2">
        <f t="shared" si="292"/>
        <v>1.2215527840971803E-2</v>
      </c>
      <c r="BF258" s="2">
        <f t="shared" si="293"/>
        <v>1.0459493193196024E-2</v>
      </c>
      <c r="BG258" s="2">
        <f t="shared" si="294"/>
        <v>6.7106044469667243E-3</v>
      </c>
      <c r="BH258" s="2">
        <f t="shared" si="276"/>
        <v>7.8020728817845024E-3</v>
      </c>
      <c r="BI258" s="2">
        <f t="shared" si="287"/>
        <v>1.4921912043355725E-5</v>
      </c>
      <c r="BJ258" s="2">
        <f t="shared" si="277"/>
        <v>1.0940099785851396E-5</v>
      </c>
      <c r="BK258" s="2">
        <f t="shared" si="278"/>
        <v>4.5032212043649583E-6</v>
      </c>
      <c r="BL258" s="2">
        <f t="shared" si="279"/>
        <v>5.5524596259078765</v>
      </c>
      <c r="BM258" s="2">
        <f t="shared" si="280"/>
        <v>1.7434147930156836</v>
      </c>
      <c r="BN258" s="2">
        <f t="shared" si="281"/>
        <v>0.24715639485184282</v>
      </c>
      <c r="BO258" s="2">
        <f t="shared" si="288"/>
        <v>151.3773938381932</v>
      </c>
      <c r="BP258" s="2">
        <f t="shared" si="289"/>
        <v>13.621615211514683</v>
      </c>
      <c r="BQ258" s="2">
        <f t="shared" si="290"/>
        <v>0.87829264109299132</v>
      </c>
      <c r="BR258" s="11">
        <f t="shared" si="291"/>
        <v>3.3382614081207435E-2</v>
      </c>
      <c r="BS258" s="17">
        <f t="shared" si="342"/>
        <v>3.4637834290289412E-4</v>
      </c>
      <c r="BT258" s="17">
        <f t="shared" si="343"/>
        <v>2.9584670255216558E-3</v>
      </c>
      <c r="BU258" s="12">
        <f>(BU$3*templow!$I368+BU$4*templow!$I368^2+BU$5*templow!$I368^6)*(K258/K$56)^$BW$1</f>
        <v>-0.77106525300931461</v>
      </c>
      <c r="BV258" s="12">
        <f>(BV$3*templow!$I368+BV$4*templow!$I368^2+BV$5*templow!$I368^6)*(L258/L$56)^$BW$1</f>
        <v>-1.537283005942238</v>
      </c>
      <c r="BW258" s="12">
        <f>(BW$3*templow!$I368+BW$4*templow!$I368^2+BW$5*templow!$I368^6)*(M258/M$56)^$BW$1</f>
        <v>-2.2015202754116001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301"/>
        <v>2213</v>
      </c>
      <c r="B259" s="5">
        <f t="shared" si="302"/>
        <v>1165.4030665046537</v>
      </c>
      <c r="C259" s="5">
        <f t="shared" si="303"/>
        <v>2964.1568374351696</v>
      </c>
      <c r="D259" s="5">
        <f t="shared" si="304"/>
        <v>4369.9170066966808</v>
      </c>
      <c r="E259" s="15">
        <f t="shared" si="305"/>
        <v>1.2345817298728732E-7</v>
      </c>
      <c r="F259" s="15">
        <f t="shared" si="306"/>
        <v>2.4322087933208651E-7</v>
      </c>
      <c r="G259" s="15">
        <f t="shared" si="307"/>
        <v>4.9652677326969291E-7</v>
      </c>
      <c r="H259" s="5">
        <f t="shared" si="308"/>
        <v>373220.23752411694</v>
      </c>
      <c r="I259" s="5">
        <f t="shared" si="309"/>
        <v>160001.76842464067</v>
      </c>
      <c r="J259" s="5">
        <f t="shared" si="310"/>
        <v>55085.08731532807</v>
      </c>
      <c r="K259" s="5">
        <f t="shared" si="311"/>
        <v>320249.91889158258</v>
      </c>
      <c r="L259" s="5">
        <f t="shared" si="312"/>
        <v>53978.847004292547</v>
      </c>
      <c r="M259" s="5">
        <f t="shared" si="313"/>
        <v>12605.522537593484</v>
      </c>
      <c r="N259" s="15">
        <f t="shared" si="314"/>
        <v>3.0075398641764561E-3</v>
      </c>
      <c r="O259" s="15">
        <f t="shared" si="315"/>
        <v>4.026634251575123E-3</v>
      </c>
      <c r="P259" s="15">
        <f t="shared" si="316"/>
        <v>3.6568555017313376E-3</v>
      </c>
      <c r="Q259" s="5">
        <f t="shared" si="317"/>
        <v>5870.2864188799213</v>
      </c>
      <c r="R259" s="5">
        <f t="shared" si="318"/>
        <v>7968.7514761802013</v>
      </c>
      <c r="S259" s="5">
        <f t="shared" si="319"/>
        <v>4961.2027896489162</v>
      </c>
      <c r="T259" s="5">
        <f t="shared" si="320"/>
        <v>15.728746270090975</v>
      </c>
      <c r="U259" s="5">
        <f t="shared" si="321"/>
        <v>49.804146258129691</v>
      </c>
      <c r="V259" s="5">
        <f t="shared" si="322"/>
        <v>90.064353737865531</v>
      </c>
      <c r="W259" s="15">
        <f t="shared" si="323"/>
        <v>-1.0734613539272964E-2</v>
      </c>
      <c r="X259" s="15">
        <f t="shared" si="324"/>
        <v>-1.217998157191269E-2</v>
      </c>
      <c r="Y259" s="15">
        <f t="shared" si="325"/>
        <v>-9.7425357312937999E-3</v>
      </c>
      <c r="Z259" s="5">
        <f t="shared" si="338"/>
        <v>5934.8766464637165</v>
      </c>
      <c r="AA259" s="5">
        <f t="shared" si="339"/>
        <v>24280.763756503322</v>
      </c>
      <c r="AB259" s="5">
        <f t="shared" si="340"/>
        <v>84175.228427692855</v>
      </c>
      <c r="AC259" s="16">
        <f t="shared" si="326"/>
        <v>1.0155639486214389</v>
      </c>
      <c r="AD259" s="16">
        <f t="shared" si="327"/>
        <v>3.0539480595233841</v>
      </c>
      <c r="AE259" s="16">
        <f t="shared" si="328"/>
        <v>16.97677219942382</v>
      </c>
      <c r="AF259" s="15">
        <f t="shared" si="329"/>
        <v>-4.0504037456468023E-3</v>
      </c>
      <c r="AG259" s="15">
        <f t="shared" si="330"/>
        <v>2.9673830763510267E-4</v>
      </c>
      <c r="AH259" s="15">
        <f t="shared" si="331"/>
        <v>9.7937136394747881E-3</v>
      </c>
      <c r="AI259" s="1">
        <f t="shared" si="295"/>
        <v>722306.81715505139</v>
      </c>
      <c r="AJ259" s="1">
        <f t="shared" si="296"/>
        <v>306408.36185420817</v>
      </c>
      <c r="AK259" s="1">
        <f t="shared" si="297"/>
        <v>105901.77775518263</v>
      </c>
      <c r="AL259" s="14">
        <f t="shared" si="332"/>
        <v>89.208886545580739</v>
      </c>
      <c r="AM259" s="14">
        <f t="shared" si="333"/>
        <v>21.680871068141961</v>
      </c>
      <c r="AN259" s="14">
        <f t="shared" si="334"/>
        <v>6.8130995845427327</v>
      </c>
      <c r="AO259" s="11">
        <f t="shared" si="335"/>
        <v>2.680752828754436E-3</v>
      </c>
      <c r="AP259" s="11">
        <f t="shared" si="336"/>
        <v>3.3770415249657014E-3</v>
      </c>
      <c r="AQ259" s="11">
        <f t="shared" si="337"/>
        <v>3.063402758946971E-3</v>
      </c>
      <c r="AR259" s="1">
        <f t="shared" si="341"/>
        <v>373220.23752411694</v>
      </c>
      <c r="AS259" s="1">
        <f t="shared" si="341"/>
        <v>160001.76842464067</v>
      </c>
      <c r="AT259" s="1">
        <f t="shared" si="341"/>
        <v>55085.08731532807</v>
      </c>
      <c r="AU259" s="1">
        <f t="shared" si="298"/>
        <v>74644.047504823393</v>
      </c>
      <c r="AV259" s="1">
        <f t="shared" si="299"/>
        <v>32000.353684928137</v>
      </c>
      <c r="AW259" s="1">
        <f t="shared" si="300"/>
        <v>11017.017463065615</v>
      </c>
      <c r="AX259" s="1">
        <f t="shared" si="282"/>
        <v>256199.93511326605</v>
      </c>
      <c r="AY259" s="1">
        <f t="shared" si="274"/>
        <v>43183.077603434038</v>
      </c>
      <c r="AZ259" s="1">
        <f t="shared" si="275"/>
        <v>10084.418030074788</v>
      </c>
      <c r="BA259" s="1">
        <f t="shared" si="283"/>
        <v>14513.595803419516</v>
      </c>
      <c r="BB259" s="1">
        <f t="shared" si="284"/>
        <v>31637.050540863002</v>
      </c>
      <c r="BC259" s="1">
        <f t="shared" si="285"/>
        <v>40285.158169326067</v>
      </c>
      <c r="BD259" s="1">
        <f t="shared" si="286"/>
        <v>248.26939560965715</v>
      </c>
      <c r="BE259" s="2">
        <f t="shared" si="292"/>
        <v>1.2215527840971803E-2</v>
      </c>
      <c r="BF259" s="2">
        <f t="shared" si="293"/>
        <v>1.0459493193196024E-2</v>
      </c>
      <c r="BG259" s="2">
        <f t="shared" si="294"/>
        <v>6.7106044469667243E-3</v>
      </c>
      <c r="BH259" s="2">
        <f t="shared" si="276"/>
        <v>7.7919575702774368E-3</v>
      </c>
      <c r="BI259" s="2">
        <f t="shared" si="287"/>
        <v>1.4921912043355725E-5</v>
      </c>
      <c r="BJ259" s="2">
        <f t="shared" si="277"/>
        <v>1.0940099785851396E-5</v>
      </c>
      <c r="BK259" s="2">
        <f t="shared" si="278"/>
        <v>4.5032212043649583E-6</v>
      </c>
      <c r="BL259" s="2">
        <f t="shared" si="279"/>
        <v>5.5691595571352046</v>
      </c>
      <c r="BM259" s="2">
        <f t="shared" si="280"/>
        <v>1.7504353124782561</v>
      </c>
      <c r="BN259" s="2">
        <f t="shared" si="281"/>
        <v>0.24806033324268056</v>
      </c>
      <c r="BO259" s="2">
        <f t="shared" si="288"/>
        <v>153.63696581651715</v>
      </c>
      <c r="BP259" s="2">
        <f t="shared" si="289"/>
        <v>13.784882753439895</v>
      </c>
      <c r="BQ259" s="2">
        <f t="shared" si="290"/>
        <v>0.8782969498379839</v>
      </c>
      <c r="BR259" s="11">
        <f t="shared" si="291"/>
        <v>3.3345126665500685E-2</v>
      </c>
      <c r="BS259" s="17">
        <f t="shared" si="342"/>
        <v>3.3518886246297375E-4</v>
      </c>
      <c r="BT259" s="17">
        <f t="shared" si="343"/>
        <v>2.8722980830307335E-3</v>
      </c>
      <c r="BU259" s="12">
        <f>(BU$3*templow!$I369+BU$4*templow!$I369^2+BU$5*templow!$I369^6)*(K259/K$56)^$BW$1</f>
        <v>-0.80568684505121746</v>
      </c>
      <c r="BV259" s="12">
        <f>(BV$3*templow!$I369+BV$4*templow!$I369^2+BV$5*templow!$I369^6)*(L259/L$56)^$BW$1</f>
        <v>-1.5616482161410226</v>
      </c>
      <c r="BW259" s="12">
        <f>(BW$3*templow!$I369+BW$4*templow!$I369^2+BW$5*templow!$I369^6)*(M259/M$56)^$BW$1</f>
        <v>-2.2231598290694712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301"/>
        <v>2214</v>
      </c>
      <c r="B260" s="5">
        <f t="shared" si="302"/>
        <v>1165.4032031892605</v>
      </c>
      <c r="C260" s="5">
        <f t="shared" si="303"/>
        <v>2964.15752233276</v>
      </c>
      <c r="D260" s="5">
        <f t="shared" si="304"/>
        <v>4369.9190679884323</v>
      </c>
      <c r="E260" s="15">
        <f t="shared" si="305"/>
        <v>1.1728526433792295E-7</v>
      </c>
      <c r="F260" s="15">
        <f t="shared" si="306"/>
        <v>2.3105983536548216E-7</v>
      </c>
      <c r="G260" s="15">
        <f t="shared" si="307"/>
        <v>4.7170043460620825E-7</v>
      </c>
      <c r="H260" s="5">
        <f t="shared" si="308"/>
        <v>374329.85364957748</v>
      </c>
      <c r="I260" s="5">
        <f t="shared" si="309"/>
        <v>160639.17236030387</v>
      </c>
      <c r="J260" s="5">
        <f t="shared" si="310"/>
        <v>55284.400539669114</v>
      </c>
      <c r="K260" s="5">
        <f t="shared" si="311"/>
        <v>321202.01199480199</v>
      </c>
      <c r="L260" s="5">
        <f t="shared" si="312"/>
        <v>54193.871665053273</v>
      </c>
      <c r="M260" s="5">
        <f t="shared" si="313"/>
        <v>12651.126869751781</v>
      </c>
      <c r="N260" s="15">
        <f t="shared" si="314"/>
        <v>2.972969069015452E-3</v>
      </c>
      <c r="O260" s="15">
        <f t="shared" si="315"/>
        <v>3.9834985868376638E-3</v>
      </c>
      <c r="P260" s="15">
        <f t="shared" si="316"/>
        <v>3.6178057690421372E-3</v>
      </c>
      <c r="Q260" s="5">
        <f t="shared" si="317"/>
        <v>5824.5366834830629</v>
      </c>
      <c r="R260" s="5">
        <f t="shared" si="318"/>
        <v>7903.0509310008192</v>
      </c>
      <c r="S260" s="5">
        <f t="shared" si="319"/>
        <v>4930.6442225202354</v>
      </c>
      <c r="T260" s="5">
        <f t="shared" si="320"/>
        <v>15.559904257424266</v>
      </c>
      <c r="U260" s="5">
        <f t="shared" si="321"/>
        <v>49.197532674500827</v>
      </c>
      <c r="V260" s="5">
        <f t="shared" si="322"/>
        <v>89.186898553458491</v>
      </c>
      <c r="W260" s="15">
        <f t="shared" si="323"/>
        <v>-1.0734613539272964E-2</v>
      </c>
      <c r="X260" s="15">
        <f t="shared" si="324"/>
        <v>-1.217998157191269E-2</v>
      </c>
      <c r="Y260" s="15">
        <f t="shared" si="325"/>
        <v>-9.7425357312937999E-3</v>
      </c>
      <c r="Z260" s="5">
        <f t="shared" si="338"/>
        <v>5864.9744131438674</v>
      </c>
      <c r="AA260" s="5">
        <f t="shared" si="339"/>
        <v>24088.755215710902</v>
      </c>
      <c r="AB260" s="5">
        <f t="shared" si="340"/>
        <v>84479.349685775553</v>
      </c>
      <c r="AC260" s="16">
        <f t="shared" si="326"/>
        <v>1.0114505045999989</v>
      </c>
      <c r="AD260" s="16">
        <f t="shared" si="327"/>
        <v>3.0548542829021725</v>
      </c>
      <c r="AE260" s="16">
        <f t="shared" si="328"/>
        <v>17.143037844867575</v>
      </c>
      <c r="AF260" s="15">
        <f t="shared" si="329"/>
        <v>-4.0504037456468023E-3</v>
      </c>
      <c r="AG260" s="15">
        <f t="shared" si="330"/>
        <v>2.9673830763510267E-4</v>
      </c>
      <c r="AH260" s="15">
        <f t="shared" si="331"/>
        <v>9.7937136394747881E-3</v>
      </c>
      <c r="AI260" s="1">
        <f t="shared" si="295"/>
        <v>724720.18294436974</v>
      </c>
      <c r="AJ260" s="1">
        <f t="shared" si="296"/>
        <v>307767.87935371551</v>
      </c>
      <c r="AK260" s="1">
        <f t="shared" si="297"/>
        <v>106328.61744272998</v>
      </c>
      <c r="AL260" s="14">
        <f t="shared" si="332"/>
        <v>89.445642050788265</v>
      </c>
      <c r="AM260" s="14">
        <f t="shared" si="333"/>
        <v>21.753356098017559</v>
      </c>
      <c r="AN260" s="14">
        <f t="shared" si="334"/>
        <v>6.8337621399263595</v>
      </c>
      <c r="AO260" s="11">
        <f t="shared" si="335"/>
        <v>2.6539453004668914E-3</v>
      </c>
      <c r="AP260" s="11">
        <f t="shared" si="336"/>
        <v>3.3432711097160445E-3</v>
      </c>
      <c r="AQ260" s="11">
        <f t="shared" si="337"/>
        <v>3.0327687313575014E-3</v>
      </c>
      <c r="AR260" s="1">
        <f t="shared" si="341"/>
        <v>374329.85364957748</v>
      </c>
      <c r="AS260" s="1">
        <f t="shared" si="341"/>
        <v>160639.17236030387</v>
      </c>
      <c r="AT260" s="1">
        <f t="shared" si="341"/>
        <v>55284.400539669114</v>
      </c>
      <c r="AU260" s="1">
        <f t="shared" si="298"/>
        <v>74865.970729915498</v>
      </c>
      <c r="AV260" s="1">
        <f t="shared" si="299"/>
        <v>32127.834472060775</v>
      </c>
      <c r="AW260" s="1">
        <f t="shared" si="300"/>
        <v>11056.880107933823</v>
      </c>
      <c r="AX260" s="1">
        <f t="shared" si="282"/>
        <v>256961.60959584158</v>
      </c>
      <c r="AY260" s="1">
        <f t="shared" si="274"/>
        <v>43355.09733204262</v>
      </c>
      <c r="AZ260" s="1">
        <f t="shared" si="275"/>
        <v>10120.901495801425</v>
      </c>
      <c r="BA260" s="1">
        <f t="shared" si="283"/>
        <v>14517.057073277025</v>
      </c>
      <c r="BB260" s="1">
        <f t="shared" si="284"/>
        <v>31648.842112473445</v>
      </c>
      <c r="BC260" s="1">
        <f t="shared" si="285"/>
        <v>40300.958161171417</v>
      </c>
      <c r="BD260" s="1">
        <f t="shared" si="286"/>
        <v>241.1248433041317</v>
      </c>
      <c r="BE260" s="2">
        <f t="shared" si="292"/>
        <v>1.2215527840971803E-2</v>
      </c>
      <c r="BF260" s="2">
        <f t="shared" si="293"/>
        <v>1.0459493193196024E-2</v>
      </c>
      <c r="BG260" s="2">
        <f t="shared" si="294"/>
        <v>6.7106044469667243E-3</v>
      </c>
      <c r="BH260" s="2">
        <f t="shared" si="276"/>
        <v>7.7819056731964582E-3</v>
      </c>
      <c r="BI260" s="2">
        <f t="shared" si="287"/>
        <v>1.4921912043355725E-5</v>
      </c>
      <c r="BJ260" s="2">
        <f t="shared" si="277"/>
        <v>1.0940099785851396E-5</v>
      </c>
      <c r="BK260" s="2">
        <f t="shared" si="278"/>
        <v>4.5032212043649583E-6</v>
      </c>
      <c r="BL260" s="2">
        <f t="shared" si="279"/>
        <v>5.5857171513612158</v>
      </c>
      <c r="BM260" s="2">
        <f t="shared" si="280"/>
        <v>1.757408575138306</v>
      </c>
      <c r="BN260" s="2">
        <f t="shared" si="281"/>
        <v>0.24895788478084349</v>
      </c>
      <c r="BO260" s="2">
        <f t="shared" si="288"/>
        <v>155.93032217551286</v>
      </c>
      <c r="BP260" s="2">
        <f t="shared" si="289"/>
        <v>13.950113360506041</v>
      </c>
      <c r="BQ260" s="2">
        <f t="shared" si="290"/>
        <v>0.87830160977638294</v>
      </c>
      <c r="BR260" s="11">
        <f t="shared" si="291"/>
        <v>3.330802246679318E-2</v>
      </c>
      <c r="BS260" s="17">
        <f t="shared" si="342"/>
        <v>3.2437261647964025E-4</v>
      </c>
      <c r="BT260" s="17">
        <f t="shared" si="343"/>
        <v>2.7886389155638187E-3</v>
      </c>
      <c r="BU260" s="12">
        <f>(BU$3*templow!$I370+BU$4*templow!$I370^2+BU$5*templow!$I370^6)*(K260/K$56)^$BW$1</f>
        <v>-0.84030475612101763</v>
      </c>
      <c r="BV260" s="12">
        <f>(BV$3*templow!$I370+BV$4*templow!$I370^2+BV$5*templow!$I370^6)*(L260/L$56)^$BW$1</f>
        <v>-1.5859901580431957</v>
      </c>
      <c r="BW260" s="12">
        <f>(BW$3*templow!$I370+BW$4*templow!$I370^2+BW$5*templow!$I370^6)*(M260/M$56)^$BW$1</f>
        <v>-2.2447724441295964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301"/>
        <v>2215</v>
      </c>
      <c r="B261" s="5">
        <f t="shared" si="302"/>
        <v>1165.4033330396521</v>
      </c>
      <c r="C261" s="5">
        <f t="shared" si="303"/>
        <v>2964.1581729856216</v>
      </c>
      <c r="D261" s="5">
        <f t="shared" si="304"/>
        <v>4369.9210262165188</v>
      </c>
      <c r="E261" s="15">
        <f t="shared" si="305"/>
        <v>1.114210011210268E-7</v>
      </c>
      <c r="F261" s="15">
        <f t="shared" si="306"/>
        <v>2.1950684359720804E-7</v>
      </c>
      <c r="G261" s="15">
        <f t="shared" si="307"/>
        <v>4.4811541287589782E-7</v>
      </c>
      <c r="H261" s="5">
        <f t="shared" si="308"/>
        <v>375429.96014993021</v>
      </c>
      <c r="I261" s="5">
        <f t="shared" si="309"/>
        <v>161272.25500198529</v>
      </c>
      <c r="J261" s="5">
        <f t="shared" si="310"/>
        <v>55482.296750679336</v>
      </c>
      <c r="K261" s="5">
        <f t="shared" si="311"/>
        <v>322145.94682059012</v>
      </c>
      <c r="L261" s="5">
        <f t="shared" si="312"/>
        <v>54407.439006382469</v>
      </c>
      <c r="M261" s="5">
        <f t="shared" si="313"/>
        <v>12696.40719313318</v>
      </c>
      <c r="N261" s="15">
        <f t="shared" si="314"/>
        <v>2.9387575125259247E-3</v>
      </c>
      <c r="O261" s="15">
        <f t="shared" si="315"/>
        <v>3.9408024333296154E-3</v>
      </c>
      <c r="P261" s="15">
        <f t="shared" si="316"/>
        <v>3.5791533708875445E-3</v>
      </c>
      <c r="Q261" s="5">
        <f t="shared" si="317"/>
        <v>5778.9463346555031</v>
      </c>
      <c r="R261" s="5">
        <f t="shared" si="318"/>
        <v>7837.5586612769785</v>
      </c>
      <c r="S261" s="5">
        <f t="shared" si="319"/>
        <v>4900.0850409863569</v>
      </c>
      <c r="T261" s="5">
        <f t="shared" si="320"/>
        <v>15.392874698512729</v>
      </c>
      <c r="U261" s="5">
        <f t="shared" si="321"/>
        <v>48.598307633141836</v>
      </c>
      <c r="V261" s="5">
        <f t="shared" si="322"/>
        <v>88.317992007538152</v>
      </c>
      <c r="W261" s="15">
        <f t="shared" si="323"/>
        <v>-1.0734613539272964E-2</v>
      </c>
      <c r="X261" s="15">
        <f t="shared" si="324"/>
        <v>-1.217998157191269E-2</v>
      </c>
      <c r="Y261" s="15">
        <f t="shared" si="325"/>
        <v>-9.7425357312937999E-3</v>
      </c>
      <c r="Z261" s="5">
        <f t="shared" si="338"/>
        <v>5795.6956994410193</v>
      </c>
      <c r="AA261" s="5">
        <f t="shared" si="339"/>
        <v>23897.238025006769</v>
      </c>
      <c r="AB261" s="5">
        <f t="shared" si="340"/>
        <v>84781.268863549107</v>
      </c>
      <c r="AC261" s="16">
        <f t="shared" si="326"/>
        <v>1.0073537216876307</v>
      </c>
      <c r="AD261" s="16">
        <f t="shared" si="327"/>
        <v>3.0557607751921529</v>
      </c>
      <c r="AE261" s="16">
        <f t="shared" si="328"/>
        <v>17.310931848430887</v>
      </c>
      <c r="AF261" s="15">
        <f t="shared" si="329"/>
        <v>-4.0504037456468023E-3</v>
      </c>
      <c r="AG261" s="15">
        <f t="shared" si="330"/>
        <v>2.9673830763510267E-4</v>
      </c>
      <c r="AH261" s="15">
        <f t="shared" si="331"/>
        <v>9.7937136394747881E-3</v>
      </c>
      <c r="AI261" s="1">
        <f t="shared" si="295"/>
        <v>727114.1353798483</v>
      </c>
      <c r="AJ261" s="1">
        <f t="shared" si="296"/>
        <v>309118.92589040473</v>
      </c>
      <c r="AK261" s="1">
        <f t="shared" si="297"/>
        <v>106752.63580639081</v>
      </c>
      <c r="AL261" s="14">
        <f t="shared" si="332"/>
        <v>89.68065205374252</v>
      </c>
      <c r="AM261" s="14">
        <f t="shared" si="333"/>
        <v>21.825356191329611</v>
      </c>
      <c r="AN261" s="14">
        <f t="shared" si="334"/>
        <v>6.8542801078605073</v>
      </c>
      <c r="AO261" s="11">
        <f t="shared" si="335"/>
        <v>2.6274058474622226E-3</v>
      </c>
      <c r="AP261" s="11">
        <f t="shared" si="336"/>
        <v>3.3098383986188838E-3</v>
      </c>
      <c r="AQ261" s="11">
        <f t="shared" si="337"/>
        <v>3.0024410440439263E-3</v>
      </c>
      <c r="AR261" s="1">
        <f t="shared" si="341"/>
        <v>375429.96014993021</v>
      </c>
      <c r="AS261" s="1">
        <f t="shared" si="341"/>
        <v>161272.25500198529</v>
      </c>
      <c r="AT261" s="1">
        <f t="shared" si="341"/>
        <v>55482.296750679336</v>
      </c>
      <c r="AU261" s="1">
        <f t="shared" si="298"/>
        <v>75085.992029986039</v>
      </c>
      <c r="AV261" s="1">
        <f t="shared" si="299"/>
        <v>32254.451000397061</v>
      </c>
      <c r="AW261" s="1">
        <f t="shared" si="300"/>
        <v>11096.459350135869</v>
      </c>
      <c r="AX261" s="1">
        <f t="shared" si="282"/>
        <v>257716.75745647206</v>
      </c>
      <c r="AY261" s="1">
        <f t="shared" si="274"/>
        <v>43525.951205105972</v>
      </c>
      <c r="AZ261" s="1">
        <f t="shared" si="275"/>
        <v>10157.125754506544</v>
      </c>
      <c r="BA261" s="1">
        <f t="shared" si="283"/>
        <v>14520.478506035866</v>
      </c>
      <c r="BB261" s="1">
        <f t="shared" si="284"/>
        <v>31660.507265067474</v>
      </c>
      <c r="BC261" s="1">
        <f t="shared" si="285"/>
        <v>40316.588914747292</v>
      </c>
      <c r="BD261" s="1">
        <f t="shared" si="286"/>
        <v>234.18495424354458</v>
      </c>
      <c r="BE261" s="2">
        <f t="shared" si="292"/>
        <v>1.2215527840971803E-2</v>
      </c>
      <c r="BF261" s="2">
        <f t="shared" si="293"/>
        <v>1.0459493193196024E-2</v>
      </c>
      <c r="BG261" s="2">
        <f t="shared" si="294"/>
        <v>6.7106044469667243E-3</v>
      </c>
      <c r="BH261" s="2">
        <f t="shared" si="276"/>
        <v>7.7719173435986614E-3</v>
      </c>
      <c r="BI261" s="2">
        <f t="shared" si="287"/>
        <v>1.4921912043355725E-5</v>
      </c>
      <c r="BJ261" s="2">
        <f t="shared" si="277"/>
        <v>1.0940099785851396E-5</v>
      </c>
      <c r="BK261" s="2">
        <f t="shared" si="278"/>
        <v>4.5032212043649583E-6</v>
      </c>
      <c r="BL261" s="2">
        <f t="shared" si="279"/>
        <v>5.6021328437978033</v>
      </c>
      <c r="BM261" s="2">
        <f t="shared" si="280"/>
        <v>1.764334562410991</v>
      </c>
      <c r="BN261" s="2">
        <f t="shared" si="281"/>
        <v>0.24984905519452821</v>
      </c>
      <c r="BO261" s="2">
        <f t="shared" si="288"/>
        <v>158.25796827078835</v>
      </c>
      <c r="BP261" s="2">
        <f t="shared" si="289"/>
        <v>14.117330644482802</v>
      </c>
      <c r="BQ261" s="2">
        <f t="shared" si="290"/>
        <v>0.87830661723703352</v>
      </c>
      <c r="BR261" s="11">
        <f t="shared" si="291"/>
        <v>3.3271297464009669E-2</v>
      </c>
      <c r="BS261" s="17">
        <f t="shared" si="342"/>
        <v>3.1391667288643778E-4</v>
      </c>
      <c r="BT261" s="17">
        <f t="shared" si="343"/>
        <v>2.7074164228774937E-3</v>
      </c>
      <c r="BU261" s="12">
        <f>(BU$3*templow!$I371+BU$4*templow!$I371^2+BU$5*templow!$I371^6)*(K261/K$56)^$BW$1</f>
        <v>-0.87491787714047831</v>
      </c>
      <c r="BV261" s="12">
        <f>(BV$3*templow!$I371+BV$4*templow!$I371^2+BV$5*templow!$I371^6)*(L261/L$56)^$BW$1</f>
        <v>-1.6103083863213987</v>
      </c>
      <c r="BW261" s="12">
        <f>(BW$3*templow!$I371+BW$4*templow!$I371^2+BW$5*templow!$I371^6)*(M261/M$56)^$BW$1</f>
        <v>-2.2663578417230457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301"/>
        <v>2216</v>
      </c>
      <c r="B262" s="5">
        <f t="shared" si="302"/>
        <v>1165.4034563975379</v>
      </c>
      <c r="C262" s="5">
        <f t="shared" si="303"/>
        <v>2964.158791105976</v>
      </c>
      <c r="D262" s="5">
        <f t="shared" si="304"/>
        <v>4369.9228865340356</v>
      </c>
      <c r="E262" s="15">
        <f t="shared" si="305"/>
        <v>1.0584995106497545E-7</v>
      </c>
      <c r="F262" s="15">
        <f t="shared" si="306"/>
        <v>2.0853150141734763E-7</v>
      </c>
      <c r="G262" s="15">
        <f t="shared" si="307"/>
        <v>4.257096422321029E-7</v>
      </c>
      <c r="H262" s="5">
        <f t="shared" si="308"/>
        <v>376520.58698740974</v>
      </c>
      <c r="I262" s="5">
        <f t="shared" si="309"/>
        <v>161901.01529424562</v>
      </c>
      <c r="J262" s="5">
        <f t="shared" si="310"/>
        <v>55678.777394796896</v>
      </c>
      <c r="K262" s="5">
        <f t="shared" si="311"/>
        <v>323081.74900330178</v>
      </c>
      <c r="L262" s="5">
        <f t="shared" si="312"/>
        <v>54619.548649024204</v>
      </c>
      <c r="M262" s="5">
        <f t="shared" si="313"/>
        <v>12741.36382735074</v>
      </c>
      <c r="N262" s="15">
        <f t="shared" si="314"/>
        <v>2.9049013093211951E-3</v>
      </c>
      <c r="O262" s="15">
        <f t="shared" si="315"/>
        <v>3.8985412016332432E-3</v>
      </c>
      <c r="P262" s="15">
        <f t="shared" si="316"/>
        <v>3.5408941705867836E-3</v>
      </c>
      <c r="Q262" s="5">
        <f t="shared" si="317"/>
        <v>5733.5192499128161</v>
      </c>
      <c r="R262" s="5">
        <f t="shared" si="318"/>
        <v>7772.2818474508831</v>
      </c>
      <c r="S262" s="5">
        <f t="shared" si="319"/>
        <v>4869.5295033051834</v>
      </c>
      <c r="T262" s="5">
        <f t="shared" si="320"/>
        <v>15.227638137365743</v>
      </c>
      <c r="U262" s="5">
        <f t="shared" si="321"/>
        <v>48.006381141744022</v>
      </c>
      <c r="V262" s="5">
        <f t="shared" si="322"/>
        <v>87.457550814688588</v>
      </c>
      <c r="W262" s="15">
        <f t="shared" si="323"/>
        <v>-1.0734613539272964E-2</v>
      </c>
      <c r="X262" s="15">
        <f t="shared" si="324"/>
        <v>-1.217998157191269E-2</v>
      </c>
      <c r="Y262" s="15">
        <f t="shared" si="325"/>
        <v>-9.7425357312937999E-3</v>
      </c>
      <c r="Z262" s="5">
        <f t="shared" si="338"/>
        <v>5727.0399347986813</v>
      </c>
      <c r="AA262" s="5">
        <f t="shared" si="339"/>
        <v>23706.235022235105</v>
      </c>
      <c r="AB262" s="5">
        <f t="shared" si="340"/>
        <v>85080.988202085806</v>
      </c>
      <c r="AC262" s="16">
        <f t="shared" si="326"/>
        <v>1.0032735324001159</v>
      </c>
      <c r="AD262" s="16">
        <f t="shared" si="327"/>
        <v>3.0566675364731211</v>
      </c>
      <c r="AE262" s="16">
        <f t="shared" si="328"/>
        <v>17.480470157786883</v>
      </c>
      <c r="AF262" s="15">
        <f t="shared" si="329"/>
        <v>-4.0504037456468023E-3</v>
      </c>
      <c r="AG262" s="15">
        <f t="shared" si="330"/>
        <v>2.9673830763510267E-4</v>
      </c>
      <c r="AH262" s="15">
        <f t="shared" si="331"/>
        <v>9.7937136394747881E-3</v>
      </c>
      <c r="AI262" s="1">
        <f t="shared" si="295"/>
        <v>729488.71387184947</v>
      </c>
      <c r="AJ262" s="1">
        <f t="shared" si="296"/>
        <v>310461.48430176132</v>
      </c>
      <c r="AK262" s="1">
        <f t="shared" si="297"/>
        <v>107173.8315758876</v>
      </c>
      <c r="AL262" s="14">
        <f t="shared" si="332"/>
        <v>89.913923248656644</v>
      </c>
      <c r="AM262" s="14">
        <f t="shared" si="333"/>
        <v>21.896872209295353</v>
      </c>
      <c r="AN262" s="14">
        <f t="shared" si="334"/>
        <v>6.8746538840644904</v>
      </c>
      <c r="AO262" s="11">
        <f t="shared" si="335"/>
        <v>2.6011317889876001E-3</v>
      </c>
      <c r="AP262" s="11">
        <f t="shared" si="336"/>
        <v>3.276740014632695E-3</v>
      </c>
      <c r="AQ262" s="11">
        <f t="shared" si="337"/>
        <v>2.9724166336034868E-3</v>
      </c>
      <c r="AR262" s="1">
        <f t="shared" si="341"/>
        <v>376520.58698740974</v>
      </c>
      <c r="AS262" s="1">
        <f t="shared" si="341"/>
        <v>161901.01529424562</v>
      </c>
      <c r="AT262" s="1">
        <f t="shared" si="341"/>
        <v>55678.777394796896</v>
      </c>
      <c r="AU262" s="1">
        <f t="shared" si="298"/>
        <v>75304.117397481954</v>
      </c>
      <c r="AV262" s="1">
        <f t="shared" si="299"/>
        <v>32380.203058849125</v>
      </c>
      <c r="AW262" s="1">
        <f t="shared" si="300"/>
        <v>11135.75547895938</v>
      </c>
      <c r="AX262" s="1">
        <f t="shared" si="282"/>
        <v>258465.39920264151</v>
      </c>
      <c r="AY262" s="1">
        <f t="shared" ref="AY262:AY325" si="344">(AS262-AV262)/C262*1000</f>
        <v>43695.63891921936</v>
      </c>
      <c r="AZ262" s="1">
        <f t="shared" ref="AZ262:AZ325" si="345">(AT262-AW262)/D262*1000</f>
        <v>10193.091061880592</v>
      </c>
      <c r="BA262" s="1">
        <f t="shared" si="283"/>
        <v>14523.860517455605</v>
      </c>
      <c r="BB262" s="1">
        <f t="shared" si="284"/>
        <v>31672.047295263092</v>
      </c>
      <c r="BC262" s="1">
        <f t="shared" si="285"/>
        <v>40332.05218198285</v>
      </c>
      <c r="BD262" s="1">
        <f t="shared" si="286"/>
        <v>227.44390284246771</v>
      </c>
      <c r="BE262" s="2">
        <f t="shared" si="292"/>
        <v>1.2215527840971803E-2</v>
      </c>
      <c r="BF262" s="2">
        <f t="shared" si="293"/>
        <v>1.0459493193196024E-2</v>
      </c>
      <c r="BG262" s="2">
        <f t="shared" si="294"/>
        <v>6.7106044469667243E-3</v>
      </c>
      <c r="BH262" s="2">
        <f t="shared" ref="BH262:BH325" si="346">(BE262*Z262+BF262*AA262+BG262*AB262)/(Z262+AA262+AB262)</f>
        <v>7.7619927237135445E-3</v>
      </c>
      <c r="BI262" s="2">
        <f t="shared" si="287"/>
        <v>1.4921912043355725E-5</v>
      </c>
      <c r="BJ262" s="2">
        <f t="shared" ref="BJ262:BJ325" si="347">BJ$5*BF262^2</f>
        <v>1.0940099785851396E-5</v>
      </c>
      <c r="BK262" s="2">
        <f t="shared" ref="BK262:BK325" si="348">BK$5*BG262^2</f>
        <v>4.5032212043649583E-6</v>
      </c>
      <c r="BL262" s="2">
        <f t="shared" ref="BL262:BL325" si="349">BI262*AR262</f>
        <v>5.6184070815387965</v>
      </c>
      <c r="BM262" s="2">
        <f t="shared" ref="BM262:BM325" si="350">BJ262*AS262</f>
        <v>1.7712132627497001</v>
      </c>
      <c r="BN262" s="2">
        <f t="shared" ref="BN262:BN325" si="351">BK262*AT262</f>
        <v>0.25073385099736567</v>
      </c>
      <c r="BO262" s="2">
        <f t="shared" si="288"/>
        <v>160.62041701846204</v>
      </c>
      <c r="BP262" s="2">
        <f t="shared" si="289"/>
        <v>14.28655850119913</v>
      </c>
      <c r="BQ262" s="2">
        <f t="shared" si="290"/>
        <v>0.87831196859096761</v>
      </c>
      <c r="BR262" s="11">
        <f t="shared" si="291"/>
        <v>3.3234947679316978E-2</v>
      </c>
      <c r="BS262" s="17">
        <f t="shared" si="342"/>
        <v>3.0380856765971663E-4</v>
      </c>
      <c r="BT262" s="17">
        <f t="shared" si="343"/>
        <v>2.6285596338616441E-3</v>
      </c>
      <c r="BU262" s="12">
        <f>(BU$3*templow!$I372+BU$4*templow!$I372^2+BU$5*templow!$I372^6)*(K262/K$56)^$BW$1</f>
        <v>-0.9095251339832815</v>
      </c>
      <c r="BV262" s="12">
        <f>(BV$3*templow!$I372+BV$4*templow!$I372^2+BV$5*templow!$I372^6)*(L262/L$56)^$BW$1</f>
        <v>-1.6346024754195367</v>
      </c>
      <c r="BW262" s="12">
        <f>(BW$3*templow!$I372+BW$4*templow!$I372^2+BW$5*templow!$I372^6)*(M262/M$56)^$BW$1</f>
        <v>-2.2879157579033742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301"/>
        <v>2217</v>
      </c>
      <c r="B263" s="5">
        <f t="shared" si="302"/>
        <v>1165.4035735875418</v>
      </c>
      <c r="C263" s="5">
        <f t="shared" si="303"/>
        <v>2964.1593783204348</v>
      </c>
      <c r="D263" s="5">
        <f t="shared" si="304"/>
        <v>4369.9246538364287</v>
      </c>
      <c r="E263" s="15">
        <f t="shared" si="305"/>
        <v>1.0055745351172668E-7</v>
      </c>
      <c r="F263" s="15">
        <f t="shared" si="306"/>
        <v>1.9810492634648024E-7</v>
      </c>
      <c r="G263" s="15">
        <f t="shared" si="307"/>
        <v>4.0442416012049771E-7</v>
      </c>
      <c r="H263" s="5">
        <f t="shared" si="308"/>
        <v>377601.76489816548</v>
      </c>
      <c r="I263" s="5">
        <f t="shared" si="309"/>
        <v>162525.45281307562</v>
      </c>
      <c r="J263" s="5">
        <f t="shared" si="310"/>
        <v>55873.844089288788</v>
      </c>
      <c r="K263" s="5">
        <f t="shared" si="311"/>
        <v>324009.44484473136</v>
      </c>
      <c r="L263" s="5">
        <f t="shared" si="312"/>
        <v>54830.200427740332</v>
      </c>
      <c r="M263" s="5">
        <f t="shared" si="313"/>
        <v>12785.997131606428</v>
      </c>
      <c r="N263" s="15">
        <f t="shared" si="314"/>
        <v>2.8713966180122785E-3</v>
      </c>
      <c r="O263" s="15">
        <f t="shared" si="315"/>
        <v>3.8567103523636792E-3</v>
      </c>
      <c r="P263" s="15">
        <f t="shared" si="316"/>
        <v>3.503024076580985E-3</v>
      </c>
      <c r="Q263" s="5">
        <f t="shared" si="317"/>
        <v>5688.2591901521564</v>
      </c>
      <c r="R263" s="5">
        <f t="shared" si="318"/>
        <v>7707.2274641740642</v>
      </c>
      <c r="S263" s="5">
        <f t="shared" si="319"/>
        <v>4838.9817852716378</v>
      </c>
      <c r="T263" s="5">
        <f t="shared" si="320"/>
        <v>15.064175326845227</v>
      </c>
      <c r="U263" s="5">
        <f t="shared" si="321"/>
        <v>47.421664304103366</v>
      </c>
      <c r="V263" s="5">
        <f t="shared" si="322"/>
        <v>86.605492500905044</v>
      </c>
      <c r="W263" s="15">
        <f t="shared" si="323"/>
        <v>-1.0734613539272964E-2</v>
      </c>
      <c r="X263" s="15">
        <f t="shared" si="324"/>
        <v>-1.217998157191269E-2</v>
      </c>
      <c r="Y263" s="15">
        <f t="shared" si="325"/>
        <v>-9.7425357312937999E-3</v>
      </c>
      <c r="Z263" s="5">
        <f t="shared" si="338"/>
        <v>5659.0063967391006</v>
      </c>
      <c r="AA263" s="5">
        <f t="shared" si="339"/>
        <v>23515.768441456472</v>
      </c>
      <c r="AB263" s="5">
        <f t="shared" si="340"/>
        <v>85378.510209539076</v>
      </c>
      <c r="AC263" s="16">
        <f t="shared" si="326"/>
        <v>0.99920986952657409</v>
      </c>
      <c r="AD263" s="16">
        <f t="shared" si="327"/>
        <v>3.057574566824897</v>
      </c>
      <c r="AE263" s="16">
        <f t="shared" si="328"/>
        <v>17.651668876795632</v>
      </c>
      <c r="AF263" s="15">
        <f t="shared" si="329"/>
        <v>-4.0504037456468023E-3</v>
      </c>
      <c r="AG263" s="15">
        <f t="shared" si="330"/>
        <v>2.9673830763510267E-4</v>
      </c>
      <c r="AH263" s="15">
        <f t="shared" si="331"/>
        <v>9.7937136394747881E-3</v>
      </c>
      <c r="AI263" s="1">
        <f t="shared" si="295"/>
        <v>731843.95988214645</v>
      </c>
      <c r="AJ263" s="1">
        <f t="shared" si="296"/>
        <v>311795.53893043433</v>
      </c>
      <c r="AK263" s="1">
        <f t="shared" si="297"/>
        <v>107592.20389725822</v>
      </c>
      <c r="AL263" s="14">
        <f t="shared" si="332"/>
        <v>90.145462433050966</v>
      </c>
      <c r="AM263" s="14">
        <f t="shared" si="333"/>
        <v>21.967905063085215</v>
      </c>
      <c r="AN263" s="14">
        <f t="shared" si="334"/>
        <v>6.8948838762641982</v>
      </c>
      <c r="AO263" s="11">
        <f t="shared" si="335"/>
        <v>2.575120471097724E-3</v>
      </c>
      <c r="AP263" s="11">
        <f t="shared" si="336"/>
        <v>3.243972614486368E-3</v>
      </c>
      <c r="AQ263" s="11">
        <f t="shared" si="337"/>
        <v>2.942692467267452E-3</v>
      </c>
      <c r="AR263" s="1">
        <f t="shared" si="341"/>
        <v>377601.76489816548</v>
      </c>
      <c r="AS263" s="1">
        <f t="shared" si="341"/>
        <v>162525.45281307562</v>
      </c>
      <c r="AT263" s="1">
        <f t="shared" si="341"/>
        <v>55873.844089288788</v>
      </c>
      <c r="AU263" s="1">
        <f t="shared" si="298"/>
        <v>75520.352979633099</v>
      </c>
      <c r="AV263" s="1">
        <f t="shared" si="299"/>
        <v>32505.090562615125</v>
      </c>
      <c r="AW263" s="1">
        <f t="shared" si="300"/>
        <v>11174.768817857759</v>
      </c>
      <c r="AX263" s="1">
        <f t="shared" ref="AX263:AX326" si="352">(AR263-AU263)/B263*1000</f>
        <v>259207.5558757851</v>
      </c>
      <c r="AY263" s="1">
        <f t="shared" si="344"/>
        <v>43864.160342192263</v>
      </c>
      <c r="AZ263" s="1">
        <f t="shared" si="345"/>
        <v>10228.797705285142</v>
      </c>
      <c r="BA263" s="1">
        <f t="shared" ref="BA263:BA326" si="353">LN(AX263)*B263</f>
        <v>14527.203518666083</v>
      </c>
      <c r="BB263" s="1">
        <f t="shared" ref="BB263:BB326" si="354">LN(AY263)*C263</f>
        <v>31683.463485557306</v>
      </c>
      <c r="BC263" s="1">
        <f t="shared" ref="BC263:BC326" si="355">LN(AZ263)*D263</f>
        <v>40347.349694904951</v>
      </c>
      <c r="BD263" s="1">
        <f t="shared" ref="BD263:BD326" si="356">SUM(BA263:BC263)*BT263</f>
        <v>220.8960278470397</v>
      </c>
      <c r="BE263" s="2">
        <f t="shared" si="292"/>
        <v>1.2215527840971803E-2</v>
      </c>
      <c r="BF263" s="2">
        <f t="shared" si="293"/>
        <v>1.0459493193196024E-2</v>
      </c>
      <c r="BG263" s="2">
        <f t="shared" si="294"/>
        <v>6.7106044469667243E-3</v>
      </c>
      <c r="BH263" s="2">
        <f t="shared" si="346"/>
        <v>7.7521319450181928E-3</v>
      </c>
      <c r="BI263" s="2">
        <f t="shared" ref="BI263:BI326" si="357">BI$5*BE263^2</f>
        <v>1.4921912043355725E-5</v>
      </c>
      <c r="BJ263" s="2">
        <f t="shared" si="347"/>
        <v>1.0940099785851396E-5</v>
      </c>
      <c r="BK263" s="2">
        <f t="shared" si="348"/>
        <v>4.5032212043649583E-6</v>
      </c>
      <c r="BL263" s="2">
        <f t="shared" si="349"/>
        <v>5.6345403232263127</v>
      </c>
      <c r="BM263" s="2">
        <f t="shared" si="350"/>
        <v>1.7780446715157299</v>
      </c>
      <c r="BN263" s="2">
        <f t="shared" si="351"/>
        <v>0.25161227947226694</v>
      </c>
      <c r="BO263" s="2">
        <f t="shared" ref="BO263:BO326" si="358">2*BI$5*BE263*AR263/Z263*1000</f>
        <v>163.01818900828806</v>
      </c>
      <c r="BP263" s="2">
        <f t="shared" ref="BP263:BP326" si="359">2*BJ$5*BF263*AS263/AA263*1000</f>
        <v>14.457821113960408</v>
      </c>
      <c r="BQ263" s="2">
        <f t="shared" ref="BQ263:BQ326" si="360">2*BK$5*BG263*AT263/AB263*1000</f>
        <v>0.8783176602507996</v>
      </c>
      <c r="BR263" s="11">
        <f t="shared" ref="BR263:BR326" si="361">SUM(H263:J263)*SUM(B262:D262)/SUM(H262:J262)/SUM(B263:D263)-1+BR$5</f>
        <v>3.3198969177711674E-2</v>
      </c>
      <c r="BS263" s="17">
        <f t="shared" si="342"/>
        <v>2.9403628704398902E-4</v>
      </c>
      <c r="BT263" s="17">
        <f t="shared" si="343"/>
        <v>2.5519996445258681E-3</v>
      </c>
      <c r="BU263" s="12">
        <f>(BU$3*templow!$I373+BU$4*templow!$I373^2+BU$5*templow!$I373^6)*(K263/K$56)^$BW$1</f>
        <v>-0.94412548667273466</v>
      </c>
      <c r="BV263" s="12">
        <f>(BV$3*templow!$I373+BV$4*templow!$I373^2+BV$5*templow!$I373^6)*(L263/L$56)^$BW$1</f>
        <v>-1.6588720190227038</v>
      </c>
      <c r="BW263" s="12">
        <f>(BW$3*templow!$I373+BW$4*templow!$I373^2+BW$5*templow!$I373^6)*(M263/M$56)^$BW$1</f>
        <v>-2.3094459432285239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301"/>
        <v>2218</v>
      </c>
      <c r="B264" s="5">
        <f t="shared" si="302"/>
        <v>1165.4036849180568</v>
      </c>
      <c r="C264" s="5">
        <f t="shared" si="303"/>
        <v>2964.1599361742815</v>
      </c>
      <c r="D264" s="5">
        <f t="shared" si="304"/>
        <v>4369.9263327743811</v>
      </c>
      <c r="E264" s="15">
        <f t="shared" si="305"/>
        <v>9.5529580836140336E-8</v>
      </c>
      <c r="F264" s="15">
        <f t="shared" si="306"/>
        <v>1.8819968002915621E-7</v>
      </c>
      <c r="G264" s="15">
        <f t="shared" si="307"/>
        <v>3.8420295211447282E-7</v>
      </c>
      <c r="H264" s="5">
        <f t="shared" si="308"/>
        <v>378673.52537023503</v>
      </c>
      <c r="I264" s="5">
        <f t="shared" si="309"/>
        <v>163145.56775405741</v>
      </c>
      <c r="J264" s="5">
        <f t="shared" si="310"/>
        <v>56067.498618694168</v>
      </c>
      <c r="K264" s="5">
        <f t="shared" si="311"/>
        <v>324929.06129506597</v>
      </c>
      <c r="L264" s="5">
        <f t="shared" si="312"/>
        <v>55039.394387275417</v>
      </c>
      <c r="M264" s="5">
        <f t="shared" si="313"/>
        <v>12830.307503856251</v>
      </c>
      <c r="N264" s="15">
        <f t="shared" si="314"/>
        <v>2.8382396407464761E-3</v>
      </c>
      <c r="O264" s="15">
        <f t="shared" si="315"/>
        <v>3.8153053956235805E-3</v>
      </c>
      <c r="P264" s="15">
        <f t="shared" si="316"/>
        <v>3.4655390419484622E-3</v>
      </c>
      <c r="Q264" s="5">
        <f t="shared" si="317"/>
        <v>5643.1698013442474</v>
      </c>
      <c r="R264" s="5">
        <f t="shared" si="318"/>
        <v>7642.4022829633996</v>
      </c>
      <c r="S264" s="5">
        <f t="shared" si="319"/>
        <v>4808.4459808345891</v>
      </c>
      <c r="T264" s="5">
        <f t="shared" si="320"/>
        <v>14.902467226423692</v>
      </c>
      <c r="U264" s="5">
        <f t="shared" si="321"/>
        <v>46.84406930676996</v>
      </c>
      <c r="V264" s="5">
        <f t="shared" si="322"/>
        <v>85.761735395688675</v>
      </c>
      <c r="W264" s="15">
        <f t="shared" si="323"/>
        <v>-1.0734613539272964E-2</v>
      </c>
      <c r="X264" s="15">
        <f t="shared" si="324"/>
        <v>-1.217998157191269E-2</v>
      </c>
      <c r="Y264" s="15">
        <f t="shared" si="325"/>
        <v>-9.7425357312937999E-3</v>
      </c>
      <c r="Z264" s="5">
        <f t="shared" si="338"/>
        <v>5591.5942153691722</v>
      </c>
      <c r="AA264" s="5">
        <f t="shared" si="339"/>
        <v>23325.859920006613</v>
      </c>
      <c r="AB264" s="5">
        <f t="shared" si="340"/>
        <v>85673.837655583557</v>
      </c>
      <c r="AC264" s="16">
        <f t="shared" si="326"/>
        <v>0.99516266612835635</v>
      </c>
      <c r="AD264" s="16">
        <f t="shared" si="327"/>
        <v>3.058481866327325</v>
      </c>
      <c r="AE264" s="16">
        <f t="shared" si="328"/>
        <v>17.824544267033797</v>
      </c>
      <c r="AF264" s="15">
        <f t="shared" si="329"/>
        <v>-4.0504037456468023E-3</v>
      </c>
      <c r="AG264" s="15">
        <f t="shared" si="330"/>
        <v>2.9673830763510267E-4</v>
      </c>
      <c r="AH264" s="15">
        <f t="shared" si="331"/>
        <v>9.7937136394747881E-3</v>
      </c>
      <c r="AI264" s="1">
        <f t="shared" si="295"/>
        <v>734179.91687356494</v>
      </c>
      <c r="AJ264" s="1">
        <f t="shared" si="296"/>
        <v>313121.07560000604</v>
      </c>
      <c r="AK264" s="1">
        <f t="shared" si="297"/>
        <v>108007.75232539017</v>
      </c>
      <c r="AL264" s="14">
        <f t="shared" si="332"/>
        <v>90.375276504482002</v>
      </c>
      <c r="AM264" s="14">
        <f t="shared" si="333"/>
        <v>22.038455712683277</v>
      </c>
      <c r="AN264" s="14">
        <f t="shared" si="334"/>
        <v>6.9149705038811105</v>
      </c>
      <c r="AO264" s="11">
        <f t="shared" si="335"/>
        <v>2.5493692663867465E-3</v>
      </c>
      <c r="AP264" s="11">
        <f t="shared" si="336"/>
        <v>3.2115328883415041E-3</v>
      </c>
      <c r="AQ264" s="11">
        <f t="shared" si="337"/>
        <v>2.9132655425947772E-3</v>
      </c>
      <c r="AR264" s="1">
        <f t="shared" si="341"/>
        <v>378673.52537023503</v>
      </c>
      <c r="AS264" s="1">
        <f t="shared" si="341"/>
        <v>163145.56775405741</v>
      </c>
      <c r="AT264" s="1">
        <f t="shared" si="341"/>
        <v>56067.498618694168</v>
      </c>
      <c r="AU264" s="1">
        <f t="shared" si="298"/>
        <v>75734.705074047015</v>
      </c>
      <c r="AV264" s="1">
        <f t="shared" si="299"/>
        <v>32629.113550811482</v>
      </c>
      <c r="AW264" s="1">
        <f t="shared" si="300"/>
        <v>11213.499723738834</v>
      </c>
      <c r="AX264" s="1">
        <f t="shared" si="352"/>
        <v>259943.24903605276</v>
      </c>
      <c r="AY264" s="1">
        <f t="shared" si="344"/>
        <v>44031.51550982034</v>
      </c>
      <c r="AZ264" s="1">
        <f t="shared" si="345"/>
        <v>10264.246003085002</v>
      </c>
      <c r="BA264" s="1">
        <f t="shared" si="353"/>
        <v>14530.507916227276</v>
      </c>
      <c r="BB264" s="1">
        <f t="shared" si="354"/>
        <v>31694.757104511678</v>
      </c>
      <c r="BC264" s="1">
        <f t="shared" si="355"/>
        <v>40362.483165940132</v>
      </c>
      <c r="BD264" s="1">
        <f t="shared" si="356"/>
        <v>214.53582775990333</v>
      </c>
      <c r="BE264" s="2">
        <f t="shared" si="292"/>
        <v>1.2215527840971803E-2</v>
      </c>
      <c r="BF264" s="2">
        <f t="shared" si="293"/>
        <v>1.0459493193196024E-2</v>
      </c>
      <c r="BG264" s="2">
        <f t="shared" si="294"/>
        <v>6.7106044469667243E-3</v>
      </c>
      <c r="BH264" s="2">
        <f t="shared" si="346"/>
        <v>7.7423351283162009E-3</v>
      </c>
      <c r="BI264" s="2">
        <f t="shared" si="357"/>
        <v>1.4921912043355725E-5</v>
      </c>
      <c r="BJ264" s="2">
        <f t="shared" si="347"/>
        <v>1.0940099785851396E-5</v>
      </c>
      <c r="BK264" s="2">
        <f t="shared" si="348"/>
        <v>4.5032212043649583E-6</v>
      </c>
      <c r="BL264" s="2">
        <f t="shared" si="349"/>
        <v>5.65053303872208</v>
      </c>
      <c r="BM264" s="2">
        <f t="shared" si="350"/>
        <v>1.7848287908487679</v>
      </c>
      <c r="BN264" s="2">
        <f t="shared" si="351"/>
        <v>0.25248434865540659</v>
      </c>
      <c r="BO264" s="2">
        <f t="shared" si="358"/>
        <v>165.45181261847512</v>
      </c>
      <c r="BP264" s="2">
        <f t="shared" si="359"/>
        <v>14.631142957006839</v>
      </c>
      <c r="BQ264" s="2">
        <f t="shared" si="360"/>
        <v>0.87832368867017585</v>
      </c>
      <c r="BR264" s="11">
        <f t="shared" si="361"/>
        <v>3.316335806662371E-2</v>
      </c>
      <c r="BS264" s="17">
        <f t="shared" si="342"/>
        <v>2.8458825048770865E-4</v>
      </c>
      <c r="BT264" s="17">
        <f t="shared" si="343"/>
        <v>2.4776695577921051E-3</v>
      </c>
      <c r="BU264" s="12">
        <f>(BU$3*templow!$I374+BU$4*templow!$I374^2+BU$5*templow!$I374^6)*(K264/K$56)^$BW$1</f>
        <v>-0.97871792859089868</v>
      </c>
      <c r="BV264" s="12">
        <f>(BV$3*templow!$I374+BV$4*templow!$I374^2+BV$5*templow!$I374^6)*(L264/L$56)^$BW$1</f>
        <v>-1.6831166295363946</v>
      </c>
      <c r="BW264" s="12">
        <f>(BW$3*templow!$I374+BW$4*templow!$I374^2+BW$5*templow!$I374^6)*(M264/M$56)^$BW$1</f>
        <v>-2.330948162350214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301"/>
        <v>2219</v>
      </c>
      <c r="B265" s="5">
        <f t="shared" si="302"/>
        <v>1165.4037906820558</v>
      </c>
      <c r="C265" s="5">
        <f t="shared" si="303"/>
        <v>2964.160466135535</v>
      </c>
      <c r="D265" s="5">
        <f t="shared" si="304"/>
        <v>4369.927927766048</v>
      </c>
      <c r="E265" s="15">
        <f t="shared" si="305"/>
        <v>9.0753101794333311E-8</v>
      </c>
      <c r="F265" s="15">
        <f t="shared" si="306"/>
        <v>1.7878969602769838E-7</v>
      </c>
      <c r="G265" s="15">
        <f t="shared" si="307"/>
        <v>3.6499280450874916E-7</v>
      </c>
      <c r="H265" s="5">
        <f t="shared" si="308"/>
        <v>379735.90062184382</v>
      </c>
      <c r="I265" s="5">
        <f t="shared" si="309"/>
        <v>163761.36092060083</v>
      </c>
      <c r="J265" s="5">
        <f t="shared" si="310"/>
        <v>56259.742931296612</v>
      </c>
      <c r="K265" s="5">
        <f t="shared" si="311"/>
        <v>325840.62593412562</v>
      </c>
      <c r="L265" s="5">
        <f t="shared" si="312"/>
        <v>55247.130778348663</v>
      </c>
      <c r="M265" s="5">
        <f t="shared" si="313"/>
        <v>12874.295379982885</v>
      </c>
      <c r="N265" s="15">
        <f t="shared" si="314"/>
        <v>2.8054266227417468E-3</v>
      </c>
      <c r="O265" s="15">
        <f t="shared" si="315"/>
        <v>3.7743218904544573E-3</v>
      </c>
      <c r="P265" s="15">
        <f t="shared" si="316"/>
        <v>3.4284350638840166E-3</v>
      </c>
      <c r="Q265" s="5">
        <f t="shared" si="317"/>
        <v>5598.254616225252</v>
      </c>
      <c r="R265" s="5">
        <f t="shared" si="318"/>
        <v>7577.8128748758736</v>
      </c>
      <c r="S265" s="5">
        <f t="shared" si="319"/>
        <v>4777.9261027307639</v>
      </c>
      <c r="T265" s="5">
        <f t="shared" si="320"/>
        <v>14.742494999966352</v>
      </c>
      <c r="U265" s="5">
        <f t="shared" si="321"/>
        <v>46.273509405860104</v>
      </c>
      <c r="V265" s="5">
        <f t="shared" si="322"/>
        <v>84.926198624218415</v>
      </c>
      <c r="W265" s="15">
        <f t="shared" si="323"/>
        <v>-1.0734613539272964E-2</v>
      </c>
      <c r="X265" s="15">
        <f t="shared" si="324"/>
        <v>-1.217998157191269E-2</v>
      </c>
      <c r="Y265" s="15">
        <f t="shared" si="325"/>
        <v>-9.7425357312937999E-3</v>
      </c>
      <c r="Z265" s="5">
        <f t="shared" si="338"/>
        <v>5524.8023778138086</v>
      </c>
      <c r="AA265" s="5">
        <f t="shared" si="339"/>
        <v>23136.530505632432</v>
      </c>
      <c r="AB265" s="5">
        <f t="shared" si="340"/>
        <v>85966.973565904002</v>
      </c>
      <c r="AC265" s="16">
        <f t="shared" si="326"/>
        <v>0.99113185553794225</v>
      </c>
      <c r="AD265" s="16">
        <f t="shared" si="327"/>
        <v>3.0593894350602717</v>
      </c>
      <c r="AE265" s="16">
        <f t="shared" si="328"/>
        <v>17.999112749339268</v>
      </c>
      <c r="AF265" s="15">
        <f t="shared" si="329"/>
        <v>-4.0504037456468023E-3</v>
      </c>
      <c r="AG265" s="15">
        <f t="shared" si="330"/>
        <v>2.9673830763510267E-4</v>
      </c>
      <c r="AH265" s="15">
        <f t="shared" si="331"/>
        <v>9.7937136394747881E-3</v>
      </c>
      <c r="AI265" s="1">
        <f t="shared" si="295"/>
        <v>736496.63026025542</v>
      </c>
      <c r="AJ265" s="1">
        <f t="shared" si="296"/>
        <v>314438.0815908169</v>
      </c>
      <c r="AK265" s="1">
        <f t="shared" si="297"/>
        <v>108420.47681658999</v>
      </c>
      <c r="AL265" s="14">
        <f t="shared" si="332"/>
        <v>90.60337245732012</v>
      </c>
      <c r="AM265" s="14">
        <f t="shared" si="333"/>
        <v>22.108525165759524</v>
      </c>
      <c r="AN265" s="14">
        <f t="shared" si="334"/>
        <v>6.9349141977251572</v>
      </c>
      <c r="AO265" s="11">
        <f t="shared" si="335"/>
        <v>2.5238755737228792E-3</v>
      </c>
      <c r="AP265" s="11">
        <f t="shared" si="336"/>
        <v>3.1794175594580892E-3</v>
      </c>
      <c r="AQ265" s="11">
        <f t="shared" si="337"/>
        <v>2.8841328871688295E-3</v>
      </c>
      <c r="AR265" s="1">
        <f t="shared" si="341"/>
        <v>379735.90062184382</v>
      </c>
      <c r="AS265" s="1">
        <f t="shared" si="341"/>
        <v>163761.36092060083</v>
      </c>
      <c r="AT265" s="1">
        <f t="shared" si="341"/>
        <v>56259.742931296612</v>
      </c>
      <c r="AU265" s="1">
        <f t="shared" si="298"/>
        <v>75947.180124368766</v>
      </c>
      <c r="AV265" s="1">
        <f t="shared" si="299"/>
        <v>32752.272184120167</v>
      </c>
      <c r="AW265" s="1">
        <f t="shared" si="300"/>
        <v>11251.948586259323</v>
      </c>
      <c r="AX265" s="1">
        <f t="shared" si="352"/>
        <v>260672.50074730054</v>
      </c>
      <c r="AY265" s="1">
        <f t="shared" si="344"/>
        <v>44197.704622678924</v>
      </c>
      <c r="AZ265" s="1">
        <f t="shared" si="345"/>
        <v>10299.436303986307</v>
      </c>
      <c r="BA265" s="1">
        <f t="shared" si="353"/>
        <v>14533.774112188081</v>
      </c>
      <c r="BB265" s="1">
        <f t="shared" si="354"/>
        <v>31705.929406934229</v>
      </c>
      <c r="BC265" s="1">
        <f t="shared" si="355"/>
        <v>40377.454288208799</v>
      </c>
      <c r="BD265" s="1">
        <f t="shared" si="356"/>
        <v>208.35795638999906</v>
      </c>
      <c r="BE265" s="2">
        <f t="shared" si="292"/>
        <v>1.2215527840971803E-2</v>
      </c>
      <c r="BF265" s="2">
        <f t="shared" si="293"/>
        <v>1.0459493193196024E-2</v>
      </c>
      <c r="BG265" s="2">
        <f t="shared" si="294"/>
        <v>6.7106044469667243E-3</v>
      </c>
      <c r="BH265" s="2">
        <f t="shared" si="346"/>
        <v>7.7326023838201518E-3</v>
      </c>
      <c r="BI265" s="2">
        <f t="shared" si="357"/>
        <v>1.4921912043355725E-5</v>
      </c>
      <c r="BJ265" s="2">
        <f t="shared" si="347"/>
        <v>1.0940099785851396E-5</v>
      </c>
      <c r="BK265" s="2">
        <f t="shared" si="348"/>
        <v>4.5032212043649583E-6</v>
      </c>
      <c r="BL265" s="2">
        <f t="shared" si="349"/>
        <v>5.6663857087836238</v>
      </c>
      <c r="BM265" s="2">
        <f t="shared" si="350"/>
        <v>1.7915656295381983</v>
      </c>
      <c r="BN265" s="2">
        <f t="shared" si="351"/>
        <v>0.25335006732033649</v>
      </c>
      <c r="BO265" s="2">
        <f t="shared" si="358"/>
        <v>167.92182413222105</v>
      </c>
      <c r="BP265" s="2">
        <f t="shared" si="359"/>
        <v>14.806548799013381</v>
      </c>
      <c r="BQ265" s="2">
        <f t="shared" si="360"/>
        <v>0.87833005034319711</v>
      </c>
      <c r="BR265" s="11">
        <f t="shared" si="361"/>
        <v>3.3128110495501212E-2</v>
      </c>
      <c r="BS265" s="17">
        <f t="shared" si="342"/>
        <v>2.754532942595482E-4</v>
      </c>
      <c r="BT265" s="17">
        <f t="shared" si="343"/>
        <v>2.4055044250408785E-3</v>
      </c>
      <c r="BU265" s="12">
        <f>(BU$3*templow!$I375+BU$4*templow!$I375^2+BU$5*templow!$I375^6)*(K265/K$56)^$BW$1</f>
        <v>-1.013301485699216</v>
      </c>
      <c r="BV265" s="12">
        <f>(BV$3*templow!$I375+BV$4*templow!$I375^2+BV$5*templow!$I375^6)*(L265/L$56)^$BW$1</f>
        <v>-1.707335937574981</v>
      </c>
      <c r="BW265" s="12">
        <f>(BW$3*templow!$I375+BW$4*templow!$I375^2+BW$5*templow!$I375^6)*(M265/M$56)^$BW$1</f>
        <v>-2.3524221936108081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301"/>
        <v>2220</v>
      </c>
      <c r="B266" s="5">
        <f t="shared" si="302"/>
        <v>1165.4038911578643</v>
      </c>
      <c r="C266" s="5">
        <f t="shared" si="303"/>
        <v>2964.1609695988163</v>
      </c>
      <c r="D266" s="5">
        <f t="shared" si="304"/>
        <v>4369.9294430086848</v>
      </c>
      <c r="E266" s="15">
        <f t="shared" si="305"/>
        <v>8.6215446704616637E-8</v>
      </c>
      <c r="F266" s="15">
        <f t="shared" si="306"/>
        <v>1.6985021122631347E-7</v>
      </c>
      <c r="G266" s="15">
        <f t="shared" si="307"/>
        <v>3.467431642833117E-7</v>
      </c>
      <c r="H266" s="5">
        <f t="shared" si="308"/>
        <v>380788.92358003574</v>
      </c>
      <c r="I266" s="5">
        <f t="shared" si="309"/>
        <v>164372.83371226079</v>
      </c>
      <c r="J266" s="5">
        <f t="shared" si="310"/>
        <v>56450.579135626802</v>
      </c>
      <c r="K266" s="5">
        <f t="shared" si="311"/>
        <v>326744.16695289244</v>
      </c>
      <c r="L266" s="5">
        <f t="shared" si="312"/>
        <v>55453.410053674583</v>
      </c>
      <c r="M266" s="5">
        <f t="shared" si="313"/>
        <v>12917.961232976048</v>
      </c>
      <c r="N266" s="15">
        <f t="shared" si="314"/>
        <v>2.7729538518301844E-3</v>
      </c>
      <c r="O266" s="15">
        <f t="shared" si="315"/>
        <v>3.7337554443055421E-3</v>
      </c>
      <c r="P266" s="15">
        <f t="shared" si="316"/>
        <v>3.3917081831953411E-3</v>
      </c>
      <c r="Q266" s="5">
        <f t="shared" si="317"/>
        <v>5553.5170559876588</v>
      </c>
      <c r="R266" s="5">
        <f t="shared" si="318"/>
        <v>7513.4656131999382</v>
      </c>
      <c r="S266" s="5">
        <f t="shared" si="319"/>
        <v>4747.426083134832</v>
      </c>
      <c r="T266" s="5">
        <f t="shared" si="320"/>
        <v>14.58424001353705</v>
      </c>
      <c r="U266" s="5">
        <f t="shared" si="321"/>
        <v>45.709898914028997</v>
      </c>
      <c r="V266" s="5">
        <f t="shared" si="322"/>
        <v>84.098802099599013</v>
      </c>
      <c r="W266" s="15">
        <f t="shared" si="323"/>
        <v>-1.0734613539272964E-2</v>
      </c>
      <c r="X266" s="15">
        <f t="shared" si="324"/>
        <v>-1.217998157191269E-2</v>
      </c>
      <c r="Y266" s="15">
        <f t="shared" si="325"/>
        <v>-9.7425357312937999E-3</v>
      </c>
      <c r="Z266" s="5">
        <f t="shared" si="338"/>
        <v>5458.6297325766018</v>
      </c>
      <c r="AA266" s="5">
        <f t="shared" si="339"/>
        <v>22947.800663698301</v>
      </c>
      <c r="AB266" s="5">
        <f t="shared" si="340"/>
        <v>86257.92121672981</v>
      </c>
      <c r="AC266" s="16">
        <f t="shared" si="326"/>
        <v>0.9871173713578415</v>
      </c>
      <c r="AD266" s="16">
        <f t="shared" si="327"/>
        <v>3.0602972731036284</v>
      </c>
      <c r="AE266" s="16">
        <f t="shared" si="328"/>
        <v>18.175390905370918</v>
      </c>
      <c r="AF266" s="15">
        <f t="shared" si="329"/>
        <v>-4.0504037456468023E-3</v>
      </c>
      <c r="AG266" s="15">
        <f t="shared" si="330"/>
        <v>2.9673830763510267E-4</v>
      </c>
      <c r="AH266" s="15">
        <f t="shared" si="331"/>
        <v>9.7937136394747881E-3</v>
      </c>
      <c r="AI266" s="1">
        <f t="shared" si="295"/>
        <v>738794.14735859865</v>
      </c>
      <c r="AJ266" s="1">
        <f t="shared" si="296"/>
        <v>315746.54561585537</v>
      </c>
      <c r="AK266" s="1">
        <f t="shared" si="297"/>
        <v>108830.37772119032</v>
      </c>
      <c r="AL266" s="14">
        <f t="shared" si="332"/>
        <v>90.829757379575639</v>
      </c>
      <c r="AM266" s="14">
        <f t="shared" si="333"/>
        <v>22.178114476554001</v>
      </c>
      <c r="AN266" s="14">
        <f t="shared" si="334"/>
        <v>6.9547153996914366</v>
      </c>
      <c r="AO266" s="11">
        <f t="shared" si="335"/>
        <v>2.4986368179856504E-3</v>
      </c>
      <c r="AP266" s="11">
        <f t="shared" si="336"/>
        <v>3.1476233838635083E-3</v>
      </c>
      <c r="AQ266" s="11">
        <f t="shared" si="337"/>
        <v>2.855291558297141E-3</v>
      </c>
      <c r="AR266" s="1">
        <f t="shared" si="341"/>
        <v>380788.92358003574</v>
      </c>
      <c r="AS266" s="1">
        <f t="shared" si="341"/>
        <v>164372.83371226079</v>
      </c>
      <c r="AT266" s="1">
        <f t="shared" si="341"/>
        <v>56450.579135626802</v>
      </c>
      <c r="AU266" s="1">
        <f t="shared" si="298"/>
        <v>76157.784716007154</v>
      </c>
      <c r="AV266" s="1">
        <f t="shared" si="299"/>
        <v>32874.56674245216</v>
      </c>
      <c r="AW266" s="1">
        <f t="shared" si="300"/>
        <v>11290.115827125361</v>
      </c>
      <c r="AX266" s="1">
        <f t="shared" si="352"/>
        <v>261395.33356231396</v>
      </c>
      <c r="AY266" s="1">
        <f t="shared" si="344"/>
        <v>44362.728042939663</v>
      </c>
      <c r="AZ266" s="1">
        <f t="shared" si="345"/>
        <v>10334.368986380838</v>
      </c>
      <c r="BA266" s="1">
        <f t="shared" si="353"/>
        <v>14537.002504144186</v>
      </c>
      <c r="BB266" s="1">
        <f t="shared" si="354"/>
        <v>31716.981634057796</v>
      </c>
      <c r="BC266" s="1">
        <f t="shared" si="355"/>
        <v>40392.264735812183</v>
      </c>
      <c r="BD266" s="1">
        <f t="shared" si="356"/>
        <v>202.35721852391677</v>
      </c>
      <c r="BE266" s="2">
        <f t="shared" si="292"/>
        <v>1.2215527840971803E-2</v>
      </c>
      <c r="BF266" s="2">
        <f t="shared" si="293"/>
        <v>1.0459493193196024E-2</v>
      </c>
      <c r="BG266" s="2">
        <f t="shared" si="294"/>
        <v>6.7106044469667243E-3</v>
      </c>
      <c r="BH266" s="2">
        <f t="shared" si="346"/>
        <v>7.7229338112375923E-3</v>
      </c>
      <c r="BI266" s="2">
        <f t="shared" si="357"/>
        <v>1.4921912043355725E-5</v>
      </c>
      <c r="BJ266" s="2">
        <f t="shared" si="347"/>
        <v>1.0940099785851396E-5</v>
      </c>
      <c r="BK266" s="2">
        <f t="shared" si="348"/>
        <v>4.5032212043649583E-6</v>
      </c>
      <c r="BL266" s="2">
        <f t="shared" si="349"/>
        <v>5.6820988247453981</v>
      </c>
      <c r="BM266" s="2">
        <f t="shared" si="350"/>
        <v>1.7982552028952914</v>
      </c>
      <c r="BN266" s="2">
        <f t="shared" si="351"/>
        <v>0.25420944496223674</v>
      </c>
      <c r="BO266" s="2">
        <f t="shared" si="358"/>
        <v>170.42876785599361</v>
      </c>
      <c r="BP266" s="2">
        <f t="shared" si="359"/>
        <v>14.984063706631968</v>
      </c>
      <c r="BQ266" s="2">
        <f t="shared" si="360"/>
        <v>0.8783367418038639</v>
      </c>
      <c r="BR266" s="11">
        <f t="shared" si="361"/>
        <v>3.3093222655410787E-2</v>
      </c>
      <c r="BS266" s="17">
        <f t="shared" si="342"/>
        <v>2.6662065571658614E-4</v>
      </c>
      <c r="BT266" s="17">
        <f t="shared" si="343"/>
        <v>2.335441189360076E-3</v>
      </c>
      <c r="BU266" s="12">
        <f>(BU$3*templow!$I376+BU$4*templow!$I376^2+BU$5*templow!$I376^6)*(K266/K$56)^$BW$1</f>
        <v>-1.0478752157706643</v>
      </c>
      <c r="BV266" s="12">
        <f>(BV$3*templow!$I376+BV$4*templow!$I376^2+BV$5*templow!$I376^6)*(L266/L$56)^$BW$1</f>
        <v>-1.7315295914594091</v>
      </c>
      <c r="BW266" s="12">
        <f>(BW$3*templow!$I376+BW$4*templow!$I376^2+BW$5*templow!$I376^6)*(M266/M$56)^$BW$1</f>
        <v>-2.3738678286476209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301"/>
        <v>2221</v>
      </c>
      <c r="B267" s="5">
        <f t="shared" si="302"/>
        <v>1165.4039866098906</v>
      </c>
      <c r="C267" s="5">
        <f t="shared" si="303"/>
        <v>2964.1614478890151</v>
      </c>
      <c r="D267" s="5">
        <f t="shared" si="304"/>
        <v>4369.9308824896889</v>
      </c>
      <c r="E267" s="15">
        <f t="shared" si="305"/>
        <v>8.1904674369385801E-8</v>
      </c>
      <c r="F267" s="15">
        <f t="shared" si="306"/>
        <v>1.6135770066499779E-7</v>
      </c>
      <c r="G267" s="15">
        <f t="shared" si="307"/>
        <v>3.2940600606914611E-7</v>
      </c>
      <c r="H267" s="5">
        <f t="shared" si="308"/>
        <v>381832.62785962922</v>
      </c>
      <c r="I267" s="5">
        <f t="shared" si="309"/>
        <v>164979.98811313507</v>
      </c>
      <c r="J267" s="5">
        <f t="shared" si="310"/>
        <v>56640.009496997154</v>
      </c>
      <c r="K267" s="5">
        <f t="shared" si="311"/>
        <v>327639.71313532547</v>
      </c>
      <c r="L267" s="5">
        <f t="shared" si="312"/>
        <v>55658.23286401244</v>
      </c>
      <c r="M267" s="5">
        <f t="shared" si="313"/>
        <v>12961.305572120978</v>
      </c>
      <c r="N267" s="15">
        <f t="shared" si="314"/>
        <v>2.7408176580001609E-3</v>
      </c>
      <c r="O267" s="15">
        <f t="shared" si="315"/>
        <v>3.693601712493555E-3</v>
      </c>
      <c r="P267" s="15">
        <f t="shared" si="316"/>
        <v>3.355354483824069E-3</v>
      </c>
      <c r="Q267" s="5">
        <f t="shared" si="317"/>
        <v>5508.9604319692316</v>
      </c>
      <c r="R267" s="5">
        <f t="shared" si="318"/>
        <v>7449.3666761611667</v>
      </c>
      <c r="S267" s="5">
        <f t="shared" si="319"/>
        <v>4716.9497743249167</v>
      </c>
      <c r="T267" s="5">
        <f t="shared" si="320"/>
        <v>14.427683833227729</v>
      </c>
      <c r="U267" s="5">
        <f t="shared" si="321"/>
        <v>45.153153187602129</v>
      </c>
      <c r="V267" s="5">
        <f t="shared" si="322"/>
        <v>83.279466515184666</v>
      </c>
      <c r="W267" s="15">
        <f t="shared" si="323"/>
        <v>-1.0734613539272964E-2</v>
      </c>
      <c r="X267" s="15">
        <f t="shared" si="324"/>
        <v>-1.217998157191269E-2</v>
      </c>
      <c r="Y267" s="15">
        <f t="shared" si="325"/>
        <v>-9.7425357312937999E-3</v>
      </c>
      <c r="Z267" s="5">
        <f t="shared" si="338"/>
        <v>5393.0749938278213</v>
      </c>
      <c r="AA267" s="5">
        <f t="shared" si="339"/>
        <v>22759.690284456217</v>
      </c>
      <c r="AB267" s="5">
        <f t="shared" si="340"/>
        <v>86546.684129417583</v>
      </c>
      <c r="AC267" s="16">
        <f t="shared" si="326"/>
        <v>0.98311914745950069</v>
      </c>
      <c r="AD267" s="16">
        <f t="shared" si="327"/>
        <v>3.0612053805373094</v>
      </c>
      <c r="AE267" s="16">
        <f t="shared" si="328"/>
        <v>18.353395479183636</v>
      </c>
      <c r="AF267" s="15">
        <f t="shared" si="329"/>
        <v>-4.0504037456468023E-3</v>
      </c>
      <c r="AG267" s="15">
        <f t="shared" si="330"/>
        <v>2.9673830763510267E-4</v>
      </c>
      <c r="AH267" s="15">
        <f t="shared" si="331"/>
        <v>9.7937136394747881E-3</v>
      </c>
      <c r="AI267" s="1">
        <f t="shared" si="295"/>
        <v>741072.51733874599</v>
      </c>
      <c r="AJ267" s="1">
        <f t="shared" si="296"/>
        <v>317046.45779672201</v>
      </c>
      <c r="AK267" s="1">
        <f t="shared" si="297"/>
        <v>109237.45577619666</v>
      </c>
      <c r="AL267" s="14">
        <f t="shared" si="332"/>
        <v>91.054438449773372</v>
      </c>
      <c r="AM267" s="14">
        <f t="shared" si="333"/>
        <v>22.247224744773042</v>
      </c>
      <c r="AN267" s="14">
        <f t="shared" si="334"/>
        <v>6.9743745624608229</v>
      </c>
      <c r="AO267" s="11">
        <f t="shared" si="335"/>
        <v>2.4736504498057937E-3</v>
      </c>
      <c r="AP267" s="11">
        <f t="shared" si="336"/>
        <v>3.1161471500248733E-3</v>
      </c>
      <c r="AQ267" s="11">
        <f t="shared" si="337"/>
        <v>2.8267386427141697E-3</v>
      </c>
      <c r="AR267" s="1">
        <f t="shared" si="341"/>
        <v>381832.62785962922</v>
      </c>
      <c r="AS267" s="1">
        <f t="shared" si="341"/>
        <v>164979.98811313507</v>
      </c>
      <c r="AT267" s="1">
        <f t="shared" si="341"/>
        <v>56640.009496997154</v>
      </c>
      <c r="AU267" s="1">
        <f t="shared" si="298"/>
        <v>76366.525571925842</v>
      </c>
      <c r="AV267" s="1">
        <f t="shared" si="299"/>
        <v>32995.997622627016</v>
      </c>
      <c r="AW267" s="1">
        <f t="shared" si="300"/>
        <v>11328.001899399431</v>
      </c>
      <c r="AX267" s="1">
        <f t="shared" si="352"/>
        <v>262111.77050826035</v>
      </c>
      <c r="AY267" s="1">
        <f t="shared" si="344"/>
        <v>44526.586291209955</v>
      </c>
      <c r="AZ267" s="1">
        <f t="shared" si="345"/>
        <v>10369.044457696784</v>
      </c>
      <c r="BA267" s="1">
        <f t="shared" si="353"/>
        <v>14540.193485294878</v>
      </c>
      <c r="BB267" s="1">
        <f t="shared" si="354"/>
        <v>31727.915013715017</v>
      </c>
      <c r="BC267" s="1">
        <f t="shared" si="355"/>
        <v>40406.916164112285</v>
      </c>
      <c r="BD267" s="1">
        <f t="shared" si="356"/>
        <v>196.52856571558831</v>
      </c>
      <c r="BE267" s="2">
        <f t="shared" si="292"/>
        <v>1.2215527840971803E-2</v>
      </c>
      <c r="BF267" s="2">
        <f t="shared" si="293"/>
        <v>1.0459493193196024E-2</v>
      </c>
      <c r="BG267" s="2">
        <f t="shared" si="294"/>
        <v>6.7106044469667243E-3</v>
      </c>
      <c r="BH267" s="2">
        <f t="shared" si="346"/>
        <v>7.7133294998603628E-3</v>
      </c>
      <c r="BI267" s="2">
        <f t="shared" si="357"/>
        <v>1.4921912043355725E-5</v>
      </c>
      <c r="BJ267" s="2">
        <f t="shared" si="347"/>
        <v>1.0940099785851396E-5</v>
      </c>
      <c r="BK267" s="2">
        <f t="shared" si="348"/>
        <v>4.5032212043649583E-6</v>
      </c>
      <c r="BL267" s="2">
        <f t="shared" si="349"/>
        <v>5.6976728882047665</v>
      </c>
      <c r="BM267" s="2">
        <f t="shared" si="350"/>
        <v>1.8048975326262748</v>
      </c>
      <c r="BN267" s="2">
        <f t="shared" si="351"/>
        <v>0.25506249178231022</v>
      </c>
      <c r="BO267" s="2">
        <f t="shared" si="358"/>
        <v>172.97319623957884</v>
      </c>
      <c r="BP267" s="2">
        <f t="shared" si="359"/>
        <v>15.163713048076094</v>
      </c>
      <c r="BQ267" s="2">
        <f t="shared" si="360"/>
        <v>0.87834375962554734</v>
      </c>
      <c r="BR267" s="11">
        <f t="shared" si="361"/>
        <v>3.305869077862586E-2</v>
      </c>
      <c r="BS267" s="17">
        <f t="shared" si="342"/>
        <v>2.5807995819707136E-4</v>
      </c>
      <c r="BT267" s="17">
        <f t="shared" si="343"/>
        <v>2.2674186304466755E-3</v>
      </c>
      <c r="BU267" s="12">
        <f>(BU$3*templow!$I377+BU$4*templow!$I377^2+BU$5*templow!$I377^6)*(K267/K$56)^$BW$1</f>
        <v>-1.082438207633539</v>
      </c>
      <c r="BV267" s="12">
        <f>(BV$3*templow!$I377+BV$4*templow!$I377^2+BV$5*templow!$I377^6)*(L267/L$56)^$BW$1</f>
        <v>-1.7556972567240809</v>
      </c>
      <c r="BW267" s="12">
        <f>(BW$3*templow!$I377+BW$4*templow!$I377^2+BW$5*templow!$I377^6)*(M267/M$56)^$BW$1</f>
        <v>-2.3952848720046247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301"/>
        <v>2222</v>
      </c>
      <c r="B268" s="5">
        <f t="shared" si="302"/>
        <v>1165.4040772893229</v>
      </c>
      <c r="C268" s="5">
        <f t="shared" si="303"/>
        <v>2964.1619022647774</v>
      </c>
      <c r="D268" s="5">
        <f t="shared" si="304"/>
        <v>4369.932249997094</v>
      </c>
      <c r="E268" s="15">
        <f t="shared" si="305"/>
        <v>7.7809440650916511E-8</v>
      </c>
      <c r="F268" s="15">
        <f t="shared" si="306"/>
        <v>1.5328981563174789E-7</v>
      </c>
      <c r="G268" s="15">
        <f t="shared" si="307"/>
        <v>3.1293570576568881E-7</v>
      </c>
      <c r="H268" s="5">
        <f t="shared" si="308"/>
        <v>382867.04774250067</v>
      </c>
      <c r="I268" s="5">
        <f t="shared" si="309"/>
        <v>165582.82668034636</v>
      </c>
      <c r="J268" s="5">
        <f t="shared" si="310"/>
        <v>56828.036434067733</v>
      </c>
      <c r="K268" s="5">
        <f t="shared" si="311"/>
        <v>328527.29384046094</v>
      </c>
      <c r="L268" s="5">
        <f t="shared" si="312"/>
        <v>55861.600054245442</v>
      </c>
      <c r="M268" s="5">
        <f t="shared" si="313"/>
        <v>13004.328942194819</v>
      </c>
      <c r="N268" s="15">
        <f t="shared" si="314"/>
        <v>2.7090144129411353E-3</v>
      </c>
      <c r="O268" s="15">
        <f t="shared" si="315"/>
        <v>3.6538563976669103E-3</v>
      </c>
      <c r="P268" s="15">
        <f t="shared" si="316"/>
        <v>3.3193700923448421E-3</v>
      </c>
      <c r="Q268" s="5">
        <f t="shared" si="317"/>
        <v>5464.5879473391906</v>
      </c>
      <c r="R268" s="5">
        <f t="shared" si="318"/>
        <v>7385.5220496401389</v>
      </c>
      <c r="S268" s="5">
        <f t="shared" si="319"/>
        <v>4686.5009493625785</v>
      </c>
      <c r="T268" s="5">
        <f t="shared" si="320"/>
        <v>14.272808223011213</v>
      </c>
      <c r="U268" s="5">
        <f t="shared" si="321"/>
        <v>44.603188613863381</v>
      </c>
      <c r="V268" s="5">
        <f t="shared" si="322"/>
        <v>82.468113336977396</v>
      </c>
      <c r="W268" s="15">
        <f t="shared" si="323"/>
        <v>-1.0734613539272964E-2</v>
      </c>
      <c r="X268" s="15">
        <f t="shared" si="324"/>
        <v>-1.217998157191269E-2</v>
      </c>
      <c r="Y268" s="15">
        <f t="shared" si="325"/>
        <v>-9.7425357312937999E-3</v>
      </c>
      <c r="Z268" s="5">
        <f t="shared" si="338"/>
        <v>5328.1367456196813</v>
      </c>
      <c r="AA268" s="5">
        <f t="shared" si="339"/>
        <v>22572.218690373029</v>
      </c>
      <c r="AB268" s="5">
        <f t="shared" si="340"/>
        <v>86833.266065084274</v>
      </c>
      <c r="AC268" s="16">
        <f t="shared" si="326"/>
        <v>0.97913711798221359</v>
      </c>
      <c r="AD268" s="16">
        <f t="shared" si="327"/>
        <v>3.0621137574412534</v>
      </c>
      <c r="AE268" s="16">
        <f t="shared" si="328"/>
        <v>18.533143378818792</v>
      </c>
      <c r="AF268" s="15">
        <f t="shared" si="329"/>
        <v>-4.0504037456468023E-3</v>
      </c>
      <c r="AG268" s="15">
        <f t="shared" si="330"/>
        <v>2.9673830763510267E-4</v>
      </c>
      <c r="AH268" s="15">
        <f t="shared" si="331"/>
        <v>9.7937136394747881E-3</v>
      </c>
      <c r="AI268" s="1">
        <f t="shared" si="295"/>
        <v>743331.79117679724</v>
      </c>
      <c r="AJ268" s="1">
        <f t="shared" si="296"/>
        <v>318337.80963967682</v>
      </c>
      <c r="AK268" s="1">
        <f t="shared" si="297"/>
        <v>109641.71209797643</v>
      </c>
      <c r="AL268" s="14">
        <f t="shared" si="332"/>
        <v>91.277422933875187</v>
      </c>
      <c r="AM268" s="14">
        <f t="shared" si="333"/>
        <v>22.315857114497586</v>
      </c>
      <c r="AN268" s="14">
        <f t="shared" si="334"/>
        <v>6.9938921492044486</v>
      </c>
      <c r="AO268" s="11">
        <f t="shared" si="335"/>
        <v>2.4489139453077358E-3</v>
      </c>
      <c r="AP268" s="11">
        <f t="shared" si="336"/>
        <v>3.0849856785246247E-3</v>
      </c>
      <c r="AQ268" s="11">
        <f t="shared" si="337"/>
        <v>2.7984712562870279E-3</v>
      </c>
      <c r="AR268" s="1">
        <f t="shared" si="341"/>
        <v>382867.04774250067</v>
      </c>
      <c r="AS268" s="1">
        <f t="shared" si="341"/>
        <v>165582.82668034636</v>
      </c>
      <c r="AT268" s="1">
        <f t="shared" si="341"/>
        <v>56828.036434067733</v>
      </c>
      <c r="AU268" s="1">
        <f t="shared" si="298"/>
        <v>76573.409548500131</v>
      </c>
      <c r="AV268" s="1">
        <f t="shared" si="299"/>
        <v>33116.565336069274</v>
      </c>
      <c r="AW268" s="1">
        <f t="shared" si="300"/>
        <v>11365.607286813547</v>
      </c>
      <c r="AX268" s="1">
        <f t="shared" si="352"/>
        <v>262821.83507236873</v>
      </c>
      <c r="AY268" s="1">
        <f t="shared" si="344"/>
        <v>44689.280043396357</v>
      </c>
      <c r="AZ268" s="1">
        <f t="shared" si="345"/>
        <v>10403.463153755854</v>
      </c>
      <c r="BA268" s="1">
        <f t="shared" si="353"/>
        <v>14543.347444498995</v>
      </c>
      <c r="BB268" s="1">
        <f t="shared" si="354"/>
        <v>31738.730760509938</v>
      </c>
      <c r="BC268" s="1">
        <f t="shared" si="355"/>
        <v>40421.410210005015</v>
      </c>
      <c r="BD268" s="1">
        <f t="shared" si="356"/>
        <v>190.86709219118455</v>
      </c>
      <c r="BE268" s="2">
        <f t="shared" ref="BE268:BE331" si="362">BE267</f>
        <v>1.2215527840971803E-2</v>
      </c>
      <c r="BF268" s="2">
        <f t="shared" ref="BF268:BF331" si="363">BF267</f>
        <v>1.0459493193196024E-2</v>
      </c>
      <c r="BG268" s="2">
        <f t="shared" ref="BG268:BG331" si="364">BG267</f>
        <v>6.7106044469667243E-3</v>
      </c>
      <c r="BH268" s="2">
        <f t="shared" si="346"/>
        <v>7.7037895286571545E-3</v>
      </c>
      <c r="BI268" s="2">
        <f t="shared" si="357"/>
        <v>1.4921912043355725E-5</v>
      </c>
      <c r="BJ268" s="2">
        <f t="shared" si="347"/>
        <v>1.0940099785851396E-5</v>
      </c>
      <c r="BK268" s="2">
        <f t="shared" si="348"/>
        <v>4.5032212043649583E-6</v>
      </c>
      <c r="BL268" s="2">
        <f t="shared" si="349"/>
        <v>5.7131084107128718</v>
      </c>
      <c r="BM268" s="2">
        <f t="shared" si="350"/>
        <v>1.8114926467063261</v>
      </c>
      <c r="BN268" s="2">
        <f t="shared" si="351"/>
        <v>0.25590921867231825</v>
      </c>
      <c r="BO268" s="2">
        <f t="shared" si="358"/>
        <v>175.55566999792737</v>
      </c>
      <c r="BP268" s="2">
        <f t="shared" si="359"/>
        <v>15.345522496748575</v>
      </c>
      <c r="BQ268" s="2">
        <f t="shared" si="360"/>
        <v>0.87835110042044895</v>
      </c>
      <c r="BR268" s="11">
        <f t="shared" si="361"/>
        <v>3.3024511138226992E-2</v>
      </c>
      <c r="BS268" s="17">
        <f t="shared" si="342"/>
        <v>2.4982119651164653E-4</v>
      </c>
      <c r="BT268" s="17">
        <f t="shared" si="343"/>
        <v>2.2013773111132771E-3</v>
      </c>
      <c r="BU268" s="12">
        <f>(BU$3*templow!$I378+BU$4*templow!$I378^2+BU$5*templow!$I378^6)*(K268/K$56)^$BW$1</f>
        <v>-1.1169895804268823</v>
      </c>
      <c r="BV268" s="12">
        <f>(BV$3*templow!$I378+BV$4*templow!$I378^2+BV$5*templow!$I378^6)*(L268/L$56)^$BW$1</f>
        <v>-1.7798386156329074</v>
      </c>
      <c r="BW268" s="12">
        <f>(BW$3*templow!$I378+BW$4*templow!$I378^2+BW$5*templow!$I378^6)*(M268/M$56)^$BW$1</f>
        <v>-2.4166731407515343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301"/>
        <v>2223</v>
      </c>
      <c r="B269" s="5">
        <f t="shared" si="302"/>
        <v>1165.4041634347905</v>
      </c>
      <c r="C269" s="5">
        <f t="shared" si="303"/>
        <v>2964.1623339218177</v>
      </c>
      <c r="D269" s="5">
        <f t="shared" si="304"/>
        <v>4369.9335491295351</v>
      </c>
      <c r="E269" s="15">
        <f t="shared" si="305"/>
        <v>7.3918968618370677E-8</v>
      </c>
      <c r="F269" s="15">
        <f t="shared" si="306"/>
        <v>1.4562532485016048E-7</v>
      </c>
      <c r="G269" s="15">
        <f t="shared" si="307"/>
        <v>2.9728892047740438E-7</v>
      </c>
      <c r="H269" s="5">
        <f t="shared" si="308"/>
        <v>383892.21815719112</v>
      </c>
      <c r="I269" s="5">
        <f t="shared" si="309"/>
        <v>166181.35253261332</v>
      </c>
      <c r="J269" s="5">
        <f t="shared" si="310"/>
        <v>57014.662515444237</v>
      </c>
      <c r="K269" s="5">
        <f t="shared" si="311"/>
        <v>329406.93898479588</v>
      </c>
      <c r="L269" s="5">
        <f t="shared" si="312"/>
        <v>56063.512659491375</v>
      </c>
      <c r="M269" s="5">
        <f t="shared" si="313"/>
        <v>13047.031922671049</v>
      </c>
      <c r="N269" s="15">
        <f t="shared" si="314"/>
        <v>2.6775405295917931E-3</v>
      </c>
      <c r="O269" s="15">
        <f t="shared" si="315"/>
        <v>3.6145152492921273E-3</v>
      </c>
      <c r="P269" s="15">
        <f t="shared" si="316"/>
        <v>3.2837511774770345E-3</v>
      </c>
      <c r="Q269" s="5">
        <f t="shared" si="317"/>
        <v>5420.4026987807529</v>
      </c>
      <c r="R269" s="5">
        <f t="shared" si="318"/>
        <v>7321.9375299006488</v>
      </c>
      <c r="S269" s="5">
        <f t="shared" si="319"/>
        <v>4656.0833027864928</v>
      </c>
      <c r="T269" s="5">
        <f t="shared" si="320"/>
        <v>14.11959514261703</v>
      </c>
      <c r="U269" s="5">
        <f t="shared" si="321"/>
        <v>44.059922598497977</v>
      </c>
      <c r="V269" s="5">
        <f t="shared" si="322"/>
        <v>81.664664796099501</v>
      </c>
      <c r="W269" s="15">
        <f t="shared" si="323"/>
        <v>-1.0734613539272964E-2</v>
      </c>
      <c r="X269" s="15">
        <f t="shared" si="324"/>
        <v>-1.217998157191269E-2</v>
      </c>
      <c r="Y269" s="15">
        <f t="shared" si="325"/>
        <v>-9.7425357312937999E-3</v>
      </c>
      <c r="Z269" s="5">
        <f t="shared" si="338"/>
        <v>5263.8134460290166</v>
      </c>
      <c r="AA269" s="5">
        <f t="shared" si="339"/>
        <v>22385.404643508518</v>
      </c>
      <c r="AB269" s="5">
        <f t="shared" si="340"/>
        <v>87117.671019289526</v>
      </c>
      <c r="AC269" s="16">
        <f t="shared" si="326"/>
        <v>0.9751712173320366</v>
      </c>
      <c r="AD269" s="16">
        <f t="shared" si="327"/>
        <v>3.0630224038954226</v>
      </c>
      <c r="AE269" s="16">
        <f t="shared" si="328"/>
        <v>18.714651677910272</v>
      </c>
      <c r="AF269" s="15">
        <f t="shared" si="329"/>
        <v>-4.0504037456468023E-3</v>
      </c>
      <c r="AG269" s="15">
        <f t="shared" si="330"/>
        <v>2.9673830763510267E-4</v>
      </c>
      <c r="AH269" s="15">
        <f t="shared" si="331"/>
        <v>9.7937136394747881E-3</v>
      </c>
      <c r="AI269" s="1">
        <f t="shared" si="295"/>
        <v>745572.02160761761</v>
      </c>
      <c r="AJ269" s="1">
        <f t="shared" si="296"/>
        <v>319620.59401177842</v>
      </c>
      <c r="AK269" s="1">
        <f t="shared" si="297"/>
        <v>110043.14817499234</v>
      </c>
      <c r="AL269" s="14">
        <f t="shared" si="332"/>
        <v>91.49871818225057</v>
      </c>
      <c r="AM269" s="14">
        <f t="shared" si="333"/>
        <v>22.384012773103787</v>
      </c>
      <c r="AN269" s="14">
        <f t="shared" si="334"/>
        <v>7.0132686332920775</v>
      </c>
      <c r="AO269" s="11">
        <f t="shared" si="335"/>
        <v>2.4244248058546583E-3</v>
      </c>
      <c r="AP269" s="11">
        <f t="shared" si="336"/>
        <v>3.0541358217393783E-3</v>
      </c>
      <c r="AQ269" s="11">
        <f t="shared" si="337"/>
        <v>2.7704865437241577E-3</v>
      </c>
      <c r="AR269" s="1">
        <f t="shared" si="341"/>
        <v>383892.21815719112</v>
      </c>
      <c r="AS269" s="1">
        <f t="shared" si="341"/>
        <v>166181.35253261332</v>
      </c>
      <c r="AT269" s="1">
        <f t="shared" si="341"/>
        <v>57014.662515444237</v>
      </c>
      <c r="AU269" s="1">
        <f t="shared" si="298"/>
        <v>76778.443631438233</v>
      </c>
      <c r="AV269" s="1">
        <f t="shared" si="299"/>
        <v>33236.270506522669</v>
      </c>
      <c r="AW269" s="1">
        <f t="shared" si="300"/>
        <v>11402.932503088849</v>
      </c>
      <c r="AX269" s="1">
        <f t="shared" si="352"/>
        <v>263525.55118783668</v>
      </c>
      <c r="AY269" s="1">
        <f t="shared" si="344"/>
        <v>44850.810127593089</v>
      </c>
      <c r="AZ269" s="1">
        <f t="shared" si="345"/>
        <v>10437.625538136839</v>
      </c>
      <c r="BA269" s="1">
        <f t="shared" si="353"/>
        <v>14546.464766329902</v>
      </c>
      <c r="BB269" s="1">
        <f t="shared" si="354"/>
        <v>31749.430075986464</v>
      </c>
      <c r="BC269" s="1">
        <f t="shared" si="355"/>
        <v>40435.748492186794</v>
      </c>
      <c r="BD269" s="1">
        <f t="shared" si="356"/>
        <v>185.36803086615959</v>
      </c>
      <c r="BE269" s="2">
        <f t="shared" si="362"/>
        <v>1.2215527840971803E-2</v>
      </c>
      <c r="BF269" s="2">
        <f t="shared" si="363"/>
        <v>1.0459493193196024E-2</v>
      </c>
      <c r="BG269" s="2">
        <f t="shared" si="364"/>
        <v>6.7106044469667243E-3</v>
      </c>
      <c r="BH269" s="2">
        <f t="shared" si="346"/>
        <v>7.694313966369202E-3</v>
      </c>
      <c r="BI269" s="2">
        <f t="shared" si="357"/>
        <v>1.4921912043355725E-5</v>
      </c>
      <c r="BJ269" s="2">
        <f t="shared" si="347"/>
        <v>1.0940099785851396E-5</v>
      </c>
      <c r="BK269" s="2">
        <f t="shared" si="348"/>
        <v>4.5032212043649583E-6</v>
      </c>
      <c r="BL269" s="2">
        <f t="shared" si="349"/>
        <v>5.7284059134703336</v>
      </c>
      <c r="BM269" s="2">
        <f t="shared" si="350"/>
        <v>1.8180405792545384</v>
      </c>
      <c r="BN269" s="2">
        <f t="shared" si="351"/>
        <v>0.25674963719926042</v>
      </c>
      <c r="BO269" s="2">
        <f t="shared" si="358"/>
        <v>178.1767582348221</v>
      </c>
      <c r="BP269" s="2">
        <f t="shared" si="359"/>
        <v>15.529518034913215</v>
      </c>
      <c r="BQ269" s="2">
        <f t="shared" si="360"/>
        <v>0.87835876083907605</v>
      </c>
      <c r="BR269" s="11">
        <f t="shared" si="361"/>
        <v>3.2990680047692872E-2</v>
      </c>
      <c r="BS269" s="17">
        <f t="shared" si="342"/>
        <v>2.4183472300805692E-4</v>
      </c>
      <c r="BT269" s="17">
        <f t="shared" si="343"/>
        <v>2.1372595253526961E-3</v>
      </c>
      <c r="BU269" s="12">
        <f>(BU$3*templow!$I379+BU$4*templow!$I379^2+BU$5*templow!$I379^6)*(K269/K$56)^$BW$1</f>
        <v>-1.1515284828675179</v>
      </c>
      <c r="BV269" s="12">
        <f>(BV$3*templow!$I379+BV$4*templow!$I379^2+BV$5*templow!$I379^6)*(L269/L$56)^$BW$1</f>
        <v>-1.8039533667044105</v>
      </c>
      <c r="BW269" s="12">
        <f>(BW$3*templow!$I379+BW$4*templow!$I379^2+BW$5*templow!$I379^6)*(M269/M$56)^$BW$1</f>
        <v>-2.4380324641102065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301"/>
        <v>2224</v>
      </c>
      <c r="B270" s="5">
        <f t="shared" si="302"/>
        <v>1165.4042452729907</v>
      </c>
      <c r="C270" s="5">
        <f t="shared" si="303"/>
        <v>2964.1627439960653</v>
      </c>
      <c r="D270" s="5">
        <f t="shared" si="304"/>
        <v>4369.9347833057209</v>
      </c>
      <c r="E270" s="15">
        <f t="shared" si="305"/>
        <v>7.0223020187452136E-8</v>
      </c>
      <c r="F270" s="15">
        <f t="shared" si="306"/>
        <v>1.3834405860765245E-7</v>
      </c>
      <c r="G270" s="15">
        <f t="shared" si="307"/>
        <v>2.8242447445353414E-7</v>
      </c>
      <c r="H270" s="5">
        <f t="shared" si="308"/>
        <v>384908.17465883365</v>
      </c>
      <c r="I270" s="5">
        <f t="shared" si="309"/>
        <v>166775.56933891005</v>
      </c>
      <c r="J270" s="5">
        <f t="shared" si="310"/>
        <v>57199.890456310146</v>
      </c>
      <c r="K270" s="5">
        <f t="shared" si="311"/>
        <v>330278.67902495124</v>
      </c>
      <c r="L270" s="5">
        <f t="shared" si="312"/>
        <v>56263.971901244375</v>
      </c>
      <c r="M270" s="5">
        <f t="shared" si="313"/>
        <v>13089.415126932443</v>
      </c>
      <c r="N270" s="15">
        <f t="shared" si="314"/>
        <v>2.646392461682856E-3</v>
      </c>
      <c r="O270" s="15">
        <f t="shared" si="315"/>
        <v>3.5755740631258082E-3</v>
      </c>
      <c r="P270" s="15">
        <f t="shared" si="316"/>
        <v>3.2484939496275622E-3</v>
      </c>
      <c r="Q270" s="5">
        <f t="shared" si="317"/>
        <v>5376.4076781692456</v>
      </c>
      <c r="R270" s="5">
        <f t="shared" si="318"/>
        <v>7258.6187263261172</v>
      </c>
      <c r="S270" s="5">
        <f t="shared" si="319"/>
        <v>4625.7004513191496</v>
      </c>
      <c r="T270" s="5">
        <f t="shared" si="320"/>
        <v>13.96802674543004</v>
      </c>
      <c r="U270" s="5">
        <f t="shared" si="321"/>
        <v>43.523273553188375</v>
      </c>
      <c r="V270" s="5">
        <f t="shared" si="322"/>
        <v>80.869043881339365</v>
      </c>
      <c r="W270" s="15">
        <f t="shared" si="323"/>
        <v>-1.0734613539272964E-2</v>
      </c>
      <c r="X270" s="15">
        <f t="shared" si="324"/>
        <v>-1.217998157191269E-2</v>
      </c>
      <c r="Y270" s="15">
        <f t="shared" si="325"/>
        <v>-9.7425357312937999E-3</v>
      </c>
      <c r="Z270" s="5">
        <f t="shared" si="338"/>
        <v>5200.1034312274196</v>
      </c>
      <c r="AA270" s="5">
        <f t="shared" si="339"/>
        <v>22199.266352938714</v>
      </c>
      <c r="AB270" s="5">
        <f t="shared" si="340"/>
        <v>87399.903216768886</v>
      </c>
      <c r="AC270" s="16">
        <f t="shared" si="326"/>
        <v>0.97122138018070792</v>
      </c>
      <c r="AD270" s="16">
        <f t="shared" si="327"/>
        <v>3.0639313199798028</v>
      </c>
      <c r="AE270" s="16">
        <f t="shared" si="328"/>
        <v>18.897937617306241</v>
      </c>
      <c r="AF270" s="15">
        <f t="shared" si="329"/>
        <v>-4.0504037456468023E-3</v>
      </c>
      <c r="AG270" s="15">
        <f t="shared" si="330"/>
        <v>2.9673830763510267E-4</v>
      </c>
      <c r="AH270" s="15">
        <f t="shared" si="331"/>
        <v>9.7937136394747881E-3</v>
      </c>
      <c r="AI270" s="1">
        <f t="shared" si="295"/>
        <v>747793.26307829411</v>
      </c>
      <c r="AJ270" s="1">
        <f t="shared" si="296"/>
        <v>320894.80511712324</v>
      </c>
      <c r="AK270" s="1">
        <f t="shared" si="297"/>
        <v>110441.76586058195</v>
      </c>
      <c r="AL270" s="14">
        <f t="shared" si="332"/>
        <v>91.718331626694862</v>
      </c>
      <c r="AM270" s="14">
        <f t="shared" si="333"/>
        <v>22.451692950195948</v>
      </c>
      <c r="AN270" s="14">
        <f t="shared" si="334"/>
        <v>7.0325044980043758</v>
      </c>
      <c r="AO270" s="11">
        <f t="shared" si="335"/>
        <v>2.4001805577961118E-3</v>
      </c>
      <c r="AP270" s="11">
        <f t="shared" si="336"/>
        <v>3.0235944635219844E-3</v>
      </c>
      <c r="AQ270" s="11">
        <f t="shared" si="337"/>
        <v>2.7427816782869159E-3</v>
      </c>
      <c r="AR270" s="1">
        <f t="shared" si="341"/>
        <v>384908.17465883365</v>
      </c>
      <c r="AS270" s="1">
        <f t="shared" si="341"/>
        <v>166775.56933891005</v>
      </c>
      <c r="AT270" s="1">
        <f t="shared" si="341"/>
        <v>57199.890456310146</v>
      </c>
      <c r="AU270" s="1">
        <f t="shared" si="298"/>
        <v>76981.634931766734</v>
      </c>
      <c r="AV270" s="1">
        <f t="shared" si="299"/>
        <v>33355.113867782013</v>
      </c>
      <c r="AW270" s="1">
        <f t="shared" si="300"/>
        <v>11439.97809126203</v>
      </c>
      <c r="AX270" s="1">
        <f t="shared" si="352"/>
        <v>264222.94321996102</v>
      </c>
      <c r="AY270" s="1">
        <f t="shared" si="344"/>
        <v>45011.177520995501</v>
      </c>
      <c r="AZ270" s="1">
        <f t="shared" si="345"/>
        <v>10471.532101545954</v>
      </c>
      <c r="BA270" s="1">
        <f t="shared" si="353"/>
        <v>14549.545831129595</v>
      </c>
      <c r="BB270" s="1">
        <f t="shared" si="354"/>
        <v>31760.014148793689</v>
      </c>
      <c r="BC270" s="1">
        <f t="shared" si="355"/>
        <v>40449.932611415039</v>
      </c>
      <c r="BD270" s="1">
        <f t="shared" si="356"/>
        <v>180.02674947146065</v>
      </c>
      <c r="BE270" s="2">
        <f t="shared" si="362"/>
        <v>1.2215527840971803E-2</v>
      </c>
      <c r="BF270" s="2">
        <f t="shared" si="363"/>
        <v>1.0459493193196024E-2</v>
      </c>
      <c r="BG270" s="2">
        <f t="shared" si="364"/>
        <v>6.7106044469667243E-3</v>
      </c>
      <c r="BH270" s="2">
        <f t="shared" si="346"/>
        <v>7.684902871608992E-3</v>
      </c>
      <c r="BI270" s="2">
        <f t="shared" si="357"/>
        <v>1.4921912043355725E-5</v>
      </c>
      <c r="BJ270" s="2">
        <f t="shared" si="347"/>
        <v>1.0940099785851396E-5</v>
      </c>
      <c r="BK270" s="2">
        <f t="shared" si="348"/>
        <v>4.5032212043649583E-6</v>
      </c>
      <c r="BL270" s="2">
        <f t="shared" si="349"/>
        <v>5.7435659270277188</v>
      </c>
      <c r="BM270" s="2">
        <f t="shared" si="350"/>
        <v>1.8245413704098545</v>
      </c>
      <c r="BN270" s="2">
        <f t="shared" si="351"/>
        <v>0.25758375959020868</v>
      </c>
      <c r="BO270" s="2">
        <f t="shared" si="358"/>
        <v>180.83703856839654</v>
      </c>
      <c r="BP270" s="2">
        <f t="shared" si="359"/>
        <v>15.71572595741031</v>
      </c>
      <c r="BQ270" s="2">
        <f t="shared" si="360"/>
        <v>0.87836673756974659</v>
      </c>
      <c r="BR270" s="11">
        <f t="shared" si="361"/>
        <v>3.2957193860495976E-2</v>
      </c>
      <c r="BS270" s="17">
        <f t="shared" si="342"/>
        <v>2.3411123418547346E-4</v>
      </c>
      <c r="BT270" s="17">
        <f t="shared" si="343"/>
        <v>2.0750092479152387E-3</v>
      </c>
      <c r="BU270" s="12">
        <f>(BU$3*templow!$I380+BU$4*templow!$I380^2+BU$5*templow!$I380^6)*(K270/K$56)^$BW$1</f>
        <v>-1.1860540925288408</v>
      </c>
      <c r="BV270" s="12">
        <f>(BV$3*templow!$I380+BV$4*templow!$I380^2+BV$5*templow!$I380^6)*(L270/L$56)^$BW$1</f>
        <v>-1.8280412242459108</v>
      </c>
      <c r="BW270" s="12">
        <f>(BW$3*templow!$I380+BW$4*templow!$I380^2+BW$5*templow!$I380^6)*(M270/M$56)^$BW$1</f>
        <v>-2.459362683088322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301"/>
        <v>2225</v>
      </c>
      <c r="B271" s="5">
        <f t="shared" si="302"/>
        <v>1165.4043230192863</v>
      </c>
      <c r="C271" s="5">
        <f t="shared" si="303"/>
        <v>2964.1631335666543</v>
      </c>
      <c r="D271" s="5">
        <f t="shared" si="304"/>
        <v>4369.9359557734288</v>
      </c>
      <c r="E271" s="15">
        <f t="shared" si="305"/>
        <v>6.6711869178079529E-8</v>
      </c>
      <c r="F271" s="15">
        <f t="shared" si="306"/>
        <v>1.3142685567726982E-7</v>
      </c>
      <c r="G271" s="15">
        <f t="shared" si="307"/>
        <v>2.6830325073085743E-7</v>
      </c>
      <c r="H271" s="5">
        <f t="shared" si="308"/>
        <v>385914.95340940804</v>
      </c>
      <c r="I271" s="5">
        <f t="shared" si="309"/>
        <v>167365.48130721855</v>
      </c>
      <c r="J271" s="5">
        <f t="shared" si="310"/>
        <v>57383.723115091016</v>
      </c>
      <c r="K271" s="5">
        <f t="shared" si="311"/>
        <v>331142.54494062107</v>
      </c>
      <c r="L271" s="5">
        <f t="shared" si="312"/>
        <v>56462.979183549396</v>
      </c>
      <c r="M271" s="5">
        <f t="shared" si="313"/>
        <v>13131.47920149204</v>
      </c>
      <c r="N271" s="15">
        <f t="shared" si="314"/>
        <v>2.6155667033067598E-3</v>
      </c>
      <c r="O271" s="15">
        <f t="shared" si="315"/>
        <v>3.5370286807039353E-3</v>
      </c>
      <c r="P271" s="15">
        <f t="shared" si="316"/>
        <v>3.2135946603946142E-3</v>
      </c>
      <c r="Q271" s="5">
        <f t="shared" si="317"/>
        <v>5332.605774245113</v>
      </c>
      <c r="R271" s="5">
        <f t="shared" si="318"/>
        <v>7195.5710641624328</v>
      </c>
      <c r="S271" s="5">
        <f t="shared" si="319"/>
        <v>4595.3559345856138</v>
      </c>
      <c r="T271" s="5">
        <f t="shared" si="320"/>
        <v>13.81808537641162</v>
      </c>
      <c r="U271" s="5">
        <f t="shared" si="321"/>
        <v>42.993160883361227</v>
      </c>
      <c r="V271" s="5">
        <f t="shared" si="322"/>
        <v>80.081174331769844</v>
      </c>
      <c r="W271" s="15">
        <f t="shared" si="323"/>
        <v>-1.0734613539272964E-2</v>
      </c>
      <c r="X271" s="15">
        <f t="shared" si="324"/>
        <v>-1.217998157191269E-2</v>
      </c>
      <c r="Y271" s="15">
        <f t="shared" si="325"/>
        <v>-9.7425357312937999E-3</v>
      </c>
      <c r="Z271" s="5">
        <f t="shared" si="338"/>
        <v>5137.0049194790336</v>
      </c>
      <c r="AA271" s="5">
        <f t="shared" si="339"/>
        <v>22013.821482218023</v>
      </c>
      <c r="AB271" s="5">
        <f t="shared" si="340"/>
        <v>87679.967106220225</v>
      </c>
      <c r="AC271" s="16">
        <f t="shared" si="326"/>
        <v>0.96728754146457174</v>
      </c>
      <c r="AD271" s="16">
        <f t="shared" si="327"/>
        <v>3.0648405057744039</v>
      </c>
      <c r="AE271" s="16">
        <f t="shared" si="328"/>
        <v>19.083018606706798</v>
      </c>
      <c r="AF271" s="15">
        <f t="shared" si="329"/>
        <v>-4.0504037456468023E-3</v>
      </c>
      <c r="AG271" s="15">
        <f t="shared" si="330"/>
        <v>2.9673830763510267E-4</v>
      </c>
      <c r="AH271" s="15">
        <f t="shared" si="331"/>
        <v>9.7937136394747881E-3</v>
      </c>
      <c r="AI271" s="1">
        <f t="shared" si="295"/>
        <v>749995.57170223154</v>
      </c>
      <c r="AJ271" s="1">
        <f t="shared" si="296"/>
        <v>322160.43847319292</v>
      </c>
      <c r="AK271" s="1">
        <f t="shared" si="297"/>
        <v>110837.56736578578</v>
      </c>
      <c r="AL271" s="14">
        <f t="shared" si="332"/>
        <v>91.93627077749511</v>
      </c>
      <c r="AM271" s="14">
        <f t="shared" si="333"/>
        <v>22.518898916551848</v>
      </c>
      <c r="AN271" s="14">
        <f t="shared" si="334"/>
        <v>7.0516002362490768</v>
      </c>
      <c r="AO271" s="11">
        <f t="shared" si="335"/>
        <v>2.3761787522181507E-3</v>
      </c>
      <c r="AP271" s="11">
        <f t="shared" si="336"/>
        <v>2.9933585188867645E-3</v>
      </c>
      <c r="AQ271" s="11">
        <f t="shared" si="337"/>
        <v>2.7153538615040467E-3</v>
      </c>
      <c r="AR271" s="1">
        <f t="shared" si="341"/>
        <v>385914.95340940804</v>
      </c>
      <c r="AS271" s="1">
        <f t="shared" si="341"/>
        <v>167365.48130721855</v>
      </c>
      <c r="AT271" s="1">
        <f t="shared" si="341"/>
        <v>57383.723115091016</v>
      </c>
      <c r="AU271" s="1">
        <f t="shared" si="298"/>
        <v>77182.990681881609</v>
      </c>
      <c r="AV271" s="1">
        <f t="shared" si="299"/>
        <v>33473.096261443708</v>
      </c>
      <c r="AW271" s="1">
        <f t="shared" si="300"/>
        <v>11476.744623018203</v>
      </c>
      <c r="AX271" s="1">
        <f t="shared" si="352"/>
        <v>264914.03595249681</v>
      </c>
      <c r="AY271" s="1">
        <f t="shared" si="344"/>
        <v>45170.383346839517</v>
      </c>
      <c r="AZ271" s="1">
        <f t="shared" si="345"/>
        <v>10505.183361193633</v>
      </c>
      <c r="BA271" s="1">
        <f t="shared" si="353"/>
        <v>14552.591015061931</v>
      </c>
      <c r="BB271" s="1">
        <f t="shared" si="354"/>
        <v>31770.484154848207</v>
      </c>
      <c r="BC271" s="1">
        <f t="shared" si="355"/>
        <v>40463.964150762404</v>
      </c>
      <c r="BD271" s="1">
        <f t="shared" si="356"/>
        <v>174.83874678599901</v>
      </c>
      <c r="BE271" s="2">
        <f t="shared" si="362"/>
        <v>1.2215527840971803E-2</v>
      </c>
      <c r="BF271" s="2">
        <f t="shared" si="363"/>
        <v>1.0459493193196024E-2</v>
      </c>
      <c r="BG271" s="2">
        <f t="shared" si="364"/>
        <v>6.7106044469667243E-3</v>
      </c>
      <c r="BH271" s="2">
        <f t="shared" si="346"/>
        <v>7.6755562929618267E-3</v>
      </c>
      <c r="BI271" s="2">
        <f t="shared" si="357"/>
        <v>1.4921912043355725E-5</v>
      </c>
      <c r="BJ271" s="2">
        <f t="shared" si="347"/>
        <v>1.0940099785851396E-5</v>
      </c>
      <c r="BK271" s="2">
        <f t="shared" si="348"/>
        <v>4.5032212043649583E-6</v>
      </c>
      <c r="BL271" s="2">
        <f t="shared" si="349"/>
        <v>5.7585889909909094</v>
      </c>
      <c r="BM271" s="2">
        <f t="shared" si="350"/>
        <v>1.8309950662080174</v>
      </c>
      <c r="BN271" s="2">
        <f t="shared" si="351"/>
        <v>0.25841159871728547</v>
      </c>
      <c r="BO271" s="2">
        <f t="shared" si="358"/>
        <v>183.5370972585342</v>
      </c>
      <c r="BP271" s="2">
        <f t="shared" si="359"/>
        <v>15.904172875417084</v>
      </c>
      <c r="BQ271" s="2">
        <f t="shared" si="360"/>
        <v>0.87837502733807149</v>
      </c>
      <c r="BR271" s="11">
        <f t="shared" si="361"/>
        <v>3.2924048969704439E-2</v>
      </c>
      <c r="BS271" s="17">
        <f t="shared" si="342"/>
        <v>2.2664175783560194E-4</v>
      </c>
      <c r="BT271" s="17">
        <f t="shared" si="343"/>
        <v>2.0145720853546006E-3</v>
      </c>
      <c r="BU271" s="12">
        <f>(BU$3*templow!$I381+BU$4*templow!$I381^2+BU$5*templow!$I381^6)*(K271/K$56)^$BW$1</f>
        <v>-1.2205656151312345</v>
      </c>
      <c r="BV271" s="12">
        <f>(BV$3*templow!$I381+BV$4*templow!$I381^2+BV$5*templow!$I381^6)*(L271/L$56)^$BW$1</f>
        <v>-1.8521019178966651</v>
      </c>
      <c r="BW271" s="12">
        <f>(BW$3*templow!$I381+BW$4*templow!$I381^2+BW$5*templow!$I381^6)*(M271/M$56)^$BW$1</f>
        <v>-2.4806636501202943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301"/>
        <v>2226</v>
      </c>
      <c r="B272" s="5">
        <f t="shared" si="302"/>
        <v>1165.4043968782721</v>
      </c>
      <c r="C272" s="5">
        <f t="shared" si="303"/>
        <v>2964.1635036587622</v>
      </c>
      <c r="D272" s="5">
        <f t="shared" si="304"/>
        <v>4369.9370696180504</v>
      </c>
      <c r="E272" s="15">
        <f t="shared" si="305"/>
        <v>6.337627571917555E-8</v>
      </c>
      <c r="F272" s="15">
        <f t="shared" si="306"/>
        <v>1.2485551289340633E-7</v>
      </c>
      <c r="G272" s="15">
        <f t="shared" si="307"/>
        <v>2.5488808819431452E-7</v>
      </c>
      <c r="H272" s="5">
        <f t="shared" si="308"/>
        <v>386912.59115830599</v>
      </c>
      <c r="I272" s="5">
        <f t="shared" si="309"/>
        <v>167951.09317337419</v>
      </c>
      <c r="J272" s="5">
        <f t="shared" si="310"/>
        <v>57566.163490153318</v>
      </c>
      <c r="K272" s="5">
        <f t="shared" si="311"/>
        <v>331998.5682177922</v>
      </c>
      <c r="L272" s="5">
        <f t="shared" si="312"/>
        <v>56660.536089209236</v>
      </c>
      <c r="M272" s="5">
        <f t="shared" si="313"/>
        <v>13173.224825222671</v>
      </c>
      <c r="N272" s="15">
        <f t="shared" si="314"/>
        <v>2.5850597884504722E-3</v>
      </c>
      <c r="O272" s="15">
        <f t="shared" si="315"/>
        <v>3.4988749888245074E-3</v>
      </c>
      <c r="P272" s="15">
        <f t="shared" si="316"/>
        <v>3.179049602110906E-3</v>
      </c>
      <c r="Q272" s="5">
        <f t="shared" si="317"/>
        <v>5288.9997742809037</v>
      </c>
      <c r="R272" s="5">
        <f t="shared" si="318"/>
        <v>7132.7997872652977</v>
      </c>
      <c r="S272" s="5">
        <f t="shared" si="319"/>
        <v>4565.0532158437445</v>
      </c>
      <c r="T272" s="5">
        <f t="shared" si="320"/>
        <v>13.669753570043163</v>
      </c>
      <c r="U272" s="5">
        <f t="shared" si="321"/>
        <v>42.469504976083613</v>
      </c>
      <c r="V272" s="5">
        <f t="shared" si="322"/>
        <v>79.300980629438612</v>
      </c>
      <c r="W272" s="15">
        <f t="shared" si="323"/>
        <v>-1.0734613539272964E-2</v>
      </c>
      <c r="X272" s="15">
        <f t="shared" si="324"/>
        <v>-1.217998157191269E-2</v>
      </c>
      <c r="Y272" s="15">
        <f t="shared" si="325"/>
        <v>-9.7425357312937999E-3</v>
      </c>
      <c r="Z272" s="5">
        <f t="shared" si="338"/>
        <v>5074.5160150662923</v>
      </c>
      <c r="AA272" s="5">
        <f t="shared" si="339"/>
        <v>21829.087156874899</v>
      </c>
      <c r="AB272" s="5">
        <f t="shared" si="340"/>
        <v>87957.867355141439</v>
      </c>
      <c r="AC272" s="16">
        <f t="shared" si="326"/>
        <v>0.96336963638350614</v>
      </c>
      <c r="AD272" s="16">
        <f t="shared" si="327"/>
        <v>3.0657499613592591</v>
      </c>
      <c r="AE272" s="16">
        <f t="shared" si="328"/>
        <v>19.269912226317654</v>
      </c>
      <c r="AF272" s="15">
        <f t="shared" si="329"/>
        <v>-4.0504037456468023E-3</v>
      </c>
      <c r="AG272" s="15">
        <f t="shared" si="330"/>
        <v>2.9673830763510267E-4</v>
      </c>
      <c r="AH272" s="15">
        <f t="shared" si="331"/>
        <v>9.7937136394747881E-3</v>
      </c>
      <c r="AI272" s="1">
        <f t="shared" si="295"/>
        <v>752179.00521388999</v>
      </c>
      <c r="AJ272" s="1">
        <f t="shared" si="296"/>
        <v>323417.49088731734</v>
      </c>
      <c r="AK272" s="1">
        <f t="shared" si="297"/>
        <v>111230.5552522254</v>
      </c>
      <c r="AL272" s="14">
        <f t="shared" si="332"/>
        <v>92.152543220542981</v>
      </c>
      <c r="AM272" s="14">
        <f t="shared" si="333"/>
        <v>22.585631983080578</v>
      </c>
      <c r="AN272" s="14">
        <f t="shared" si="334"/>
        <v>7.0705563502810458</v>
      </c>
      <c r="AO272" s="11">
        <f t="shared" si="335"/>
        <v>2.3524169646959693E-3</v>
      </c>
      <c r="AP272" s="11">
        <f t="shared" si="336"/>
        <v>2.9634249336978969E-3</v>
      </c>
      <c r="AQ272" s="11">
        <f t="shared" si="337"/>
        <v>2.6882003228890063E-3</v>
      </c>
      <c r="AR272" s="1">
        <f t="shared" si="341"/>
        <v>386912.59115830599</v>
      </c>
      <c r="AS272" s="1">
        <f t="shared" si="341"/>
        <v>167951.09317337419</v>
      </c>
      <c r="AT272" s="1">
        <f t="shared" si="341"/>
        <v>57566.163490153318</v>
      </c>
      <c r="AU272" s="1">
        <f t="shared" si="298"/>
        <v>77382.518231661204</v>
      </c>
      <c r="AV272" s="1">
        <f t="shared" si="299"/>
        <v>33590.218634674842</v>
      </c>
      <c r="AW272" s="1">
        <f t="shared" si="300"/>
        <v>11513.232698030664</v>
      </c>
      <c r="AX272" s="1">
        <f t="shared" si="352"/>
        <v>265598.85457423376</v>
      </c>
      <c r="AY272" s="1">
        <f t="shared" si="344"/>
        <v>45328.428871367389</v>
      </c>
      <c r="AZ272" s="1">
        <f t="shared" si="345"/>
        <v>10538.579860178139</v>
      </c>
      <c r="BA272" s="1">
        <f t="shared" si="353"/>
        <v>14555.600690164996</v>
      </c>
      <c r="BB272" s="1">
        <f t="shared" si="354"/>
        <v>31780.841257493455</v>
      </c>
      <c r="BC272" s="1">
        <f t="shared" si="355"/>
        <v>40477.844675865308</v>
      </c>
      <c r="BD272" s="1">
        <f t="shared" si="356"/>
        <v>169.79964897254783</v>
      </c>
      <c r="BE272" s="2">
        <f t="shared" si="362"/>
        <v>1.2215527840971803E-2</v>
      </c>
      <c r="BF272" s="2">
        <f t="shared" si="363"/>
        <v>1.0459493193196024E-2</v>
      </c>
      <c r="BG272" s="2">
        <f t="shared" si="364"/>
        <v>6.7106044469667243E-3</v>
      </c>
      <c r="BH272" s="2">
        <f t="shared" si="346"/>
        <v>7.6662742690902074E-3</v>
      </c>
      <c r="BI272" s="2">
        <f t="shared" si="357"/>
        <v>1.4921912043355725E-5</v>
      </c>
      <c r="BJ272" s="2">
        <f t="shared" si="347"/>
        <v>1.0940099785851396E-5</v>
      </c>
      <c r="BK272" s="2">
        <f t="shared" si="348"/>
        <v>4.5032212043649583E-6</v>
      </c>
      <c r="BL272" s="2">
        <f t="shared" si="349"/>
        <v>5.7734756537310963</v>
      </c>
      <c r="BM272" s="2">
        <f t="shared" si="350"/>
        <v>1.8374017184595388</v>
      </c>
      <c r="BN272" s="2">
        <f t="shared" si="351"/>
        <v>0.25923316808279834</v>
      </c>
      <c r="BO272" s="2">
        <f t="shared" si="358"/>
        <v>186.27752933616799</v>
      </c>
      <c r="BP272" s="2">
        <f t="shared" si="359"/>
        <v>16.094885720253174</v>
      </c>
      <c r="BQ272" s="2">
        <f t="shared" si="360"/>
        <v>0.87838362690646932</v>
      </c>
      <c r="BR272" s="11">
        <f t="shared" si="361"/>
        <v>3.2891241807572386E-2</v>
      </c>
      <c r="BS272" s="17">
        <f t="shared" si="342"/>
        <v>2.1941764068874857E-4</v>
      </c>
      <c r="BT272" s="17">
        <f t="shared" si="343"/>
        <v>1.9558952284996121E-3</v>
      </c>
      <c r="BU272" s="12">
        <f>(BU$3*templow!$I382+BU$4*templow!$I382^2+BU$5*templow!$I382^6)*(K272/K$56)^$BW$1</f>
        <v>-1.2550622838441898</v>
      </c>
      <c r="BV272" s="12">
        <f>(BV$3*templow!$I382+BV$4*templow!$I382^2+BV$5*templow!$I382^6)*(L272/L$56)^$BW$1</f>
        <v>-1.8761351921799323</v>
      </c>
      <c r="BW272" s="12">
        <f>(BW$3*templow!$I382+BW$4*templow!$I382^2+BW$5*templow!$I382^6)*(M272/M$56)^$BW$1</f>
        <v>-2.5019352287153502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301"/>
        <v>2227</v>
      </c>
      <c r="B273" s="5">
        <f t="shared" si="302"/>
        <v>1165.4044670443129</v>
      </c>
      <c r="C273" s="5">
        <f t="shared" si="303"/>
        <v>2964.1638552463087</v>
      </c>
      <c r="D273" s="5">
        <f t="shared" si="304"/>
        <v>4369.9381277707107</v>
      </c>
      <c r="E273" s="15">
        <f t="shared" si="305"/>
        <v>6.0207461933216772E-8</v>
      </c>
      <c r="F273" s="15">
        <f t="shared" si="306"/>
        <v>1.1861273724873601E-7</v>
      </c>
      <c r="G273" s="15">
        <f t="shared" si="307"/>
        <v>2.4214368378459877E-7</v>
      </c>
      <c r="H273" s="5">
        <f t="shared" si="308"/>
        <v>387901.12522322242</v>
      </c>
      <c r="I273" s="5">
        <f t="shared" si="309"/>
        <v>168532.41019000905</v>
      </c>
      <c r="J273" s="5">
        <f t="shared" si="310"/>
        <v>57747.214716537506</v>
      </c>
      <c r="K273" s="5">
        <f t="shared" si="311"/>
        <v>332846.78083224909</v>
      </c>
      <c r="L273" s="5">
        <f t="shared" si="312"/>
        <v>56856.644376025819</v>
      </c>
      <c r="M273" s="5">
        <f t="shared" si="313"/>
        <v>13214.652708594936</v>
      </c>
      <c r="N273" s="15">
        <f t="shared" si="314"/>
        <v>2.5548682905778275E-3</v>
      </c>
      <c r="O273" s="15">
        <f t="shared" si="315"/>
        <v>3.46110891905127E-3</v>
      </c>
      <c r="P273" s="15">
        <f t="shared" si="316"/>
        <v>3.1448551073798292E-3</v>
      </c>
      <c r="Q273" s="5">
        <f t="shared" si="317"/>
        <v>5245.5923657417761</v>
      </c>
      <c r="R273" s="5">
        <f t="shared" si="318"/>
        <v>7070.3099608504417</v>
      </c>
      <c r="S273" s="5">
        <f t="shared" si="319"/>
        <v>4534.7956827250773</v>
      </c>
      <c r="T273" s="5">
        <f t="shared" si="320"/>
        <v>13.523014048291653</v>
      </c>
      <c r="U273" s="5">
        <f t="shared" si="321"/>
        <v>41.952227188106662</v>
      </c>
      <c r="V273" s="5">
        <f t="shared" si="322"/>
        <v>78.528387992129666</v>
      </c>
      <c r="W273" s="15">
        <f t="shared" si="323"/>
        <v>-1.0734613539272964E-2</v>
      </c>
      <c r="X273" s="15">
        <f t="shared" si="324"/>
        <v>-1.217998157191269E-2</v>
      </c>
      <c r="Y273" s="15">
        <f t="shared" si="325"/>
        <v>-9.7425357312937999E-3</v>
      </c>
      <c r="Z273" s="5">
        <f t="shared" si="338"/>
        <v>5012.634712143702</v>
      </c>
      <c r="AA273" s="5">
        <f t="shared" si="339"/>
        <v>21645.079971935276</v>
      </c>
      <c r="AB273" s="5">
        <f t="shared" si="340"/>
        <v>88233.608844722039</v>
      </c>
      <c r="AC273" s="16">
        <f t="shared" si="326"/>
        <v>0.95946760039985601</v>
      </c>
      <c r="AD273" s="16">
        <f t="shared" si="327"/>
        <v>3.0666596868144254</v>
      </c>
      <c r="AE273" s="16">
        <f t="shared" si="328"/>
        <v>19.458636228520025</v>
      </c>
      <c r="AF273" s="15">
        <f t="shared" si="329"/>
        <v>-4.0504037456468023E-3</v>
      </c>
      <c r="AG273" s="15">
        <f t="shared" si="330"/>
        <v>2.9673830763510267E-4</v>
      </c>
      <c r="AH273" s="15">
        <f t="shared" si="331"/>
        <v>9.7937136394747881E-3</v>
      </c>
      <c r="AI273" s="1">
        <f t="shared" si="295"/>
        <v>754343.62292416219</v>
      </c>
      <c r="AJ273" s="1">
        <f t="shared" si="296"/>
        <v>324665.96043326048</v>
      </c>
      <c r="AK273" s="1">
        <f t="shared" si="297"/>
        <v>111620.73242503354</v>
      </c>
      <c r="AL273" s="14">
        <f t="shared" si="332"/>
        <v>92.36715661449476</v>
      </c>
      <c r="AM273" s="14">
        <f t="shared" si="333"/>
        <v>22.651893499792944</v>
      </c>
      <c r="AN273" s="14">
        <f t="shared" si="334"/>
        <v>7.0893733514262385</v>
      </c>
      <c r="AO273" s="11">
        <f t="shared" si="335"/>
        <v>2.3288927950490096E-3</v>
      </c>
      <c r="AP273" s="11">
        <f t="shared" si="336"/>
        <v>2.9337906843609177E-3</v>
      </c>
      <c r="AQ273" s="11">
        <f t="shared" si="337"/>
        <v>2.6613183196601163E-3</v>
      </c>
      <c r="AR273" s="1">
        <f t="shared" si="341"/>
        <v>387901.12522322242</v>
      </c>
      <c r="AS273" s="1">
        <f t="shared" si="341"/>
        <v>168532.41019000905</v>
      </c>
      <c r="AT273" s="1">
        <f t="shared" si="341"/>
        <v>57747.214716537506</v>
      </c>
      <c r="AU273" s="1">
        <f t="shared" si="298"/>
        <v>77580.225044644481</v>
      </c>
      <c r="AV273" s="1">
        <f t="shared" si="299"/>
        <v>33706.482038001814</v>
      </c>
      <c r="AW273" s="1">
        <f t="shared" si="300"/>
        <v>11549.442943307502</v>
      </c>
      <c r="AX273" s="1">
        <f t="shared" si="352"/>
        <v>266277.42466579925</v>
      </c>
      <c r="AY273" s="1">
        <f t="shared" si="344"/>
        <v>45485.315500820652</v>
      </c>
      <c r="AZ273" s="1">
        <f t="shared" si="345"/>
        <v>10571.722166875948</v>
      </c>
      <c r="BA273" s="1">
        <f t="shared" si="353"/>
        <v>14558.57522440265</v>
      </c>
      <c r="BB273" s="1">
        <f t="shared" si="354"/>
        <v>31791.086607656292</v>
      </c>
      <c r="BC273" s="1">
        <f t="shared" si="355"/>
        <v>40491.575735166865</v>
      </c>
      <c r="BD273" s="1">
        <f t="shared" si="356"/>
        <v>164.90520601430896</v>
      </c>
      <c r="BE273" s="2">
        <f t="shared" si="362"/>
        <v>1.2215527840971803E-2</v>
      </c>
      <c r="BF273" s="2">
        <f t="shared" si="363"/>
        <v>1.0459493193196024E-2</v>
      </c>
      <c r="BG273" s="2">
        <f t="shared" si="364"/>
        <v>6.7106044469667243E-3</v>
      </c>
      <c r="BH273" s="2">
        <f t="shared" si="346"/>
        <v>7.6570568288408377E-3</v>
      </c>
      <c r="BI273" s="2">
        <f t="shared" si="357"/>
        <v>1.4921912043355725E-5</v>
      </c>
      <c r="BJ273" s="2">
        <f t="shared" si="347"/>
        <v>1.0940099785851396E-5</v>
      </c>
      <c r="BK273" s="2">
        <f t="shared" si="348"/>
        <v>4.5032212043649583E-6</v>
      </c>
      <c r="BL273" s="2">
        <f t="shared" si="349"/>
        <v>5.7882264720996401</v>
      </c>
      <c r="BM273" s="2">
        <f t="shared" si="350"/>
        <v>1.8437613846287375</v>
      </c>
      <c r="BN273" s="2">
        <f t="shared" si="351"/>
        <v>0.26004848180452789</v>
      </c>
      <c r="BO273" s="2">
        <f t="shared" si="358"/>
        <v>189.05893873452166</v>
      </c>
      <c r="BP273" s="2">
        <f t="shared" si="359"/>
        <v>16.287891747232131</v>
      </c>
      <c r="BQ273" s="2">
        <f t="shared" si="360"/>
        <v>0.87839253307368148</v>
      </c>
      <c r="BR273" s="11">
        <f t="shared" si="361"/>
        <v>3.285876884515046E-2</v>
      </c>
      <c r="BS273" s="17">
        <f t="shared" si="342"/>
        <v>2.1243053654396857E-4</v>
      </c>
      <c r="BT273" s="17">
        <f t="shared" si="343"/>
        <v>1.898927406310303E-3</v>
      </c>
      <c r="BU273" s="12">
        <f>(BU$3*templow!$I383+BU$4*templow!$I383^2+BU$5*templow!$I383^6)*(K273/K$56)^$BW$1</f>
        <v>-1.2895433586000524</v>
      </c>
      <c r="BV273" s="12">
        <f>(BV$3*templow!$I383+BV$4*templow!$I383^2+BV$5*templow!$I383^6)*(L273/L$56)^$BW$1</f>
        <v>-1.900140806063872</v>
      </c>
      <c r="BW273" s="12">
        <f>(BW$3*templow!$I383+BW$4*templow!$I383^2+BW$5*templow!$I383^6)*(M273/M$56)^$BW$1</f>
        <v>-2.5231772931127101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301"/>
        <v>2228</v>
      </c>
      <c r="B274" s="5">
        <f t="shared" si="302"/>
        <v>1165.4045337020557</v>
      </c>
      <c r="C274" s="5">
        <f t="shared" si="303"/>
        <v>2964.1641892545176</v>
      </c>
      <c r="D274" s="5">
        <f t="shared" si="304"/>
        <v>4369.9391330159815</v>
      </c>
      <c r="E274" s="15">
        <f t="shared" si="305"/>
        <v>5.7197088836555931E-8</v>
      </c>
      <c r="F274" s="15">
        <f t="shared" si="306"/>
        <v>1.126821003862992E-7</v>
      </c>
      <c r="G274" s="15">
        <f t="shared" si="307"/>
        <v>2.3003649959536881E-7</v>
      </c>
      <c r="H274" s="5">
        <f t="shared" si="308"/>
        <v>388880.59347135242</v>
      </c>
      <c r="I274" s="5">
        <f t="shared" si="309"/>
        <v>169109.43811559249</v>
      </c>
      <c r="J274" s="5">
        <f t="shared" si="310"/>
        <v>57926.880062725817</v>
      </c>
      <c r="K274" s="5">
        <f t="shared" si="311"/>
        <v>333687.21523334371</v>
      </c>
      <c r="L274" s="5">
        <f t="shared" si="312"/>
        <v>57051.30597307541</v>
      </c>
      <c r="M274" s="5">
        <f t="shared" si="313"/>
        <v>13255.763592923702</v>
      </c>
      <c r="N274" s="15">
        <f t="shared" si="314"/>
        <v>2.5249888221636763E-3</v>
      </c>
      <c r="O274" s="15">
        <f t="shared" si="315"/>
        <v>3.4237264472061213E-3</v>
      </c>
      <c r="P274" s="15">
        <f t="shared" si="316"/>
        <v>3.1110075486151523E-3</v>
      </c>
      <c r="Q274" s="5">
        <f t="shared" si="317"/>
        <v>5202.3861379385989</v>
      </c>
      <c r="R274" s="5">
        <f t="shared" si="318"/>
        <v>7008.1064742449025</v>
      </c>
      <c r="S274" s="5">
        <f t="shared" si="319"/>
        <v>4504.5866479856877</v>
      </c>
      <c r="T274" s="5">
        <f t="shared" si="320"/>
        <v>13.377849718597083</v>
      </c>
      <c r="U274" s="5">
        <f t="shared" si="321"/>
        <v>41.44124983405483</v>
      </c>
      <c r="V274" s="5">
        <f t="shared" si="322"/>
        <v>77.763322366195439</v>
      </c>
      <c r="W274" s="15">
        <f t="shared" si="323"/>
        <v>-1.0734613539272964E-2</v>
      </c>
      <c r="X274" s="15">
        <f t="shared" si="324"/>
        <v>-1.217998157191269E-2</v>
      </c>
      <c r="Y274" s="15">
        <f t="shared" si="325"/>
        <v>-9.7425357312937999E-3</v>
      </c>
      <c r="Z274" s="5">
        <f t="shared" si="338"/>
        <v>4951.3588985201732</v>
      </c>
      <c r="AA274" s="5">
        <f t="shared" si="339"/>
        <v>21461.815999468789</v>
      </c>
      <c r="AB274" s="5">
        <f t="shared" si="340"/>
        <v>88507.196664788586</v>
      </c>
      <c r="AC274" s="16">
        <f t="shared" si="326"/>
        <v>0.95558136923736969</v>
      </c>
      <c r="AD274" s="16">
        <f t="shared" si="327"/>
        <v>3.0675696822199834</v>
      </c>
      <c r="AE274" s="16">
        <f t="shared" si="328"/>
        <v>19.649208539556859</v>
      </c>
      <c r="AF274" s="15">
        <f t="shared" si="329"/>
        <v>-4.0504037456468023E-3</v>
      </c>
      <c r="AG274" s="15">
        <f t="shared" si="330"/>
        <v>2.9673830763510267E-4</v>
      </c>
      <c r="AH274" s="15">
        <f t="shared" si="331"/>
        <v>9.7937136394747881E-3</v>
      </c>
      <c r="AI274" s="1">
        <f t="shared" si="295"/>
        <v>756489.48567639047</v>
      </c>
      <c r="AJ274" s="1">
        <f t="shared" si="296"/>
        <v>325905.84642793628</v>
      </c>
      <c r="AK274" s="1">
        <f t="shared" si="297"/>
        <v>112008.10212583769</v>
      </c>
      <c r="AL274" s="14">
        <f t="shared" si="332"/>
        <v>92.580118687978043</v>
      </c>
      <c r="AM274" s="14">
        <f t="shared" si="333"/>
        <v>22.717684854784444</v>
      </c>
      <c r="AN274" s="14">
        <f t="shared" si="334"/>
        <v>7.1080517598095483</v>
      </c>
      <c r="AO274" s="11">
        <f t="shared" si="335"/>
        <v>2.3056038670985195E-3</v>
      </c>
      <c r="AP274" s="11">
        <f t="shared" si="336"/>
        <v>2.9044527775173084E-3</v>
      </c>
      <c r="AQ274" s="11">
        <f t="shared" si="337"/>
        <v>2.6347051364635152E-3</v>
      </c>
      <c r="AR274" s="1">
        <f t="shared" si="341"/>
        <v>388880.59347135242</v>
      </c>
      <c r="AS274" s="1">
        <f t="shared" si="341"/>
        <v>169109.43811559249</v>
      </c>
      <c r="AT274" s="1">
        <f t="shared" si="341"/>
        <v>57926.880062725817</v>
      </c>
      <c r="AU274" s="1">
        <f t="shared" si="298"/>
        <v>77776.118694270481</v>
      </c>
      <c r="AV274" s="1">
        <f t="shared" si="299"/>
        <v>33821.887623118499</v>
      </c>
      <c r="AW274" s="1">
        <f t="shared" si="300"/>
        <v>11585.376012545164</v>
      </c>
      <c r="AX274" s="1">
        <f t="shared" si="352"/>
        <v>266949.77218667499</v>
      </c>
      <c r="AY274" s="1">
        <f t="shared" si="344"/>
        <v>45641.044778460324</v>
      </c>
      <c r="AZ274" s="1">
        <f t="shared" si="345"/>
        <v>10604.610874338961</v>
      </c>
      <c r="BA274" s="1">
        <f t="shared" si="353"/>
        <v>14561.514981715254</v>
      </c>
      <c r="BB274" s="1">
        <f t="shared" si="354"/>
        <v>31801.221344000736</v>
      </c>
      <c r="BC274" s="1">
        <f t="shared" si="355"/>
        <v>40505.158860154326</v>
      </c>
      <c r="BD274" s="1">
        <f t="shared" si="356"/>
        <v>160.15128824945629</v>
      </c>
      <c r="BE274" s="2">
        <f t="shared" si="362"/>
        <v>1.2215527840971803E-2</v>
      </c>
      <c r="BF274" s="2">
        <f t="shared" si="363"/>
        <v>1.0459493193196024E-2</v>
      </c>
      <c r="BG274" s="2">
        <f t="shared" si="364"/>
        <v>6.7106044469667243E-3</v>
      </c>
      <c r="BH274" s="2">
        <f t="shared" si="346"/>
        <v>7.6479039913542046E-3</v>
      </c>
      <c r="BI274" s="2">
        <f t="shared" si="357"/>
        <v>1.4921912043355725E-5</v>
      </c>
      <c r="BJ274" s="2">
        <f t="shared" si="347"/>
        <v>1.0940099785851396E-5</v>
      </c>
      <c r="BK274" s="2">
        <f t="shared" si="348"/>
        <v>4.5032212043649583E-6</v>
      </c>
      <c r="BL274" s="2">
        <f t="shared" si="349"/>
        <v>5.8028420111474954</v>
      </c>
      <c r="BM274" s="2">
        <f t="shared" si="350"/>
        <v>1.8500741277138433</v>
      </c>
      <c r="BN274" s="2">
        <f t="shared" si="351"/>
        <v>0.26085755460117266</v>
      </c>
      <c r="BO274" s="2">
        <f t="shared" si="358"/>
        <v>191.88193842230677</v>
      </c>
      <c r="BP274" s="2">
        <f t="shared" si="359"/>
        <v>16.483218539559044</v>
      </c>
      <c r="BQ274" s="2">
        <f t="shared" si="360"/>
        <v>0.87840174267429905</v>
      </c>
      <c r="BR274" s="11">
        <f t="shared" si="361"/>
        <v>3.282662659187216E-2</v>
      </c>
      <c r="BS274" s="17">
        <f t="shared" si="342"/>
        <v>2.0567239486332602E-4</v>
      </c>
      <c r="BT274" s="17">
        <f t="shared" si="343"/>
        <v>1.843618841077964E-3</v>
      </c>
      <c r="BU274" s="12">
        <f>(BU$3*templow!$I384+BU$4*templow!$I384^2+BU$5*templow!$I384^6)*(K274/K$56)^$BW$1</f>
        <v>-1.3240081254194602</v>
      </c>
      <c r="BV274" s="12">
        <f>(BV$3*templow!$I384+BV$4*templow!$I384^2+BV$5*templow!$I384^6)*(L274/L$56)^$BW$1</f>
        <v>-1.9241185325312409</v>
      </c>
      <c r="BW274" s="12">
        <f>(BW$3*templow!$I384+BW$4*templow!$I384^2+BW$5*templow!$I384^6)*(M274/M$56)^$BW$1</f>
        <v>-2.5443897279438588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301"/>
        <v>2229</v>
      </c>
      <c r="B275" s="5">
        <f t="shared" si="302"/>
        <v>1165.4045970269151</v>
      </c>
      <c r="C275" s="5">
        <f t="shared" si="303"/>
        <v>2964.164506562352</v>
      </c>
      <c r="D275" s="5">
        <f t="shared" si="304"/>
        <v>4369.9400879992081</v>
      </c>
      <c r="E275" s="15">
        <f t="shared" si="305"/>
        <v>5.4337234394728134E-8</v>
      </c>
      <c r="F275" s="15">
        <f t="shared" si="306"/>
        <v>1.0704799536698424E-7</v>
      </c>
      <c r="G275" s="15">
        <f t="shared" si="307"/>
        <v>2.1853467461560036E-7</v>
      </c>
      <c r="H275" s="5">
        <f t="shared" si="308"/>
        <v>389851.03430091141</v>
      </c>
      <c r="I275" s="5">
        <f t="shared" si="309"/>
        <v>169682.18320357281</v>
      </c>
      <c r="J275" s="5">
        <f t="shared" si="310"/>
        <v>58105.162927445286</v>
      </c>
      <c r="K275" s="5">
        <f t="shared" si="311"/>
        <v>334519.90432804835</v>
      </c>
      <c r="L275" s="5">
        <f t="shared" si="312"/>
        <v>57244.522977019027</v>
      </c>
      <c r="M275" s="5">
        <f t="shared" si="313"/>
        <v>13296.558249623266</v>
      </c>
      <c r="N275" s="15">
        <f t="shared" si="314"/>
        <v>2.4954180342879884E-3</v>
      </c>
      <c r="O275" s="15">
        <f t="shared" si="315"/>
        <v>3.3867235928797257E-3</v>
      </c>
      <c r="P275" s="15">
        <f t="shared" si="316"/>
        <v>3.077503337592713E-3</v>
      </c>
      <c r="Q275" s="5">
        <f t="shared" si="317"/>
        <v>5159.3835836732833</v>
      </c>
      <c r="R275" s="5">
        <f t="shared" si="318"/>
        <v>6946.1940436378172</v>
      </c>
      <c r="S275" s="5">
        <f t="shared" si="319"/>
        <v>4474.4293502663168</v>
      </c>
      <c r="T275" s="5">
        <f t="shared" si="320"/>
        <v>13.234243671881472</v>
      </c>
      <c r="U275" s="5">
        <f t="shared" si="321"/>
        <v>40.936496174759014</v>
      </c>
      <c r="V275" s="5">
        <f t="shared" si="322"/>
        <v>77.005710419458666</v>
      </c>
      <c r="W275" s="15">
        <f t="shared" si="323"/>
        <v>-1.0734613539272964E-2</v>
      </c>
      <c r="X275" s="15">
        <f t="shared" si="324"/>
        <v>-1.217998157191269E-2</v>
      </c>
      <c r="Y275" s="15">
        <f t="shared" si="325"/>
        <v>-9.7425357312937999E-3</v>
      </c>
      <c r="Z275" s="5">
        <f t="shared" si="338"/>
        <v>4890.6863593700336</v>
      </c>
      <c r="AA275" s="5">
        <f t="shared" si="339"/>
        <v>21279.310796152411</v>
      </c>
      <c r="AB275" s="5">
        <f t="shared" si="340"/>
        <v>88778.636108805033</v>
      </c>
      <c r="AC275" s="16">
        <f t="shared" si="326"/>
        <v>0.95171087888014039</v>
      </c>
      <c r="AD275" s="16">
        <f t="shared" si="327"/>
        <v>3.068479947656038</v>
      </c>
      <c r="AE275" s="16">
        <f t="shared" si="328"/>
        <v>19.8416472612356</v>
      </c>
      <c r="AF275" s="15">
        <f t="shared" si="329"/>
        <v>-4.0504037456468023E-3</v>
      </c>
      <c r="AG275" s="15">
        <f t="shared" si="330"/>
        <v>2.9673830763510267E-4</v>
      </c>
      <c r="AH275" s="15">
        <f t="shared" si="331"/>
        <v>9.7937136394747881E-3</v>
      </c>
      <c r="AI275" s="1">
        <f t="shared" si="295"/>
        <v>758616.65580302197</v>
      </c>
      <c r="AJ275" s="1">
        <f t="shared" si="296"/>
        <v>327137.14940826118</v>
      </c>
      <c r="AK275" s="1">
        <f t="shared" si="297"/>
        <v>112392.66792579909</v>
      </c>
      <c r="AL275" s="14">
        <f t="shared" si="332"/>
        <v>92.791437236844857</v>
      </c>
      <c r="AM275" s="14">
        <f t="shared" si="333"/>
        <v>22.783007473230935</v>
      </c>
      <c r="AN275" s="14">
        <f t="shared" si="334"/>
        <v>7.1265921040865488</v>
      </c>
      <c r="AO275" s="11">
        <f t="shared" si="335"/>
        <v>2.2825478284275343E-3</v>
      </c>
      <c r="AP275" s="11">
        <f t="shared" si="336"/>
        <v>2.8754082497421353E-3</v>
      </c>
      <c r="AQ275" s="11">
        <f t="shared" si="337"/>
        <v>2.6083580850988801E-3</v>
      </c>
      <c r="AR275" s="1">
        <f t="shared" si="341"/>
        <v>389851.03430091141</v>
      </c>
      <c r="AS275" s="1">
        <f t="shared" si="341"/>
        <v>169682.18320357281</v>
      </c>
      <c r="AT275" s="1">
        <f t="shared" si="341"/>
        <v>58105.162927445286</v>
      </c>
      <c r="AU275" s="1">
        <f t="shared" si="298"/>
        <v>77970.206860182283</v>
      </c>
      <c r="AV275" s="1">
        <f t="shared" si="299"/>
        <v>33936.436640714564</v>
      </c>
      <c r="AW275" s="1">
        <f t="shared" si="300"/>
        <v>11621.032585489058</v>
      </c>
      <c r="AX275" s="1">
        <f t="shared" si="352"/>
        <v>267615.92346243875</v>
      </c>
      <c r="AY275" s="1">
        <f t="shared" si="344"/>
        <v>45795.618381615219</v>
      </c>
      <c r="AZ275" s="1">
        <f t="shared" si="345"/>
        <v>10637.246599698612</v>
      </c>
      <c r="BA275" s="1">
        <f t="shared" si="353"/>
        <v>14564.420322069611</v>
      </c>
      <c r="BB275" s="1">
        <f t="shared" si="354"/>
        <v>31811.246593079071</v>
      </c>
      <c r="BC275" s="1">
        <f t="shared" si="355"/>
        <v>40518.595565591408</v>
      </c>
      <c r="BD275" s="1">
        <f t="shared" si="356"/>
        <v>155.53388300103538</v>
      </c>
      <c r="BE275" s="2">
        <f t="shared" si="362"/>
        <v>1.2215527840971803E-2</v>
      </c>
      <c r="BF275" s="2">
        <f t="shared" si="363"/>
        <v>1.0459493193196024E-2</v>
      </c>
      <c r="BG275" s="2">
        <f t="shared" si="364"/>
        <v>6.7106044469667243E-3</v>
      </c>
      <c r="BH275" s="2">
        <f t="shared" si="346"/>
        <v>7.638815766176559E-3</v>
      </c>
      <c r="BI275" s="2">
        <f t="shared" si="357"/>
        <v>1.4921912043355725E-5</v>
      </c>
      <c r="BJ275" s="2">
        <f t="shared" si="347"/>
        <v>1.0940099785851396E-5</v>
      </c>
      <c r="BK275" s="2">
        <f t="shared" si="348"/>
        <v>4.5032212043649583E-6</v>
      </c>
      <c r="BL275" s="2">
        <f t="shared" si="349"/>
        <v>5.817322843849456</v>
      </c>
      <c r="BM275" s="2">
        <f t="shared" si="350"/>
        <v>1.8563400161282042</v>
      </c>
      <c r="BN275" s="2">
        <f t="shared" si="351"/>
        <v>0.2616604017779523</v>
      </c>
      <c r="BO275" s="2">
        <f t="shared" si="358"/>
        <v>194.7471505389218</v>
      </c>
      <c r="BP275" s="2">
        <f t="shared" si="359"/>
        <v>16.680894012275218</v>
      </c>
      <c r="BQ275" s="2">
        <f t="shared" si="360"/>
        <v>0.878411252578295</v>
      </c>
      <c r="BR275" s="11">
        <f t="shared" si="361"/>
        <v>3.2794811595174139E-2</v>
      </c>
      <c r="BS275" s="17">
        <f t="shared" si="342"/>
        <v>1.9913544981117021E-4</v>
      </c>
      <c r="BT275" s="17">
        <f t="shared" si="343"/>
        <v>1.7899212049300622E-3</v>
      </c>
      <c r="BU275" s="12">
        <f>(BU$3*templow!$I385+BU$4*templow!$I385^2+BU$5*templow!$I385^6)*(K275/K$56)^$BW$1</f>
        <v>-1.3584558957483175</v>
      </c>
      <c r="BV275" s="12">
        <f>(BV$3*templow!$I385+BV$4*templow!$I385^2+BV$5*templow!$I385^6)*(L275/L$56)^$BW$1</f>
        <v>-1.9480681581577399</v>
      </c>
      <c r="BW275" s="12">
        <f>(BW$3*templow!$I385+BW$4*templow!$I385^2+BW$5*templow!$I385^6)*(M275/M$56)^$BW$1</f>
        <v>-2.5655724279017482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301"/>
        <v>2230</v>
      </c>
      <c r="B276" s="5">
        <f t="shared" si="302"/>
        <v>1165.4046571855347</v>
      </c>
      <c r="C276" s="5">
        <f t="shared" si="303"/>
        <v>2964.1648080048267</v>
      </c>
      <c r="D276" s="5">
        <f t="shared" si="304"/>
        <v>4369.9409952334718</v>
      </c>
      <c r="E276" s="15">
        <f t="shared" si="305"/>
        <v>5.1620372674991723E-8</v>
      </c>
      <c r="F276" s="15">
        <f t="shared" si="306"/>
        <v>1.0169559559863502E-7</v>
      </c>
      <c r="G276" s="15">
        <f t="shared" si="307"/>
        <v>2.0760794088482034E-7</v>
      </c>
      <c r="H276" s="5">
        <f t="shared" si="308"/>
        <v>390812.48662295658</v>
      </c>
      <c r="I276" s="5">
        <f t="shared" si="309"/>
        <v>170250.65219161924</v>
      </c>
      <c r="J276" s="5">
        <f t="shared" si="310"/>
        <v>58282.066836505575</v>
      </c>
      <c r="K276" s="5">
        <f t="shared" si="311"/>
        <v>335344.88146526983</v>
      </c>
      <c r="L276" s="5">
        <f t="shared" si="312"/>
        <v>57436.297648447762</v>
      </c>
      <c r="M276" s="5">
        <f t="shared" si="313"/>
        <v>13337.037479470991</v>
      </c>
      <c r="N276" s="15">
        <f t="shared" si="314"/>
        <v>2.4661526161757763E-3</v>
      </c>
      <c r="O276" s="15">
        <f t="shared" si="315"/>
        <v>3.3500964189312477E-3</v>
      </c>
      <c r="P276" s="15">
        <f t="shared" si="316"/>
        <v>3.0443389249901198E-3</v>
      </c>
      <c r="Q276" s="5">
        <f t="shared" si="317"/>
        <v>5116.5871008754812</v>
      </c>
      <c r="R276" s="5">
        <f t="shared" si="318"/>
        <v>6884.5772148290571</v>
      </c>
      <c r="S276" s="5">
        <f t="shared" si="319"/>
        <v>4444.3269548610615</v>
      </c>
      <c r="T276" s="5">
        <f t="shared" si="320"/>
        <v>13.092179180579256</v>
      </c>
      <c r="U276" s="5">
        <f t="shared" si="321"/>
        <v>40.437890405731778</v>
      </c>
      <c r="V276" s="5">
        <f t="shared" si="322"/>
        <v>76.255479534183422</v>
      </c>
      <c r="W276" s="15">
        <f t="shared" si="323"/>
        <v>-1.0734613539272964E-2</v>
      </c>
      <c r="X276" s="15">
        <f t="shared" si="324"/>
        <v>-1.217998157191269E-2</v>
      </c>
      <c r="Y276" s="15">
        <f t="shared" si="325"/>
        <v>-9.7425357312937999E-3</v>
      </c>
      <c r="Z276" s="5">
        <f t="shared" si="338"/>
        <v>4830.6147808733322</v>
      </c>
      <c r="AA276" s="5">
        <f t="shared" si="339"/>
        <v>21097.579410846745</v>
      </c>
      <c r="AB276" s="5">
        <f t="shared" si="340"/>
        <v>89047.932668927853</v>
      </c>
      <c r="AC276" s="16">
        <f t="shared" si="326"/>
        <v>0.94785606557155144</v>
      </c>
      <c r="AD276" s="16">
        <f t="shared" si="327"/>
        <v>3.0693904832027177</v>
      </c>
      <c r="AE276" s="16">
        <f t="shared" si="328"/>
        <v>20.035970672647611</v>
      </c>
      <c r="AF276" s="15">
        <f t="shared" si="329"/>
        <v>-4.0504037456468023E-3</v>
      </c>
      <c r="AG276" s="15">
        <f t="shared" si="330"/>
        <v>2.9673830763510267E-4</v>
      </c>
      <c r="AH276" s="15">
        <f t="shared" si="331"/>
        <v>9.7937136394747881E-3</v>
      </c>
      <c r="AI276" s="1">
        <f t="shared" si="295"/>
        <v>760725.19708290207</v>
      </c>
      <c r="AJ276" s="1">
        <f t="shared" si="296"/>
        <v>328359.87110814964</v>
      </c>
      <c r="AK276" s="1">
        <f t="shared" si="297"/>
        <v>112774.43371870824</v>
      </c>
      <c r="AL276" s="14">
        <f t="shared" si="332"/>
        <v>93.001120121470876</v>
      </c>
      <c r="AM276" s="14">
        <f t="shared" si="333"/>
        <v>22.847862816396976</v>
      </c>
      <c r="AN276" s="14">
        <f t="shared" si="334"/>
        <v>7.144994921179106</v>
      </c>
      <c r="AO276" s="11">
        <f t="shared" si="335"/>
        <v>2.259722350143259E-3</v>
      </c>
      <c r="AP276" s="11">
        <f t="shared" si="336"/>
        <v>2.8466541672447138E-3</v>
      </c>
      <c r="AQ276" s="11">
        <f t="shared" si="337"/>
        <v>2.5822745042478911E-3</v>
      </c>
      <c r="AR276" s="1">
        <f t="shared" si="341"/>
        <v>390812.48662295658</v>
      </c>
      <c r="AS276" s="1">
        <f t="shared" si="341"/>
        <v>170250.65219161924</v>
      </c>
      <c r="AT276" s="1">
        <f t="shared" si="341"/>
        <v>58282.066836505575</v>
      </c>
      <c r="AU276" s="1">
        <f t="shared" si="298"/>
        <v>78162.497324591313</v>
      </c>
      <c r="AV276" s="1">
        <f t="shared" si="299"/>
        <v>34050.130438323853</v>
      </c>
      <c r="AW276" s="1">
        <f t="shared" si="300"/>
        <v>11656.413367301117</v>
      </c>
      <c r="AX276" s="1">
        <f t="shared" si="352"/>
        <v>268275.90517221583</v>
      </c>
      <c r="AY276" s="1">
        <f t="shared" si="344"/>
        <v>45949.03811875821</v>
      </c>
      <c r="AZ276" s="1">
        <f t="shared" si="345"/>
        <v>10669.629983576791</v>
      </c>
      <c r="BA276" s="1">
        <f t="shared" si="353"/>
        <v>14567.291601508105</v>
      </c>
      <c r="BB276" s="1">
        <f t="shared" si="354"/>
        <v>31821.163469480343</v>
      </c>
      <c r="BC276" s="1">
        <f t="shared" si="355"/>
        <v>40531.887349745426</v>
      </c>
      <c r="BD276" s="1">
        <f t="shared" si="356"/>
        <v>151.04909129966367</v>
      </c>
      <c r="BE276" s="2">
        <f t="shared" si="362"/>
        <v>1.2215527840971803E-2</v>
      </c>
      <c r="BF276" s="2">
        <f t="shared" si="363"/>
        <v>1.0459493193196024E-2</v>
      </c>
      <c r="BG276" s="2">
        <f t="shared" si="364"/>
        <v>6.7106044469667243E-3</v>
      </c>
      <c r="BH276" s="2">
        <f t="shared" si="346"/>
        <v>7.6297921533742411E-3</v>
      </c>
      <c r="BI276" s="2">
        <f t="shared" si="357"/>
        <v>1.4921912043355725E-5</v>
      </c>
      <c r="BJ276" s="2">
        <f t="shared" si="347"/>
        <v>1.0940099785851396E-5</v>
      </c>
      <c r="BK276" s="2">
        <f t="shared" si="348"/>
        <v>4.5032212043649583E-6</v>
      </c>
      <c r="BL276" s="2">
        <f t="shared" si="349"/>
        <v>5.8316695508328937</v>
      </c>
      <c r="BM276" s="2">
        <f t="shared" si="350"/>
        <v>1.8625591235825942</v>
      </c>
      <c r="BN276" s="2">
        <f t="shared" si="351"/>
        <v>0.26245703921236763</v>
      </c>
      <c r="BO276" s="2">
        <f t="shared" si="358"/>
        <v>197.65520653166442</v>
      </c>
      <c r="BP276" s="2">
        <f t="shared" si="359"/>
        <v>16.88094641625009</v>
      </c>
      <c r="BQ276" s="2">
        <f t="shared" si="360"/>
        <v>0.87842105969055995</v>
      </c>
      <c r="BR276" s="11">
        <f t="shared" si="361"/>
        <v>3.2763320440083205E-2</v>
      </c>
      <c r="BS276" s="17">
        <f t="shared" si="342"/>
        <v>1.9281220972014871E-4</v>
      </c>
      <c r="BT276" s="17">
        <f t="shared" si="343"/>
        <v>1.737787577602002E-3</v>
      </c>
      <c r="BU276" s="12">
        <f>(BU$3*templow!$I386+BU$4*templow!$I386^2+BU$5*templow!$I386^6)*(K276/K$56)^$BW$1</f>
        <v>-1.3928860058063881</v>
      </c>
      <c r="BV276" s="12">
        <f>(BV$3*templow!$I386+BV$4*templow!$I386^2+BV$5*templow!$I386^6)*(L276/L$56)^$BW$1</f>
        <v>-1.9719894826990314</v>
      </c>
      <c r="BW276" s="12">
        <f>(BW$3*templow!$I386+BW$4*templow!$I386^2+BW$5*templow!$I386^6)*(M276/M$56)^$BW$1</f>
        <v>-2.5867252974169799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301"/>
        <v>2231</v>
      </c>
      <c r="B277" s="5">
        <f t="shared" si="302"/>
        <v>1165.4047143362263</v>
      </c>
      <c r="C277" s="5">
        <f t="shared" si="303"/>
        <v>2964.165094375207</v>
      </c>
      <c r="D277" s="5">
        <f t="shared" si="304"/>
        <v>4369.9418571062006</v>
      </c>
      <c r="E277" s="15">
        <f t="shared" si="305"/>
        <v>4.9039354041242134E-8</v>
      </c>
      <c r="F277" s="15">
        <f t="shared" si="306"/>
        <v>9.6610815818703263E-8</v>
      </c>
      <c r="G277" s="15">
        <f t="shared" si="307"/>
        <v>1.972275438405793E-7</v>
      </c>
      <c r="H277" s="5">
        <f t="shared" si="308"/>
        <v>391764.98984352377</v>
      </c>
      <c r="I277" s="5">
        <f t="shared" si="309"/>
        <v>170814.85229096914</v>
      </c>
      <c r="J277" s="5">
        <f t="shared" si="310"/>
        <v>58457.595439673889</v>
      </c>
      <c r="K277" s="5">
        <f t="shared" si="311"/>
        <v>336162.18042043824</v>
      </c>
      <c r="L277" s="5">
        <f t="shared" si="312"/>
        <v>57626.632408264646</v>
      </c>
      <c r="M277" s="5">
        <f t="shared" si="313"/>
        <v>13377.202111880002</v>
      </c>
      <c r="N277" s="15">
        <f t="shared" si="314"/>
        <v>2.4371892947858687E-3</v>
      </c>
      <c r="O277" s="15">
        <f t="shared" si="315"/>
        <v>3.313841031012732E-3</v>
      </c>
      <c r="P277" s="15">
        <f t="shared" si="316"/>
        <v>3.0115107999684199E-3</v>
      </c>
      <c r="Q277" s="5">
        <f t="shared" si="317"/>
        <v>5073.9989942302764</v>
      </c>
      <c r="R277" s="5">
        <f t="shared" si="318"/>
        <v>6823.2603659743481</v>
      </c>
      <c r="S277" s="5">
        <f t="shared" si="319"/>
        <v>4414.2825544940961</v>
      </c>
      <c r="T277" s="5">
        <f t="shared" si="320"/>
        <v>12.951639696688822</v>
      </c>
      <c r="U277" s="5">
        <f t="shared" si="321"/>
        <v>39.945357645782941</v>
      </c>
      <c r="V277" s="5">
        <f t="shared" si="322"/>
        <v>75.512557800114692</v>
      </c>
      <c r="W277" s="15">
        <f t="shared" si="323"/>
        <v>-1.0734613539272964E-2</v>
      </c>
      <c r="X277" s="15">
        <f t="shared" si="324"/>
        <v>-1.217998157191269E-2</v>
      </c>
      <c r="Y277" s="15">
        <f t="shared" si="325"/>
        <v>-9.7425357312937999E-3</v>
      </c>
      <c r="Z277" s="5">
        <f t="shared" si="338"/>
        <v>4771.141753785626</v>
      </c>
      <c r="AA277" s="5">
        <f t="shared" si="339"/>
        <v>20916.636392179949</v>
      </c>
      <c r="AB277" s="5">
        <f t="shared" si="340"/>
        <v>89315.092031116248</v>
      </c>
      <c r="AC277" s="16">
        <f t="shared" si="326"/>
        <v>0.94401686581322641</v>
      </c>
      <c r="AD277" s="16">
        <f t="shared" si="327"/>
        <v>3.0703012889401746</v>
      </c>
      <c r="AE277" s="16">
        <f t="shared" si="328"/>
        <v>20.232197231904436</v>
      </c>
      <c r="AF277" s="15">
        <f t="shared" si="329"/>
        <v>-4.0504037456468023E-3</v>
      </c>
      <c r="AG277" s="15">
        <f t="shared" si="330"/>
        <v>2.9673830763510267E-4</v>
      </c>
      <c r="AH277" s="15">
        <f t="shared" si="331"/>
        <v>9.7937136394747881E-3</v>
      </c>
      <c r="AI277" s="1">
        <f t="shared" si="295"/>
        <v>762815.17469920311</v>
      </c>
      <c r="AJ277" s="1">
        <f t="shared" si="296"/>
        <v>329574.01443565852</v>
      </c>
      <c r="AK277" s="1">
        <f t="shared" si="297"/>
        <v>113153.40371413855</v>
      </c>
      <c r="AL277" s="14">
        <f t="shared" si="332"/>
        <v>93.209175264100452</v>
      </c>
      <c r="AM277" s="14">
        <f t="shared" si="333"/>
        <v>22.912252380656916</v>
      </c>
      <c r="AN277" s="14">
        <f t="shared" si="334"/>
        <v>7.1632607560148678</v>
      </c>
      <c r="AO277" s="11">
        <f t="shared" si="335"/>
        <v>2.2371251266418263E-3</v>
      </c>
      <c r="AP277" s="11">
        <f t="shared" si="336"/>
        <v>2.8181876255722665E-3</v>
      </c>
      <c r="AQ277" s="11">
        <f t="shared" si="337"/>
        <v>2.556451759205412E-3</v>
      </c>
      <c r="AR277" s="1">
        <f t="shared" si="341"/>
        <v>391764.98984352377</v>
      </c>
      <c r="AS277" s="1">
        <f t="shared" si="341"/>
        <v>170814.85229096914</v>
      </c>
      <c r="AT277" s="1">
        <f t="shared" si="341"/>
        <v>58457.595439673889</v>
      </c>
      <c r="AU277" s="1">
        <f t="shared" si="298"/>
        <v>78352.99796870476</v>
      </c>
      <c r="AV277" s="1">
        <f t="shared" si="299"/>
        <v>34162.970458193828</v>
      </c>
      <c r="AW277" s="1">
        <f t="shared" si="300"/>
        <v>11691.519087934779</v>
      </c>
      <c r="AX277" s="1">
        <f t="shared" si="352"/>
        <v>268929.74433635059</v>
      </c>
      <c r="AY277" s="1">
        <f t="shared" si="344"/>
        <v>46101.305926611712</v>
      </c>
      <c r="AZ277" s="1">
        <f t="shared" si="345"/>
        <v>10701.761689504001</v>
      </c>
      <c r="BA277" s="1">
        <f t="shared" si="353"/>
        <v>14570.129172197134</v>
      </c>
      <c r="BB277" s="1">
        <f t="shared" si="354"/>
        <v>31830.973075976308</v>
      </c>
      <c r="BC277" s="1">
        <f t="shared" si="355"/>
        <v>40545.035694609767</v>
      </c>
      <c r="BD277" s="1">
        <f t="shared" si="356"/>
        <v>146.69312469654247</v>
      </c>
      <c r="BE277" s="2">
        <f t="shared" si="362"/>
        <v>1.2215527840971803E-2</v>
      </c>
      <c r="BF277" s="2">
        <f t="shared" si="363"/>
        <v>1.0459493193196024E-2</v>
      </c>
      <c r="BG277" s="2">
        <f t="shared" si="364"/>
        <v>6.7106044469667243E-3</v>
      </c>
      <c r="BH277" s="2">
        <f t="shared" si="346"/>
        <v>7.6208331436501851E-3</v>
      </c>
      <c r="BI277" s="2">
        <f t="shared" si="357"/>
        <v>1.4921912043355725E-5</v>
      </c>
      <c r="BJ277" s="2">
        <f t="shared" si="347"/>
        <v>1.0940099785851396E-5</v>
      </c>
      <c r="BK277" s="2">
        <f t="shared" si="348"/>
        <v>4.5032212043649583E-6</v>
      </c>
      <c r="BL277" s="2">
        <f t="shared" si="349"/>
        <v>5.8458827201112102</v>
      </c>
      <c r="BM277" s="2">
        <f t="shared" si="350"/>
        <v>1.8687315289686692</v>
      </c>
      <c r="BN277" s="2">
        <f t="shared" si="351"/>
        <v>0.26324748334012776</v>
      </c>
      <c r="BO277" s="2">
        <f t="shared" si="358"/>
        <v>200.60674729500499</v>
      </c>
      <c r="BP277" s="2">
        <f t="shared" si="359"/>
        <v>17.083404342221503</v>
      </c>
      <c r="BQ277" s="2">
        <f t="shared" si="360"/>
        <v>0.87843116095046958</v>
      </c>
      <c r="BR277" s="11">
        <f t="shared" si="361"/>
        <v>3.2732149748837508E-2</v>
      </c>
      <c r="BS277" s="17">
        <f t="shared" si="342"/>
        <v>1.8669544696648131E-4</v>
      </c>
      <c r="BT277" s="17">
        <f t="shared" si="343"/>
        <v>1.6871724054388368E-3</v>
      </c>
      <c r="BU277" s="12">
        <f>(BU$3*templow!$I387+BU$4*templow!$I387^2+BU$5*templow!$I387^6)*(K277/K$56)^$BW$1</f>
        <v>-1.4272978159473564</v>
      </c>
      <c r="BV277" s="12">
        <f>(BV$3*templow!$I387+BV$4*templow!$I387^2+BV$5*templow!$I387^6)*(L277/L$56)^$BW$1</f>
        <v>-1.9958823186862431</v>
      </c>
      <c r="BW277" s="12">
        <f>(BW$3*templow!$I387+BW$4*templow!$I387^2+BW$5*templow!$I387^6)*(M277/M$56)^$BW$1</f>
        <v>-2.60784825034079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301"/>
        <v>2232</v>
      </c>
      <c r="B278" s="5">
        <f t="shared" si="302"/>
        <v>1165.4047686293861</v>
      </c>
      <c r="C278" s="5">
        <f t="shared" si="303"/>
        <v>2964.1653664270943</v>
      </c>
      <c r="D278" s="5">
        <f t="shared" si="304"/>
        <v>4369.9426758854543</v>
      </c>
      <c r="E278" s="15">
        <f t="shared" si="305"/>
        <v>4.6587386339180026E-8</v>
      </c>
      <c r="F278" s="15">
        <f t="shared" si="306"/>
        <v>9.1780275027768093E-8</v>
      </c>
      <c r="G278" s="15">
        <f t="shared" si="307"/>
        <v>1.8736616664855034E-7</v>
      </c>
      <c r="H278" s="5">
        <f t="shared" si="308"/>
        <v>392708.58384606778</v>
      </c>
      <c r="I278" s="5">
        <f t="shared" si="309"/>
        <v>171374.79117587986</v>
      </c>
      <c r="J278" s="5">
        <f t="shared" si="310"/>
        <v>58631.752507584271</v>
      </c>
      <c r="K278" s="5">
        <f t="shared" si="311"/>
        <v>336971.83538035979</v>
      </c>
      <c r="L278" s="5">
        <f t="shared" si="312"/>
        <v>57815.529834102774</v>
      </c>
      <c r="M278" s="5">
        <f t="shared" si="313"/>
        <v>13417.053004180218</v>
      </c>
      <c r="N278" s="15">
        <f t="shared" si="314"/>
        <v>2.4085248343788113E-3</v>
      </c>
      <c r="O278" s="15">
        <f t="shared" si="315"/>
        <v>3.2779535770866008E-3</v>
      </c>
      <c r="P278" s="15">
        <f t="shared" si="316"/>
        <v>2.9790154897058052E-3</v>
      </c>
      <c r="Q278" s="5">
        <f t="shared" si="317"/>
        <v>5031.6214767962101</v>
      </c>
      <c r="R278" s="5">
        <f t="shared" si="318"/>
        <v>6762.2477103253041</v>
      </c>
      <c r="S278" s="5">
        <f t="shared" si="319"/>
        <v>4384.2991701035753</v>
      </c>
      <c r="T278" s="5">
        <f t="shared" si="320"/>
        <v>12.812608849844962</v>
      </c>
      <c r="U278" s="5">
        <f t="shared" si="321"/>
        <v>39.458823925773842</v>
      </c>
      <c r="V278" s="5">
        <f t="shared" si="322"/>
        <v>74.77687400758569</v>
      </c>
      <c r="W278" s="15">
        <f t="shared" si="323"/>
        <v>-1.0734613539272964E-2</v>
      </c>
      <c r="X278" s="15">
        <f t="shared" si="324"/>
        <v>-1.217998157191269E-2</v>
      </c>
      <c r="Y278" s="15">
        <f t="shared" si="325"/>
        <v>-9.7425357312937999E-3</v>
      </c>
      <c r="Z278" s="5">
        <f t="shared" si="338"/>
        <v>4712.2647769378955</v>
      </c>
      <c r="AA278" s="5">
        <f t="shared" si="339"/>
        <v>20736.49579613519</v>
      </c>
      <c r="AB278" s="5">
        <f t="shared" si="340"/>
        <v>89580.120070300225</v>
      </c>
      <c r="AC278" s="16">
        <f t="shared" si="326"/>
        <v>0.94019321636398279</v>
      </c>
      <c r="AD278" s="16">
        <f t="shared" si="327"/>
        <v>3.0712123649485847</v>
      </c>
      <c r="AE278" s="16">
        <f t="shared" si="328"/>
        <v>20.430345577891082</v>
      </c>
      <c r="AF278" s="15">
        <f t="shared" si="329"/>
        <v>-4.0504037456468023E-3</v>
      </c>
      <c r="AG278" s="15">
        <f t="shared" si="330"/>
        <v>2.9673830763510267E-4</v>
      </c>
      <c r="AH278" s="15">
        <f t="shared" si="331"/>
        <v>9.7937136394747881E-3</v>
      </c>
      <c r="AI278" s="1">
        <f t="shared" si="295"/>
        <v>764886.65519798757</v>
      </c>
      <c r="AJ278" s="1">
        <f t="shared" si="296"/>
        <v>330779.58345028653</v>
      </c>
      <c r="AK278" s="1">
        <f t="shared" si="297"/>
        <v>113529.58243065947</v>
      </c>
      <c r="AL278" s="14">
        <f t="shared" si="332"/>
        <v>93.41561064623717</v>
      </c>
      <c r="AM278" s="14">
        <f t="shared" si="333"/>
        <v>22.976177696528744</v>
      </c>
      <c r="AN278" s="14">
        <f t="shared" si="334"/>
        <v>7.1813901612706159</v>
      </c>
      <c r="AO278" s="11">
        <f t="shared" si="335"/>
        <v>2.2147538753754079E-3</v>
      </c>
      <c r="AP278" s="11">
        <f t="shared" si="336"/>
        <v>2.7900057493165436E-3</v>
      </c>
      <c r="AQ278" s="11">
        <f t="shared" si="337"/>
        <v>2.5308872416133577E-3</v>
      </c>
      <c r="AR278" s="1">
        <f t="shared" si="341"/>
        <v>392708.58384606778</v>
      </c>
      <c r="AS278" s="1">
        <f t="shared" si="341"/>
        <v>171374.79117587986</v>
      </c>
      <c r="AT278" s="1">
        <f t="shared" si="341"/>
        <v>58631.752507584271</v>
      </c>
      <c r="AU278" s="1">
        <f t="shared" si="298"/>
        <v>78541.716769213555</v>
      </c>
      <c r="AV278" s="1">
        <f t="shared" si="299"/>
        <v>34274.958235175975</v>
      </c>
      <c r="AW278" s="1">
        <f t="shared" si="300"/>
        <v>11726.350501516856</v>
      </c>
      <c r="AX278" s="1">
        <f t="shared" si="352"/>
        <v>269577.46830428782</v>
      </c>
      <c r="AY278" s="1">
        <f t="shared" si="344"/>
        <v>46252.423867282225</v>
      </c>
      <c r="AZ278" s="1">
        <f t="shared" si="345"/>
        <v>10733.642403344174</v>
      </c>
      <c r="BA278" s="1">
        <f t="shared" si="353"/>
        <v>14572.933382474748</v>
      </c>
      <c r="BB278" s="1">
        <f t="shared" si="354"/>
        <v>31840.676503664941</v>
      </c>
      <c r="BC278" s="1">
        <f t="shared" si="355"/>
        <v>40558.042066121488</v>
      </c>
      <c r="BD278" s="1">
        <f t="shared" si="356"/>
        <v>142.46230216435515</v>
      </c>
      <c r="BE278" s="2">
        <f t="shared" si="362"/>
        <v>1.2215527840971803E-2</v>
      </c>
      <c r="BF278" s="2">
        <f t="shared" si="363"/>
        <v>1.0459493193196024E-2</v>
      </c>
      <c r="BG278" s="2">
        <f t="shared" si="364"/>
        <v>6.7106044469667243E-3</v>
      </c>
      <c r="BH278" s="2">
        <f t="shared" si="346"/>
        <v>7.6119387184625398E-3</v>
      </c>
      <c r="BI278" s="2">
        <f t="shared" si="357"/>
        <v>1.4921912043355725E-5</v>
      </c>
      <c r="BJ278" s="2">
        <f t="shared" si="347"/>
        <v>1.0940099785851396E-5</v>
      </c>
      <c r="BK278" s="2">
        <f t="shared" si="348"/>
        <v>4.5032212043649583E-6</v>
      </c>
      <c r="BL278" s="2">
        <f t="shared" si="349"/>
        <v>5.8599629468218106</v>
      </c>
      <c r="BM278" s="2">
        <f t="shared" si="350"/>
        <v>1.8748573162435709</v>
      </c>
      <c r="BN278" s="2">
        <f t="shared" si="351"/>
        <v>0.26403175114123179</v>
      </c>
      <c r="BO278" s="2">
        <f t="shared" si="358"/>
        <v>203.60242331193919</v>
      </c>
      <c r="BP278" s="2">
        <f t="shared" si="359"/>
        <v>17.288296724884304</v>
      </c>
      <c r="BQ278" s="2">
        <f t="shared" si="360"/>
        <v>0.87844155333141827</v>
      </c>
      <c r="BR278" s="11">
        <f t="shared" si="361"/>
        <v>3.2701296180488421E-2</v>
      </c>
      <c r="BS278" s="17">
        <f t="shared" si="342"/>
        <v>1.8077818823775943E-4</v>
      </c>
      <c r="BT278" s="17">
        <f t="shared" si="343"/>
        <v>1.6380314615911037E-3</v>
      </c>
      <c r="BU278" s="12">
        <f>(BU$3*templow!$I388+BU$4*templow!$I388^2+BU$5*templow!$I388^6)*(K278/K$56)^$BW$1</f>
        <v>-1.4616907100303795</v>
      </c>
      <c r="BV278" s="12">
        <f>(BV$3*templow!$I388+BV$4*templow!$I388^2+BV$5*templow!$I388^6)*(L278/L$56)^$BW$1</f>
        <v>-2.0197464910299354</v>
      </c>
      <c r="BW278" s="12">
        <f>(BW$3*templow!$I388+BW$4*templow!$I388^2+BW$5*templow!$I388^6)*(M278/M$56)^$BW$1</f>
        <v>-2.6289412096348634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301"/>
        <v>2233</v>
      </c>
      <c r="B279" s="5">
        <f t="shared" si="302"/>
        <v>1165.4048202078902</v>
      </c>
      <c r="C279" s="5">
        <f t="shared" si="303"/>
        <v>2964.1656248764116</v>
      </c>
      <c r="D279" s="5">
        <f t="shared" si="304"/>
        <v>4369.9434537258912</v>
      </c>
      <c r="E279" s="15">
        <f t="shared" si="305"/>
        <v>4.4258017022221023E-8</v>
      </c>
      <c r="F279" s="15">
        <f t="shared" si="306"/>
        <v>8.7191261276379687E-8</v>
      </c>
      <c r="G279" s="15">
        <f t="shared" si="307"/>
        <v>1.7799785831612283E-7</v>
      </c>
      <c r="H279" s="5">
        <f t="shared" si="308"/>
        <v>393643.30897420348</v>
      </c>
      <c r="I279" s="5">
        <f t="shared" si="309"/>
        <v>171930.47697318488</v>
      </c>
      <c r="J279" s="5">
        <f t="shared" si="310"/>
        <v>58804.541928684172</v>
      </c>
      <c r="K279" s="5">
        <f t="shared" si="311"/>
        <v>337773.88092833152</v>
      </c>
      <c r="L279" s="5">
        <f t="shared" si="312"/>
        <v>58002.992656779556</v>
      </c>
      <c r="M279" s="5">
        <f t="shared" si="313"/>
        <v>13456.591040908406</v>
      </c>
      <c r="N279" s="15">
        <f t="shared" si="314"/>
        <v>2.3801560360865448E-3</v>
      </c>
      <c r="O279" s="15">
        <f t="shared" si="315"/>
        <v>3.2424302469369337E-3</v>
      </c>
      <c r="P279" s="15">
        <f t="shared" si="316"/>
        <v>2.9468495589806132E-3</v>
      </c>
      <c r="Q279" s="5">
        <f t="shared" si="317"/>
        <v>4989.4566716131139</v>
      </c>
      <c r="R279" s="5">
        <f t="shared" si="318"/>
        <v>6701.5432989629599</v>
      </c>
      <c r="S279" s="5">
        <f t="shared" si="319"/>
        <v>4354.3797516322929</v>
      </c>
      <c r="T279" s="5">
        <f t="shared" si="320"/>
        <v>12.675070445412008</v>
      </c>
      <c r="U279" s="5">
        <f t="shared" si="321"/>
        <v>38.978216177508571</v>
      </c>
      <c r="V279" s="5">
        <f t="shared" si="322"/>
        <v>74.048357640692331</v>
      </c>
      <c r="W279" s="15">
        <f t="shared" si="323"/>
        <v>-1.0734613539272964E-2</v>
      </c>
      <c r="X279" s="15">
        <f t="shared" si="324"/>
        <v>-1.217998157191269E-2</v>
      </c>
      <c r="Y279" s="15">
        <f t="shared" si="325"/>
        <v>-9.7425357312937999E-3</v>
      </c>
      <c r="Z279" s="5">
        <f t="shared" si="338"/>
        <v>4653.9812606669493</v>
      </c>
      <c r="AA279" s="5">
        <f t="shared" si="339"/>
        <v>20557.171193636743</v>
      </c>
      <c r="AB279" s="5">
        <f t="shared" si="340"/>
        <v>89843.022845602813</v>
      </c>
      <c r="AC279" s="16">
        <f t="shared" si="326"/>
        <v>0.93638505423879037</v>
      </c>
      <c r="AD279" s="16">
        <f t="shared" si="327"/>
        <v>3.0721237113081474</v>
      </c>
      <c r="AE279" s="16">
        <f t="shared" si="328"/>
        <v>20.630434532036457</v>
      </c>
      <c r="AF279" s="15">
        <f t="shared" si="329"/>
        <v>-4.0504037456468023E-3</v>
      </c>
      <c r="AG279" s="15">
        <f t="shared" si="330"/>
        <v>2.9673830763510267E-4</v>
      </c>
      <c r="AH279" s="15">
        <f t="shared" si="331"/>
        <v>9.7937136394747881E-3</v>
      </c>
      <c r="AI279" s="1">
        <f t="shared" si="295"/>
        <v>766939.70644740236</v>
      </c>
      <c r="AJ279" s="1">
        <f t="shared" si="296"/>
        <v>331976.58334043389</v>
      </c>
      <c r="AK279" s="1">
        <f t="shared" si="297"/>
        <v>113902.97468911039</v>
      </c>
      <c r="AL279" s="14">
        <f t="shared" si="332"/>
        <v>93.620434306079474</v>
      </c>
      <c r="AM279" s="14">
        <f t="shared" si="333"/>
        <v>23.039640327720672</v>
      </c>
      <c r="AN279" s="14">
        <f t="shared" si="334"/>
        <v>7.1993836971194609</v>
      </c>
      <c r="AO279" s="11">
        <f t="shared" si="335"/>
        <v>2.1926063366216539E-3</v>
      </c>
      <c r="AP279" s="11">
        <f t="shared" si="336"/>
        <v>2.762105691823378E-3</v>
      </c>
      <c r="AQ279" s="11">
        <f t="shared" si="337"/>
        <v>2.5055783691972241E-3</v>
      </c>
      <c r="AR279" s="1">
        <f t="shared" si="341"/>
        <v>393643.30897420348</v>
      </c>
      <c r="AS279" s="1">
        <f t="shared" si="341"/>
        <v>171930.47697318488</v>
      </c>
      <c r="AT279" s="1">
        <f t="shared" si="341"/>
        <v>58804.541928684172</v>
      </c>
      <c r="AU279" s="1">
        <f t="shared" si="298"/>
        <v>78728.661794840707</v>
      </c>
      <c r="AV279" s="1">
        <f t="shared" si="299"/>
        <v>34386.095394636977</v>
      </c>
      <c r="AW279" s="1">
        <f t="shared" si="300"/>
        <v>11760.908385736835</v>
      </c>
      <c r="AX279" s="1">
        <f t="shared" si="352"/>
        <v>270219.10474266519</v>
      </c>
      <c r="AY279" s="1">
        <f t="shared" si="344"/>
        <v>46402.394125423649</v>
      </c>
      <c r="AZ279" s="1">
        <f t="shared" si="345"/>
        <v>10765.272832726727</v>
      </c>
      <c r="BA279" s="1">
        <f t="shared" si="353"/>
        <v>14575.70457689759</v>
      </c>
      <c r="BB279" s="1">
        <f t="shared" si="354"/>
        <v>31850.274832111532</v>
      </c>
      <c r="BC279" s="1">
        <f t="shared" si="355"/>
        <v>40570.907914374475</v>
      </c>
      <c r="BD279" s="1">
        <f t="shared" si="356"/>
        <v>138.35304708368795</v>
      </c>
      <c r="BE279" s="2">
        <f t="shared" si="362"/>
        <v>1.2215527840971803E-2</v>
      </c>
      <c r="BF279" s="2">
        <f t="shared" si="363"/>
        <v>1.0459493193196024E-2</v>
      </c>
      <c r="BG279" s="2">
        <f t="shared" si="364"/>
        <v>6.7106044469667243E-3</v>
      </c>
      <c r="BH279" s="2">
        <f t="shared" si="346"/>
        <v>7.6031088501452519E-3</v>
      </c>
      <c r="BI279" s="2">
        <f t="shared" si="357"/>
        <v>1.4921912043355725E-5</v>
      </c>
      <c r="BJ279" s="2">
        <f t="shared" si="347"/>
        <v>1.0940099785851396E-5</v>
      </c>
      <c r="BK279" s="2">
        <f t="shared" si="348"/>
        <v>4.5032212043649583E-6</v>
      </c>
      <c r="BL279" s="2">
        <f t="shared" si="349"/>
        <v>5.8739108329685656</v>
      </c>
      <c r="BM279" s="2">
        <f t="shared" si="350"/>
        <v>1.8809365743156683</v>
      </c>
      <c r="BN279" s="2">
        <f t="shared" si="351"/>
        <v>0.26480986012621882</v>
      </c>
      <c r="BO279" s="2">
        <f t="shared" si="358"/>
        <v>206.64289479745548</v>
      </c>
      <c r="BP279" s="2">
        <f t="shared" si="359"/>
        <v>17.495652847028094</v>
      </c>
      <c r="BQ279" s="2">
        <f t="shared" si="360"/>
        <v>0.87845223384039961</v>
      </c>
      <c r="BR279" s="11">
        <f t="shared" si="361"/>
        <v>3.2670756430504183E-2</v>
      </c>
      <c r="BS279" s="17">
        <f t="shared" si="342"/>
        <v>1.7505370517726575E-4</v>
      </c>
      <c r="BT279" s="17">
        <f t="shared" si="343"/>
        <v>1.5903218073700035E-3</v>
      </c>
      <c r="BU279" s="12">
        <f>(BU$3*templow!$I389+BU$4*templow!$I389^2+BU$5*templow!$I389^6)*(K279/K$56)^$BW$1</f>
        <v>-1.4960640948030279</v>
      </c>
      <c r="BV279" s="12">
        <f>(BV$3*templow!$I389+BV$4*templow!$I389^2+BV$5*templow!$I389^6)*(L279/L$56)^$BW$1</f>
        <v>-2.0435818366324368</v>
      </c>
      <c r="BW279" s="12">
        <f>(BW$3*templow!$I389+BW$4*templow!$I389^2+BW$5*templow!$I389^6)*(M279/M$56)^$BW$1</f>
        <v>-2.6500041070678151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301"/>
        <v>2234</v>
      </c>
      <c r="B280" s="5">
        <f t="shared" si="302"/>
        <v>1165.4048692074714</v>
      </c>
      <c r="C280" s="5">
        <f t="shared" si="303"/>
        <v>2964.1658704032839</v>
      </c>
      <c r="D280" s="5">
        <f t="shared" si="304"/>
        <v>4369.9441926744385</v>
      </c>
      <c r="E280" s="15">
        <f t="shared" si="305"/>
        <v>4.2045116171109967E-8</v>
      </c>
      <c r="F280" s="15">
        <f t="shared" si="306"/>
        <v>8.2831698212560695E-8</v>
      </c>
      <c r="G280" s="15">
        <f t="shared" si="307"/>
        <v>1.6909796540031667E-7</v>
      </c>
      <c r="H280" s="5">
        <f t="shared" si="308"/>
        <v>394569.20601475518</v>
      </c>
      <c r="I280" s="5">
        <f t="shared" si="309"/>
        <v>172481.91825196103</v>
      </c>
      <c r="J280" s="5">
        <f t="shared" si="310"/>
        <v>58975.967706217532</v>
      </c>
      <c r="K280" s="5">
        <f t="shared" si="311"/>
        <v>338568.35202952282</v>
      </c>
      <c r="L280" s="5">
        <f t="shared" si="312"/>
        <v>58189.0237567894</v>
      </c>
      <c r="M280" s="5">
        <f t="shared" si="313"/>
        <v>13495.817133107093</v>
      </c>
      <c r="N280" s="15">
        <f t="shared" si="314"/>
        <v>2.3520797375089497E-3</v>
      </c>
      <c r="O280" s="15">
        <f t="shared" si="315"/>
        <v>3.2072672717189388E-3</v>
      </c>
      <c r="P280" s="15">
        <f t="shared" si="316"/>
        <v>2.9150096097472211E-3</v>
      </c>
      <c r="Q280" s="5">
        <f t="shared" si="317"/>
        <v>4947.5066132993716</v>
      </c>
      <c r="R280" s="5">
        <f t="shared" si="318"/>
        <v>6641.1510235236447</v>
      </c>
      <c r="S280" s="5">
        <f t="shared" si="319"/>
        <v>4324.5271788244154</v>
      </c>
      <c r="T280" s="5">
        <f t="shared" si="320"/>
        <v>12.539008462597449</v>
      </c>
      <c r="U280" s="5">
        <f t="shared" si="321"/>
        <v>38.50346222276049</v>
      </c>
      <c r="V280" s="5">
        <f t="shared" si="322"/>
        <v>73.326938870534264</v>
      </c>
      <c r="W280" s="15">
        <f t="shared" si="323"/>
        <v>-1.0734613539272964E-2</v>
      </c>
      <c r="X280" s="15">
        <f t="shared" si="324"/>
        <v>-1.217998157191269E-2</v>
      </c>
      <c r="Y280" s="15">
        <f t="shared" si="325"/>
        <v>-9.7425357312937999E-3</v>
      </c>
      <c r="Z280" s="5">
        <f t="shared" si="338"/>
        <v>4596.2885301768665</v>
      </c>
      <c r="AA280" s="5">
        <f t="shared" si="339"/>
        <v>20378.67567813057</v>
      </c>
      <c r="AB280" s="5">
        <f t="shared" si="340"/>
        <v>90103.806595620394</v>
      </c>
      <c r="AC280" s="16">
        <f t="shared" si="326"/>
        <v>0.9325923167077339</v>
      </c>
      <c r="AD280" s="16">
        <f t="shared" si="327"/>
        <v>3.0730353280990865</v>
      </c>
      <c r="AE280" s="16">
        <f t="shared" si="328"/>
        <v>20.832483100101154</v>
      </c>
      <c r="AF280" s="15">
        <f t="shared" si="329"/>
        <v>-4.0504037456468023E-3</v>
      </c>
      <c r="AG280" s="15">
        <f t="shared" si="330"/>
        <v>2.9673830763510267E-4</v>
      </c>
      <c r="AH280" s="15">
        <f t="shared" si="331"/>
        <v>9.7937136394747881E-3</v>
      </c>
      <c r="AI280" s="1">
        <f t="shared" si="295"/>
        <v>768974.3975975028</v>
      </c>
      <c r="AJ280" s="1">
        <f t="shared" si="296"/>
        <v>333165.02040102746</v>
      </c>
      <c r="AK280" s="1">
        <f t="shared" si="297"/>
        <v>114273.58560593618</v>
      </c>
      <c r="AL280" s="14">
        <f t="shared" si="332"/>
        <v>93.823654336001297</v>
      </c>
      <c r="AM280" s="14">
        <f t="shared" si="333"/>
        <v>23.102641870190563</v>
      </c>
      <c r="AN280" s="14">
        <f t="shared" si="334"/>
        <v>7.2172419309818849</v>
      </c>
      <c r="AO280" s="11">
        <f t="shared" si="335"/>
        <v>2.1706802732554373E-3</v>
      </c>
      <c r="AP280" s="11">
        <f t="shared" si="336"/>
        <v>2.7344846349051442E-3</v>
      </c>
      <c r="AQ280" s="11">
        <f t="shared" si="337"/>
        <v>2.4805225855052517E-3</v>
      </c>
      <c r="AR280" s="1">
        <f t="shared" si="341"/>
        <v>394569.20601475518</v>
      </c>
      <c r="AS280" s="1">
        <f t="shared" si="341"/>
        <v>172481.91825196103</v>
      </c>
      <c r="AT280" s="1">
        <f t="shared" si="341"/>
        <v>58975.967706217532</v>
      </c>
      <c r="AU280" s="1">
        <f t="shared" si="298"/>
        <v>78913.841202951036</v>
      </c>
      <c r="AV280" s="1">
        <f t="shared" si="299"/>
        <v>34496.383650392207</v>
      </c>
      <c r="AW280" s="1">
        <f t="shared" si="300"/>
        <v>11795.193541243507</v>
      </c>
      <c r="AX280" s="1">
        <f t="shared" si="352"/>
        <v>270854.68162361823</v>
      </c>
      <c r="AY280" s="1">
        <f t="shared" si="344"/>
        <v>46551.219005431529</v>
      </c>
      <c r="AZ280" s="1">
        <f t="shared" si="345"/>
        <v>10796.653706485675</v>
      </c>
      <c r="BA280" s="1">
        <f t="shared" si="353"/>
        <v>14578.443096287136</v>
      </c>
      <c r="BB280" s="1">
        <f t="shared" si="354"/>
        <v>31859.769129487438</v>
      </c>
      <c r="BC280" s="1">
        <f t="shared" si="355"/>
        <v>40583.634673828208</v>
      </c>
      <c r="BD280" s="1">
        <f t="shared" si="356"/>
        <v>134.36188431267189</v>
      </c>
      <c r="BE280" s="2">
        <f t="shared" si="362"/>
        <v>1.2215527840971803E-2</v>
      </c>
      <c r="BF280" s="2">
        <f t="shared" si="363"/>
        <v>1.0459493193196024E-2</v>
      </c>
      <c r="BG280" s="2">
        <f t="shared" si="364"/>
        <v>6.7106044469667243E-3</v>
      </c>
      <c r="BH280" s="2">
        <f t="shared" si="346"/>
        <v>7.5943435020305377E-3</v>
      </c>
      <c r="BI280" s="2">
        <f t="shared" si="357"/>
        <v>1.4921912043355725E-5</v>
      </c>
      <c r="BJ280" s="2">
        <f t="shared" si="347"/>
        <v>1.0940099785851396E-5</v>
      </c>
      <c r="BK280" s="2">
        <f t="shared" si="348"/>
        <v>4.5032212043649583E-6</v>
      </c>
      <c r="BL280" s="2">
        <f t="shared" si="349"/>
        <v>5.8877269871688815</v>
      </c>
      <c r="BM280" s="2">
        <f t="shared" si="350"/>
        <v>1.8869693969315169</v>
      </c>
      <c r="BN280" s="2">
        <f t="shared" si="351"/>
        <v>0.26558182832258181</v>
      </c>
      <c r="BO280" s="2">
        <f t="shared" si="358"/>
        <v>209.72883184415366</v>
      </c>
      <c r="BP280" s="2">
        <f t="shared" si="359"/>
        <v>17.705502343725172</v>
      </c>
      <c r="BQ280" s="2">
        <f t="shared" si="360"/>
        <v>0.87846319951757945</v>
      </c>
      <c r="BR280" s="11">
        <f t="shared" si="361"/>
        <v>3.2640527230400868E-2</v>
      </c>
      <c r="BS280" s="17">
        <f t="shared" si="342"/>
        <v>1.6951550538949183E-4</v>
      </c>
      <c r="BT280" s="17">
        <f t="shared" si="343"/>
        <v>1.5440017547281588E-3</v>
      </c>
      <c r="BU280" s="12">
        <f>(BU$3*templow!$I390+BU$4*templow!$I390^2+BU$5*templow!$I390^6)*(K280/K$56)^$BW$1</f>
        <v>-1.5304173992955337</v>
      </c>
      <c r="BV280" s="12">
        <f>(BV$3*templow!$I390+BV$4*templow!$I390^2+BV$5*templow!$I390^6)*(L280/L$56)^$BW$1</f>
        <v>-2.0673882040084051</v>
      </c>
      <c r="BW280" s="12">
        <f>(BW$3*templow!$I390+BW$4*templow!$I390^2+BW$5*templow!$I390^6)*(M280/M$56)^$BW$1</f>
        <v>-2.6710368829183166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301"/>
        <v>2235</v>
      </c>
      <c r="B281" s="5">
        <f t="shared" si="302"/>
        <v>1165.4049157570753</v>
      </c>
      <c r="C281" s="5">
        <f t="shared" si="303"/>
        <v>2964.1661036538321</v>
      </c>
      <c r="D281" s="5">
        <f t="shared" si="304"/>
        <v>4369.9448946756766</v>
      </c>
      <c r="E281" s="15">
        <f t="shared" si="305"/>
        <v>3.9942860362554464E-8</v>
      </c>
      <c r="F281" s="15">
        <f t="shared" si="306"/>
        <v>7.8690113301932661E-8</v>
      </c>
      <c r="G281" s="15">
        <f t="shared" si="307"/>
        <v>1.6064306713030082E-7</v>
      </c>
      <c r="H281" s="5">
        <f t="shared" si="308"/>
        <v>395486.31618109602</v>
      </c>
      <c r="I281" s="5">
        <f t="shared" si="309"/>
        <v>173029.12401330177</v>
      </c>
      <c r="J281" s="5">
        <f t="shared" si="310"/>
        <v>59146.03395524362</v>
      </c>
      <c r="K281" s="5">
        <f t="shared" si="311"/>
        <v>339355.28401661024</v>
      </c>
      <c r="L281" s="5">
        <f t="shared" si="312"/>
        <v>58373.626160833002</v>
      </c>
      <c r="M281" s="5">
        <f t="shared" si="313"/>
        <v>13534.732217632059</v>
      </c>
      <c r="N281" s="15">
        <f t="shared" si="314"/>
        <v>2.3242928122790829E-3</v>
      </c>
      <c r="O281" s="15">
        <f t="shared" si="315"/>
        <v>3.1724609234755619E-3</v>
      </c>
      <c r="P281" s="15">
        <f t="shared" si="316"/>
        <v>2.8834922806935115E-3</v>
      </c>
      <c r="Q281" s="5">
        <f t="shared" si="317"/>
        <v>4905.7732496379622</v>
      </c>
      <c r="R281" s="5">
        <f t="shared" si="318"/>
        <v>6581.0746189157026</v>
      </c>
      <c r="S281" s="5">
        <f t="shared" si="319"/>
        <v>4294.7442620276397</v>
      </c>
      <c r="T281" s="5">
        <f t="shared" si="320"/>
        <v>12.404407052585793</v>
      </c>
      <c r="U281" s="5">
        <f t="shared" si="321"/>
        <v>38.034490762432434</v>
      </c>
      <c r="V281" s="5">
        <f t="shared" si="322"/>
        <v>72.612548548521687</v>
      </c>
      <c r="W281" s="15">
        <f t="shared" si="323"/>
        <v>-1.0734613539272964E-2</v>
      </c>
      <c r="X281" s="15">
        <f t="shared" si="324"/>
        <v>-1.217998157191269E-2</v>
      </c>
      <c r="Y281" s="15">
        <f t="shared" si="325"/>
        <v>-9.7425357312937999E-3</v>
      </c>
      <c r="Z281" s="5">
        <f t="shared" si="338"/>
        <v>4539.1838288320805</v>
      </c>
      <c r="AA281" s="5">
        <f t="shared" si="339"/>
        <v>20201.021873155692</v>
      </c>
      <c r="AB281" s="5">
        <f t="shared" si="340"/>
        <v>90362.477733760592</v>
      </c>
      <c r="AC281" s="16">
        <f t="shared" si="326"/>
        <v>0.92881494129497943</v>
      </c>
      <c r="AD281" s="16">
        <f t="shared" si="327"/>
        <v>3.0739472154016494</v>
      </c>
      <c r="AE281" s="16">
        <f t="shared" si="328"/>
        <v>21.036510473982741</v>
      </c>
      <c r="AF281" s="15">
        <f t="shared" si="329"/>
        <v>-4.0504037456468023E-3</v>
      </c>
      <c r="AG281" s="15">
        <f t="shared" si="330"/>
        <v>2.9673830763510267E-4</v>
      </c>
      <c r="AH281" s="15">
        <f t="shared" si="331"/>
        <v>9.7937136394747881E-3</v>
      </c>
      <c r="AI281" s="1">
        <f t="shared" si="295"/>
        <v>770990.79904070357</v>
      </c>
      <c r="AJ281" s="1">
        <f t="shared" si="296"/>
        <v>334344.90201131697</v>
      </c>
      <c r="AK281" s="1">
        <f t="shared" si="297"/>
        <v>114641.42058658609</v>
      </c>
      <c r="AL281" s="14">
        <f t="shared" si="332"/>
        <v>94.025278880076868</v>
      </c>
      <c r="AM281" s="14">
        <f t="shared" si="333"/>
        <v>23.165183951218118</v>
      </c>
      <c r="AN281" s="14">
        <f t="shared" si="334"/>
        <v>7.2349654372805929</v>
      </c>
      <c r="AO281" s="11">
        <f t="shared" si="335"/>
        <v>2.148973470522883E-3</v>
      </c>
      <c r="AP281" s="11">
        <f t="shared" si="336"/>
        <v>2.7071397885560927E-3</v>
      </c>
      <c r="AQ281" s="11">
        <f t="shared" si="337"/>
        <v>2.455717359650199E-3</v>
      </c>
      <c r="AR281" s="1">
        <f t="shared" si="341"/>
        <v>395486.31618109602</v>
      </c>
      <c r="AS281" s="1">
        <f t="shared" si="341"/>
        <v>173029.12401330177</v>
      </c>
      <c r="AT281" s="1">
        <f t="shared" si="341"/>
        <v>59146.03395524362</v>
      </c>
      <c r="AU281" s="1">
        <f t="shared" si="298"/>
        <v>79097.263236219209</v>
      </c>
      <c r="AV281" s="1">
        <f t="shared" si="299"/>
        <v>34605.824802660354</v>
      </c>
      <c r="AW281" s="1">
        <f t="shared" si="300"/>
        <v>11829.206791048724</v>
      </c>
      <c r="AX281" s="1">
        <f t="shared" si="352"/>
        <v>271484.22721328819</v>
      </c>
      <c r="AY281" s="1">
        <f t="shared" si="344"/>
        <v>46698.900928666408</v>
      </c>
      <c r="AZ281" s="1">
        <f t="shared" si="345"/>
        <v>10827.785774105647</v>
      </c>
      <c r="BA281" s="1">
        <f t="shared" si="353"/>
        <v>14581.149277775206</v>
      </c>
      <c r="BB281" s="1">
        <f t="shared" si="354"/>
        <v>31869.160452706623</v>
      </c>
      <c r="BC281" s="1">
        <f t="shared" si="355"/>
        <v>40596.223763512207</v>
      </c>
      <c r="BD281" s="1">
        <f t="shared" si="356"/>
        <v>130.48543733760218</v>
      </c>
      <c r="BE281" s="2">
        <f t="shared" si="362"/>
        <v>1.2215527840971803E-2</v>
      </c>
      <c r="BF281" s="2">
        <f t="shared" si="363"/>
        <v>1.0459493193196024E-2</v>
      </c>
      <c r="BG281" s="2">
        <f t="shared" si="364"/>
        <v>6.7106044469667243E-3</v>
      </c>
      <c r="BH281" s="2">
        <f t="shared" si="346"/>
        <v>7.5856426285731094E-3</v>
      </c>
      <c r="BI281" s="2">
        <f t="shared" si="357"/>
        <v>1.4921912043355725E-5</v>
      </c>
      <c r="BJ281" s="2">
        <f t="shared" si="347"/>
        <v>1.0940099785851396E-5</v>
      </c>
      <c r="BK281" s="2">
        <f t="shared" si="348"/>
        <v>4.5032212043649583E-6</v>
      </c>
      <c r="BL281" s="2">
        <f t="shared" si="349"/>
        <v>5.9014120244050865</v>
      </c>
      <c r="BM281" s="2">
        <f t="shared" si="350"/>
        <v>1.8929558825639774</v>
      </c>
      <c r="BN281" s="2">
        <f t="shared" si="351"/>
        <v>0.26634767426134287</v>
      </c>
      <c r="BO281" s="2">
        <f t="shared" si="358"/>
        <v>212.86091457003528</v>
      </c>
      <c r="BP281" s="2">
        <f t="shared" si="359"/>
        <v>17.917875206568294</v>
      </c>
      <c r="BQ281" s="2">
        <f t="shared" si="360"/>
        <v>0.87847444743586012</v>
      </c>
      <c r="BR281" s="11">
        <f t="shared" si="361"/>
        <v>3.2610605347338922E-2</v>
      </c>
      <c r="BS281" s="17">
        <f t="shared" si="342"/>
        <v>1.6415732379218334E-4</v>
      </c>
      <c r="BT281" s="17">
        <f t="shared" si="343"/>
        <v>1.4990308298331639E-3</v>
      </c>
      <c r="BU281" s="12">
        <f>(BU$3*templow!$I391+BU$4*templow!$I391^2+BU$5*templow!$I391^6)*(K281/K$56)^$BW$1</f>
        <v>-1.5647500742263323</v>
      </c>
      <c r="BV281" s="12">
        <f>(BV$3*templow!$I391+BV$4*templow!$I391^2+BV$5*templow!$I391^6)*(L281/L$56)^$BW$1</f>
        <v>-2.0911654529136121</v>
      </c>
      <c r="BW281" s="12">
        <f>(BW$3*templow!$I391+BW$4*templow!$I391^2+BW$5*templow!$I391^6)*(M281/M$56)^$BW$1</f>
        <v>-2.6920394856848024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301"/>
        <v>2236</v>
      </c>
      <c r="B282" s="5">
        <f t="shared" si="302"/>
        <v>1165.4049599792006</v>
      </c>
      <c r="C282" s="5">
        <f t="shared" si="303"/>
        <v>2964.1663252418707</v>
      </c>
      <c r="D282" s="5">
        <f t="shared" si="304"/>
        <v>4369.9455615769593</v>
      </c>
      <c r="E282" s="15">
        <f t="shared" si="305"/>
        <v>3.7945717344426738E-8</v>
      </c>
      <c r="F282" s="15">
        <f t="shared" si="306"/>
        <v>7.4755607636836019E-8</v>
      </c>
      <c r="G282" s="15">
        <f t="shared" si="307"/>
        <v>1.5261091377378576E-7</v>
      </c>
      <c r="H282" s="5">
        <f t="shared" si="308"/>
        <v>396394.68109678879</v>
      </c>
      <c r="I282" s="5">
        <f t="shared" si="309"/>
        <v>173572.10368020186</v>
      </c>
      <c r="J282" s="5">
        <f t="shared" si="310"/>
        <v>59314.744899694233</v>
      </c>
      <c r="K282" s="5">
        <f t="shared" si="311"/>
        <v>340134.71257567272</v>
      </c>
      <c r="L282" s="5">
        <f t="shared" si="312"/>
        <v>58556.803038385064</v>
      </c>
      <c r="M282" s="5">
        <f t="shared" si="313"/>
        <v>13573.33725646908</v>
      </c>
      <c r="N282" s="15">
        <f t="shared" si="314"/>
        <v>2.2967921696610549E-3</v>
      </c>
      <c r="O282" s="15">
        <f t="shared" si="315"/>
        <v>3.1380075146842934E-3</v>
      </c>
      <c r="P282" s="15">
        <f t="shared" si="316"/>
        <v>2.8522942468509616E-3</v>
      </c>
      <c r="Q282" s="5">
        <f t="shared" si="317"/>
        <v>4864.2584431510031</v>
      </c>
      <c r="R282" s="5">
        <f t="shared" si="318"/>
        <v>6521.3176660259815</v>
      </c>
      <c r="S282" s="5">
        <f t="shared" si="319"/>
        <v>4265.0337430003792</v>
      </c>
      <c r="T282" s="5">
        <f t="shared" si="320"/>
        <v>12.271250536692452</v>
      </c>
      <c r="U282" s="5">
        <f t="shared" si="321"/>
        <v>37.571231365848924</v>
      </c>
      <c r="V282" s="5">
        <f t="shared" si="322"/>
        <v>71.905118199747406</v>
      </c>
      <c r="W282" s="15">
        <f t="shared" si="323"/>
        <v>-1.0734613539272964E-2</v>
      </c>
      <c r="X282" s="15">
        <f t="shared" si="324"/>
        <v>-1.217998157191269E-2</v>
      </c>
      <c r="Y282" s="15">
        <f t="shared" si="325"/>
        <v>-9.7425357312937999E-3</v>
      </c>
      <c r="Z282" s="5">
        <f t="shared" si="338"/>
        <v>4482.6643213825564</v>
      </c>
      <c r="AA282" s="5">
        <f t="shared" si="339"/>
        <v>20024.221939901829</v>
      </c>
      <c r="AB282" s="5">
        <f t="shared" si="340"/>
        <v>90619.042843635849</v>
      </c>
      <c r="AC282" s="16">
        <f t="shared" si="326"/>
        <v>0.92505286577774548</v>
      </c>
      <c r="AD282" s="16">
        <f t="shared" si="327"/>
        <v>3.0748593732961074</v>
      </c>
      <c r="AE282" s="16">
        <f t="shared" si="328"/>
        <v>21.242536033538741</v>
      </c>
      <c r="AF282" s="15">
        <f t="shared" si="329"/>
        <v>-4.0504037456468023E-3</v>
      </c>
      <c r="AG282" s="15">
        <f t="shared" si="330"/>
        <v>2.9673830763510267E-4</v>
      </c>
      <c r="AH282" s="15">
        <f t="shared" si="331"/>
        <v>9.7937136394747881E-3</v>
      </c>
      <c r="AI282" s="1">
        <f t="shared" si="295"/>
        <v>772988.98237285239</v>
      </c>
      <c r="AJ282" s="1">
        <f t="shared" si="296"/>
        <v>335516.23661284568</v>
      </c>
      <c r="AK282" s="1">
        <f t="shared" si="297"/>
        <v>115006.48531897621</v>
      </c>
      <c r="AL282" s="14">
        <f t="shared" si="332"/>
        <v>94.225316131649947</v>
      </c>
      <c r="AM282" s="14">
        <f t="shared" si="333"/>
        <v>23.227268228489844</v>
      </c>
      <c r="AN282" s="14">
        <f t="shared" si="334"/>
        <v>7.2525547971991831</v>
      </c>
      <c r="AO282" s="11">
        <f t="shared" si="335"/>
        <v>2.1274837358176541E-3</v>
      </c>
      <c r="AP282" s="11">
        <f t="shared" si="336"/>
        <v>2.6800683906705318E-3</v>
      </c>
      <c r="AQ282" s="11">
        <f t="shared" si="337"/>
        <v>2.4311601860536971E-3</v>
      </c>
      <c r="AR282" s="1">
        <f t="shared" si="341"/>
        <v>396394.68109678879</v>
      </c>
      <c r="AS282" s="1">
        <f t="shared" si="341"/>
        <v>173572.10368020186</v>
      </c>
      <c r="AT282" s="1">
        <f t="shared" si="341"/>
        <v>59314.744899694233</v>
      </c>
      <c r="AU282" s="1">
        <f t="shared" si="298"/>
        <v>79278.936219357769</v>
      </c>
      <c r="AV282" s="1">
        <f t="shared" si="299"/>
        <v>34714.420736040374</v>
      </c>
      <c r="AW282" s="1">
        <f t="shared" si="300"/>
        <v>11862.948979938847</v>
      </c>
      <c r="AX282" s="1">
        <f t="shared" si="352"/>
        <v>272107.7700605382</v>
      </c>
      <c r="AY282" s="1">
        <f t="shared" si="344"/>
        <v>46845.442430708055</v>
      </c>
      <c r="AZ282" s="1">
        <f t="shared" si="345"/>
        <v>10858.669805175263</v>
      </c>
      <c r="BA282" s="1">
        <f t="shared" si="353"/>
        <v>14583.823454848844</v>
      </c>
      <c r="BB282" s="1">
        <f t="shared" si="354"/>
        <v>31878.449847559932</v>
      </c>
      <c r="BC282" s="1">
        <f t="shared" si="355"/>
        <v>40608.676587226582</v>
      </c>
      <c r="BD282" s="1">
        <f t="shared" si="356"/>
        <v>126.72042550235138</v>
      </c>
      <c r="BE282" s="2">
        <f t="shared" si="362"/>
        <v>1.2215527840971803E-2</v>
      </c>
      <c r="BF282" s="2">
        <f t="shared" si="363"/>
        <v>1.0459493193196024E-2</v>
      </c>
      <c r="BG282" s="2">
        <f t="shared" si="364"/>
        <v>6.7106044469667243E-3</v>
      </c>
      <c r="BH282" s="2">
        <f t="shared" si="346"/>
        <v>7.5770061754760641E-3</v>
      </c>
      <c r="BI282" s="2">
        <f t="shared" si="357"/>
        <v>1.4921912043355725E-5</v>
      </c>
      <c r="BJ282" s="2">
        <f t="shared" si="347"/>
        <v>1.0940099785851396E-5</v>
      </c>
      <c r="BK282" s="2">
        <f t="shared" si="348"/>
        <v>4.5032212043649583E-6</v>
      </c>
      <c r="BL282" s="2">
        <f t="shared" si="349"/>
        <v>5.9149665657803245</v>
      </c>
      <c r="BM282" s="2">
        <f t="shared" si="350"/>
        <v>1.8988961343015527</v>
      </c>
      <c r="BN282" s="2">
        <f t="shared" si="351"/>
        <v>0.26710741696380136</v>
      </c>
      <c r="BO282" s="2">
        <f t="shared" si="358"/>
        <v>216.03983326851144</v>
      </c>
      <c r="BP282" s="2">
        <f t="shared" si="359"/>
        <v>18.132801787959874</v>
      </c>
      <c r="BQ282" s="2">
        <f t="shared" si="360"/>
        <v>0.87848597470049117</v>
      </c>
      <c r="BR282" s="11">
        <f t="shared" si="361"/>
        <v>3.2580987583750581E-2</v>
      </c>
      <c r="BS282" s="17">
        <f t="shared" si="342"/>
        <v>1.5897311430087993E-4</v>
      </c>
      <c r="BT282" s="17">
        <f t="shared" si="343"/>
        <v>1.4553697377021008E-3</v>
      </c>
      <c r="BU282" s="12">
        <f>(BU$3*templow!$I392+BU$4*templow!$I392^2+BU$5*templow!$I392^6)*(K282/K$56)^$BW$1</f>
        <v>-1.5990615914187454</v>
      </c>
      <c r="BV282" s="12">
        <f>(BV$3*templow!$I392+BV$4*templow!$I392^2+BV$5*templow!$I392^6)*(L282/L$56)^$BW$1</f>
        <v>-2.1149134539817518</v>
      </c>
      <c r="BW282" s="12">
        <f>(BW$3*templow!$I392+BW$4*templow!$I392^2+BW$5*templow!$I392^6)*(M282/M$56)^$BW$1</f>
        <v>-2.7130118718016067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301"/>
        <v>2237</v>
      </c>
      <c r="B283" s="5">
        <f t="shared" si="302"/>
        <v>1165.4050019902215</v>
      </c>
      <c r="C283" s="5">
        <f t="shared" si="303"/>
        <v>2964.1665357505226</v>
      </c>
      <c r="D283" s="5">
        <f t="shared" si="304"/>
        <v>4369.946195133276</v>
      </c>
      <c r="E283" s="15">
        <f t="shared" si="305"/>
        <v>3.60484314772054E-8</v>
      </c>
      <c r="F283" s="15">
        <f t="shared" si="306"/>
        <v>7.1017827254994215E-8</v>
      </c>
      <c r="G283" s="15">
        <f t="shared" si="307"/>
        <v>1.4498036808509648E-7</v>
      </c>
      <c r="H283" s="5">
        <f t="shared" si="308"/>
        <v>397294.34277951927</v>
      </c>
      <c r="I283" s="5">
        <f t="shared" si="309"/>
        <v>174110.86708755238</v>
      </c>
      <c r="J283" s="5">
        <f t="shared" si="310"/>
        <v>59482.104869465824</v>
      </c>
      <c r="K283" s="5">
        <f t="shared" si="311"/>
        <v>340906.6737323415</v>
      </c>
      <c r="L283" s="5">
        <f t="shared" si="312"/>
        <v>58738.557698300094</v>
      </c>
      <c r="M283" s="5">
        <f t="shared" si="313"/>
        <v>13611.633236059037</v>
      </c>
      <c r="N283" s="15">
        <f t="shared" si="314"/>
        <v>2.2695747541410238E-3</v>
      </c>
      <c r="O283" s="15">
        <f t="shared" si="315"/>
        <v>3.1039033977979802E-3</v>
      </c>
      <c r="P283" s="15">
        <f t="shared" si="316"/>
        <v>2.8214122191434488E-3</v>
      </c>
      <c r="Q283" s="5">
        <f t="shared" si="317"/>
        <v>4822.9639726623036</v>
      </c>
      <c r="R283" s="5">
        <f t="shared" si="318"/>
        <v>6461.8835944148559</v>
      </c>
      <c r="S283" s="5">
        <f t="shared" si="319"/>
        <v>4235.398295723171</v>
      </c>
      <c r="T283" s="5">
        <f t="shared" si="320"/>
        <v>12.139523404537464</v>
      </c>
      <c r="U283" s="5">
        <f t="shared" si="321"/>
        <v>37.113614460178816</v>
      </c>
      <c r="V283" s="5">
        <f t="shared" si="322"/>
        <v>71.204580016423463</v>
      </c>
      <c r="W283" s="15">
        <f t="shared" si="323"/>
        <v>-1.0734613539272964E-2</v>
      </c>
      <c r="X283" s="15">
        <f t="shared" si="324"/>
        <v>-1.217998157191269E-2</v>
      </c>
      <c r="Y283" s="15">
        <f t="shared" si="325"/>
        <v>-9.7425357312937999E-3</v>
      </c>
      <c r="Z283" s="5">
        <f t="shared" si="338"/>
        <v>4426.7270971217695</v>
      </c>
      <c r="AA283" s="5">
        <f t="shared" si="339"/>
        <v>19848.287584750025</v>
      </c>
      <c r="AB283" s="5">
        <f t="shared" si="340"/>
        <v>90873.508674517128</v>
      </c>
      <c r="AC283" s="16">
        <f t="shared" si="326"/>
        <v>0.92130602818527796</v>
      </c>
      <c r="AD283" s="16">
        <f t="shared" si="327"/>
        <v>3.0757718018627553</v>
      </c>
      <c r="AE283" s="16">
        <f t="shared" si="328"/>
        <v>21.450579348427443</v>
      </c>
      <c r="AF283" s="15">
        <f t="shared" si="329"/>
        <v>-4.0504037456468023E-3</v>
      </c>
      <c r="AG283" s="15">
        <f t="shared" si="330"/>
        <v>2.9673830763510267E-4</v>
      </c>
      <c r="AH283" s="15">
        <f t="shared" si="331"/>
        <v>9.7937136394747881E-3</v>
      </c>
      <c r="AI283" s="1">
        <f t="shared" si="295"/>
        <v>774969.02035492496</v>
      </c>
      <c r="AJ283" s="1">
        <f t="shared" si="296"/>
        <v>336679.03368760151</v>
      </c>
      <c r="AK283" s="1">
        <f t="shared" si="297"/>
        <v>115368.78576701743</v>
      </c>
      <c r="AL283" s="14">
        <f t="shared" si="332"/>
        <v>94.4237743309466</v>
      </c>
      <c r="AM283" s="14">
        <f t="shared" si="333"/>
        <v>23.288896389196839</v>
      </c>
      <c r="AN283" s="14">
        <f t="shared" si="334"/>
        <v>7.270010598444606</v>
      </c>
      <c r="AO283" s="11">
        <f t="shared" si="335"/>
        <v>2.1062088984594774E-3</v>
      </c>
      <c r="AP283" s="11">
        <f t="shared" si="336"/>
        <v>2.6532677067638267E-3</v>
      </c>
      <c r="AQ283" s="11">
        <f t="shared" si="337"/>
        <v>2.4068485841931601E-3</v>
      </c>
      <c r="AR283" s="1">
        <f t="shared" si="341"/>
        <v>397294.34277951927</v>
      </c>
      <c r="AS283" s="1">
        <f t="shared" si="341"/>
        <v>174110.86708755238</v>
      </c>
      <c r="AT283" s="1">
        <f t="shared" si="341"/>
        <v>59482.104869465824</v>
      </c>
      <c r="AU283" s="1">
        <f t="shared" si="298"/>
        <v>79458.868555903857</v>
      </c>
      <c r="AV283" s="1">
        <f t="shared" si="299"/>
        <v>34822.173417510479</v>
      </c>
      <c r="AW283" s="1">
        <f t="shared" si="300"/>
        <v>11896.420973893166</v>
      </c>
      <c r="AX283" s="1">
        <f t="shared" si="352"/>
        <v>272725.33898587321</v>
      </c>
      <c r="AY283" s="1">
        <f t="shared" si="344"/>
        <v>46990.846158640081</v>
      </c>
      <c r="AZ283" s="1">
        <f t="shared" si="345"/>
        <v>10889.306588847228</v>
      </c>
      <c r="BA283" s="1">
        <f t="shared" si="353"/>
        <v>14586.465957394501</v>
      </c>
      <c r="BB283" s="1">
        <f t="shared" si="354"/>
        <v>31887.638348847231</v>
      </c>
      <c r="BC283" s="1">
        <f t="shared" si="355"/>
        <v>40620.994533738369</v>
      </c>
      <c r="BD283" s="1">
        <f t="shared" si="356"/>
        <v>123.06366131444696</v>
      </c>
      <c r="BE283" s="2">
        <f t="shared" si="362"/>
        <v>1.2215527840971803E-2</v>
      </c>
      <c r="BF283" s="2">
        <f t="shared" si="363"/>
        <v>1.0459493193196024E-2</v>
      </c>
      <c r="BG283" s="2">
        <f t="shared" si="364"/>
        <v>6.7106044469667243E-3</v>
      </c>
      <c r="BH283" s="2">
        <f t="shared" si="346"/>
        <v>7.5684340798183158E-3</v>
      </c>
      <c r="BI283" s="2">
        <f t="shared" si="357"/>
        <v>1.4921912043355725E-5</v>
      </c>
      <c r="BJ283" s="2">
        <f t="shared" si="347"/>
        <v>1.0940099785851396E-5</v>
      </c>
      <c r="BK283" s="2">
        <f t="shared" si="348"/>
        <v>4.5032212043649583E-6</v>
      </c>
      <c r="BL283" s="2">
        <f t="shared" si="349"/>
        <v>5.928391238278806</v>
      </c>
      <c r="BM283" s="2">
        <f t="shared" si="350"/>
        <v>1.9047902597389328</v>
      </c>
      <c r="BN283" s="2">
        <f t="shared" si="351"/>
        <v>0.26786107592843866</v>
      </c>
      <c r="BO283" s="2">
        <f t="shared" si="358"/>
        <v>219.26628856065273</v>
      </c>
      <c r="BP283" s="2">
        <f t="shared" si="359"/>
        <v>18.350312805452507</v>
      </c>
      <c r="BQ283" s="2">
        <f t="shared" si="360"/>
        <v>0.87849777844863086</v>
      </c>
      <c r="BR283" s="11">
        <f t="shared" si="361"/>
        <v>3.2551670776958613E-2</v>
      </c>
      <c r="BS283" s="17">
        <f t="shared" si="342"/>
        <v>1.5395704183250413E-4</v>
      </c>
      <c r="BT283" s="17">
        <f t="shared" si="343"/>
        <v>1.4129803278661172E-3</v>
      </c>
      <c r="BU283" s="12">
        <f>(BU$3*templow!$I393+BU$4*templow!$I393^2+BU$5*templow!$I393^6)*(K283/K$56)^$BW$1</f>
        <v>-1.6333514432287632</v>
      </c>
      <c r="BV283" s="12">
        <f>(BV$3*templow!$I393+BV$4*templow!$I393^2+BV$5*templow!$I393^6)*(L283/L$56)^$BW$1</f>
        <v>-2.1386320883692522</v>
      </c>
      <c r="BW283" s="12">
        <f>(BW$3*templow!$I393+BW$4*templow!$I393^2+BW$5*templow!$I393^6)*(M283/M$56)^$BW$1</f>
        <v>-2.7339540053615372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301"/>
        <v>2238</v>
      </c>
      <c r="B284" s="5">
        <f t="shared" si="302"/>
        <v>1165.4050419006926</v>
      </c>
      <c r="C284" s="5">
        <f t="shared" si="303"/>
        <v>2964.166735733756</v>
      </c>
      <c r="D284" s="5">
        <f t="shared" si="304"/>
        <v>4369.9467970118631</v>
      </c>
      <c r="E284" s="15">
        <f t="shared" si="305"/>
        <v>3.4246009903345128E-8</v>
      </c>
      <c r="F284" s="15">
        <f t="shared" si="306"/>
        <v>6.7466935892244502E-8</v>
      </c>
      <c r="G284" s="15">
        <f t="shared" si="307"/>
        <v>1.3773134968084164E-7</v>
      </c>
      <c r="H284" s="5">
        <f t="shared" si="308"/>
        <v>398185.3436253164</v>
      </c>
      <c r="I284" s="5">
        <f t="shared" si="309"/>
        <v>174645.42447224821</v>
      </c>
      <c r="J284" s="5">
        <f t="shared" si="310"/>
        <v>59648.118297550805</v>
      </c>
      <c r="K284" s="5">
        <f t="shared" si="311"/>
        <v>341671.20383819903</v>
      </c>
      <c r="L284" s="5">
        <f t="shared" si="312"/>
        <v>58918.893585456863</v>
      </c>
      <c r="M284" s="5">
        <f t="shared" si="313"/>
        <v>13649.621166632451</v>
      </c>
      <c r="N284" s="15">
        <f t="shared" si="314"/>
        <v>2.2426375450126379E-3</v>
      </c>
      <c r="O284" s="15">
        <f t="shared" si="315"/>
        <v>3.0701449647951851E-3</v>
      </c>
      <c r="P284" s="15">
        <f t="shared" si="316"/>
        <v>2.7908429440177684E-3</v>
      </c>
      <c r="Q284" s="5">
        <f t="shared" si="317"/>
        <v>4781.8915348474975</v>
      </c>
      <c r="R284" s="5">
        <f t="shared" si="318"/>
        <v>6402.775684998689</v>
      </c>
      <c r="S284" s="5">
        <f t="shared" si="319"/>
        <v>4205.840527214069</v>
      </c>
      <c r="T284" s="5">
        <f t="shared" si="320"/>
        <v>12.009210312238794</v>
      </c>
      <c r="U284" s="5">
        <f t="shared" si="321"/>
        <v>36.661571319986763</v>
      </c>
      <c r="V284" s="5">
        <f t="shared" si="322"/>
        <v>70.510866851381692</v>
      </c>
      <c r="W284" s="15">
        <f t="shared" si="323"/>
        <v>-1.0734613539272964E-2</v>
      </c>
      <c r="X284" s="15">
        <f t="shared" si="324"/>
        <v>-1.217998157191269E-2</v>
      </c>
      <c r="Y284" s="15">
        <f t="shared" si="325"/>
        <v>-9.7425357312937999E-3</v>
      </c>
      <c r="Z284" s="5">
        <f t="shared" si="338"/>
        <v>4371.3691729780685</v>
      </c>
      <c r="AA284" s="5">
        <f t="shared" si="339"/>
        <v>19673.230066792345</v>
      </c>
      <c r="AB284" s="5">
        <f t="shared" si="340"/>
        <v>91125.882136842352</v>
      </c>
      <c r="AC284" s="16">
        <f t="shared" si="326"/>
        <v>0.91757436679782933</v>
      </c>
      <c r="AD284" s="16">
        <f t="shared" si="327"/>
        <v>3.0766845011819117</v>
      </c>
      <c r="AE284" s="16">
        <f t="shared" si="328"/>
        <v>21.660660179966772</v>
      </c>
      <c r="AF284" s="15">
        <f t="shared" si="329"/>
        <v>-4.0504037456468023E-3</v>
      </c>
      <c r="AG284" s="15">
        <f t="shared" si="330"/>
        <v>2.9673830763510267E-4</v>
      </c>
      <c r="AH284" s="15">
        <f t="shared" si="331"/>
        <v>9.7937136394747881E-3</v>
      </c>
      <c r="AI284" s="1">
        <f t="shared" si="295"/>
        <v>776930.98687533638</v>
      </c>
      <c r="AJ284" s="1">
        <f t="shared" si="296"/>
        <v>337833.30373635184</v>
      </c>
      <c r="AK284" s="1">
        <f t="shared" si="297"/>
        <v>115728.32816420886</v>
      </c>
      <c r="AL284" s="14">
        <f t="shared" si="332"/>
        <v>94.620661762731359</v>
      </c>
      <c r="AM284" s="14">
        <f t="shared" si="333"/>
        <v>23.35007014914531</v>
      </c>
      <c r="AN284" s="14">
        <f t="shared" si="334"/>
        <v>7.2873334350133812</v>
      </c>
      <c r="AO284" s="11">
        <f t="shared" si="335"/>
        <v>2.0851468094748825E-3</v>
      </c>
      <c r="AP284" s="11">
        <f t="shared" si="336"/>
        <v>2.6267350296961885E-3</v>
      </c>
      <c r="AQ284" s="11">
        <f t="shared" si="337"/>
        <v>2.3827800983512283E-3</v>
      </c>
      <c r="AR284" s="1">
        <f t="shared" si="341"/>
        <v>398185.3436253164</v>
      </c>
      <c r="AS284" s="1">
        <f t="shared" si="341"/>
        <v>174645.42447224821</v>
      </c>
      <c r="AT284" s="1">
        <f t="shared" si="341"/>
        <v>59648.118297550805</v>
      </c>
      <c r="AU284" s="1">
        <f t="shared" si="298"/>
        <v>79637.068725063291</v>
      </c>
      <c r="AV284" s="1">
        <f t="shared" si="299"/>
        <v>34929.084894449647</v>
      </c>
      <c r="AW284" s="1">
        <f t="shared" si="300"/>
        <v>11929.623659510162</v>
      </c>
      <c r="AX284" s="1">
        <f t="shared" si="352"/>
        <v>273336.9630705592</v>
      </c>
      <c r="AY284" s="1">
        <f t="shared" si="344"/>
        <v>47135.11486836549</v>
      </c>
      <c r="AZ284" s="1">
        <f t="shared" si="345"/>
        <v>10919.696933305961</v>
      </c>
      <c r="BA284" s="1">
        <f t="shared" si="353"/>
        <v>14589.077111741562</v>
      </c>
      <c r="BB284" s="1">
        <f t="shared" si="354"/>
        <v>31896.726980507468</v>
      </c>
      <c r="BC284" s="1">
        <f t="shared" si="355"/>
        <v>40633.178976974188</v>
      </c>
      <c r="BD284" s="1">
        <f t="shared" si="356"/>
        <v>119.51204782574148</v>
      </c>
      <c r="BE284" s="2">
        <f t="shared" si="362"/>
        <v>1.2215527840971803E-2</v>
      </c>
      <c r="BF284" s="2">
        <f t="shared" si="363"/>
        <v>1.0459493193196024E-2</v>
      </c>
      <c r="BG284" s="2">
        <f t="shared" si="364"/>
        <v>6.7106044469667243E-3</v>
      </c>
      <c r="BH284" s="2">
        <f t="shared" si="346"/>
        <v>7.5599262701834908E-3</v>
      </c>
      <c r="BI284" s="2">
        <f t="shared" si="357"/>
        <v>1.4921912043355725E-5</v>
      </c>
      <c r="BJ284" s="2">
        <f t="shared" si="347"/>
        <v>1.0940099785851396E-5</v>
      </c>
      <c r="BK284" s="2">
        <f t="shared" si="348"/>
        <v>4.5032212043649583E-6</v>
      </c>
      <c r="BL284" s="2">
        <f t="shared" si="349"/>
        <v>5.9416866745303469</v>
      </c>
      <c r="BM284" s="2">
        <f t="shared" si="350"/>
        <v>1.9106383708687689</v>
      </c>
      <c r="BN284" s="2">
        <f t="shared" si="351"/>
        <v>0.26860867111800024</v>
      </c>
      <c r="BO284" s="2">
        <f t="shared" si="358"/>
        <v>222.54099154971462</v>
      </c>
      <c r="BP284" s="2">
        <f t="shared" si="359"/>
        <v>18.570439346141885</v>
      </c>
      <c r="BQ284" s="2">
        <f t="shared" si="360"/>
        <v>0.87850985584897801</v>
      </c>
      <c r="BR284" s="11">
        <f t="shared" si="361"/>
        <v>3.2522651798799068E-2</v>
      </c>
      <c r="BS284" s="17">
        <f t="shared" si="342"/>
        <v>1.4910347461513174E-4</v>
      </c>
      <c r="BT284" s="17">
        <f t="shared" si="343"/>
        <v>1.3718255610350651E-3</v>
      </c>
      <c r="BU284" s="12">
        <f>(BU$3*templow!$I394+BU$4*templow!$I394^2+BU$5*templow!$I394^6)*(K284/K$56)^$BW$1</f>
        <v>-1.6676191419838573</v>
      </c>
      <c r="BV284" s="12">
        <f>(BV$3*templow!$I394+BV$4*templow!$I394^2+BV$5*templow!$I394^6)*(L284/L$56)^$BW$1</f>
        <v>-2.1623212474079709</v>
      </c>
      <c r="BW284" s="12">
        <f>(BW$3*templow!$I394+BW$4*templow!$I394^2+BW$5*templow!$I394^6)*(M284/M$56)^$BW$1</f>
        <v>-2.754865857844746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301"/>
        <v>2239</v>
      </c>
      <c r="B285" s="5">
        <f t="shared" si="302"/>
        <v>1165.4050798156418</v>
      </c>
      <c r="C285" s="5">
        <f t="shared" si="303"/>
        <v>2964.166925717841</v>
      </c>
      <c r="D285" s="5">
        <f t="shared" si="304"/>
        <v>4369.9473687965992</v>
      </c>
      <c r="E285" s="15">
        <f t="shared" si="305"/>
        <v>3.2533709408177867E-8</v>
      </c>
      <c r="F285" s="15">
        <f t="shared" si="306"/>
        <v>6.4093589097632269E-8</v>
      </c>
      <c r="G285" s="15">
        <f t="shared" si="307"/>
        <v>1.3084478219679956E-7</v>
      </c>
      <c r="H285" s="5">
        <f t="shared" si="308"/>
        <v>399067.72639306547</v>
      </c>
      <c r="I285" s="5">
        <f t="shared" si="309"/>
        <v>175175.78646340666</v>
      </c>
      <c r="J285" s="5">
        <f t="shared" si="310"/>
        <v>59812.789717204476</v>
      </c>
      <c r="K285" s="5">
        <f t="shared" si="311"/>
        <v>342428.33955743094</v>
      </c>
      <c r="L285" s="5">
        <f t="shared" si="312"/>
        <v>59097.814277441154</v>
      </c>
      <c r="M285" s="5">
        <f t="shared" si="313"/>
        <v>13687.30208155248</v>
      </c>
      <c r="N285" s="15">
        <f t="shared" si="314"/>
        <v>2.215977555985349E-3</v>
      </c>
      <c r="O285" s="15">
        <f t="shared" si="315"/>
        <v>3.0367286467247734E-3</v>
      </c>
      <c r="P285" s="15">
        <f t="shared" si="316"/>
        <v>2.7605832030079824E-3</v>
      </c>
      <c r="Q285" s="5">
        <f t="shared" si="317"/>
        <v>4741.0427457714895</v>
      </c>
      <c r="R285" s="5">
        <f t="shared" si="318"/>
        <v>6343.9970727186092</v>
      </c>
      <c r="S285" s="5">
        <f t="shared" si="319"/>
        <v>4176.3629783472252</v>
      </c>
      <c r="T285" s="5">
        <f t="shared" si="320"/>
        <v>11.88029608062506</v>
      </c>
      <c r="U285" s="5">
        <f t="shared" si="321"/>
        <v>36.215034056911961</v>
      </c>
      <c r="V285" s="5">
        <f t="shared" si="322"/>
        <v>69.823912211637605</v>
      </c>
      <c r="W285" s="15">
        <f t="shared" si="323"/>
        <v>-1.0734613539272964E-2</v>
      </c>
      <c r="X285" s="15">
        <f t="shared" si="324"/>
        <v>-1.217998157191269E-2</v>
      </c>
      <c r="Y285" s="15">
        <f t="shared" si="325"/>
        <v>-9.7425357312937999E-3</v>
      </c>
      <c r="Z285" s="5">
        <f t="shared" si="338"/>
        <v>4316.5874965400035</v>
      </c>
      <c r="AA285" s="5">
        <f t="shared" si="339"/>
        <v>19499.060205327372</v>
      </c>
      <c r="AB285" s="5">
        <f t="shared" si="340"/>
        <v>91376.17029778604</v>
      </c>
      <c r="AC285" s="16">
        <f t="shared" si="326"/>
        <v>0.91385782014564187</v>
      </c>
      <c r="AD285" s="16">
        <f t="shared" si="327"/>
        <v>3.0775974713339198</v>
      </c>
      <c r="AE285" s="16">
        <f t="shared" si="328"/>
        <v>21.872798483011341</v>
      </c>
      <c r="AF285" s="15">
        <f t="shared" si="329"/>
        <v>-4.0504037456468023E-3</v>
      </c>
      <c r="AG285" s="15">
        <f t="shared" si="330"/>
        <v>2.9673830763510267E-4</v>
      </c>
      <c r="AH285" s="15">
        <f t="shared" si="331"/>
        <v>9.7937136394747881E-3</v>
      </c>
      <c r="AI285" s="1">
        <f t="shared" si="295"/>
        <v>778874.9569128661</v>
      </c>
      <c r="AJ285" s="1">
        <f t="shared" si="296"/>
        <v>338979.0582571663</v>
      </c>
      <c r="AK285" s="1">
        <f t="shared" si="297"/>
        <v>116085.11900729814</v>
      </c>
      <c r="AL285" s="14">
        <f t="shared" si="332"/>
        <v>94.81598675400646</v>
      </c>
      <c r="AM285" s="14">
        <f t="shared" si="333"/>
        <v>23.410791251879864</v>
      </c>
      <c r="AN285" s="14">
        <f t="shared" si="334"/>
        <v>7.3045239069615908</v>
      </c>
      <c r="AO285" s="11">
        <f t="shared" si="335"/>
        <v>2.0642953413801336E-3</v>
      </c>
      <c r="AP285" s="11">
        <f t="shared" si="336"/>
        <v>2.6004676793992265E-3</v>
      </c>
      <c r="AQ285" s="11">
        <f t="shared" si="337"/>
        <v>2.3589522973677161E-3</v>
      </c>
      <c r="AR285" s="1">
        <f t="shared" si="341"/>
        <v>399067.72639306547</v>
      </c>
      <c r="AS285" s="1">
        <f t="shared" si="341"/>
        <v>175175.78646340666</v>
      </c>
      <c r="AT285" s="1">
        <f t="shared" si="341"/>
        <v>59812.789717204476</v>
      </c>
      <c r="AU285" s="1">
        <f t="shared" si="298"/>
        <v>79813.545278613106</v>
      </c>
      <c r="AV285" s="1">
        <f t="shared" si="299"/>
        <v>35035.157292681331</v>
      </c>
      <c r="AW285" s="1">
        <f t="shared" si="300"/>
        <v>11962.557943440896</v>
      </c>
      <c r="AX285" s="1">
        <f t="shared" si="352"/>
        <v>273942.67164594476</v>
      </c>
      <c r="AY285" s="1">
        <f t="shared" si="344"/>
        <v>47278.251421952918</v>
      </c>
      <c r="AZ285" s="1">
        <f t="shared" si="345"/>
        <v>10949.841665241986</v>
      </c>
      <c r="BA285" s="1">
        <f t="shared" si="353"/>
        <v>14591.657240705277</v>
      </c>
      <c r="BB285" s="1">
        <f t="shared" si="354"/>
        <v>31905.716755746689</v>
      </c>
      <c r="BC285" s="1">
        <f t="shared" si="355"/>
        <v>40645.231276209175</v>
      </c>
      <c r="BD285" s="1">
        <f t="shared" si="356"/>
        <v>116.06257608565591</v>
      </c>
      <c r="BE285" s="2">
        <f t="shared" si="362"/>
        <v>1.2215527840971803E-2</v>
      </c>
      <c r="BF285" s="2">
        <f t="shared" si="363"/>
        <v>1.0459493193196024E-2</v>
      </c>
      <c r="BG285" s="2">
        <f t="shared" si="364"/>
        <v>6.7106044469667243E-3</v>
      </c>
      <c r="BH285" s="2">
        <f t="shared" si="346"/>
        <v>7.5514826667901465E-3</v>
      </c>
      <c r="BI285" s="2">
        <f t="shared" si="357"/>
        <v>1.4921912043355725E-5</v>
      </c>
      <c r="BJ285" s="2">
        <f t="shared" si="347"/>
        <v>1.0940099785851396E-5</v>
      </c>
      <c r="BK285" s="2">
        <f t="shared" si="348"/>
        <v>4.5032212043649583E-6</v>
      </c>
      <c r="BL285" s="2">
        <f t="shared" si="349"/>
        <v>5.9548535125792714</v>
      </c>
      <c r="BM285" s="2">
        <f t="shared" si="350"/>
        <v>1.9164405839746652</v>
      </c>
      <c r="BN285" s="2">
        <f t="shared" si="351"/>
        <v>0.26935022294673755</v>
      </c>
      <c r="BO285" s="2">
        <f t="shared" si="358"/>
        <v>225.86466397798094</v>
      </c>
      <c r="BP285" s="2">
        <f t="shared" si="359"/>
        <v>18.793212871112321</v>
      </c>
      <c r="BQ285" s="2">
        <f t="shared" si="360"/>
        <v>0.87852220410135307</v>
      </c>
      <c r="BR285" s="11">
        <f t="shared" si="361"/>
        <v>3.2493927555242469E-2</v>
      </c>
      <c r="BS285" s="17">
        <f t="shared" si="342"/>
        <v>1.444069767916206E-4</v>
      </c>
      <c r="BT285" s="17">
        <f t="shared" si="343"/>
        <v>1.3318694767330728E-3</v>
      </c>
      <c r="BU285" s="12">
        <f>(BU$3*templow!$I395+BU$4*templow!$I395^2+BU$5*templow!$I395^6)*(K285/K$56)^$BW$1</f>
        <v>-1.7018642194326479</v>
      </c>
      <c r="BV285" s="12">
        <f>(BV$3*templow!$I395+BV$4*templow!$I395^2+BV$5*templow!$I395^6)*(L285/L$56)^$BW$1</f>
        <v>-2.1859808322656344</v>
      </c>
      <c r="BW285" s="12">
        <f>(BW$3*templow!$I395+BW$4*templow!$I395^2+BW$5*templow!$I395^6)*(M285/M$56)^$BW$1</f>
        <v>-2.7757474078538231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301"/>
        <v>2240</v>
      </c>
      <c r="B286" s="5">
        <f t="shared" si="302"/>
        <v>1165.4051158348443</v>
      </c>
      <c r="C286" s="5">
        <f t="shared" si="303"/>
        <v>2964.1671062027331</v>
      </c>
      <c r="D286" s="5">
        <f t="shared" si="304"/>
        <v>4369.9479119921707</v>
      </c>
      <c r="E286" s="15">
        <f t="shared" si="305"/>
        <v>3.0907023937768974E-8</v>
      </c>
      <c r="F286" s="15">
        <f t="shared" si="306"/>
        <v>6.0888909642750647E-8</v>
      </c>
      <c r="G286" s="15">
        <f t="shared" si="307"/>
        <v>1.2430254308695959E-7</v>
      </c>
      <c r="H286" s="5">
        <f t="shared" si="308"/>
        <v>399941.53418929997</v>
      </c>
      <c r="I286" s="5">
        <f t="shared" si="309"/>
        <v>175701.96407270213</v>
      </c>
      <c r="J286" s="5">
        <f t="shared" si="310"/>
        <v>59976.123759150112</v>
      </c>
      <c r="K286" s="5">
        <f t="shared" si="311"/>
        <v>343178.11785372137</v>
      </c>
      <c r="L286" s="5">
        <f t="shared" si="312"/>
        <v>59275.323481268351</v>
      </c>
      <c r="M286" s="5">
        <f t="shared" si="313"/>
        <v>13724.677036667061</v>
      </c>
      <c r="N286" s="15">
        <f t="shared" si="314"/>
        <v>2.1895918347747401E-3</v>
      </c>
      <c r="O286" s="15">
        <f t="shared" si="315"/>
        <v>3.0036509132784772E-3</v>
      </c>
      <c r="P286" s="15">
        <f t="shared" si="316"/>
        <v>2.7306298123539463E-3</v>
      </c>
      <c r="Q286" s="5">
        <f t="shared" si="317"/>
        <v>4700.4191424127275</v>
      </c>
      <c r="R286" s="5">
        <f t="shared" si="318"/>
        <v>6285.5507491947101</v>
      </c>
      <c r="S286" s="5">
        <f t="shared" si="319"/>
        <v>4146.968124674363</v>
      </c>
      <c r="T286" s="5">
        <f t="shared" si="320"/>
        <v>11.75276569346741</v>
      </c>
      <c r="U286" s="5">
        <f t="shared" si="321"/>
        <v>35.773935609472581</v>
      </c>
      <c r="V286" s="5">
        <f t="shared" si="322"/>
        <v>69.143650252017011</v>
      </c>
      <c r="W286" s="15">
        <f t="shared" si="323"/>
        <v>-1.0734613539272964E-2</v>
      </c>
      <c r="X286" s="15">
        <f t="shared" si="324"/>
        <v>-1.217998157191269E-2</v>
      </c>
      <c r="Y286" s="15">
        <f t="shared" si="325"/>
        <v>-9.7425357312937999E-3</v>
      </c>
      <c r="Z286" s="5">
        <f t="shared" si="338"/>
        <v>4262.3789490164099</v>
      </c>
      <c r="AA286" s="5">
        <f t="shared" si="339"/>
        <v>19325.788387327928</v>
      </c>
      <c r="AB286" s="5">
        <f t="shared" si="340"/>
        <v>91624.380376884539</v>
      </c>
      <c r="AC286" s="16">
        <f t="shared" si="326"/>
        <v>0.91015632700793536</v>
      </c>
      <c r="AD286" s="16">
        <f t="shared" si="327"/>
        <v>3.0785107123991455</v>
      </c>
      <c r="AE286" s="16">
        <f t="shared" si="328"/>
        <v>22.087014407847892</v>
      </c>
      <c r="AF286" s="15">
        <f t="shared" si="329"/>
        <v>-4.0504037456468023E-3</v>
      </c>
      <c r="AG286" s="15">
        <f t="shared" si="330"/>
        <v>2.9673830763510267E-4</v>
      </c>
      <c r="AH286" s="15">
        <f t="shared" si="331"/>
        <v>9.7937136394747881E-3</v>
      </c>
      <c r="AI286" s="1">
        <f t="shared" si="295"/>
        <v>780801.00650019257</v>
      </c>
      <c r="AJ286" s="1">
        <f t="shared" si="296"/>
        <v>340116.30972413102</v>
      </c>
      <c r="AK286" s="1">
        <f t="shared" si="297"/>
        <v>116439.16505000924</v>
      </c>
      <c r="AL286" s="14">
        <f t="shared" si="332"/>
        <v>95.009757671753675</v>
      </c>
      <c r="AM286" s="14">
        <f t="shared" si="333"/>
        <v>23.471061467819542</v>
      </c>
      <c r="AN286" s="14">
        <f t="shared" si="334"/>
        <v>7.3215826201785807</v>
      </c>
      <c r="AO286" s="11">
        <f t="shared" si="335"/>
        <v>2.0436523879663322E-3</v>
      </c>
      <c r="AP286" s="11">
        <f t="shared" si="336"/>
        <v>2.5744630026052341E-3</v>
      </c>
      <c r="AQ286" s="11">
        <f t="shared" si="337"/>
        <v>2.335362774394039E-3</v>
      </c>
      <c r="AR286" s="1">
        <f t="shared" si="341"/>
        <v>399941.53418929997</v>
      </c>
      <c r="AS286" s="1">
        <f t="shared" si="341"/>
        <v>175701.96407270213</v>
      </c>
      <c r="AT286" s="1">
        <f t="shared" si="341"/>
        <v>59976.123759150112</v>
      </c>
      <c r="AU286" s="1">
        <f t="shared" si="298"/>
        <v>79988.30683786</v>
      </c>
      <c r="AV286" s="1">
        <f t="shared" si="299"/>
        <v>35140.392814540428</v>
      </c>
      <c r="AW286" s="1">
        <f t="shared" si="300"/>
        <v>11995.224751830023</v>
      </c>
      <c r="AX286" s="1">
        <f t="shared" si="352"/>
        <v>274542.49428297707</v>
      </c>
      <c r="AY286" s="1">
        <f t="shared" si="344"/>
        <v>47420.258785014688</v>
      </c>
      <c r="AZ286" s="1">
        <f t="shared" si="345"/>
        <v>10979.741629333648</v>
      </c>
      <c r="BA286" s="1">
        <f t="shared" si="353"/>
        <v>14594.206663629007</v>
      </c>
      <c r="BB286" s="1">
        <f t="shared" si="354"/>
        <v>31914.608677164018</v>
      </c>
      <c r="BC286" s="1">
        <f t="shared" si="355"/>
        <v>40657.152776252318</v>
      </c>
      <c r="BD286" s="1">
        <f t="shared" si="356"/>
        <v>112.71232266502999</v>
      </c>
      <c r="BE286" s="2">
        <f t="shared" si="362"/>
        <v>1.2215527840971803E-2</v>
      </c>
      <c r="BF286" s="2">
        <f t="shared" si="363"/>
        <v>1.0459493193196024E-2</v>
      </c>
      <c r="BG286" s="2">
        <f t="shared" si="364"/>
        <v>6.7106044469667243E-3</v>
      </c>
      <c r="BH286" s="2">
        <f t="shared" si="346"/>
        <v>7.5431031816232518E-3</v>
      </c>
      <c r="BI286" s="2">
        <f t="shared" si="357"/>
        <v>1.4921912043355725E-5</v>
      </c>
      <c r="BJ286" s="2">
        <f t="shared" si="347"/>
        <v>1.0940099785851396E-5</v>
      </c>
      <c r="BK286" s="2">
        <f t="shared" si="348"/>
        <v>4.5032212043649583E-6</v>
      </c>
      <c r="BL286" s="2">
        <f t="shared" si="349"/>
        <v>5.967892395657481</v>
      </c>
      <c r="BM286" s="2">
        <f t="shared" si="350"/>
        <v>1.9221970195254383</v>
      </c>
      <c r="BN286" s="2">
        <f t="shared" si="351"/>
        <v>0.27008575226782178</v>
      </c>
      <c r="BO286" s="2">
        <f t="shared" si="358"/>
        <v>229.23803838594648</v>
      </c>
      <c r="BP286" s="2">
        <f t="shared" si="359"/>
        <v>19.018665219936178</v>
      </c>
      <c r="BQ286" s="2">
        <f t="shared" si="360"/>
        <v>0.87853482043632591</v>
      </c>
      <c r="BR286" s="11">
        <f t="shared" si="361"/>
        <v>3.246549498602766E-2</v>
      </c>
      <c r="BS286" s="17">
        <f t="shared" si="342"/>
        <v>1.3986230130529678E-4</v>
      </c>
      <c r="BT286" s="17">
        <f t="shared" si="343"/>
        <v>1.2930771618767697E-3</v>
      </c>
      <c r="BU286" s="12">
        <f>(BU$3*templow!$I396+BU$4*templow!$I396^2+BU$5*templow!$I396^6)*(K286/K$56)^$BW$1</f>
        <v>-1.7360862262054459</v>
      </c>
      <c r="BV286" s="12">
        <f>(BV$3*templow!$I396+BV$4*templow!$I396^2+BV$5*templow!$I396^6)*(L286/L$56)^$BW$1</f>
        <v>-2.2096107536139833</v>
      </c>
      <c r="BW286" s="12">
        <f>(BW$3*templow!$I396+BW$4*templow!$I396^2+BW$5*templow!$I396^6)*(M286/M$56)^$BW$1</f>
        <v>-2.7965986408550605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301"/>
        <v>2241</v>
      </c>
      <c r="B287" s="5">
        <f t="shared" si="302"/>
        <v>1165.4051500530879</v>
      </c>
      <c r="C287" s="5">
        <f t="shared" si="303"/>
        <v>2964.1672776633909</v>
      </c>
      <c r="D287" s="5">
        <f t="shared" si="304"/>
        <v>4369.9484280280267</v>
      </c>
      <c r="E287" s="15">
        <f t="shared" si="305"/>
        <v>2.9361672740880525E-8</v>
      </c>
      <c r="F287" s="15">
        <f t="shared" si="306"/>
        <v>5.7844464160613111E-8</v>
      </c>
      <c r="G287" s="15">
        <f t="shared" si="307"/>
        <v>1.180874159326116E-7</v>
      </c>
      <c r="H287" s="5">
        <f t="shared" si="308"/>
        <v>400806.81045328081</v>
      </c>
      <c r="I287" s="5">
        <f t="shared" si="309"/>
        <v>176223.96868481193</v>
      </c>
      <c r="J287" s="5">
        <f t="shared" si="310"/>
        <v>60138.125148820865</v>
      </c>
      <c r="K287" s="5">
        <f t="shared" si="311"/>
        <v>343920.57597739529</v>
      </c>
      <c r="L287" s="5">
        <f t="shared" si="312"/>
        <v>59451.425030144273</v>
      </c>
      <c r="M287" s="5">
        <f t="shared" si="313"/>
        <v>13761.747109669819</v>
      </c>
      <c r="N287" s="15">
        <f t="shared" si="314"/>
        <v>2.16347746271639E-3</v>
      </c>
      <c r="O287" s="15">
        <f t="shared" si="315"/>
        <v>2.970908272336592E-3</v>
      </c>
      <c r="P287" s="15">
        <f t="shared" si="316"/>
        <v>2.7009796225967442E-3</v>
      </c>
      <c r="Q287" s="5">
        <f t="shared" si="317"/>
        <v>4660.0221841741195</v>
      </c>
      <c r="R287" s="5">
        <f t="shared" si="318"/>
        <v>6227.4395653645242</v>
      </c>
      <c r="S287" s="5">
        <f t="shared" si="319"/>
        <v>4117.6583772485174</v>
      </c>
      <c r="T287" s="5">
        <f t="shared" si="320"/>
        <v>11.626604295730411</v>
      </c>
      <c r="U287" s="5">
        <f t="shared" si="321"/>
        <v>35.338209732994414</v>
      </c>
      <c r="V287" s="5">
        <f t="shared" si="322"/>
        <v>68.470015768844647</v>
      </c>
      <c r="W287" s="15">
        <f t="shared" si="323"/>
        <v>-1.0734613539272964E-2</v>
      </c>
      <c r="X287" s="15">
        <f t="shared" si="324"/>
        <v>-1.217998157191269E-2</v>
      </c>
      <c r="Y287" s="15">
        <f t="shared" si="325"/>
        <v>-9.7425357312937999E-3</v>
      </c>
      <c r="Z287" s="5">
        <f t="shared" si="338"/>
        <v>4208.7403481317742</v>
      </c>
      <c r="AA287" s="5">
        <f t="shared" si="339"/>
        <v>19153.424574878252</v>
      </c>
      <c r="AB287" s="5">
        <f t="shared" si="340"/>
        <v>91870.519741721204</v>
      </c>
      <c r="AC287" s="16">
        <f t="shared" si="326"/>
        <v>0.90646982641189833</v>
      </c>
      <c r="AD287" s="16">
        <f t="shared" si="327"/>
        <v>3.0794242244579793</v>
      </c>
      <c r="AE287" s="16">
        <f t="shared" si="328"/>
        <v>22.303328302109307</v>
      </c>
      <c r="AF287" s="15">
        <f t="shared" si="329"/>
        <v>-4.0504037456468023E-3</v>
      </c>
      <c r="AG287" s="15">
        <f t="shared" si="330"/>
        <v>2.9673830763510267E-4</v>
      </c>
      <c r="AH287" s="15">
        <f t="shared" si="331"/>
        <v>9.7937136394747881E-3</v>
      </c>
      <c r="AI287" s="1">
        <f t="shared" si="295"/>
        <v>782709.21268803335</v>
      </c>
      <c r="AJ287" s="1">
        <f t="shared" si="296"/>
        <v>341245.07156625832</v>
      </c>
      <c r="AK287" s="1">
        <f t="shared" si="297"/>
        <v>116790.47329683835</v>
      </c>
      <c r="AL287" s="14">
        <f t="shared" si="332"/>
        <v>95.201982920718208</v>
      </c>
      <c r="AM287" s="14">
        <f t="shared" si="333"/>
        <v>23.53088259340651</v>
      </c>
      <c r="AN287" s="14">
        <f t="shared" si="334"/>
        <v>7.3385101861643891</v>
      </c>
      <c r="AO287" s="11">
        <f t="shared" si="335"/>
        <v>2.0232158640866691E-3</v>
      </c>
      <c r="AP287" s="11">
        <f t="shared" si="336"/>
        <v>2.5487183725791816E-3</v>
      </c>
      <c r="AQ287" s="11">
        <f t="shared" si="337"/>
        <v>2.3120091466500986E-3</v>
      </c>
      <c r="AR287" s="1">
        <f t="shared" si="341"/>
        <v>400806.81045328081</v>
      </c>
      <c r="AS287" s="1">
        <f t="shared" si="341"/>
        <v>176223.96868481193</v>
      </c>
      <c r="AT287" s="1">
        <f t="shared" si="341"/>
        <v>60138.125148820865</v>
      </c>
      <c r="AU287" s="1">
        <f t="shared" si="298"/>
        <v>80161.36209065617</v>
      </c>
      <c r="AV287" s="1">
        <f t="shared" si="299"/>
        <v>35244.793736962391</v>
      </c>
      <c r="AW287" s="1">
        <f t="shared" si="300"/>
        <v>12027.625029764175</v>
      </c>
      <c r="AX287" s="1">
        <f t="shared" si="352"/>
        <v>275136.46078191622</v>
      </c>
      <c r="AY287" s="1">
        <f t="shared" si="344"/>
        <v>47561.140024115419</v>
      </c>
      <c r="AZ287" s="1">
        <f t="shared" si="345"/>
        <v>11009.397687735856</v>
      </c>
      <c r="BA287" s="1">
        <f t="shared" si="353"/>
        <v>14596.725696425921</v>
      </c>
      <c r="BB287" s="1">
        <f t="shared" si="354"/>
        <v>31923.403736875738</v>
      </c>
      <c r="BC287" s="1">
        <f t="shared" si="355"/>
        <v>40668.944807628206</v>
      </c>
      <c r="BD287" s="1">
        <f t="shared" si="356"/>
        <v>109.45844724866461</v>
      </c>
      <c r="BE287" s="2">
        <f t="shared" si="362"/>
        <v>1.2215527840971803E-2</v>
      </c>
      <c r="BF287" s="2">
        <f t="shared" si="363"/>
        <v>1.0459493193196024E-2</v>
      </c>
      <c r="BG287" s="2">
        <f t="shared" si="364"/>
        <v>6.7106044469667243E-3</v>
      </c>
      <c r="BH287" s="2">
        <f t="shared" si="346"/>
        <v>7.5347877185667862E-3</v>
      </c>
      <c r="BI287" s="2">
        <f t="shared" si="357"/>
        <v>1.4921912043355725E-5</v>
      </c>
      <c r="BJ287" s="2">
        <f t="shared" si="347"/>
        <v>1.0940099785851396E-5</v>
      </c>
      <c r="BK287" s="2">
        <f t="shared" si="348"/>
        <v>4.5032212043649583E-6</v>
      </c>
      <c r="BL287" s="2">
        <f t="shared" si="349"/>
        <v>5.980803971961806</v>
      </c>
      <c r="BM287" s="2">
        <f t="shared" si="350"/>
        <v>1.9279078020705942</v>
      </c>
      <c r="BN287" s="2">
        <f t="shared" si="351"/>
        <v>0.27081528036092367</v>
      </c>
      <c r="BO287" s="2">
        <f t="shared" si="358"/>
        <v>232.66185827388873</v>
      </c>
      <c r="BP287" s="2">
        <f t="shared" si="359"/>
        <v>19.246828615226853</v>
      </c>
      <c r="BQ287" s="2">
        <f t="shared" si="360"/>
        <v>0.87854770211482425</v>
      </c>
      <c r="BR287" s="11">
        <f t="shared" si="361"/>
        <v>3.2437351064290548E-2</v>
      </c>
      <c r="BS287" s="17">
        <f t="shared" si="342"/>
        <v>1.3546438305639408E-4</v>
      </c>
      <c r="BT287" s="17">
        <f t="shared" si="343"/>
        <v>1.2554147202687084E-3</v>
      </c>
      <c r="BU287" s="12">
        <f>(BU$3*templow!$I397+BU$4*templow!$I397^2+BU$5*templow!$I397^6)*(K287/K$56)^$BW$1</f>
        <v>-1.7702847312854342</v>
      </c>
      <c r="BV287" s="12">
        <f>(BV$3*templow!$I397+BV$4*templow!$I397^2+BV$5*templow!$I397^6)*(L287/L$56)^$BW$1</f>
        <v>-2.2332109313044635</v>
      </c>
      <c r="BW287" s="12">
        <f>(BW$3*templow!$I397+BW$4*templow!$I397^2+BW$5*templow!$I397^6)*(M287/M$56)^$BW$1</f>
        <v>-2.8174195489257561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301"/>
        <v>2242</v>
      </c>
      <c r="B288" s="5">
        <f t="shared" si="302"/>
        <v>1165.4051825604201</v>
      </c>
      <c r="C288" s="5">
        <f t="shared" si="303"/>
        <v>2964.1674405510253</v>
      </c>
      <c r="D288" s="5">
        <f t="shared" si="304"/>
        <v>4369.9489182621483</v>
      </c>
      <c r="E288" s="15">
        <f t="shared" si="305"/>
        <v>2.7893589103836498E-8</v>
      </c>
      <c r="F288" s="15">
        <f t="shared" si="306"/>
        <v>5.4952240952582456E-8</v>
      </c>
      <c r="G288" s="15">
        <f t="shared" si="307"/>
        <v>1.1218304513598101E-7</v>
      </c>
      <c r="H288" s="5">
        <f t="shared" si="308"/>
        <v>401663.59894234862</v>
      </c>
      <c r="I288" s="5">
        <f t="shared" si="309"/>
        <v>176741.81204797947</v>
      </c>
      <c r="J288" s="5">
        <f t="shared" si="310"/>
        <v>60298.798703639019</v>
      </c>
      <c r="K288" s="5">
        <f t="shared" si="311"/>
        <v>344655.75145279948</v>
      </c>
      <c r="L288" s="5">
        <f t="shared" si="312"/>
        <v>59626.122880266157</v>
      </c>
      <c r="M288" s="5">
        <f t="shared" si="313"/>
        <v>13798.513399469848</v>
      </c>
      <c r="N288" s="15">
        <f t="shared" si="314"/>
        <v>2.1376315543635283E-3</v>
      </c>
      <c r="O288" s="15">
        <f t="shared" si="315"/>
        <v>2.9384972695492007E-3</v>
      </c>
      <c r="P288" s="15">
        <f t="shared" si="316"/>
        <v>2.6716295181876681E-3</v>
      </c>
      <c r="Q288" s="5">
        <f t="shared" si="317"/>
        <v>4619.8532543801339</v>
      </c>
      <c r="R288" s="5">
        <f t="shared" si="318"/>
        <v>6169.6662341050196</v>
      </c>
      <c r="S288" s="5">
        <f t="shared" si="319"/>
        <v>4088.4360834496506</v>
      </c>
      <c r="T288" s="5">
        <f t="shared" si="320"/>
        <v>11.501797191841694</v>
      </c>
      <c r="U288" s="5">
        <f t="shared" si="321"/>
        <v>34.907790989662153</v>
      </c>
      <c r="V288" s="5">
        <f t="shared" si="322"/>
        <v>67.802944193694429</v>
      </c>
      <c r="W288" s="15">
        <f t="shared" si="323"/>
        <v>-1.0734613539272964E-2</v>
      </c>
      <c r="X288" s="15">
        <f t="shared" si="324"/>
        <v>-1.217998157191269E-2</v>
      </c>
      <c r="Y288" s="15">
        <f t="shared" si="325"/>
        <v>-9.7425357312937999E-3</v>
      </c>
      <c r="Z288" s="5">
        <f t="shared" si="338"/>
        <v>4155.6684509577235</v>
      </c>
      <c r="AA288" s="5">
        <f t="shared" si="339"/>
        <v>18981.978312577085</v>
      </c>
      <c r="AB288" s="5">
        <f t="shared" si="340"/>
        <v>92114.595903668582</v>
      </c>
      <c r="AC288" s="16">
        <f t="shared" si="326"/>
        <v>0.90279825763168375</v>
      </c>
      <c r="AD288" s="16">
        <f t="shared" si="327"/>
        <v>3.0803380075908353</v>
      </c>
      <c r="AE288" s="16">
        <f t="shared" si="328"/>
        <v>22.521760712707358</v>
      </c>
      <c r="AF288" s="15">
        <f t="shared" si="329"/>
        <v>-4.0504037456468023E-3</v>
      </c>
      <c r="AG288" s="15">
        <f t="shared" si="330"/>
        <v>2.9673830763510267E-4</v>
      </c>
      <c r="AH288" s="15">
        <f t="shared" si="331"/>
        <v>9.7937136394747881E-3</v>
      </c>
      <c r="AI288" s="1">
        <f t="shared" si="295"/>
        <v>784599.65350988624</v>
      </c>
      <c r="AJ288" s="1">
        <f t="shared" si="296"/>
        <v>342365.3581465949</v>
      </c>
      <c r="AK288" s="1">
        <f t="shared" si="297"/>
        <v>117139.0509969187</v>
      </c>
      <c r="AL288" s="14">
        <f t="shared" si="332"/>
        <v>95.392670941234542</v>
      </c>
      <c r="AM288" s="14">
        <f t="shared" si="333"/>
        <v>23.590256450267443</v>
      </c>
      <c r="AN288" s="14">
        <f t="shared" si="334"/>
        <v>7.3553072218108539</v>
      </c>
      <c r="AO288" s="11">
        <f t="shared" si="335"/>
        <v>2.0029837054458023E-3</v>
      </c>
      <c r="AP288" s="11">
        <f t="shared" si="336"/>
        <v>2.5232311888533899E-3</v>
      </c>
      <c r="AQ288" s="11">
        <f t="shared" si="337"/>
        <v>2.2888890551835974E-3</v>
      </c>
      <c r="AR288" s="1">
        <f t="shared" si="341"/>
        <v>401663.59894234862</v>
      </c>
      <c r="AS288" s="1">
        <f t="shared" si="341"/>
        <v>176741.81204797947</v>
      </c>
      <c r="AT288" s="1">
        <f t="shared" si="341"/>
        <v>60298.798703639019</v>
      </c>
      <c r="AU288" s="1">
        <f t="shared" si="298"/>
        <v>80332.719788469723</v>
      </c>
      <c r="AV288" s="1">
        <f t="shared" si="299"/>
        <v>35348.362409595895</v>
      </c>
      <c r="AW288" s="1">
        <f t="shared" si="300"/>
        <v>12059.759740727804</v>
      </c>
      <c r="AX288" s="1">
        <f t="shared" si="352"/>
        <v>275724.60116223962</v>
      </c>
      <c r="AY288" s="1">
        <f t="shared" si="344"/>
        <v>47700.898304212926</v>
      </c>
      <c r="AZ288" s="1">
        <f t="shared" si="345"/>
        <v>11038.81071957588</v>
      </c>
      <c r="BA288" s="1">
        <f t="shared" si="353"/>
        <v>14599.214651620043</v>
      </c>
      <c r="BB288" s="1">
        <f t="shared" si="354"/>
        <v>31932.102916637486</v>
      </c>
      <c r="BC288" s="1">
        <f t="shared" si="355"/>
        <v>40680.608686755586</v>
      </c>
      <c r="BD288" s="1">
        <f t="shared" si="356"/>
        <v>106.29819029469178</v>
      </c>
      <c r="BE288" s="2">
        <f t="shared" si="362"/>
        <v>1.2215527840971803E-2</v>
      </c>
      <c r="BF288" s="2">
        <f t="shared" si="363"/>
        <v>1.0459493193196024E-2</v>
      </c>
      <c r="BG288" s="2">
        <f t="shared" si="364"/>
        <v>6.7106044469667243E-3</v>
      </c>
      <c r="BH288" s="2">
        <f t="shared" si="346"/>
        <v>7.5265361735374087E-3</v>
      </c>
      <c r="BI288" s="2">
        <f t="shared" si="357"/>
        <v>1.4921912043355725E-5</v>
      </c>
      <c r="BJ288" s="2">
        <f t="shared" si="347"/>
        <v>1.0940099785851396E-5</v>
      </c>
      <c r="BK288" s="2">
        <f t="shared" si="348"/>
        <v>4.5032212043649583E-6</v>
      </c>
      <c r="BL288" s="2">
        <f t="shared" si="349"/>
        <v>5.9935888944354359</v>
      </c>
      <c r="BM288" s="2">
        <f t="shared" si="350"/>
        <v>1.933573060137088</v>
      </c>
      <c r="BN288" s="2">
        <f t="shared" si="351"/>
        <v>0.27153882891996151</v>
      </c>
      <c r="BO288" s="2">
        <f t="shared" si="358"/>
        <v>236.13687826585024</v>
      </c>
      <c r="BP288" s="2">
        <f t="shared" si="359"/>
        <v>19.477735667247146</v>
      </c>
      <c r="BQ288" s="2">
        <f t="shared" si="360"/>
        <v>0.87856084642776144</v>
      </c>
      <c r="BR288" s="11">
        <f t="shared" si="361"/>
        <v>3.2409492796193068E-2</v>
      </c>
      <c r="BS288" s="17">
        <f t="shared" si="342"/>
        <v>1.3120833231842135E-4</v>
      </c>
      <c r="BT288" s="17">
        <f t="shared" si="343"/>
        <v>1.2188492429793286E-3</v>
      </c>
      <c r="BU288" s="12">
        <f>(BU$3*templow!$I398+BU$4*templow!$I398^2+BU$5*templow!$I398^6)*(K288/K$56)^$BW$1</f>
        <v>-1.8044593214905331</v>
      </c>
      <c r="BV288" s="12">
        <f>(BV$3*templow!$I398+BV$4*templow!$I398^2+BV$5*templow!$I398^6)*(L288/L$56)^$BW$1</f>
        <v>-2.2567812940513998</v>
      </c>
      <c r="BW288" s="12">
        <f>(BW$3*templow!$I398+BW$4*templow!$I398^2+BW$5*templow!$I398^6)*(M288/M$56)^$BW$1</f>
        <v>-2.8382101305075191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301"/>
        <v>2243</v>
      </c>
      <c r="B289" s="5">
        <f t="shared" si="302"/>
        <v>1165.4052134423869</v>
      </c>
      <c r="C289" s="5">
        <f t="shared" si="303"/>
        <v>2964.1675952942865</v>
      </c>
      <c r="D289" s="5">
        <f t="shared" si="304"/>
        <v>4369.9493839846164</v>
      </c>
      <c r="E289" s="15">
        <f t="shared" si="305"/>
        <v>2.6498909648644671E-8</v>
      </c>
      <c r="F289" s="15">
        <f t="shared" si="306"/>
        <v>5.2204628904953329E-8</v>
      </c>
      <c r="G289" s="15">
        <f t="shared" si="307"/>
        <v>1.0657389287918195E-7</v>
      </c>
      <c r="H289" s="5">
        <f t="shared" si="308"/>
        <v>402511.94371755852</v>
      </c>
      <c r="I289" s="5">
        <f t="shared" si="309"/>
        <v>177255.50626469022</v>
      </c>
      <c r="J289" s="5">
        <f t="shared" si="310"/>
        <v>60458.149330333013</v>
      </c>
      <c r="K289" s="5">
        <f t="shared" si="311"/>
        <v>345383.68206592643</v>
      </c>
      <c r="L289" s="5">
        <f t="shared" si="312"/>
        <v>59799.421107662463</v>
      </c>
      <c r="M289" s="5">
        <f t="shared" si="313"/>
        <v>13834.977025570473</v>
      </c>
      <c r="N289" s="15">
        <f t="shared" si="314"/>
        <v>2.1120512571124461E-3</v>
      </c>
      <c r="O289" s="15">
        <f t="shared" si="315"/>
        <v>2.9064144878965248E-3</v>
      </c>
      <c r="P289" s="15">
        <f t="shared" si="316"/>
        <v>2.6425764171107424E-3</v>
      </c>
      <c r="Q289" s="5">
        <f t="shared" si="317"/>
        <v>4579.9136617599661</v>
      </c>
      <c r="R289" s="5">
        <f t="shared" si="318"/>
        <v>6112.2333328370996</v>
      </c>
      <c r="S289" s="5">
        <f t="shared" si="319"/>
        <v>4059.3035278116731</v>
      </c>
      <c r="T289" s="5">
        <f t="shared" si="320"/>
        <v>11.378329843980179</v>
      </c>
      <c r="U289" s="5">
        <f t="shared" si="321"/>
        <v>34.482614738691886</v>
      </c>
      <c r="V289" s="5">
        <f t="shared" si="322"/>
        <v>67.142371587200444</v>
      </c>
      <c r="W289" s="15">
        <f t="shared" si="323"/>
        <v>-1.0734613539272964E-2</v>
      </c>
      <c r="X289" s="15">
        <f t="shared" si="324"/>
        <v>-1.217998157191269E-2</v>
      </c>
      <c r="Y289" s="15">
        <f t="shared" si="325"/>
        <v>-9.7425357312937999E-3</v>
      </c>
      <c r="Z289" s="5">
        <f t="shared" si="338"/>
        <v>4103.1599566812274</v>
      </c>
      <c r="AA289" s="5">
        <f t="shared" si="339"/>
        <v>18811.458734904238</v>
      </c>
      <c r="AB289" s="5">
        <f t="shared" si="340"/>
        <v>92356.6165136895</v>
      </c>
      <c r="AC289" s="16">
        <f t="shared" si="326"/>
        <v>0.89914156018740898</v>
      </c>
      <c r="AD289" s="16">
        <f t="shared" si="327"/>
        <v>3.081252061878152</v>
      </c>
      <c r="AE289" s="16">
        <f t="shared" si="328"/>
        <v>22.742332387784387</v>
      </c>
      <c r="AF289" s="15">
        <f t="shared" si="329"/>
        <v>-4.0504037456468023E-3</v>
      </c>
      <c r="AG289" s="15">
        <f t="shared" si="330"/>
        <v>2.9673830763510267E-4</v>
      </c>
      <c r="AH289" s="15">
        <f t="shared" si="331"/>
        <v>9.7937136394747881E-3</v>
      </c>
      <c r="AI289" s="1">
        <f t="shared" si="295"/>
        <v>786472.40794736741</v>
      </c>
      <c r="AJ289" s="1">
        <f t="shared" si="296"/>
        <v>343477.18474153127</v>
      </c>
      <c r="AK289" s="1">
        <f t="shared" si="297"/>
        <v>117484.90563795464</v>
      </c>
      <c r="AL289" s="14">
        <f t="shared" si="332"/>
        <v>95.581830207093645</v>
      </c>
      <c r="AM289" s="14">
        <f t="shared" si="333"/>
        <v>23.649184884387523</v>
      </c>
      <c r="AN289" s="14">
        <f t="shared" si="334"/>
        <v>7.3719743491863943</v>
      </c>
      <c r="AO289" s="11">
        <f t="shared" si="335"/>
        <v>1.9829538683913445E-3</v>
      </c>
      <c r="AP289" s="11">
        <f t="shared" si="336"/>
        <v>2.4979988769648557E-3</v>
      </c>
      <c r="AQ289" s="11">
        <f t="shared" si="337"/>
        <v>2.2660001646317616E-3</v>
      </c>
      <c r="AR289" s="1">
        <f t="shared" si="341"/>
        <v>402511.94371755852</v>
      </c>
      <c r="AS289" s="1">
        <f t="shared" si="341"/>
        <v>177255.50626469022</v>
      </c>
      <c r="AT289" s="1">
        <f t="shared" si="341"/>
        <v>60458.149330333013</v>
      </c>
      <c r="AU289" s="1">
        <f t="shared" si="298"/>
        <v>80502.388743511707</v>
      </c>
      <c r="AV289" s="1">
        <f t="shared" si="299"/>
        <v>35451.101252938046</v>
      </c>
      <c r="AW289" s="1">
        <f t="shared" si="300"/>
        <v>12091.629866066603</v>
      </c>
      <c r="AX289" s="1">
        <f t="shared" si="352"/>
        <v>276306.94565274118</v>
      </c>
      <c r="AY289" s="1">
        <f t="shared" si="344"/>
        <v>47839.536886129972</v>
      </c>
      <c r="AZ289" s="1">
        <f t="shared" si="345"/>
        <v>11067.981620456379</v>
      </c>
      <c r="BA289" s="1">
        <f t="shared" si="353"/>
        <v>14601.673838386743</v>
      </c>
      <c r="BB289" s="1">
        <f t="shared" si="354"/>
        <v>31940.707187964577</v>
      </c>
      <c r="BC289" s="1">
        <f t="shared" si="355"/>
        <v>40692.14571612249</v>
      </c>
      <c r="BD289" s="1">
        <f t="shared" si="356"/>
        <v>103.22887075895554</v>
      </c>
      <c r="BE289" s="2">
        <f t="shared" si="362"/>
        <v>1.2215527840971803E-2</v>
      </c>
      <c r="BF289" s="2">
        <f t="shared" si="363"/>
        <v>1.0459493193196024E-2</v>
      </c>
      <c r="BG289" s="2">
        <f t="shared" si="364"/>
        <v>6.7106044469667243E-3</v>
      </c>
      <c r="BH289" s="2">
        <f t="shared" si="346"/>
        <v>7.5183484346190562E-3</v>
      </c>
      <c r="BI289" s="2">
        <f t="shared" si="357"/>
        <v>1.4921912043355725E-5</v>
      </c>
      <c r="BJ289" s="2">
        <f t="shared" si="347"/>
        <v>1.0940099785851396E-5</v>
      </c>
      <c r="BK289" s="2">
        <f t="shared" si="348"/>
        <v>4.5032212043649583E-6</v>
      </c>
      <c r="BL289" s="2">
        <f t="shared" si="349"/>
        <v>6.0062478205535585</v>
      </c>
      <c r="BM289" s="2">
        <f t="shared" si="350"/>
        <v>1.9391929261273182</v>
      </c>
      <c r="BN289" s="2">
        <f t="shared" si="351"/>
        <v>0.27225642004101874</v>
      </c>
      <c r="BO289" s="2">
        <f t="shared" si="358"/>
        <v>239.66386427608154</v>
      </c>
      <c r="BP289" s="2">
        <f t="shared" si="359"/>
        <v>19.711419378572511</v>
      </c>
      <c r="BQ289" s="2">
        <f t="shared" si="360"/>
        <v>0.8785742506956713</v>
      </c>
      <c r="BR289" s="11">
        <f t="shared" si="361"/>
        <v>3.2381917220567685E-2</v>
      </c>
      <c r="BS289" s="17">
        <f t="shared" si="342"/>
        <v>1.270894284040868E-4</v>
      </c>
      <c r="BT289" s="17">
        <f t="shared" si="343"/>
        <v>1.1833487795915813E-3</v>
      </c>
      <c r="BU289" s="12">
        <f>(BU$3*templow!$I399+BU$4*templow!$I399^2+BU$5*templow!$I399^6)*(K289/K$56)^$BW$1</f>
        <v>-1.8386096009656847</v>
      </c>
      <c r="BV289" s="12">
        <f>(BV$3*templow!$I399+BV$4*templow!$I399^2+BV$5*templow!$I399^6)*(L289/L$56)^$BW$1</f>
        <v>-2.2803217791225103</v>
      </c>
      <c r="BW289" s="12">
        <f>(BW$3*templow!$I399+BW$4*templow!$I399^2+BW$5*templow!$I399^6)*(M289/M$56)^$BW$1</f>
        <v>-2.8589703901654442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301"/>
        <v>2244</v>
      </c>
      <c r="B290" s="5">
        <f t="shared" si="302"/>
        <v>1165.405242780256</v>
      </c>
      <c r="C290" s="5">
        <f t="shared" si="303"/>
        <v>2964.1677423003925</v>
      </c>
      <c r="D290" s="5">
        <f t="shared" si="304"/>
        <v>4369.9498264210079</v>
      </c>
      <c r="E290" s="15">
        <f t="shared" si="305"/>
        <v>2.5173964166212438E-8</v>
      </c>
      <c r="F290" s="15">
        <f t="shared" si="306"/>
        <v>4.9594397459705657E-8</v>
      </c>
      <c r="G290" s="15">
        <f t="shared" si="307"/>
        <v>1.0124519823522286E-7</v>
      </c>
      <c r="H290" s="5">
        <f t="shared" si="308"/>
        <v>403351.88912958128</v>
      </c>
      <c r="I290" s="5">
        <f t="shared" si="309"/>
        <v>177765.06378246564</v>
      </c>
      <c r="J290" s="5">
        <f t="shared" si="310"/>
        <v>60616.182022291228</v>
      </c>
      <c r="K290" s="5">
        <f t="shared" si="311"/>
        <v>346104.40585227025</v>
      </c>
      <c r="L290" s="5">
        <f t="shared" si="312"/>
        <v>59971.323905072946</v>
      </c>
      <c r="M290" s="5">
        <f t="shared" si="313"/>
        <v>13871.13912745674</v>
      </c>
      <c r="N290" s="15">
        <f t="shared" si="314"/>
        <v>2.0867337508037043E-3</v>
      </c>
      <c r="O290" s="15">
        <f t="shared" si="315"/>
        <v>2.8746565472763663E-3</v>
      </c>
      <c r="P290" s="15">
        <f t="shared" si="316"/>
        <v>2.6138172704899265E-3</v>
      </c>
      <c r="Q290" s="5">
        <f t="shared" si="317"/>
        <v>4540.2046419163298</v>
      </c>
      <c r="R290" s="5">
        <f t="shared" si="318"/>
        <v>6055.1433061118887</v>
      </c>
      <c r="S290" s="5">
        <f t="shared" si="319"/>
        <v>4030.2629328503917</v>
      </c>
      <c r="T290" s="5">
        <f t="shared" si="320"/>
        <v>11.256187870382675</v>
      </c>
      <c r="U290" s="5">
        <f t="shared" si="321"/>
        <v>34.062617126623252</v>
      </c>
      <c r="V290" s="5">
        <f t="shared" si="322"/>
        <v>66.488234632928339</v>
      </c>
      <c r="W290" s="15">
        <f t="shared" si="323"/>
        <v>-1.0734613539272964E-2</v>
      </c>
      <c r="X290" s="15">
        <f t="shared" si="324"/>
        <v>-1.217998157191269E-2</v>
      </c>
      <c r="Y290" s="15">
        <f t="shared" si="325"/>
        <v>-9.7425357312937999E-3</v>
      </c>
      <c r="Z290" s="5">
        <f t="shared" si="338"/>
        <v>4051.2115093103657</v>
      </c>
      <c r="AA290" s="5">
        <f t="shared" si="339"/>
        <v>18641.874573547495</v>
      </c>
      <c r="AB290" s="5">
        <f t="shared" si="340"/>
        <v>92596.58935819671</v>
      </c>
      <c r="AC290" s="16">
        <f t="shared" si="326"/>
        <v>0.89549967384415918</v>
      </c>
      <c r="AD290" s="16">
        <f t="shared" si="327"/>
        <v>3.0821663874003908</v>
      </c>
      <c r="AE290" s="16">
        <f t="shared" si="328"/>
        <v>22.9650642786841</v>
      </c>
      <c r="AF290" s="15">
        <f t="shared" si="329"/>
        <v>-4.0504037456468023E-3</v>
      </c>
      <c r="AG290" s="15">
        <f t="shared" si="330"/>
        <v>2.9673830763510267E-4</v>
      </c>
      <c r="AH290" s="15">
        <f t="shared" si="331"/>
        <v>9.7937136394747881E-3</v>
      </c>
      <c r="AI290" s="1">
        <f t="shared" si="295"/>
        <v>788327.55589614238</v>
      </c>
      <c r="AJ290" s="1">
        <f t="shared" si="296"/>
        <v>344580.56752031617</v>
      </c>
      <c r="AK290" s="1">
        <f t="shared" si="297"/>
        <v>117828.04494022578</v>
      </c>
      <c r="AL290" s="14">
        <f t="shared" si="332"/>
        <v>95.769469223451154</v>
      </c>
      <c r="AM290" s="14">
        <f t="shared" si="333"/>
        <v>23.707669765297034</v>
      </c>
      <c r="AN290" s="14">
        <f t="shared" si="334"/>
        <v>7.3885121953244237</v>
      </c>
      <c r="AO290" s="11">
        <f t="shared" si="335"/>
        <v>1.9631243297074312E-3</v>
      </c>
      <c r="AP290" s="11">
        <f t="shared" si="336"/>
        <v>2.4730188881952071E-3</v>
      </c>
      <c r="AQ290" s="11">
        <f t="shared" si="337"/>
        <v>2.2433401629854441E-3</v>
      </c>
      <c r="AR290" s="1">
        <f t="shared" si="341"/>
        <v>403351.88912958128</v>
      </c>
      <c r="AS290" s="1">
        <f t="shared" si="341"/>
        <v>177765.06378246564</v>
      </c>
      <c r="AT290" s="1">
        <f t="shared" si="341"/>
        <v>60616.182022291228</v>
      </c>
      <c r="AU290" s="1">
        <f t="shared" si="298"/>
        <v>80670.377825916265</v>
      </c>
      <c r="AV290" s="1">
        <f t="shared" si="299"/>
        <v>35553.012756493132</v>
      </c>
      <c r="AW290" s="1">
        <f t="shared" si="300"/>
        <v>12123.236404458246</v>
      </c>
      <c r="AX290" s="1">
        <f t="shared" si="352"/>
        <v>276883.52468181623</v>
      </c>
      <c r="AY290" s="1">
        <f t="shared" si="344"/>
        <v>47977.059124058367</v>
      </c>
      <c r="AZ290" s="1">
        <f t="shared" si="345"/>
        <v>11096.911301965392</v>
      </c>
      <c r="BA290" s="1">
        <f t="shared" si="353"/>
        <v>14604.103562592627</v>
      </c>
      <c r="BB290" s="1">
        <f t="shared" si="354"/>
        <v>31949.217512250492</v>
      </c>
      <c r="BC290" s="1">
        <f t="shared" si="355"/>
        <v>40703.557184458281</v>
      </c>
      <c r="BD290" s="1">
        <f t="shared" si="356"/>
        <v>100.24788388263639</v>
      </c>
      <c r="BE290" s="2">
        <f t="shared" si="362"/>
        <v>1.2215527840971803E-2</v>
      </c>
      <c r="BF290" s="2">
        <f t="shared" si="363"/>
        <v>1.0459493193196024E-2</v>
      </c>
      <c r="BG290" s="2">
        <f t="shared" si="364"/>
        <v>6.7106044469667243E-3</v>
      </c>
      <c r="BH290" s="2">
        <f t="shared" si="346"/>
        <v>7.5102243821983886E-3</v>
      </c>
      <c r="BI290" s="2">
        <f t="shared" si="357"/>
        <v>1.4921912043355725E-5</v>
      </c>
      <c r="BJ290" s="2">
        <f t="shared" si="347"/>
        <v>1.0940099785851396E-5</v>
      </c>
      <c r="BK290" s="2">
        <f t="shared" si="348"/>
        <v>4.5032212043649583E-6</v>
      </c>
      <c r="BL290" s="2">
        <f t="shared" si="349"/>
        <v>6.0187814121129817</v>
      </c>
      <c r="BM290" s="2">
        <f t="shared" si="350"/>
        <v>1.9447675362184123</v>
      </c>
      <c r="BN290" s="2">
        <f t="shared" si="351"/>
        <v>0.27296807621042785</v>
      </c>
      <c r="BO290" s="2">
        <f t="shared" si="358"/>
        <v>243.24359367796711</v>
      </c>
      <c r="BP290" s="2">
        <f t="shared" si="359"/>
        <v>19.94791314881088</v>
      </c>
      <c r="BQ290" s="2">
        <f t="shared" si="360"/>
        <v>0.87858791226833521</v>
      </c>
      <c r="BR290" s="11">
        <f t="shared" si="361"/>
        <v>3.2354621408550804E-2</v>
      </c>
      <c r="BS290" s="17">
        <f t="shared" si="342"/>
        <v>1.2310311357084165E-4</v>
      </c>
      <c r="BT290" s="17">
        <f t="shared" si="343"/>
        <v>1.1488823102830887E-3</v>
      </c>
      <c r="BU290" s="12">
        <f>(BU$3*templow!$I400+BU$4*templow!$I400^2+BU$5*templow!$I400^6)*(K290/K$56)^$BW$1</f>
        <v>-1.8727351906855798</v>
      </c>
      <c r="BV290" s="12">
        <f>(BV$3*templow!$I400+BV$4*templow!$I400^2+BV$5*templow!$I400^6)*(L290/L$56)^$BW$1</f>
        <v>-2.3038323320366887</v>
      </c>
      <c r="BW290" s="12">
        <f>(BW$3*templow!$I400+BW$4*templow!$I400^2+BW$5*templow!$I400^6)*(M290/M$56)^$BW$1</f>
        <v>-2.8797003383531048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301"/>
        <v>2245</v>
      </c>
      <c r="B291" s="5">
        <f t="shared" si="302"/>
        <v>1165.4052706512323</v>
      </c>
      <c r="C291" s="5">
        <f t="shared" si="303"/>
        <v>2964.1678819561998</v>
      </c>
      <c r="D291" s="5">
        <f t="shared" si="304"/>
        <v>4369.9502467356224</v>
      </c>
      <c r="E291" s="15">
        <f t="shared" si="305"/>
        <v>2.3915265957901815E-8</v>
      </c>
      <c r="F291" s="15">
        <f t="shared" si="306"/>
        <v>4.7114677586720375E-8</v>
      </c>
      <c r="G291" s="15">
        <f t="shared" si="307"/>
        <v>9.6182938323461708E-8</v>
      </c>
      <c r="H291" s="5">
        <f t="shared" si="308"/>
        <v>404183.47980487981</v>
      </c>
      <c r="I291" s="5">
        <f t="shared" si="309"/>
        <v>178270.49738476932</v>
      </c>
      <c r="J291" s="5">
        <f t="shared" si="310"/>
        <v>60772.901856953402</v>
      </c>
      <c r="K291" s="5">
        <f t="shared" si="311"/>
        <v>346817.96108492004</v>
      </c>
      <c r="L291" s="5">
        <f t="shared" si="312"/>
        <v>60141.835578867373</v>
      </c>
      <c r="M291" s="5">
        <f t="shared" si="313"/>
        <v>13907.000863991781</v>
      </c>
      <c r="N291" s="15">
        <f t="shared" si="314"/>
        <v>2.0616762473528727E-3</v>
      </c>
      <c r="O291" s="15">
        <f t="shared" si="315"/>
        <v>2.8432201040671234E-3</v>
      </c>
      <c r="P291" s="15">
        <f t="shared" si="316"/>
        <v>2.5853490622163022E-3</v>
      </c>
      <c r="Q291" s="5">
        <f t="shared" si="317"/>
        <v>4500.7273587797799</v>
      </c>
      <c r="R291" s="5">
        <f t="shared" si="318"/>
        <v>5998.398468177852</v>
      </c>
      <c r="S291" s="5">
        <f t="shared" si="319"/>
        <v>4001.3164598920062</v>
      </c>
      <c r="T291" s="5">
        <f t="shared" si="320"/>
        <v>11.135357043668664</v>
      </c>
      <c r="U291" s="5">
        <f t="shared" si="321"/>
        <v>33.647735077729862</v>
      </c>
      <c r="V291" s="5">
        <f t="shared" si="322"/>
        <v>65.840470631306388</v>
      </c>
      <c r="W291" s="15">
        <f t="shared" si="323"/>
        <v>-1.0734613539272964E-2</v>
      </c>
      <c r="X291" s="15">
        <f t="shared" si="324"/>
        <v>-1.217998157191269E-2</v>
      </c>
      <c r="Y291" s="15">
        <f t="shared" si="325"/>
        <v>-9.7425357312937999E-3</v>
      </c>
      <c r="Z291" s="5">
        <f t="shared" si="338"/>
        <v>3999.8197003182763</v>
      </c>
      <c r="AA291" s="5">
        <f t="shared" si="339"/>
        <v>18473.234164687507</v>
      </c>
      <c r="AB291" s="5">
        <f t="shared" si="340"/>
        <v>92834.522354970104</v>
      </c>
      <c r="AC291" s="16">
        <f t="shared" si="326"/>
        <v>0.89187253861099536</v>
      </c>
      <c r="AD291" s="16">
        <f t="shared" si="327"/>
        <v>3.083080984238038</v>
      </c>
      <c r="AE291" s="16">
        <f t="shared" si="328"/>
        <v>23.189977541941662</v>
      </c>
      <c r="AF291" s="15">
        <f t="shared" si="329"/>
        <v>-4.0504037456468023E-3</v>
      </c>
      <c r="AG291" s="15">
        <f t="shared" si="330"/>
        <v>2.9673830763510267E-4</v>
      </c>
      <c r="AH291" s="15">
        <f t="shared" si="331"/>
        <v>9.7937136394747881E-3</v>
      </c>
      <c r="AI291" s="1">
        <f t="shared" si="295"/>
        <v>790165.17813244439</v>
      </c>
      <c r="AJ291" s="1">
        <f t="shared" si="296"/>
        <v>345675.52352477767</v>
      </c>
      <c r="AK291" s="1">
        <f t="shared" si="297"/>
        <v>118168.47685066145</v>
      </c>
      <c r="AL291" s="14">
        <f t="shared" si="332"/>
        <v>95.955596524776126</v>
      </c>
      <c r="AM291" s="14">
        <f t="shared" si="333"/>
        <v>23.765712985270465</v>
      </c>
      <c r="AN291" s="14">
        <f t="shared" si="334"/>
        <v>7.4049213920153782</v>
      </c>
      <c r="AO291" s="11">
        <f t="shared" si="335"/>
        <v>1.9434930864103569E-3</v>
      </c>
      <c r="AP291" s="11">
        <f t="shared" si="336"/>
        <v>2.4482886993132552E-3</v>
      </c>
      <c r="AQ291" s="11">
        <f t="shared" si="337"/>
        <v>2.2209067613555896E-3</v>
      </c>
      <c r="AR291" s="1">
        <f t="shared" si="341"/>
        <v>404183.47980487981</v>
      </c>
      <c r="AS291" s="1">
        <f t="shared" si="341"/>
        <v>178270.49738476932</v>
      </c>
      <c r="AT291" s="1">
        <f t="shared" si="341"/>
        <v>60772.901856953402</v>
      </c>
      <c r="AU291" s="1">
        <f t="shared" si="298"/>
        <v>80836.695960975965</v>
      </c>
      <c r="AV291" s="1">
        <f t="shared" si="299"/>
        <v>35654.099476953867</v>
      </c>
      <c r="AW291" s="1">
        <f t="shared" si="300"/>
        <v>12154.580371390681</v>
      </c>
      <c r="AX291" s="1">
        <f t="shared" si="352"/>
        <v>277454.36886793608</v>
      </c>
      <c r="AY291" s="1">
        <f t="shared" si="344"/>
        <v>48113.468463093901</v>
      </c>
      <c r="AZ291" s="1">
        <f t="shared" si="345"/>
        <v>11125.600691193427</v>
      </c>
      <c r="BA291" s="1">
        <f t="shared" si="353"/>
        <v>14606.504126834881</v>
      </c>
      <c r="BB291" s="1">
        <f t="shared" si="354"/>
        <v>31957.634840883649</v>
      </c>
      <c r="BC291" s="1">
        <f t="shared" si="355"/>
        <v>40714.844366902566</v>
      </c>
      <c r="BD291" s="1">
        <f t="shared" si="356"/>
        <v>97.352699041396775</v>
      </c>
      <c r="BE291" s="2">
        <f t="shared" si="362"/>
        <v>1.2215527840971803E-2</v>
      </c>
      <c r="BF291" s="2">
        <f t="shared" si="363"/>
        <v>1.0459493193196024E-2</v>
      </c>
      <c r="BG291" s="2">
        <f t="shared" si="364"/>
        <v>6.7106044469667243E-3</v>
      </c>
      <c r="BH291" s="2">
        <f t="shared" si="346"/>
        <v>7.5021638891010038E-3</v>
      </c>
      <c r="BI291" s="2">
        <f t="shared" si="357"/>
        <v>1.4921912043355725E-5</v>
      </c>
      <c r="BJ291" s="2">
        <f t="shared" si="347"/>
        <v>1.0940099785851396E-5</v>
      </c>
      <c r="BK291" s="2">
        <f t="shared" si="348"/>
        <v>4.5032212043649583E-6</v>
      </c>
      <c r="BL291" s="2">
        <f t="shared" si="349"/>
        <v>6.0311903350258618</v>
      </c>
      <c r="BM291" s="2">
        <f t="shared" si="350"/>
        <v>1.9502970302627367</v>
      </c>
      <c r="BN291" s="2">
        <f t="shared" si="351"/>
        <v>0.27367382029302312</v>
      </c>
      <c r="BO291" s="2">
        <f t="shared" si="358"/>
        <v>246.87685547548548</v>
      </c>
      <c r="BP291" s="2">
        <f t="shared" si="359"/>
        <v>20.187250779378687</v>
      </c>
      <c r="BQ291" s="2">
        <f t="shared" si="360"/>
        <v>0.87860182852442947</v>
      </c>
      <c r="BR291" s="11">
        <f t="shared" si="361"/>
        <v>3.2327602463225497E-2</v>
      </c>
      <c r="BS291" s="17">
        <f t="shared" si="342"/>
        <v>1.1924498715652478E-4</v>
      </c>
      <c r="BT291" s="17">
        <f t="shared" si="343"/>
        <v>1.1154197187214453E-3</v>
      </c>
      <c r="BU291" s="12">
        <f>(BU$3*templow!$I401+BU$4*templow!$I401^2+BU$5*templow!$I401^6)*(K291/K$56)^$BW$1</f>
        <v>-1.9068357279676271</v>
      </c>
      <c r="BV291" s="12">
        <f>(BV$3*templow!$I401+BV$4*templow!$I401^2+BV$5*templow!$I401^6)*(L291/L$56)^$BW$1</f>
        <v>-2.3273129062689315</v>
      </c>
      <c r="BW291" s="12">
        <f>(BW$3*templow!$I401+BW$4*templow!$I401^2+BW$5*templow!$I401^6)*(M291/M$56)^$BW$1</f>
        <v>-2.900399991183269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301"/>
        <v>2246</v>
      </c>
      <c r="B292" s="5">
        <f t="shared" si="302"/>
        <v>1165.4052971286605</v>
      </c>
      <c r="C292" s="5">
        <f t="shared" si="303"/>
        <v>2964.1680146292229</v>
      </c>
      <c r="D292" s="5">
        <f t="shared" si="304"/>
        <v>4369.9506460345447</v>
      </c>
      <c r="E292" s="15">
        <f t="shared" si="305"/>
        <v>2.2719502660006724E-8</v>
      </c>
      <c r="F292" s="15">
        <f t="shared" si="306"/>
        <v>4.4758943707384355E-8</v>
      </c>
      <c r="G292" s="15">
        <f t="shared" si="307"/>
        <v>9.1373791407288624E-8</v>
      </c>
      <c r="H292" s="5">
        <f t="shared" si="308"/>
        <v>405006.76063214859</v>
      </c>
      <c r="I292" s="5">
        <f t="shared" si="309"/>
        <v>178771.82018203495</v>
      </c>
      <c r="J292" s="5">
        <f t="shared" si="310"/>
        <v>60928.313993239222</v>
      </c>
      <c r="K292" s="5">
        <f t="shared" si="311"/>
        <v>347524.38626288134</v>
      </c>
      <c r="L292" s="5">
        <f t="shared" si="312"/>
        <v>60310.960546005648</v>
      </c>
      <c r="M292" s="5">
        <f t="shared" si="313"/>
        <v>13942.563412822026</v>
      </c>
      <c r="N292" s="15">
        <f t="shared" si="314"/>
        <v>2.0368759903652833E-3</v>
      </c>
      <c r="O292" s="15">
        <f t="shared" si="315"/>
        <v>2.8121018507407669E-3</v>
      </c>
      <c r="P292" s="15">
        <f t="shared" si="316"/>
        <v>2.5571688085763711E-3</v>
      </c>
      <c r="Q292" s="5">
        <f t="shared" si="317"/>
        <v>4461.4829060482116</v>
      </c>
      <c r="R292" s="5">
        <f t="shared" si="318"/>
        <v>5942.0010055282783</v>
      </c>
      <c r="S292" s="5">
        <f t="shared" si="319"/>
        <v>3972.4662099017132</v>
      </c>
      <c r="T292" s="5">
        <f t="shared" si="320"/>
        <v>11.015823289183061</v>
      </c>
      <c r="U292" s="5">
        <f t="shared" si="321"/>
        <v>33.237906284546511</v>
      </c>
      <c r="V292" s="5">
        <f t="shared" si="322"/>
        <v>65.199017493615685</v>
      </c>
      <c r="W292" s="15">
        <f t="shared" si="323"/>
        <v>-1.0734613539272964E-2</v>
      </c>
      <c r="X292" s="15">
        <f t="shared" si="324"/>
        <v>-1.217998157191269E-2</v>
      </c>
      <c r="Y292" s="15">
        <f t="shared" si="325"/>
        <v>-9.7425357312937999E-3</v>
      </c>
      <c r="Z292" s="5">
        <f t="shared" si="338"/>
        <v>3948.9810712261565</v>
      </c>
      <c r="AA292" s="5">
        <f t="shared" si="339"/>
        <v>18305.545456237724</v>
      </c>
      <c r="AB292" s="5">
        <f t="shared" si="340"/>
        <v>93070.42354913264</v>
      </c>
      <c r="AC292" s="16">
        <f t="shared" si="326"/>
        <v>0.88826009473996581</v>
      </c>
      <c r="AD292" s="16">
        <f t="shared" si="327"/>
        <v>3.0839958524716029</v>
      </c>
      <c r="AE292" s="16">
        <f t="shared" si="328"/>
        <v>23.417093541293291</v>
      </c>
      <c r="AF292" s="15">
        <f t="shared" si="329"/>
        <v>-4.0504037456468023E-3</v>
      </c>
      <c r="AG292" s="15">
        <f t="shared" si="330"/>
        <v>2.9673830763510267E-4</v>
      </c>
      <c r="AH292" s="15">
        <f t="shared" si="331"/>
        <v>9.7937136394747881E-3</v>
      </c>
      <c r="AI292" s="1">
        <f t="shared" si="295"/>
        <v>791985.35628017597</v>
      </c>
      <c r="AJ292" s="1">
        <f t="shared" si="296"/>
        <v>346762.07064925379</v>
      </c>
      <c r="AK292" s="1">
        <f t="shared" si="297"/>
        <v>118506.20953698599</v>
      </c>
      <c r="AL292" s="14">
        <f t="shared" si="332"/>
        <v>96.140220672839916</v>
      </c>
      <c r="AM292" s="14">
        <f t="shared" si="333"/>
        <v>23.823316458538095</v>
      </c>
      <c r="AN292" s="14">
        <f t="shared" si="334"/>
        <v>7.4212025756023436</v>
      </c>
      <c r="AO292" s="11">
        <f t="shared" si="335"/>
        <v>1.9240581555462534E-3</v>
      </c>
      <c r="AP292" s="11">
        <f t="shared" si="336"/>
        <v>2.4238058123201224E-3</v>
      </c>
      <c r="AQ292" s="11">
        <f t="shared" si="337"/>
        <v>2.1986976937420338E-3</v>
      </c>
      <c r="AR292" s="1">
        <f t="shared" si="341"/>
        <v>405006.76063214859</v>
      </c>
      <c r="AS292" s="1">
        <f t="shared" si="341"/>
        <v>178771.82018203495</v>
      </c>
      <c r="AT292" s="1">
        <f t="shared" si="341"/>
        <v>60928.313993239222</v>
      </c>
      <c r="AU292" s="1">
        <f t="shared" si="298"/>
        <v>81001.352126429731</v>
      </c>
      <c r="AV292" s="1">
        <f t="shared" si="299"/>
        <v>35754.364036406994</v>
      </c>
      <c r="AW292" s="1">
        <f t="shared" si="300"/>
        <v>12185.662798647845</v>
      </c>
      <c r="AX292" s="1">
        <f t="shared" si="352"/>
        <v>278019.50901030505</v>
      </c>
      <c r="AY292" s="1">
        <f t="shared" si="344"/>
        <v>48248.768436804508</v>
      </c>
      <c r="AZ292" s="1">
        <f t="shared" si="345"/>
        <v>11154.050730257622</v>
      </c>
      <c r="BA292" s="1">
        <f t="shared" si="353"/>
        <v>14608.875830480067</v>
      </c>
      <c r="BB292" s="1">
        <f t="shared" si="354"/>
        <v>31965.960115362443</v>
      </c>
      <c r="BC292" s="1">
        <f t="shared" si="355"/>
        <v>40726.008525171201</v>
      </c>
      <c r="BD292" s="1">
        <f t="shared" si="356"/>
        <v>94.540857654371607</v>
      </c>
      <c r="BE292" s="2">
        <f t="shared" si="362"/>
        <v>1.2215527840971803E-2</v>
      </c>
      <c r="BF292" s="2">
        <f t="shared" si="363"/>
        <v>1.0459493193196024E-2</v>
      </c>
      <c r="BG292" s="2">
        <f t="shared" si="364"/>
        <v>6.7106044469667243E-3</v>
      </c>
      <c r="BH292" s="2">
        <f t="shared" si="346"/>
        <v>7.4941668207283117E-3</v>
      </c>
      <c r="BI292" s="2">
        <f t="shared" si="357"/>
        <v>1.4921912043355725E-5</v>
      </c>
      <c r="BJ292" s="2">
        <f t="shared" si="347"/>
        <v>1.0940099785851396E-5</v>
      </c>
      <c r="BK292" s="2">
        <f t="shared" si="348"/>
        <v>4.5032212043649583E-6</v>
      </c>
      <c r="BL292" s="2">
        <f t="shared" si="349"/>
        <v>6.0434752591173471</v>
      </c>
      <c r="BM292" s="2">
        <f t="shared" si="350"/>
        <v>1.9557815516897448</v>
      </c>
      <c r="BN292" s="2">
        <f t="shared" si="351"/>
        <v>0.27437367552056108</v>
      </c>
      <c r="BO292" s="2">
        <f t="shared" si="358"/>
        <v>250.56445047722943</v>
      </c>
      <c r="BP292" s="2">
        <f t="shared" si="359"/>
        <v>20.4294664783353</v>
      </c>
      <c r="BQ292" s="2">
        <f t="shared" si="360"/>
        <v>0.87861599687117031</v>
      </c>
      <c r="BR292" s="11">
        <f t="shared" si="361"/>
        <v>3.2300857519272225E-2</v>
      </c>
      <c r="BS292" s="17">
        <f t="shared" si="342"/>
        <v>1.1551079993598507E-4</v>
      </c>
      <c r="BT292" s="17">
        <f t="shared" si="343"/>
        <v>1.082931765748976E-3</v>
      </c>
      <c r="BU292" s="12">
        <f>(BU$3*templow!$I402+BU$4*templow!$I402^2+BU$5*templow!$I402^6)*(K292/K$56)^$BW$1</f>
        <v>-1.9409108659950696</v>
      </c>
      <c r="BV292" s="12">
        <f>(BV$3*templow!$I402+BV$4*templow!$I402^2+BV$5*templow!$I402^6)*(L292/L$56)^$BW$1</f>
        <v>-2.3507634629622847</v>
      </c>
      <c r="BW292" s="12">
        <f>(BW$3*templow!$I402+BW$4*templow!$I402^2+BW$5*templow!$I402^6)*(M292/M$56)^$BW$1</f>
        <v>-2.9210693702042234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301"/>
        <v>2247</v>
      </c>
      <c r="B293" s="5">
        <f t="shared" si="302"/>
        <v>1165.4053222822181</v>
      </c>
      <c r="C293" s="5">
        <f t="shared" si="303"/>
        <v>2964.1681406686007</v>
      </c>
      <c r="D293" s="5">
        <f t="shared" si="304"/>
        <v>4369.9510253685548</v>
      </c>
      <c r="E293" s="15">
        <f t="shared" si="305"/>
        <v>2.1583527527006385E-8</v>
      </c>
      <c r="F293" s="15">
        <f t="shared" si="306"/>
        <v>4.2520996522015135E-8</v>
      </c>
      <c r="G293" s="15">
        <f t="shared" si="307"/>
        <v>8.6805101836924189E-8</v>
      </c>
      <c r="H293" s="5">
        <f t="shared" si="308"/>
        <v>405821.77674901806</v>
      </c>
      <c r="I293" s="5">
        <f t="shared" si="309"/>
        <v>179269.04560280507</v>
      </c>
      <c r="J293" s="5">
        <f t="shared" si="310"/>
        <v>61082.423669014192</v>
      </c>
      <c r="K293" s="5">
        <f t="shared" si="311"/>
        <v>348223.72009962646</v>
      </c>
      <c r="L293" s="5">
        <f t="shared" si="312"/>
        <v>60478.703331036057</v>
      </c>
      <c r="M293" s="5">
        <f t="shared" si="313"/>
        <v>13977.827969791171</v>
      </c>
      <c r="N293" s="15">
        <f t="shared" si="314"/>
        <v>2.0123302547641053E-3</v>
      </c>
      <c r="O293" s="15">
        <f t="shared" si="315"/>
        <v>2.7812985154240799E-3</v>
      </c>
      <c r="P293" s="15">
        <f t="shared" si="316"/>
        <v>2.5292735578821279E-3</v>
      </c>
      <c r="Q293" s="5">
        <f t="shared" si="317"/>
        <v>4422.4723086114045</v>
      </c>
      <c r="R293" s="5">
        <f t="shared" si="318"/>
        <v>5885.9529794280616</v>
      </c>
      <c r="S293" s="5">
        <f t="shared" si="319"/>
        <v>3943.7142243120452</v>
      </c>
      <c r="T293" s="5">
        <f t="shared" si="320"/>
        <v>10.897572683356758</v>
      </c>
      <c r="U293" s="5">
        <f t="shared" si="321"/>
        <v>32.833069198511772</v>
      </c>
      <c r="V293" s="5">
        <f t="shared" si="322"/>
        <v>64.563813736038881</v>
      </c>
      <c r="W293" s="15">
        <f t="shared" si="323"/>
        <v>-1.0734613539272964E-2</v>
      </c>
      <c r="X293" s="15">
        <f t="shared" si="324"/>
        <v>-1.217998157191269E-2</v>
      </c>
      <c r="Y293" s="15">
        <f t="shared" si="325"/>
        <v>-9.7425357312937999E-3</v>
      </c>
      <c r="Z293" s="5">
        <f t="shared" si="338"/>
        <v>3898.6921161259834</v>
      </c>
      <c r="AA293" s="5">
        <f t="shared" si="339"/>
        <v>18138.81601503781</v>
      </c>
      <c r="AB293" s="5">
        <f t="shared" si="340"/>
        <v>93304.301109184118</v>
      </c>
      <c r="AC293" s="16">
        <f t="shared" si="326"/>
        <v>0.88466228272512248</v>
      </c>
      <c r="AD293" s="16">
        <f t="shared" si="327"/>
        <v>3.0849109921816189</v>
      </c>
      <c r="AE293" s="16">
        <f t="shared" si="328"/>
        <v>23.646433849705513</v>
      </c>
      <c r="AF293" s="15">
        <f t="shared" si="329"/>
        <v>-4.0504037456468023E-3</v>
      </c>
      <c r="AG293" s="15">
        <f t="shared" si="330"/>
        <v>2.9673830763510267E-4</v>
      </c>
      <c r="AH293" s="15">
        <f t="shared" si="331"/>
        <v>9.7937136394747881E-3</v>
      </c>
      <c r="AI293" s="1">
        <f t="shared" si="295"/>
        <v>793788.17277858802</v>
      </c>
      <c r="AJ293" s="1">
        <f t="shared" si="296"/>
        <v>347840.22762073542</v>
      </c>
      <c r="AK293" s="1">
        <f t="shared" si="297"/>
        <v>118841.25138193523</v>
      </c>
      <c r="AL293" s="14">
        <f t="shared" si="332"/>
        <v>96.323350254744895</v>
      </c>
      <c r="AM293" s="14">
        <f t="shared" si="333"/>
        <v>23.880482120510035</v>
      </c>
      <c r="AN293" s="14">
        <f t="shared" si="334"/>
        <v>7.4373563867802357</v>
      </c>
      <c r="AO293" s="11">
        <f t="shared" si="335"/>
        <v>1.9048175739907907E-3</v>
      </c>
      <c r="AP293" s="11">
        <f t="shared" si="336"/>
        <v>2.3995677541969211E-3</v>
      </c>
      <c r="AQ293" s="11">
        <f t="shared" si="337"/>
        <v>2.1767107168046136E-3</v>
      </c>
      <c r="AR293" s="1">
        <f t="shared" si="341"/>
        <v>405821.77674901806</v>
      </c>
      <c r="AS293" s="1">
        <f t="shared" si="341"/>
        <v>179269.04560280507</v>
      </c>
      <c r="AT293" s="1">
        <f t="shared" si="341"/>
        <v>61082.423669014192</v>
      </c>
      <c r="AU293" s="1">
        <f t="shared" si="298"/>
        <v>81164.35534980362</v>
      </c>
      <c r="AV293" s="1">
        <f t="shared" si="299"/>
        <v>35853.809120561018</v>
      </c>
      <c r="AW293" s="1">
        <f t="shared" si="300"/>
        <v>12216.484733802839</v>
      </c>
      <c r="AX293" s="1">
        <f t="shared" si="352"/>
        <v>278578.97607970115</v>
      </c>
      <c r="AY293" s="1">
        <f t="shared" si="344"/>
        <v>48382.962664828847</v>
      </c>
      <c r="AZ293" s="1">
        <f t="shared" si="345"/>
        <v>11182.262375832936</v>
      </c>
      <c r="BA293" s="1">
        <f t="shared" si="353"/>
        <v>14611.218969702319</v>
      </c>
      <c r="BB293" s="1">
        <f t="shared" si="354"/>
        <v>31974.194267408584</v>
      </c>
      <c r="BC293" s="1">
        <f t="shared" si="355"/>
        <v>40737.050907719291</v>
      </c>
      <c r="BD293" s="1">
        <f t="shared" si="356"/>
        <v>91.809971151371457</v>
      </c>
      <c r="BE293" s="2">
        <f t="shared" si="362"/>
        <v>1.2215527840971803E-2</v>
      </c>
      <c r="BF293" s="2">
        <f t="shared" si="363"/>
        <v>1.0459493193196024E-2</v>
      </c>
      <c r="BG293" s="2">
        <f t="shared" si="364"/>
        <v>6.7106044469667243E-3</v>
      </c>
      <c r="BH293" s="2">
        <f t="shared" si="346"/>
        <v>7.4862330351949825E-3</v>
      </c>
      <c r="BI293" s="2">
        <f t="shared" si="357"/>
        <v>1.4921912043355725E-5</v>
      </c>
      <c r="BJ293" s="2">
        <f t="shared" si="347"/>
        <v>1.0940099785851396E-5</v>
      </c>
      <c r="BK293" s="2">
        <f t="shared" si="348"/>
        <v>4.5032212043649583E-6</v>
      </c>
      <c r="BL293" s="2">
        <f t="shared" si="349"/>
        <v>6.0556368579271913</v>
      </c>
      <c r="BM293" s="2">
        <f t="shared" si="350"/>
        <v>1.9612212474090318</v>
      </c>
      <c r="BN293" s="2">
        <f t="shared" si="351"/>
        <v>0.2750676654803087</v>
      </c>
      <c r="BO293" s="2">
        <f t="shared" si="358"/>
        <v>254.30719147303299</v>
      </c>
      <c r="BP293" s="2">
        <f t="shared" si="359"/>
        <v>20.674594865274383</v>
      </c>
      <c r="BQ293" s="2">
        <f t="shared" si="360"/>
        <v>0.87863041474396708</v>
      </c>
      <c r="BR293" s="11">
        <f t="shared" si="361"/>
        <v>3.227438374260802E-2</v>
      </c>
      <c r="BS293" s="17">
        <f t="shared" si="342"/>
        <v>1.118964486899388E-4</v>
      </c>
      <c r="BT293" s="17">
        <f t="shared" si="343"/>
        <v>1.0513900638339574E-3</v>
      </c>
      <c r="BU293" s="12">
        <f>(BU$3*templow!$I403+BU$4*templow!$I403^2+BU$5*templow!$I403^6)*(K293/K$56)^$BW$1</f>
        <v>-1.974960273350175</v>
      </c>
      <c r="BV293" s="12">
        <f>(BV$3*templow!$I403+BV$4*templow!$I403^2+BV$5*templow!$I403^6)*(L293/L$56)^$BW$1</f>
        <v>-2.374183970646746</v>
      </c>
      <c r="BW293" s="12">
        <f>(BW$3*templow!$I403+BW$4*templow!$I403^2+BW$5*templow!$I403^6)*(M293/M$56)^$BW$1</f>
        <v>-2.941708502181668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301"/>
        <v>2248</v>
      </c>
      <c r="B294" s="5">
        <f t="shared" si="302"/>
        <v>1165.4053461780979</v>
      </c>
      <c r="C294" s="5">
        <f t="shared" si="303"/>
        <v>2964.1682604060147</v>
      </c>
      <c r="D294" s="5">
        <f t="shared" si="304"/>
        <v>4369.9513857358961</v>
      </c>
      <c r="E294" s="15">
        <f t="shared" si="305"/>
        <v>2.0504351150656065E-8</v>
      </c>
      <c r="F294" s="15">
        <f t="shared" si="306"/>
        <v>4.0394946695914376E-8</v>
      </c>
      <c r="G294" s="15">
        <f t="shared" si="307"/>
        <v>8.2464846745077975E-8</v>
      </c>
      <c r="H294" s="5">
        <f t="shared" si="308"/>
        <v>406628.57352902024</v>
      </c>
      <c r="I294" s="5">
        <f t="shared" si="309"/>
        <v>179762.18738498958</v>
      </c>
      <c r="J294" s="5">
        <f t="shared" si="310"/>
        <v>61235.236198592087</v>
      </c>
      <c r="K294" s="5">
        <f t="shared" si="311"/>
        <v>348916.00151187141</v>
      </c>
      <c r="L294" s="5">
        <f t="shared" si="312"/>
        <v>60645.068563134395</v>
      </c>
      <c r="M294" s="5">
        <f t="shared" si="313"/>
        <v>14012.7957483628</v>
      </c>
      <c r="N294" s="15">
        <f t="shared" si="314"/>
        <v>1.9880363464237494E-3</v>
      </c>
      <c r="O294" s="15">
        <f t="shared" si="315"/>
        <v>2.7508068615116343E-3</v>
      </c>
      <c r="P294" s="15">
        <f t="shared" si="316"/>
        <v>2.5016603900978041E-3</v>
      </c>
      <c r="Q294" s="5">
        <f t="shared" si="317"/>
        <v>4383.6965239603851</v>
      </c>
      <c r="R294" s="5">
        <f t="shared" si="318"/>
        <v>5830.2563284194039</v>
      </c>
      <c r="S294" s="5">
        <f t="shared" si="319"/>
        <v>3915.0624858505025</v>
      </c>
      <c r="T294" s="5">
        <f t="shared" si="320"/>
        <v>10.780591452084785</v>
      </c>
      <c r="U294" s="5">
        <f t="shared" si="321"/>
        <v>32.433163020724564</v>
      </c>
      <c r="V294" s="5">
        <f t="shared" si="322"/>
        <v>63.934798473766925</v>
      </c>
      <c r="W294" s="15">
        <f t="shared" si="323"/>
        <v>-1.0734613539272964E-2</v>
      </c>
      <c r="X294" s="15">
        <f t="shared" si="324"/>
        <v>-1.217998157191269E-2</v>
      </c>
      <c r="Y294" s="15">
        <f t="shared" si="325"/>
        <v>-9.7425357312937999E-3</v>
      </c>
      <c r="Z294" s="5">
        <f t="shared" si="338"/>
        <v>3848.9492841437941</v>
      </c>
      <c r="AA294" s="5">
        <f t="shared" si="339"/>
        <v>17973.053033997141</v>
      </c>
      <c r="AB294" s="5">
        <f t="shared" si="340"/>
        <v>93536.163323093293</v>
      </c>
      <c r="AC294" s="16">
        <f t="shared" si="326"/>
        <v>0.88107904330154019</v>
      </c>
      <c r="AD294" s="16">
        <f t="shared" si="327"/>
        <v>3.0858264034486438</v>
      </c>
      <c r="AE294" s="16">
        <f t="shared" si="328"/>
        <v>23.878020251424314</v>
      </c>
      <c r="AF294" s="15">
        <f t="shared" si="329"/>
        <v>-4.0504037456468023E-3</v>
      </c>
      <c r="AG294" s="15">
        <f t="shared" si="330"/>
        <v>2.9673830763510267E-4</v>
      </c>
      <c r="AH294" s="15">
        <f t="shared" si="331"/>
        <v>9.7937136394747881E-3</v>
      </c>
      <c r="AI294" s="1">
        <f t="shared" si="295"/>
        <v>795573.71085053287</v>
      </c>
      <c r="AJ294" s="1">
        <f t="shared" si="296"/>
        <v>348910.01397922286</v>
      </c>
      <c r="AK294" s="1">
        <f t="shared" si="297"/>
        <v>119173.61097754455</v>
      </c>
      <c r="AL294" s="14">
        <f t="shared" si="332"/>
        <v>96.504993880992288</v>
      </c>
      <c r="AM294" s="14">
        <f t="shared" si="333"/>
        <v>23.937211927012576</v>
      </c>
      <c r="AN294" s="14">
        <f t="shared" si="334"/>
        <v>7.453383470398518</v>
      </c>
      <c r="AO294" s="11">
        <f t="shared" si="335"/>
        <v>1.8857693982508828E-3</v>
      </c>
      <c r="AP294" s="11">
        <f t="shared" si="336"/>
        <v>2.3755720766549518E-3</v>
      </c>
      <c r="AQ294" s="11">
        <f t="shared" si="337"/>
        <v>2.1549436096365672E-3</v>
      </c>
      <c r="AR294" s="1">
        <f t="shared" si="341"/>
        <v>406628.57352902024</v>
      </c>
      <c r="AS294" s="1">
        <f t="shared" si="341"/>
        <v>179762.18738498958</v>
      </c>
      <c r="AT294" s="1">
        <f t="shared" si="341"/>
        <v>61235.236198592087</v>
      </c>
      <c r="AU294" s="1">
        <f t="shared" si="298"/>
        <v>81325.714705804057</v>
      </c>
      <c r="AV294" s="1">
        <f t="shared" si="299"/>
        <v>35952.437476997919</v>
      </c>
      <c r="AW294" s="1">
        <f t="shared" si="300"/>
        <v>12247.047239718418</v>
      </c>
      <c r="AX294" s="1">
        <f t="shared" si="352"/>
        <v>279132.80120949715</v>
      </c>
      <c r="AY294" s="1">
        <f t="shared" si="344"/>
        <v>48516.05485050752</v>
      </c>
      <c r="AZ294" s="1">
        <f t="shared" si="345"/>
        <v>11210.236598690239</v>
      </c>
      <c r="BA294" s="1">
        <f t="shared" si="353"/>
        <v>14613.533837521087</v>
      </c>
      <c r="BB294" s="1">
        <f t="shared" si="354"/>
        <v>31982.338219078789</v>
      </c>
      <c r="BC294" s="1">
        <f t="shared" si="355"/>
        <v>40747.97274990147</v>
      </c>
      <c r="BD294" s="1">
        <f t="shared" si="356"/>
        <v>89.15771899670942</v>
      </c>
      <c r="BE294" s="2">
        <f t="shared" si="362"/>
        <v>1.2215527840971803E-2</v>
      </c>
      <c r="BF294" s="2">
        <f t="shared" si="363"/>
        <v>1.0459493193196024E-2</v>
      </c>
      <c r="BG294" s="2">
        <f t="shared" si="364"/>
        <v>6.7106044469667243E-3</v>
      </c>
      <c r="BH294" s="2">
        <f t="shared" si="346"/>
        <v>7.4783623834668751E-3</v>
      </c>
      <c r="BI294" s="2">
        <f t="shared" si="357"/>
        <v>1.4921912043355725E-5</v>
      </c>
      <c r="BJ294" s="2">
        <f t="shared" si="347"/>
        <v>1.0940099785851396E-5</v>
      </c>
      <c r="BK294" s="2">
        <f t="shared" si="348"/>
        <v>4.5032212043649583E-6</v>
      </c>
      <c r="BL294" s="2">
        <f t="shared" si="349"/>
        <v>6.0676758085152462</v>
      </c>
      <c r="BM294" s="2">
        <f t="shared" si="350"/>
        <v>1.966616267714703</v>
      </c>
      <c r="BN294" s="2">
        <f t="shared" si="351"/>
        <v>0.27575581410379657</v>
      </c>
      <c r="BO294" s="2">
        <f t="shared" si="358"/>
        <v>258.10590341324053</v>
      </c>
      <c r="BP294" s="2">
        <f t="shared" si="359"/>
        <v>20.922670976275114</v>
      </c>
      <c r="BQ294" s="2">
        <f t="shared" si="360"/>
        <v>0.87864507960607319</v>
      </c>
      <c r="BR294" s="11">
        <f t="shared" si="361"/>
        <v>3.2248178330043648E-2</v>
      </c>
      <c r="BS294" s="17">
        <f t="shared" si="342"/>
        <v>1.0839797097768491E-4</v>
      </c>
      <c r="BT294" s="17">
        <f t="shared" si="343"/>
        <v>1.0207670522659779E-3</v>
      </c>
      <c r="BU294" s="12">
        <f>(BU$3*templow!$I404+BU$4*templow!$I404^2+BU$5*templow!$I404^6)*(K294/K$56)^$BW$1</f>
        <v>-2.0089836335572944</v>
      </c>
      <c r="BV294" s="12">
        <f>(BV$3*templow!$I404+BV$4*templow!$I404^2+BV$5*templow!$I404^6)*(L294/L$56)^$BW$1</f>
        <v>-2.3975744049649768</v>
      </c>
      <c r="BW294" s="12">
        <f>(BW$3*templow!$I404+BW$4*templow!$I404^2+BW$5*templow!$I404^6)*(M294/M$56)^$BW$1</f>
        <v>-2.962317418886049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301"/>
        <v>2249</v>
      </c>
      <c r="B295" s="5">
        <f t="shared" si="302"/>
        <v>1165.4053688791844</v>
      </c>
      <c r="C295" s="5">
        <f t="shared" si="303"/>
        <v>2964.168374156563</v>
      </c>
      <c r="D295" s="5">
        <f t="shared" si="304"/>
        <v>4369.9517280848986</v>
      </c>
      <c r="E295" s="15">
        <f t="shared" si="305"/>
        <v>1.9479133593123262E-8</v>
      </c>
      <c r="F295" s="15">
        <f t="shared" si="306"/>
        <v>3.8375199361118658E-8</v>
      </c>
      <c r="G295" s="15">
        <f t="shared" si="307"/>
        <v>7.834160440782407E-8</v>
      </c>
      <c r="H295" s="5">
        <f t="shared" si="308"/>
        <v>407427.1965688123</v>
      </c>
      <c r="I295" s="5">
        <f t="shared" si="309"/>
        <v>180251.2595672413</v>
      </c>
      <c r="J295" s="5">
        <f t="shared" si="310"/>
        <v>61386.756970275565</v>
      </c>
      <c r="K295" s="5">
        <f t="shared" si="311"/>
        <v>349601.2696085748</v>
      </c>
      <c r="L295" s="5">
        <f t="shared" si="312"/>
        <v>60810.06097318299</v>
      </c>
      <c r="M295" s="5">
        <f t="shared" si="313"/>
        <v>14047.467979052</v>
      </c>
      <c r="N295" s="15">
        <f t="shared" si="314"/>
        <v>1.9639916018012737E-3</v>
      </c>
      <c r="O295" s="15">
        <f t="shared" si="315"/>
        <v>2.720623687263668E-3</v>
      </c>
      <c r="P295" s="15">
        <f t="shared" si="316"/>
        <v>2.4743264165005829E-3</v>
      </c>
      <c r="Q295" s="5">
        <f t="shared" si="317"/>
        <v>4345.1564435814516</v>
      </c>
      <c r="R295" s="5">
        <f t="shared" si="318"/>
        <v>5774.9128708057115</v>
      </c>
      <c r="S295" s="5">
        <f t="shared" si="319"/>
        <v>3886.5129193662374</v>
      </c>
      <c r="T295" s="5">
        <f t="shared" si="320"/>
        <v>10.664865969121866</v>
      </c>
      <c r="U295" s="5">
        <f t="shared" si="321"/>
        <v>32.038127692813298</v>
      </c>
      <c r="V295" s="5">
        <f t="shared" si="322"/>
        <v>63.311911415163181</v>
      </c>
      <c r="W295" s="15">
        <f t="shared" si="323"/>
        <v>-1.0734613539272964E-2</v>
      </c>
      <c r="X295" s="15">
        <f t="shared" si="324"/>
        <v>-1.217998157191269E-2</v>
      </c>
      <c r="Y295" s="15">
        <f t="shared" si="325"/>
        <v>-9.7425357312937999E-3</v>
      </c>
      <c r="Z295" s="5">
        <f t="shared" si="338"/>
        <v>3799.7489818442859</v>
      </c>
      <c r="AA295" s="5">
        <f t="shared" si="339"/>
        <v>17808.263339187175</v>
      </c>
      <c r="AB295" s="5">
        <f t="shared" si="340"/>
        <v>93766.018594446927</v>
      </c>
      <c r="AC295" s="16">
        <f t="shared" si="326"/>
        <v>0.87751031744434072</v>
      </c>
      <c r="AD295" s="16">
        <f t="shared" si="327"/>
        <v>3.0867420863532589</v>
      </c>
      <c r="AE295" s="16">
        <f t="shared" si="328"/>
        <v>24.111874744044343</v>
      </c>
      <c r="AF295" s="15">
        <f t="shared" si="329"/>
        <v>-4.0504037456468023E-3</v>
      </c>
      <c r="AG295" s="15">
        <f t="shared" si="330"/>
        <v>2.9673830763510267E-4</v>
      </c>
      <c r="AH295" s="15">
        <f t="shared" si="331"/>
        <v>9.7937136394747881E-3</v>
      </c>
      <c r="AI295" s="1">
        <f t="shared" si="295"/>
        <v>797342.05447128357</v>
      </c>
      <c r="AJ295" s="1">
        <f t="shared" si="296"/>
        <v>349971.45005829848</v>
      </c>
      <c r="AK295" s="1">
        <f t="shared" si="297"/>
        <v>119503.29711950851</v>
      </c>
      <c r="AL295" s="14">
        <f t="shared" si="332"/>
        <v>96.685160183589062</v>
      </c>
      <c r="AM295" s="14">
        <f t="shared" si="333"/>
        <v>23.993507853536894</v>
      </c>
      <c r="AN295" s="14">
        <f t="shared" si="334"/>
        <v>7.4692844752674272</v>
      </c>
      <c r="AO295" s="11">
        <f t="shared" si="335"/>
        <v>1.866911704268374E-3</v>
      </c>
      <c r="AP295" s="11">
        <f t="shared" si="336"/>
        <v>2.3518163558884021E-3</v>
      </c>
      <c r="AQ295" s="11">
        <f t="shared" si="337"/>
        <v>2.1333941735402016E-3</v>
      </c>
      <c r="AR295" s="1">
        <f t="shared" si="341"/>
        <v>407427.1965688123</v>
      </c>
      <c r="AS295" s="1">
        <f t="shared" si="341"/>
        <v>180251.2595672413</v>
      </c>
      <c r="AT295" s="1">
        <f t="shared" si="341"/>
        <v>61386.756970275565</v>
      </c>
      <c r="AU295" s="1">
        <f t="shared" si="298"/>
        <v>81485.439313762472</v>
      </c>
      <c r="AV295" s="1">
        <f t="shared" si="299"/>
        <v>36050.251913448265</v>
      </c>
      <c r="AW295" s="1">
        <f t="shared" si="300"/>
        <v>12277.351394055113</v>
      </c>
      <c r="AX295" s="1">
        <f t="shared" si="352"/>
        <v>279681.01568685984</v>
      </c>
      <c r="AY295" s="1">
        <f t="shared" si="344"/>
        <v>48648.048778546392</v>
      </c>
      <c r="AZ295" s="1">
        <f t="shared" si="345"/>
        <v>11237.974383241599</v>
      </c>
      <c r="BA295" s="1">
        <f t="shared" si="353"/>
        <v>14615.820723838291</v>
      </c>
      <c r="BB295" s="1">
        <f t="shared" si="354"/>
        <v>31990.392882874898</v>
      </c>
      <c r="BC295" s="1">
        <f t="shared" si="355"/>
        <v>40758.775274129395</v>
      </c>
      <c r="BD295" s="1">
        <f t="shared" si="356"/>
        <v>86.581846768104469</v>
      </c>
      <c r="BE295" s="2">
        <f t="shared" si="362"/>
        <v>1.2215527840971803E-2</v>
      </c>
      <c r="BF295" s="2">
        <f t="shared" si="363"/>
        <v>1.0459493193196024E-2</v>
      </c>
      <c r="BG295" s="2">
        <f t="shared" si="364"/>
        <v>6.7106044469667243E-3</v>
      </c>
      <c r="BH295" s="2">
        <f t="shared" si="346"/>
        <v>7.4705547094993776E-3</v>
      </c>
      <c r="BI295" s="2">
        <f t="shared" si="357"/>
        <v>1.4921912043355725E-5</v>
      </c>
      <c r="BJ295" s="2">
        <f t="shared" si="347"/>
        <v>1.0940099785851396E-5</v>
      </c>
      <c r="BK295" s="2">
        <f t="shared" si="348"/>
        <v>4.5032212043649583E-6</v>
      </c>
      <c r="BL295" s="2">
        <f t="shared" si="349"/>
        <v>6.0795927912708203</v>
      </c>
      <c r="BM295" s="2">
        <f t="shared" si="350"/>
        <v>1.971966766191021</v>
      </c>
      <c r="BN295" s="2">
        <f t="shared" si="351"/>
        <v>0.27643814565574332</v>
      </c>
      <c r="BO295" s="2">
        <f t="shared" si="358"/>
        <v>261.96142359065834</v>
      </c>
      <c r="BP295" s="2">
        <f t="shared" si="359"/>
        <v>21.1737302689126</v>
      </c>
      <c r="BQ295" s="2">
        <f t="shared" si="360"/>
        <v>0.87865998894826292</v>
      </c>
      <c r="BR295" s="11">
        <f t="shared" si="361"/>
        <v>3.2222238508942319E-2</v>
      </c>
      <c r="BS295" s="17">
        <f t="shared" si="342"/>
        <v>1.0501154010564551E-4</v>
      </c>
      <c r="BT295" s="17">
        <f t="shared" si="343"/>
        <v>9.9103597307376493E-4</v>
      </c>
      <c r="BU295" s="12">
        <f>(BU$3*templow!$I405+BU$4*templow!$I405^2+BU$5*templow!$I405^6)*(K295/K$56)^$BW$1</f>
        <v>-2.0429806446357484</v>
      </c>
      <c r="BV295" s="12">
        <f>(BV$3*templow!$I405+BV$4*templow!$I405^2+BV$5*templow!$I405^6)*(L295/L$56)^$BW$1</f>
        <v>-2.4209347484047234</v>
      </c>
      <c r="BW295" s="12">
        <f>(BW$3*templow!$I405+BW$4*templow!$I405^2+BW$5*templow!$I405^6)*(M295/M$56)^$BW$1</f>
        <v>-2.9828961568852574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301"/>
        <v>2250</v>
      </c>
      <c r="B296" s="5">
        <f t="shared" si="302"/>
        <v>1165.4053904452169</v>
      </c>
      <c r="C296" s="5">
        <f t="shared" si="303"/>
        <v>2964.168482219588</v>
      </c>
      <c r="D296" s="5">
        <f t="shared" si="304"/>
        <v>4369.9520533164759</v>
      </c>
      <c r="E296" s="15">
        <f t="shared" si="305"/>
        <v>1.8505176913467097E-8</v>
      </c>
      <c r="F296" s="15">
        <f t="shared" si="306"/>
        <v>3.6456439393062724E-8</v>
      </c>
      <c r="G296" s="15">
        <f t="shared" si="307"/>
        <v>7.4424524187432867E-8</v>
      </c>
      <c r="H296" s="5">
        <f t="shared" si="308"/>
        <v>408217.69167565421</v>
      </c>
      <c r="I296" s="5">
        <f t="shared" si="309"/>
        <v>180736.27648044477</v>
      </c>
      <c r="J296" s="5">
        <f t="shared" si="310"/>
        <v>61536.991443932035</v>
      </c>
      <c r="K296" s="5">
        <f t="shared" si="311"/>
        <v>350279.56368015753</v>
      </c>
      <c r="L296" s="5">
        <f t="shared" si="312"/>
        <v>60973.685390888546</v>
      </c>
      <c r="M296" s="5">
        <f t="shared" si="313"/>
        <v>14081.845908865278</v>
      </c>
      <c r="N296" s="15">
        <f t="shared" si="314"/>
        <v>1.9401933875760058E-3</v>
      </c>
      <c r="O296" s="15">
        <f t="shared" si="315"/>
        <v>2.6907458253941918E-3</v>
      </c>
      <c r="P296" s="15">
        <f t="shared" si="316"/>
        <v>2.4472687792949088E-3</v>
      </c>
      <c r="Q296" s="5">
        <f t="shared" si="317"/>
        <v>4306.852894334661</v>
      </c>
      <c r="R296" s="5">
        <f t="shared" si="318"/>
        <v>5719.9243071129731</v>
      </c>
      <c r="S296" s="5">
        <f t="shared" si="319"/>
        <v>3858.0673926552395</v>
      </c>
      <c r="T296" s="5">
        <f t="shared" si="320"/>
        <v>10.5503827544952</v>
      </c>
      <c r="U296" s="5">
        <f t="shared" si="321"/>
        <v>31.647903887916247</v>
      </c>
      <c r="V296" s="5">
        <f t="shared" si="322"/>
        <v>62.695092855984448</v>
      </c>
      <c r="W296" s="15">
        <f t="shared" si="323"/>
        <v>-1.0734613539272964E-2</v>
      </c>
      <c r="X296" s="15">
        <f t="shared" si="324"/>
        <v>-1.217998157191269E-2</v>
      </c>
      <c r="Y296" s="15">
        <f t="shared" si="325"/>
        <v>-9.7425357312937999E-3</v>
      </c>
      <c r="Z296" s="5">
        <f t="shared" si="338"/>
        <v>3751.0875755775514</v>
      </c>
      <c r="AA296" s="5">
        <f t="shared" si="339"/>
        <v>17644.453396880279</v>
      </c>
      <c r="AB296" s="5">
        <f t="shared" si="340"/>
        <v>93993.875438658215</v>
      </c>
      <c r="AC296" s="16">
        <f t="shared" si="326"/>
        <v>0.8739560463677204</v>
      </c>
      <c r="AD296" s="16">
        <f t="shared" si="327"/>
        <v>3.0876580409760694</v>
      </c>
      <c r="AE296" s="16">
        <f t="shared" si="328"/>
        <v>24.348019540598397</v>
      </c>
      <c r="AF296" s="15">
        <f t="shared" si="329"/>
        <v>-4.0504037456468023E-3</v>
      </c>
      <c r="AG296" s="15">
        <f t="shared" si="330"/>
        <v>2.9673830763510267E-4</v>
      </c>
      <c r="AH296" s="15">
        <f t="shared" si="331"/>
        <v>9.7937136394747881E-3</v>
      </c>
      <c r="AI296" s="1">
        <f t="shared" si="295"/>
        <v>799093.28833791765</v>
      </c>
      <c r="AJ296" s="1">
        <f t="shared" si="296"/>
        <v>351024.55696591688</v>
      </c>
      <c r="AK296" s="1">
        <f t="shared" si="297"/>
        <v>119830.31880161277</v>
      </c>
      <c r="AL296" s="14">
        <f t="shared" si="332"/>
        <v>96.863857814193111</v>
      </c>
      <c r="AM296" s="14">
        <f t="shared" si="333"/>
        <v>24.049371894499931</v>
      </c>
      <c r="AN296" s="14">
        <f t="shared" si="334"/>
        <v>7.4850600539676764</v>
      </c>
      <c r="AO296" s="11">
        <f t="shared" si="335"/>
        <v>1.8482425872256903E-3</v>
      </c>
      <c r="AP296" s="11">
        <f t="shared" si="336"/>
        <v>2.3282981923295181E-3</v>
      </c>
      <c r="AQ296" s="11">
        <f t="shared" si="337"/>
        <v>2.1120602318047996E-3</v>
      </c>
      <c r="AR296" s="1">
        <f t="shared" si="341"/>
        <v>408217.69167565421</v>
      </c>
      <c r="AS296" s="1">
        <f t="shared" si="341"/>
        <v>180736.27648044477</v>
      </c>
      <c r="AT296" s="1">
        <f t="shared" si="341"/>
        <v>61536.991443932035</v>
      </c>
      <c r="AU296" s="1">
        <f t="shared" si="298"/>
        <v>81643.538335130841</v>
      </c>
      <c r="AV296" s="1">
        <f t="shared" si="299"/>
        <v>36147.255296088952</v>
      </c>
      <c r="AW296" s="1">
        <f t="shared" si="300"/>
        <v>12307.398288786408</v>
      </c>
      <c r="AX296" s="1">
        <f t="shared" si="352"/>
        <v>280223.65094412601</v>
      </c>
      <c r="AY296" s="1">
        <f t="shared" si="344"/>
        <v>48778.948312710832</v>
      </c>
      <c r="AZ296" s="1">
        <f t="shared" si="345"/>
        <v>11265.476727092222</v>
      </c>
      <c r="BA296" s="1">
        <f t="shared" si="353"/>
        <v>14618.079915474997</v>
      </c>
      <c r="BB296" s="1">
        <f t="shared" si="354"/>
        <v>31998.359161852357</v>
      </c>
      <c r="BC296" s="1">
        <f t="shared" si="355"/>
        <v>40769.459690026553</v>
      </c>
      <c r="BD296" s="1">
        <f t="shared" si="356"/>
        <v>84.080164289155434</v>
      </c>
      <c r="BE296" s="2">
        <f t="shared" si="362"/>
        <v>1.2215527840971803E-2</v>
      </c>
      <c r="BF296" s="2">
        <f t="shared" si="363"/>
        <v>1.0459493193196024E-2</v>
      </c>
      <c r="BG296" s="2">
        <f t="shared" si="364"/>
        <v>6.7106044469667243E-3</v>
      </c>
      <c r="BH296" s="2">
        <f t="shared" si="346"/>
        <v>7.4628098503760516E-3</v>
      </c>
      <c r="BI296" s="2">
        <f t="shared" si="357"/>
        <v>1.4921912043355725E-5</v>
      </c>
      <c r="BJ296" s="2">
        <f t="shared" si="347"/>
        <v>1.0940099785851396E-5</v>
      </c>
      <c r="BK296" s="2">
        <f t="shared" si="348"/>
        <v>4.5032212043649583E-6</v>
      </c>
      <c r="BL296" s="2">
        <f t="shared" si="349"/>
        <v>6.0913884897258184</v>
      </c>
      <c r="BM296" s="2">
        <f t="shared" si="350"/>
        <v>1.9772728996192925</v>
      </c>
      <c r="BN296" s="2">
        <f t="shared" si="351"/>
        <v>0.27711468472313977</v>
      </c>
      <c r="BO296" s="2">
        <f t="shared" si="358"/>
        <v>265.8746018252275</v>
      </c>
      <c r="BP296" s="2">
        <f t="shared" si="359"/>
        <v>21.427808627328186</v>
      </c>
      <c r="BQ296" s="2">
        <f t="shared" si="360"/>
        <v>0.87867514028847782</v>
      </c>
      <c r="BR296" s="11">
        <f t="shared" si="361"/>
        <v>3.2196561536866203E-2</v>
      </c>
      <c r="BS296" s="17">
        <f t="shared" si="342"/>
        <v>1.0173346028403338E-4</v>
      </c>
      <c r="BT296" s="17">
        <f t="shared" si="343"/>
        <v>9.621708476444319E-4</v>
      </c>
      <c r="BU296" s="12">
        <f>(BU$3*templow!$I406+BU$4*templow!$I406^2+BU$5*templow!$I406^6)*(K296/K$56)^$BW$1</f>
        <v>-2.0769510186623497</v>
      </c>
      <c r="BV296" s="12">
        <f>(BV$3*templow!$I406+BV$4*templow!$I406^2+BV$5*templow!$I406^6)*(L296/L$56)^$BW$1</f>
        <v>-2.4442649900378552</v>
      </c>
      <c r="BW296" s="12">
        <f>(BW$3*templow!$I406+BW$4*templow!$I406^2+BW$5*templow!$I406^6)*(M296/M$56)^$BW$1</f>
        <v>-3.0034447573426202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301"/>
        <v>2251</v>
      </c>
      <c r="B297" s="5">
        <f t="shared" si="302"/>
        <v>1165.4054109329481</v>
      </c>
      <c r="C297" s="5">
        <f t="shared" si="303"/>
        <v>2964.1685848794655</v>
      </c>
      <c r="D297" s="5">
        <f t="shared" si="304"/>
        <v>4369.9523622864981</v>
      </c>
      <c r="E297" s="15">
        <f t="shared" si="305"/>
        <v>1.7579918067793741E-8</v>
      </c>
      <c r="F297" s="15">
        <f t="shared" si="306"/>
        <v>3.4633617423409587E-8</v>
      </c>
      <c r="G297" s="15">
        <f t="shared" si="307"/>
        <v>7.0703297978061215E-8</v>
      </c>
      <c r="H297" s="5">
        <f t="shared" si="308"/>
        <v>409000.1048551352</v>
      </c>
      <c r="I297" s="5">
        <f t="shared" si="309"/>
        <v>181217.25273932677</v>
      </c>
      <c r="J297" s="5">
        <f t="shared" si="310"/>
        <v>61685.945148608036</v>
      </c>
      <c r="K297" s="5">
        <f t="shared" si="311"/>
        <v>350950.92318793695</v>
      </c>
      <c r="L297" s="5">
        <f t="shared" si="312"/>
        <v>61135.946741941392</v>
      </c>
      <c r="M297" s="5">
        <f t="shared" si="313"/>
        <v>14115.930800749504</v>
      </c>
      <c r="N297" s="15">
        <f t="shared" si="314"/>
        <v>1.9166391002829464E-3</v>
      </c>
      <c r="O297" s="15">
        <f t="shared" si="315"/>
        <v>2.6611701427037282E-3</v>
      </c>
      <c r="P297" s="15">
        <f t="shared" si="316"/>
        <v>2.4204846512889677E-3</v>
      </c>
      <c r="Q297" s="5">
        <f t="shared" si="317"/>
        <v>4268.7866398166389</v>
      </c>
      <c r="R297" s="5">
        <f t="shared" si="318"/>
        <v>5665.2922225283428</v>
      </c>
      <c r="S297" s="5">
        <f t="shared" si="319"/>
        <v>3829.7277172839031</v>
      </c>
      <c r="T297" s="5">
        <f t="shared" si="320"/>
        <v>10.437128472934283</v>
      </c>
      <c r="U297" s="5">
        <f t="shared" si="321"/>
        <v>31.262433001771761</v>
      </c>
      <c r="V297" s="5">
        <f t="shared" si="322"/>
        <v>62.084283673658234</v>
      </c>
      <c r="W297" s="15">
        <f t="shared" si="323"/>
        <v>-1.0734613539272964E-2</v>
      </c>
      <c r="X297" s="15">
        <f t="shared" si="324"/>
        <v>-1.217998157191269E-2</v>
      </c>
      <c r="Y297" s="15">
        <f t="shared" si="325"/>
        <v>-9.7425357312937999E-3</v>
      </c>
      <c r="Z297" s="5">
        <f t="shared" si="338"/>
        <v>3702.9613937687068</v>
      </c>
      <c r="AA297" s="5">
        <f t="shared" si="339"/>
        <v>17481.629320532815</v>
      </c>
      <c r="AB297" s="5">
        <f t="shared" si="340"/>
        <v>94219.742479230437</v>
      </c>
      <c r="AC297" s="16">
        <f t="shared" si="326"/>
        <v>0.87041617152398187</v>
      </c>
      <c r="AD297" s="16">
        <f t="shared" si="327"/>
        <v>3.0885742673977048</v>
      </c>
      <c r="AE297" s="16">
        <f t="shared" si="328"/>
        <v>24.586477071667353</v>
      </c>
      <c r="AF297" s="15">
        <f t="shared" si="329"/>
        <v>-4.0504037456468023E-3</v>
      </c>
      <c r="AG297" s="15">
        <f t="shared" si="330"/>
        <v>2.9673830763510267E-4</v>
      </c>
      <c r="AH297" s="15">
        <f t="shared" si="331"/>
        <v>9.7937136394747881E-3</v>
      </c>
      <c r="AI297" s="1">
        <f t="shared" si="295"/>
        <v>800827.49783925666</v>
      </c>
      <c r="AJ297" s="1">
        <f t="shared" si="296"/>
        <v>352069.35656541411</v>
      </c>
      <c r="AK297" s="1">
        <f t="shared" si="297"/>
        <v>120154.68521023791</v>
      </c>
      <c r="AL297" s="14">
        <f t="shared" si="332"/>
        <v>97.041095442296537</v>
      </c>
      <c r="AM297" s="14">
        <f t="shared" si="333"/>
        <v>24.104806062517468</v>
      </c>
      <c r="AN297" s="14">
        <f t="shared" si="334"/>
        <v>7.5007108626636061</v>
      </c>
      <c r="AO297" s="11">
        <f t="shared" si="335"/>
        <v>1.8297601613534334E-3</v>
      </c>
      <c r="AP297" s="11">
        <f t="shared" si="336"/>
        <v>2.3050152104062229E-3</v>
      </c>
      <c r="AQ297" s="11">
        <f t="shared" si="337"/>
        <v>2.0909396294867513E-3</v>
      </c>
      <c r="AR297" s="1">
        <f t="shared" si="341"/>
        <v>409000.1048551352</v>
      </c>
      <c r="AS297" s="1">
        <f t="shared" si="341"/>
        <v>181217.25273932677</v>
      </c>
      <c r="AT297" s="1">
        <f t="shared" si="341"/>
        <v>61685.945148608036</v>
      </c>
      <c r="AU297" s="1">
        <f t="shared" si="298"/>
        <v>81800.020971027043</v>
      </c>
      <c r="AV297" s="1">
        <f t="shared" si="299"/>
        <v>36243.450547865352</v>
      </c>
      <c r="AW297" s="1">
        <f t="shared" si="300"/>
        <v>12337.189029721609</v>
      </c>
      <c r="AX297" s="1">
        <f t="shared" si="352"/>
        <v>280760.73855034955</v>
      </c>
      <c r="AY297" s="1">
        <f t="shared" si="344"/>
        <v>48908.757393553111</v>
      </c>
      <c r="AZ297" s="1">
        <f t="shared" si="345"/>
        <v>11292.744640599603</v>
      </c>
      <c r="BA297" s="1">
        <f t="shared" si="353"/>
        <v>14620.311696207558</v>
      </c>
      <c r="BB297" s="1">
        <f t="shared" si="354"/>
        <v>32006.237949727216</v>
      </c>
      <c r="BC297" s="1">
        <f t="shared" si="355"/>
        <v>40780.027194580587</v>
      </c>
      <c r="BD297" s="1">
        <f t="shared" si="356"/>
        <v>81.650543813919256</v>
      </c>
      <c r="BE297" s="2">
        <f t="shared" si="362"/>
        <v>1.2215527840971803E-2</v>
      </c>
      <c r="BF297" s="2">
        <f t="shared" si="363"/>
        <v>1.0459493193196024E-2</v>
      </c>
      <c r="BG297" s="2">
        <f t="shared" si="364"/>
        <v>6.7106044469667243E-3</v>
      </c>
      <c r="BH297" s="2">
        <f t="shared" si="346"/>
        <v>7.4551276364475177E-3</v>
      </c>
      <c r="BI297" s="2">
        <f t="shared" si="357"/>
        <v>1.4921912043355725E-5</v>
      </c>
      <c r="BJ297" s="2">
        <f t="shared" si="347"/>
        <v>1.0940099785851396E-5</v>
      </c>
      <c r="BK297" s="2">
        <f t="shared" si="348"/>
        <v>4.5032212043649583E-6</v>
      </c>
      <c r="BL297" s="2">
        <f t="shared" si="349"/>
        <v>6.1030635903715966</v>
      </c>
      <c r="BM297" s="2">
        <f t="shared" si="350"/>
        <v>1.982534827886087</v>
      </c>
      <c r="BN297" s="2">
        <f t="shared" si="351"/>
        <v>0.27778545620450545</v>
      </c>
      <c r="BO297" s="2">
        <f t="shared" si="358"/>
        <v>269.84630065145956</v>
      </c>
      <c r="BP297" s="2">
        <f t="shared" si="359"/>
        <v>21.684942367361689</v>
      </c>
      <c r="BQ297" s="2">
        <f t="shared" si="360"/>
        <v>0.87869053117152107</v>
      </c>
      <c r="BR297" s="11">
        <f t="shared" si="361"/>
        <v>3.2171144701245796E-2</v>
      </c>
      <c r="BS297" s="17">
        <f t="shared" si="342"/>
        <v>9.8560161964267347E-5</v>
      </c>
      <c r="BT297" s="17">
        <f t="shared" si="343"/>
        <v>9.3414645402372027E-4</v>
      </c>
      <c r="BU297" s="12">
        <f>(BU$3*templow!$I407+BU$4*templow!$I407^2+BU$5*templow!$I407^6)*(K297/K$56)^$BW$1</f>
        <v>-2.1108944813434989</v>
      </c>
      <c r="BV297" s="12">
        <f>(BV$3*templow!$I407+BV$4*templow!$I407^2+BV$5*templow!$I407^6)*(L297/L$56)^$BW$1</f>
        <v>-2.4675651252658994</v>
      </c>
      <c r="BW297" s="12">
        <f>(BW$3*templow!$I407+BW$4*templow!$I407^2+BW$5*templow!$I407^6)*(M297/M$56)^$BW$1</f>
        <v>-3.0239632658200719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301"/>
        <v>2252</v>
      </c>
      <c r="B298" s="5">
        <f t="shared" si="302"/>
        <v>1165.4054303962932</v>
      </c>
      <c r="C298" s="5">
        <f t="shared" si="303"/>
        <v>2964.1686824063522</v>
      </c>
      <c r="D298" s="5">
        <f t="shared" si="304"/>
        <v>4369.9526558080397</v>
      </c>
      <c r="E298" s="15">
        <f t="shared" si="305"/>
        <v>1.6700922164404053E-8</v>
      </c>
      <c r="F298" s="15">
        <f t="shared" si="306"/>
        <v>3.2901936552239103E-8</v>
      </c>
      <c r="G298" s="15">
        <f t="shared" si="307"/>
        <v>6.7168133079158156E-8</v>
      </c>
      <c r="H298" s="5">
        <f t="shared" si="308"/>
        <v>409774.48229915346</v>
      </c>
      <c r="I298" s="5">
        <f t="shared" si="309"/>
        <v>181694.20323417895</v>
      </c>
      <c r="J298" s="5">
        <f t="shared" si="310"/>
        <v>61833.623680178905</v>
      </c>
      <c r="K298" s="5">
        <f t="shared" si="311"/>
        <v>351615.38775377994</v>
      </c>
      <c r="L298" s="5">
        <f t="shared" si="312"/>
        <v>61296.850045213061</v>
      </c>
      <c r="M298" s="5">
        <f t="shared" si="313"/>
        <v>14149.723933049194</v>
      </c>
      <c r="N298" s="15">
        <f t="shared" si="314"/>
        <v>1.893326165969933E-3</v>
      </c>
      <c r="O298" s="15">
        <f t="shared" si="315"/>
        <v>2.6318935396691945E-3</v>
      </c>
      <c r="P298" s="15">
        <f t="shared" si="316"/>
        <v>2.3939712355274256E-3</v>
      </c>
      <c r="Q298" s="5">
        <f t="shared" si="317"/>
        <v>4230.9583817076427</v>
      </c>
      <c r="R298" s="5">
        <f t="shared" si="318"/>
        <v>5611.0180893150937</v>
      </c>
      <c r="S298" s="5">
        <f t="shared" si="319"/>
        <v>3801.4956494104554</v>
      </c>
      <c r="T298" s="5">
        <f t="shared" si="320"/>
        <v>10.325089932317592</v>
      </c>
      <c r="U298" s="5">
        <f t="shared" si="321"/>
        <v>30.881657143917025</v>
      </c>
      <c r="V298" s="5">
        <f t="shared" si="322"/>
        <v>61.479425321615835</v>
      </c>
      <c r="W298" s="15">
        <f t="shared" si="323"/>
        <v>-1.0734613539272964E-2</v>
      </c>
      <c r="X298" s="15">
        <f t="shared" si="324"/>
        <v>-1.217998157191269E-2</v>
      </c>
      <c r="Y298" s="15">
        <f t="shared" si="325"/>
        <v>-9.7425357312937999E-3</v>
      </c>
      <c r="Z298" s="5">
        <f t="shared" si="338"/>
        <v>3655.3667291512343</v>
      </c>
      <c r="AA298" s="5">
        <f t="shared" si="339"/>
        <v>17319.796877711389</v>
      </c>
      <c r="AB298" s="5">
        <f t="shared" si="340"/>
        <v>94443.628444080212</v>
      </c>
      <c r="AC298" s="16">
        <f t="shared" si="326"/>
        <v>0.86689063460256954</v>
      </c>
      <c r="AD298" s="16">
        <f t="shared" si="327"/>
        <v>3.0894907656988178</v>
      </c>
      <c r="AE298" s="16">
        <f t="shared" si="328"/>
        <v>24.827269987510775</v>
      </c>
      <c r="AF298" s="15">
        <f t="shared" si="329"/>
        <v>-4.0504037456468023E-3</v>
      </c>
      <c r="AG298" s="15">
        <f t="shared" si="330"/>
        <v>2.9673830763510267E-4</v>
      </c>
      <c r="AH298" s="15">
        <f t="shared" si="331"/>
        <v>9.7937136394747881E-3</v>
      </c>
      <c r="AI298" s="1">
        <f t="shared" si="295"/>
        <v>802544.76902635815</v>
      </c>
      <c r="AJ298" s="1">
        <f t="shared" si="296"/>
        <v>353105.8714567381</v>
      </c>
      <c r="AK298" s="1">
        <f t="shared" si="297"/>
        <v>120476.40571893571</v>
      </c>
      <c r="AL298" s="14">
        <f t="shared" si="332"/>
        <v>97.216881753446401</v>
      </c>
      <c r="AM298" s="14">
        <f t="shared" si="333"/>
        <v>24.159812387689282</v>
      </c>
      <c r="AN298" s="14">
        <f t="shared" si="334"/>
        <v>7.5162375609197509</v>
      </c>
      <c r="AO298" s="11">
        <f t="shared" si="335"/>
        <v>1.811462559739899E-3</v>
      </c>
      <c r="AP298" s="11">
        <f t="shared" si="336"/>
        <v>2.2819650583021608E-3</v>
      </c>
      <c r="AQ298" s="11">
        <f t="shared" si="337"/>
        <v>2.0700302331918838E-3</v>
      </c>
      <c r="AR298" s="1">
        <f t="shared" si="341"/>
        <v>409774.48229915346</v>
      </c>
      <c r="AS298" s="1">
        <f t="shared" si="341"/>
        <v>181694.20323417895</v>
      </c>
      <c r="AT298" s="1">
        <f t="shared" si="341"/>
        <v>61833.623680178905</v>
      </c>
      <c r="AU298" s="1">
        <f t="shared" si="298"/>
        <v>81954.896459830692</v>
      </c>
      <c r="AV298" s="1">
        <f t="shared" si="299"/>
        <v>36338.840646835793</v>
      </c>
      <c r="AW298" s="1">
        <f t="shared" si="300"/>
        <v>12366.724736035781</v>
      </c>
      <c r="AX298" s="1">
        <f t="shared" si="352"/>
        <v>281292.31020302401</v>
      </c>
      <c r="AY298" s="1">
        <f t="shared" si="344"/>
        <v>49037.48003617044</v>
      </c>
      <c r="AZ298" s="1">
        <f t="shared" si="345"/>
        <v>11319.779146439356</v>
      </c>
      <c r="BA298" s="1">
        <f t="shared" si="353"/>
        <v>14622.516346803284</v>
      </c>
      <c r="BB298" s="1">
        <f t="shared" si="354"/>
        <v>32014.030130981606</v>
      </c>
      <c r="BC298" s="1">
        <f t="shared" si="355"/>
        <v>40790.478972292993</v>
      </c>
      <c r="BD298" s="1">
        <f t="shared" si="356"/>
        <v>79.290918262166798</v>
      </c>
      <c r="BE298" s="2">
        <f t="shared" si="362"/>
        <v>1.2215527840971803E-2</v>
      </c>
      <c r="BF298" s="2">
        <f t="shared" si="363"/>
        <v>1.0459493193196024E-2</v>
      </c>
      <c r="BG298" s="2">
        <f t="shared" si="364"/>
        <v>6.7106044469667243E-3</v>
      </c>
      <c r="BH298" s="2">
        <f t="shared" si="346"/>
        <v>7.4475078914704763E-3</v>
      </c>
      <c r="BI298" s="2">
        <f t="shared" si="357"/>
        <v>1.4921912043355725E-5</v>
      </c>
      <c r="BJ298" s="2">
        <f t="shared" si="347"/>
        <v>1.0940099785851396E-5</v>
      </c>
      <c r="BK298" s="2">
        <f t="shared" si="348"/>
        <v>4.5032212043649583E-6</v>
      </c>
      <c r="BL298" s="2">
        <f t="shared" si="349"/>
        <v>6.114618782479595</v>
      </c>
      <c r="BM298" s="2">
        <f t="shared" si="350"/>
        <v>1.9877527138926812</v>
      </c>
      <c r="BN298" s="2">
        <f t="shared" si="351"/>
        <v>0.27845048529930488</v>
      </c>
      <c r="BO298" s="2">
        <f t="shared" si="358"/>
        <v>273.87739550868019</v>
      </c>
      <c r="BP298" s="2">
        <f t="shared" si="359"/>
        <v>21.945168241744295</v>
      </c>
      <c r="BQ298" s="2">
        <f t="shared" si="360"/>
        <v>0.87870615916871686</v>
      </c>
      <c r="BR298" s="11">
        <f t="shared" si="361"/>
        <v>3.2145985319041087E-2</v>
      </c>
      <c r="BS298" s="17">
        <f t="shared" si="342"/>
        <v>9.5488197350057524E-5</v>
      </c>
      <c r="BT298" s="17">
        <f t="shared" si="343"/>
        <v>9.0693830487739832E-4</v>
      </c>
      <c r="BU298" s="12">
        <f>(BU$3*templow!$I408+BU$4*templow!$I408^2+BU$5*templow!$I408^6)*(K298/K$56)^$BW$1</f>
        <v>-2.14481077159668</v>
      </c>
      <c r="BV298" s="12">
        <f>(BV$3*templow!$I408+BV$4*templow!$I408^2+BV$5*templow!$I408^6)*(L298/L$56)^$BW$1</f>
        <v>-2.4908351555719577</v>
      </c>
      <c r="BW298" s="12">
        <f>(BW$3*templow!$I408+BW$4*templow!$I408^2+BW$5*templow!$I408^6)*(M298/M$56)^$BW$1</f>
        <v>-3.0444517320864319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301"/>
        <v>2253</v>
      </c>
      <c r="B299" s="5">
        <f t="shared" si="302"/>
        <v>1165.4054488864713</v>
      </c>
      <c r="C299" s="5">
        <f t="shared" si="303"/>
        <v>2964.1687750568976</v>
      </c>
      <c r="D299" s="5">
        <f t="shared" si="304"/>
        <v>4369.9529346535228</v>
      </c>
      <c r="E299" s="15">
        <f t="shared" si="305"/>
        <v>1.5865876056183849E-8</v>
      </c>
      <c r="F299" s="15">
        <f t="shared" si="306"/>
        <v>3.1256839724627149E-8</v>
      </c>
      <c r="G299" s="15">
        <f t="shared" si="307"/>
        <v>6.3809726425200242E-8</v>
      </c>
      <c r="H299" s="5">
        <f t="shared" si="308"/>
        <v>410540.8703741373</v>
      </c>
      <c r="I299" s="5">
        <f t="shared" si="309"/>
        <v>182167.14312269908</v>
      </c>
      <c r="J299" s="5">
        <f t="shared" si="310"/>
        <v>61980.032699035604</v>
      </c>
      <c r="K299" s="5">
        <f t="shared" si="311"/>
        <v>352272.99714996474</v>
      </c>
      <c r="L299" s="5">
        <f t="shared" si="312"/>
        <v>61456.400409994319</v>
      </c>
      <c r="M299" s="5">
        <f t="shared" si="313"/>
        <v>14183.22659897246</v>
      </c>
      <c r="N299" s="15">
        <f t="shared" si="314"/>
        <v>1.8702520398377054E-3</v>
      </c>
      <c r="O299" s="15">
        <f t="shared" si="315"/>
        <v>2.6029129500713122E-3</v>
      </c>
      <c r="P299" s="15">
        <f t="shared" si="316"/>
        <v>2.3677257649539207E-3</v>
      </c>
      <c r="Q299" s="5">
        <f t="shared" si="317"/>
        <v>4193.3687611026671</v>
      </c>
      <c r="R299" s="5">
        <f t="shared" si="318"/>
        <v>5557.1032692036824</v>
      </c>
      <c r="S299" s="5">
        <f t="shared" si="319"/>
        <v>3773.3728906040456</v>
      </c>
      <c r="T299" s="5">
        <f t="shared" si="320"/>
        <v>10.214254082135925</v>
      </c>
      <c r="U299" s="5">
        <f t="shared" si="321"/>
        <v>30.505519128993988</v>
      </c>
      <c r="V299" s="5">
        <f t="shared" si="322"/>
        <v>60.880459823680582</v>
      </c>
      <c r="W299" s="15">
        <f t="shared" si="323"/>
        <v>-1.0734613539272964E-2</v>
      </c>
      <c r="X299" s="15">
        <f t="shared" si="324"/>
        <v>-1.217998157191269E-2</v>
      </c>
      <c r="Y299" s="15">
        <f t="shared" si="325"/>
        <v>-9.7425357312937999E-3</v>
      </c>
      <c r="Z299" s="5">
        <f t="shared" si="338"/>
        <v>3608.2998409448974</v>
      </c>
      <c r="AA299" s="5">
        <f t="shared" si="339"/>
        <v>17158.961496959681</v>
      </c>
      <c r="AB299" s="5">
        <f t="shared" si="340"/>
        <v>94665.542161916164</v>
      </c>
      <c r="AC299" s="16">
        <f t="shared" si="326"/>
        <v>0.8633793775291092</v>
      </c>
      <c r="AD299" s="16">
        <f t="shared" si="327"/>
        <v>3.0904075359600855</v>
      </c>
      <c r="AE299" s="16">
        <f t="shared" si="328"/>
        <v>25.07042116021838</v>
      </c>
      <c r="AF299" s="15">
        <f t="shared" si="329"/>
        <v>-4.0504037456468023E-3</v>
      </c>
      <c r="AG299" s="15">
        <f t="shared" si="330"/>
        <v>2.9673830763510267E-4</v>
      </c>
      <c r="AH299" s="15">
        <f t="shared" si="331"/>
        <v>9.7937136394747881E-3</v>
      </c>
      <c r="AI299" s="1">
        <f t="shared" si="295"/>
        <v>804245.18858355307</v>
      </c>
      <c r="AJ299" s="1">
        <f t="shared" si="296"/>
        <v>354134.12495790009</v>
      </c>
      <c r="AK299" s="1">
        <f t="shared" si="297"/>
        <v>120795.48988307793</v>
      </c>
      <c r="AL299" s="14">
        <f t="shared" si="332"/>
        <v>97.39122544750272</v>
      </c>
      <c r="AM299" s="14">
        <f t="shared" si="333"/>
        <v>24.214392916896287</v>
      </c>
      <c r="AN299" s="14">
        <f t="shared" si="334"/>
        <v>7.5316408115207976</v>
      </c>
      <c r="AO299" s="11">
        <f t="shared" si="335"/>
        <v>1.7933479341424999E-3</v>
      </c>
      <c r="AP299" s="11">
        <f t="shared" si="336"/>
        <v>2.259145407719139E-3</v>
      </c>
      <c r="AQ299" s="11">
        <f t="shared" si="337"/>
        <v>2.049329930859965E-3</v>
      </c>
      <c r="AR299" s="1">
        <f t="shared" si="341"/>
        <v>410540.8703741373</v>
      </c>
      <c r="AS299" s="1">
        <f t="shared" si="341"/>
        <v>182167.14312269908</v>
      </c>
      <c r="AT299" s="1">
        <f t="shared" si="341"/>
        <v>61980.032699035604</v>
      </c>
      <c r="AU299" s="1">
        <f t="shared" si="298"/>
        <v>82108.174074827461</v>
      </c>
      <c r="AV299" s="1">
        <f t="shared" si="299"/>
        <v>36433.428624539818</v>
      </c>
      <c r="AW299" s="1">
        <f t="shared" si="300"/>
        <v>12396.006539807122</v>
      </c>
      <c r="AX299" s="1">
        <f t="shared" si="352"/>
        <v>281818.39771997184</v>
      </c>
      <c r="AY299" s="1">
        <f t="shared" si="344"/>
        <v>49165.120327995457</v>
      </c>
      <c r="AZ299" s="1">
        <f t="shared" si="345"/>
        <v>11346.581279177966</v>
      </c>
      <c r="BA299" s="1">
        <f t="shared" si="353"/>
        <v>14624.694145055608</v>
      </c>
      <c r="BB299" s="1">
        <f t="shared" si="354"/>
        <v>32021.736580967699</v>
      </c>
      <c r="BC299" s="1">
        <f t="shared" si="355"/>
        <v>40800.816195326428</v>
      </c>
      <c r="BD299" s="1">
        <f t="shared" si="356"/>
        <v>76.999279503926402</v>
      </c>
      <c r="BE299" s="2">
        <f t="shared" si="362"/>
        <v>1.2215527840971803E-2</v>
      </c>
      <c r="BF299" s="2">
        <f t="shared" si="363"/>
        <v>1.0459493193196024E-2</v>
      </c>
      <c r="BG299" s="2">
        <f t="shared" si="364"/>
        <v>6.7106044469667243E-3</v>
      </c>
      <c r="BH299" s="2">
        <f t="shared" si="346"/>
        <v>7.4399504327468157E-3</v>
      </c>
      <c r="BI299" s="2">
        <f t="shared" si="357"/>
        <v>1.4921912043355725E-5</v>
      </c>
      <c r="BJ299" s="2">
        <f t="shared" si="347"/>
        <v>1.0940099785851396E-5</v>
      </c>
      <c r="BK299" s="2">
        <f t="shared" si="348"/>
        <v>4.5032212043649583E-6</v>
      </c>
      <c r="BL299" s="2">
        <f t="shared" si="349"/>
        <v>6.1260547579255809</v>
      </c>
      <c r="BM299" s="2">
        <f t="shared" si="350"/>
        <v>1.9929267234658008</v>
      </c>
      <c r="BN299" s="2">
        <f t="shared" si="351"/>
        <v>0.27910979749753062</v>
      </c>
      <c r="BO299" s="2">
        <f t="shared" si="358"/>
        <v>277.96877493411472</v>
      </c>
      <c r="BP299" s="2">
        <f t="shared" si="359"/>
        <v>22.20852344535469</v>
      </c>
      <c r="BQ299" s="2">
        <f t="shared" si="360"/>
        <v>0.87872202187760129</v>
      </c>
      <c r="BR299" s="11">
        <f t="shared" si="361"/>
        <v>3.2121080736408708E-2</v>
      </c>
      <c r="BS299" s="17">
        <f t="shared" si="342"/>
        <v>9.2514236075376182E-5</v>
      </c>
      <c r="BT299" s="17">
        <f t="shared" si="343"/>
        <v>8.8052262609456141E-4</v>
      </c>
      <c r="BU299" s="12">
        <f>(BU$3*templow!$I409+BU$4*templow!$I409^2+BU$5*templow!$I409^6)*(K299/K$56)^$BW$1</f>
        <v>-2.1786996411412169</v>
      </c>
      <c r="BV299" s="12">
        <f>(BV$3*templow!$I409+BV$4*templow!$I409^2+BV$5*templow!$I409^6)*(L299/L$56)^$BW$1</f>
        <v>-2.5140750882789082</v>
      </c>
      <c r="BW299" s="12">
        <f>(BW$3*templow!$I409+BW$4*templow!$I409^2+BW$5*templow!$I409^6)*(M299/M$56)^$BW$1</f>
        <v>-3.0649102099306962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301"/>
        <v>2254</v>
      </c>
      <c r="B300" s="5">
        <f t="shared" si="302"/>
        <v>1165.4054664521409</v>
      </c>
      <c r="C300" s="5">
        <f t="shared" si="303"/>
        <v>2964.1688630749186</v>
      </c>
      <c r="D300" s="5">
        <f t="shared" si="304"/>
        <v>4369.9531995567486</v>
      </c>
      <c r="E300" s="15">
        <f t="shared" si="305"/>
        <v>1.5072582253374657E-8</v>
      </c>
      <c r="F300" s="15">
        <f t="shared" si="306"/>
        <v>2.969399773839579E-8</v>
      </c>
      <c r="G300" s="15">
        <f t="shared" si="307"/>
        <v>6.0619240103940226E-8</v>
      </c>
      <c r="H300" s="5">
        <f t="shared" si="308"/>
        <v>411299.31560950796</v>
      </c>
      <c r="I300" s="5">
        <f t="shared" si="309"/>
        <v>182636.08782194936</v>
      </c>
      <c r="J300" s="5">
        <f t="shared" si="310"/>
        <v>62125.177927807774</v>
      </c>
      <c r="K300" s="5">
        <f t="shared" si="311"/>
        <v>352923.7912892513</v>
      </c>
      <c r="L300" s="5">
        <f t="shared" si="312"/>
        <v>61614.603033273037</v>
      </c>
      <c r="M300" s="5">
        <f t="shared" si="313"/>
        <v>14216.440106065491</v>
      </c>
      <c r="N300" s="15">
        <f t="shared" si="314"/>
        <v>1.8474142058908516E-3</v>
      </c>
      <c r="O300" s="15">
        <f t="shared" si="315"/>
        <v>2.5742253406202398E-3</v>
      </c>
      <c r="P300" s="15">
        <f t="shared" si="316"/>
        <v>2.3417455020733335E-3</v>
      </c>
      <c r="Q300" s="5">
        <f t="shared" si="317"/>
        <v>4156.0183598265394</v>
      </c>
      <c r="R300" s="5">
        <f t="shared" si="318"/>
        <v>5503.5490157584163</v>
      </c>
      <c r="S300" s="5">
        <f t="shared" si="319"/>
        <v>3745.3610886611541</v>
      </c>
      <c r="T300" s="5">
        <f t="shared" si="320"/>
        <v>10.104608011972255</v>
      </c>
      <c r="U300" s="5">
        <f t="shared" si="321"/>
        <v>30.133962468161211</v>
      </c>
      <c r="V300" s="5">
        <f t="shared" si="322"/>
        <v>60.28732976851078</v>
      </c>
      <c r="W300" s="15">
        <f t="shared" si="323"/>
        <v>-1.0734613539272964E-2</v>
      </c>
      <c r="X300" s="15">
        <f t="shared" si="324"/>
        <v>-1.217998157191269E-2</v>
      </c>
      <c r="Y300" s="15">
        <f t="shared" si="325"/>
        <v>-9.7425357312937999E-3</v>
      </c>
      <c r="Z300" s="5">
        <f t="shared" si="338"/>
        <v>3561.7569569789671</v>
      </c>
      <c r="AA300" s="5">
        <f t="shared" si="339"/>
        <v>16999.128274604849</v>
      </c>
      <c r="AB300" s="5">
        <f t="shared" si="340"/>
        <v>94885.492558674974</v>
      </c>
      <c r="AC300" s="16">
        <f t="shared" si="326"/>
        <v>0.85988234246445105</v>
      </c>
      <c r="AD300" s="16">
        <f t="shared" si="327"/>
        <v>3.091324578262209</v>
      </c>
      <c r="AE300" s="16">
        <f t="shared" si="328"/>
        <v>25.31595368588259</v>
      </c>
      <c r="AF300" s="15">
        <f t="shared" si="329"/>
        <v>-4.0504037456468023E-3</v>
      </c>
      <c r="AG300" s="15">
        <f t="shared" si="330"/>
        <v>2.9673830763510267E-4</v>
      </c>
      <c r="AH300" s="15">
        <f t="shared" si="331"/>
        <v>9.7937136394747881E-3</v>
      </c>
      <c r="AI300" s="1">
        <f t="shared" si="295"/>
        <v>805928.84380002529</v>
      </c>
      <c r="AJ300" s="1">
        <f t="shared" si="296"/>
        <v>355154.14108664991</v>
      </c>
      <c r="AK300" s="1">
        <f t="shared" si="297"/>
        <v>121111.94743457725</v>
      </c>
      <c r="AL300" s="14">
        <f t="shared" si="332"/>
        <v>97.564135236932998</v>
      </c>
      <c r="AM300" s="14">
        <f t="shared" si="333"/>
        <v>24.268549713109611</v>
      </c>
      <c r="AN300" s="14">
        <f t="shared" si="334"/>
        <v>7.5469212802948977</v>
      </c>
      <c r="AO300" s="11">
        <f t="shared" si="335"/>
        <v>1.775414454801075E-3</v>
      </c>
      <c r="AP300" s="11">
        <f t="shared" si="336"/>
        <v>2.2365539536419476E-3</v>
      </c>
      <c r="AQ300" s="11">
        <f t="shared" si="337"/>
        <v>2.0288366315513655E-3</v>
      </c>
      <c r="AR300" s="1">
        <f t="shared" si="341"/>
        <v>411299.31560950796</v>
      </c>
      <c r="AS300" s="1">
        <f t="shared" si="341"/>
        <v>182636.08782194936</v>
      </c>
      <c r="AT300" s="1">
        <f t="shared" si="341"/>
        <v>62125.177927807774</v>
      </c>
      <c r="AU300" s="1">
        <f t="shared" si="298"/>
        <v>82259.863121901595</v>
      </c>
      <c r="AV300" s="1">
        <f t="shared" si="299"/>
        <v>36527.217564389874</v>
      </c>
      <c r="AW300" s="1">
        <f t="shared" si="300"/>
        <v>12425.035585561556</v>
      </c>
      <c r="AX300" s="1">
        <f t="shared" si="352"/>
        <v>282339.03303140105</v>
      </c>
      <c r="AY300" s="1">
        <f t="shared" si="344"/>
        <v>49291.682426618427</v>
      </c>
      <c r="AZ300" s="1">
        <f t="shared" si="345"/>
        <v>11373.152084852392</v>
      </c>
      <c r="BA300" s="1">
        <f t="shared" si="353"/>
        <v>14626.845365818783</v>
      </c>
      <c r="BB300" s="1">
        <f t="shared" si="354"/>
        <v>32029.358166010315</v>
      </c>
      <c r="BC300" s="1">
        <f t="shared" si="355"/>
        <v>40811.040023649686</v>
      </c>
      <c r="BD300" s="1">
        <f t="shared" si="356"/>
        <v>74.773676691963857</v>
      </c>
      <c r="BE300" s="2">
        <f t="shared" si="362"/>
        <v>1.2215527840971803E-2</v>
      </c>
      <c r="BF300" s="2">
        <f t="shared" si="363"/>
        <v>1.0459493193196024E-2</v>
      </c>
      <c r="BG300" s="2">
        <f t="shared" si="364"/>
        <v>6.7106044469667243E-3</v>
      </c>
      <c r="BH300" s="2">
        <f t="shared" si="346"/>
        <v>7.4324550712627077E-3</v>
      </c>
      <c r="BI300" s="2">
        <f t="shared" si="357"/>
        <v>1.4921912043355725E-5</v>
      </c>
      <c r="BJ300" s="2">
        <f t="shared" si="347"/>
        <v>1.0940099785851396E-5</v>
      </c>
      <c r="BK300" s="2">
        <f t="shared" si="348"/>
        <v>4.5032212043649583E-6</v>
      </c>
      <c r="BL300" s="2">
        <f t="shared" si="349"/>
        <v>6.1373722110174844</v>
      </c>
      <c r="BM300" s="2">
        <f t="shared" si="350"/>
        <v>1.998057025269645</v>
      </c>
      <c r="BN300" s="2">
        <f t="shared" si="351"/>
        <v>0.27976341856944986</v>
      </c>
      <c r="BO300" s="2">
        <f t="shared" si="358"/>
        <v>282.12134075886422</v>
      </c>
      <c r="BP300" s="2">
        <f t="shared" si="359"/>
        <v>22.475045620538278</v>
      </c>
      <c r="BQ300" s="2">
        <f t="shared" si="360"/>
        <v>0.87873811692160686</v>
      </c>
      <c r="BR300" s="11">
        <f t="shared" si="361"/>
        <v>3.2096428328370424E-2</v>
      </c>
      <c r="BS300" s="17">
        <f t="shared" si="342"/>
        <v>8.9635061042807248E-5</v>
      </c>
      <c r="BT300" s="17">
        <f t="shared" si="343"/>
        <v>8.5487633601413727E-4</v>
      </c>
      <c r="BU300" s="12">
        <f>(BU$3*templow!$I410+BU$4*templow!$I410^2+BU$5*templow!$I410^6)*(K300/K$56)^$BW$1</f>
        <v>-2.2125608540982422</v>
      </c>
      <c r="BV300" s="12">
        <f>(BV$3*templow!$I410+BV$4*templow!$I410^2+BV$5*templow!$I410^6)*(L300/L$56)^$BW$1</f>
        <v>-2.5372849363137879</v>
      </c>
      <c r="BW300" s="12">
        <f>(BW$3*templow!$I410+BW$4*templow!$I410^2+BW$5*templow!$I410^6)*(M300/M$56)^$BW$1</f>
        <v>-3.0853387569802657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301"/>
        <v>2255</v>
      </c>
      <c r="B301" s="5">
        <f t="shared" si="302"/>
        <v>1165.4054831395272</v>
      </c>
      <c r="C301" s="5">
        <f t="shared" si="303"/>
        <v>2964.1689466920407</v>
      </c>
      <c r="D301" s="5">
        <f t="shared" si="304"/>
        <v>4369.9534512148293</v>
      </c>
      <c r="E301" s="15">
        <f t="shared" si="305"/>
        <v>1.4318953140705924E-8</v>
      </c>
      <c r="F301" s="15">
        <f t="shared" si="306"/>
        <v>2.8209297851475999E-8</v>
      </c>
      <c r="G301" s="15">
        <f t="shared" si="307"/>
        <v>5.7588278098743212E-8</v>
      </c>
      <c r="H301" s="5">
        <f t="shared" si="308"/>
        <v>412049.86468638555</v>
      </c>
      <c r="I301" s="5">
        <f t="shared" si="309"/>
        <v>183101.05300042755</v>
      </c>
      <c r="J301" s="5">
        <f t="shared" si="310"/>
        <v>62269.065149122776</v>
      </c>
      <c r="K301" s="5">
        <f t="shared" si="311"/>
        <v>353567.810215162</v>
      </c>
      <c r="L301" s="5">
        <f t="shared" si="312"/>
        <v>61771.463197050572</v>
      </c>
      <c r="M301" s="5">
        <f t="shared" si="313"/>
        <v>14249.365775695444</v>
      </c>
      <c r="N301" s="15">
        <f t="shared" si="314"/>
        <v>1.824810176605185E-3</v>
      </c>
      <c r="O301" s="15">
        <f t="shared" si="315"/>
        <v>2.5458277105645521E-3</v>
      </c>
      <c r="P301" s="15">
        <f t="shared" si="316"/>
        <v>2.3160277386111705E-3</v>
      </c>
      <c r="Q301" s="5">
        <f t="shared" si="317"/>
        <v>4118.9077017329391</v>
      </c>
      <c r="R301" s="5">
        <f t="shared" si="318"/>
        <v>5450.3564767191956</v>
      </c>
      <c r="S301" s="5">
        <f t="shared" si="319"/>
        <v>3717.4618384190185</v>
      </c>
      <c r="T301" s="5">
        <f t="shared" si="320"/>
        <v>9.9961389499978921</v>
      </c>
      <c r="U301" s="5">
        <f t="shared" si="321"/>
        <v>29.7669313606103</v>
      </c>
      <c r="V301" s="5">
        <f t="shared" si="322"/>
        <v>59.699978304096774</v>
      </c>
      <c r="W301" s="15">
        <f t="shared" si="323"/>
        <v>-1.0734613539272964E-2</v>
      </c>
      <c r="X301" s="15">
        <f t="shared" si="324"/>
        <v>-1.217998157191269E-2</v>
      </c>
      <c r="Y301" s="15">
        <f t="shared" si="325"/>
        <v>-9.7425357312937999E-3</v>
      </c>
      <c r="Z301" s="5">
        <f t="shared" si="338"/>
        <v>3515.7342757616184</v>
      </c>
      <c r="AA301" s="5">
        <f t="shared" si="339"/>
        <v>16840.3019815019</v>
      </c>
      <c r="AB301" s="5">
        <f t="shared" si="340"/>
        <v>95103.488654014291</v>
      </c>
      <c r="AC301" s="16">
        <f t="shared" si="326"/>
        <v>0.85639947180371745</v>
      </c>
      <c r="AD301" s="16">
        <f t="shared" si="327"/>
        <v>3.0922418926859132</v>
      </c>
      <c r="AE301" s="16">
        <f t="shared" si="328"/>
        <v>25.563890886792329</v>
      </c>
      <c r="AF301" s="15">
        <f t="shared" si="329"/>
        <v>-4.0504037456468023E-3</v>
      </c>
      <c r="AG301" s="15">
        <f t="shared" si="330"/>
        <v>2.9673830763510267E-4</v>
      </c>
      <c r="AH301" s="15">
        <f t="shared" si="331"/>
        <v>9.7937136394747881E-3</v>
      </c>
      <c r="AI301" s="1">
        <f t="shared" si="295"/>
        <v>807595.82254192443</v>
      </c>
      <c r="AJ301" s="1">
        <f t="shared" si="296"/>
        <v>356165.94454237481</v>
      </c>
      <c r="AK301" s="1">
        <f t="shared" si="297"/>
        <v>121425.78827668109</v>
      </c>
      <c r="AL301" s="14">
        <f t="shared" si="332"/>
        <v>97.73561984514312</v>
      </c>
      <c r="AM301" s="14">
        <f t="shared" si="333"/>
        <v>24.322284854711523</v>
      </c>
      <c r="AN301" s="14">
        <f t="shared" si="334"/>
        <v>7.5620796359403055</v>
      </c>
      <c r="AO301" s="11">
        <f t="shared" si="335"/>
        <v>1.7576603102530642E-3</v>
      </c>
      <c r="AP301" s="11">
        <f t="shared" si="336"/>
        <v>2.2141884141055283E-3</v>
      </c>
      <c r="AQ301" s="11">
        <f t="shared" si="337"/>
        <v>2.0085482652358517E-3</v>
      </c>
      <c r="AR301" s="1">
        <f t="shared" si="341"/>
        <v>412049.86468638555</v>
      </c>
      <c r="AS301" s="1">
        <f t="shared" si="341"/>
        <v>183101.05300042755</v>
      </c>
      <c r="AT301" s="1">
        <f t="shared" si="341"/>
        <v>62269.065149122776</v>
      </c>
      <c r="AU301" s="1">
        <f t="shared" si="298"/>
        <v>82409.972937277111</v>
      </c>
      <c r="AV301" s="1">
        <f t="shared" si="299"/>
        <v>36620.210600085513</v>
      </c>
      <c r="AW301" s="1">
        <f t="shared" si="300"/>
        <v>12453.813029824556</v>
      </c>
      <c r="AX301" s="1">
        <f t="shared" si="352"/>
        <v>282854.24817212962</v>
      </c>
      <c r="AY301" s="1">
        <f t="shared" si="344"/>
        <v>49417.170557640464</v>
      </c>
      <c r="AZ301" s="1">
        <f t="shared" si="345"/>
        <v>11399.492620556355</v>
      </c>
      <c r="BA301" s="1">
        <f t="shared" si="353"/>
        <v>14628.970281042091</v>
      </c>
      <c r="BB301" s="1">
        <f t="shared" si="354"/>
        <v>32036.895743507986</v>
      </c>
      <c r="BC301" s="1">
        <f t="shared" si="355"/>
        <v>40821.15160518021</v>
      </c>
      <c r="BD301" s="1">
        <f t="shared" si="356"/>
        <v>72.612214640881604</v>
      </c>
      <c r="BE301" s="2">
        <f t="shared" si="362"/>
        <v>1.2215527840971803E-2</v>
      </c>
      <c r="BF301" s="2">
        <f t="shared" si="363"/>
        <v>1.0459493193196024E-2</v>
      </c>
      <c r="BG301" s="2">
        <f t="shared" si="364"/>
        <v>6.7106044469667243E-3</v>
      </c>
      <c r="BH301" s="2">
        <f t="shared" si="346"/>
        <v>7.4250216118276202E-3</v>
      </c>
      <c r="BI301" s="2">
        <f t="shared" si="357"/>
        <v>1.4921912043355725E-5</v>
      </c>
      <c r="BJ301" s="2">
        <f t="shared" si="347"/>
        <v>1.0940099785851396E-5</v>
      </c>
      <c r="BK301" s="2">
        <f t="shared" si="348"/>
        <v>4.5032212043649583E-6</v>
      </c>
      <c r="BL301" s="2">
        <f t="shared" si="349"/>
        <v>6.1485718383268733</v>
      </c>
      <c r="BM301" s="2">
        <f t="shared" si="350"/>
        <v>2.0031437907191427</v>
      </c>
      <c r="BN301" s="2">
        <f t="shared" si="351"/>
        <v>0.28041137455551274</v>
      </c>
      <c r="BO301" s="2">
        <f t="shared" si="358"/>
        <v>286.3360083068174</v>
      </c>
      <c r="BP301" s="2">
        <f t="shared" si="359"/>
        <v>22.744772862489903</v>
      </c>
      <c r="BQ301" s="2">
        <f t="shared" si="360"/>
        <v>0.87875444194975105</v>
      </c>
      <c r="BR301" s="11">
        <f t="shared" si="361"/>
        <v>3.2072025498489615E-2</v>
      </c>
      <c r="BS301" s="17">
        <f t="shared" si="342"/>
        <v>8.6847564416034462E-5</v>
      </c>
      <c r="BT301" s="17">
        <f t="shared" si="343"/>
        <v>8.2997702525644393E-4</v>
      </c>
      <c r="BU301" s="12">
        <f>(BU$3*templow!$I411+BU$4*templow!$I411^2+BU$5*templow!$I411^6)*(K301/K$56)^$BW$1</f>
        <v>-2.2463941865996371</v>
      </c>
      <c r="BV301" s="12">
        <f>(BV$3*templow!$I411+BV$4*templow!$I411^2+BV$5*templow!$I411^6)*(L301/L$56)^$BW$1</f>
        <v>-2.5604647179782365</v>
      </c>
      <c r="BW301" s="12">
        <f>(BW$3*templow!$I411+BW$4*templow!$I411^2+BW$5*templow!$I411^6)*(M301/M$56)^$BW$1</f>
        <v>-3.1057374345240083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301"/>
        <v>2256</v>
      </c>
      <c r="B302" s="5">
        <f t="shared" si="302"/>
        <v>1165.4054989925442</v>
      </c>
      <c r="C302" s="5">
        <f t="shared" si="303"/>
        <v>2964.1690261283093</v>
      </c>
      <c r="D302" s="5">
        <f t="shared" si="304"/>
        <v>4369.953690290019</v>
      </c>
      <c r="E302" s="15">
        <f t="shared" si="305"/>
        <v>1.3603005483670627E-8</v>
      </c>
      <c r="F302" s="15">
        <f t="shared" si="306"/>
        <v>2.6798832958902197E-8</v>
      </c>
      <c r="G302" s="15">
        <f t="shared" si="307"/>
        <v>5.4708864193806049E-8</v>
      </c>
      <c r="H302" s="5">
        <f t="shared" si="308"/>
        <v>412792.5644265252</v>
      </c>
      <c r="I302" s="5">
        <f t="shared" si="309"/>
        <v>183562.05457025836</v>
      </c>
      <c r="J302" s="5">
        <f t="shared" si="310"/>
        <v>62411.700203400869</v>
      </c>
      <c r="K302" s="5">
        <f t="shared" si="311"/>
        <v>354205.0940924607</v>
      </c>
      <c r="L302" s="5">
        <f t="shared" si="312"/>
        <v>61926.986265699059</v>
      </c>
      <c r="M302" s="5">
        <f t="shared" si="313"/>
        <v>14282.004942541809</v>
      </c>
      <c r="N302" s="15">
        <f t="shared" si="314"/>
        <v>1.802437492572917E-3</v>
      </c>
      <c r="O302" s="15">
        <f t="shared" si="315"/>
        <v>2.5177170913430746E-3</v>
      </c>
      <c r="P302" s="15">
        <f t="shared" si="316"/>
        <v>2.2905697951860482E-3</v>
      </c>
      <c r="Q302" s="5">
        <f t="shared" si="317"/>
        <v>4082.0372539871905</v>
      </c>
      <c r="R302" s="5">
        <f t="shared" si="318"/>
        <v>5397.5266963181575</v>
      </c>
      <c r="S302" s="5">
        <f t="shared" si="319"/>
        <v>3689.6766825658187</v>
      </c>
      <c r="T302" s="5">
        <f t="shared" si="320"/>
        <v>9.8888342614847904</v>
      </c>
      <c r="U302" s="5">
        <f t="shared" si="321"/>
        <v>29.404370685185675</v>
      </c>
      <c r="V302" s="5">
        <f t="shared" si="322"/>
        <v>59.11834913231165</v>
      </c>
      <c r="W302" s="15">
        <f t="shared" si="323"/>
        <v>-1.0734613539272964E-2</v>
      </c>
      <c r="X302" s="15">
        <f t="shared" si="324"/>
        <v>-1.217998157191269E-2</v>
      </c>
      <c r="Y302" s="15">
        <f t="shared" si="325"/>
        <v>-9.7425357312937999E-3</v>
      </c>
      <c r="Z302" s="5">
        <f t="shared" si="338"/>
        <v>3470.2279684963419</v>
      </c>
      <c r="AA302" s="5">
        <f t="shared" si="339"/>
        <v>16682.487069714174</v>
      </c>
      <c r="AB302" s="5">
        <f t="shared" si="340"/>
        <v>95319.53955786131</v>
      </c>
      <c r="AC302" s="16">
        <f t="shared" si="326"/>
        <v>0.85293070817535377</v>
      </c>
      <c r="AD302" s="16">
        <f t="shared" si="327"/>
        <v>3.093159479311947</v>
      </c>
      <c r="AE302" s="16">
        <f t="shared" si="328"/>
        <v>25.814256313648354</v>
      </c>
      <c r="AF302" s="15">
        <f t="shared" si="329"/>
        <v>-4.0504037456468023E-3</v>
      </c>
      <c r="AG302" s="15">
        <f t="shared" si="330"/>
        <v>2.9673830763510267E-4</v>
      </c>
      <c r="AH302" s="15">
        <f t="shared" si="331"/>
        <v>9.7937136394747881E-3</v>
      </c>
      <c r="AI302" s="1">
        <f t="shared" si="295"/>
        <v>809246.21322500915</v>
      </c>
      <c r="AJ302" s="1">
        <f t="shared" si="296"/>
        <v>357169.56068822282</v>
      </c>
      <c r="AK302" s="1">
        <f t="shared" si="297"/>
        <v>121737.02247883753</v>
      </c>
      <c r="AL302" s="14">
        <f t="shared" si="332"/>
        <v>97.905688004843924</v>
      </c>
      <c r="AM302" s="14">
        <f t="shared" si="333"/>
        <v>24.375600434828101</v>
      </c>
      <c r="AN302" s="14">
        <f t="shared" si="334"/>
        <v>7.5771165498553055</v>
      </c>
      <c r="AO302" s="11">
        <f t="shared" si="335"/>
        <v>1.7400837071505336E-3</v>
      </c>
      <c r="AP302" s="11">
        <f t="shared" si="336"/>
        <v>2.1920465299644729E-3</v>
      </c>
      <c r="AQ302" s="11">
        <f t="shared" si="337"/>
        <v>1.9884627825834931E-3</v>
      </c>
      <c r="AR302" s="1">
        <f t="shared" si="341"/>
        <v>412792.5644265252</v>
      </c>
      <c r="AS302" s="1">
        <f t="shared" si="341"/>
        <v>183562.05457025836</v>
      </c>
      <c r="AT302" s="1">
        <f t="shared" si="341"/>
        <v>62411.700203400869</v>
      </c>
      <c r="AU302" s="1">
        <f t="shared" si="298"/>
        <v>82558.512885305041</v>
      </c>
      <c r="AV302" s="1">
        <f t="shared" si="299"/>
        <v>36712.410914051674</v>
      </c>
      <c r="AW302" s="1">
        <f t="shared" si="300"/>
        <v>12482.340040680174</v>
      </c>
      <c r="AX302" s="1">
        <f t="shared" si="352"/>
        <v>283364.07527396857</v>
      </c>
      <c r="AY302" s="1">
        <f t="shared" si="344"/>
        <v>49541.589012559249</v>
      </c>
      <c r="AZ302" s="1">
        <f t="shared" si="345"/>
        <v>11425.603954033446</v>
      </c>
      <c r="BA302" s="1">
        <f t="shared" si="353"/>
        <v>14631.069159803606</v>
      </c>
      <c r="BB302" s="1">
        <f t="shared" si="354"/>
        <v>32044.350162032781</v>
      </c>
      <c r="BC302" s="1">
        <f t="shared" si="355"/>
        <v>40831.152075924503</v>
      </c>
      <c r="BD302" s="1">
        <f t="shared" si="356"/>
        <v>70.513052251557468</v>
      </c>
      <c r="BE302" s="2">
        <f t="shared" si="362"/>
        <v>1.2215527840971803E-2</v>
      </c>
      <c r="BF302" s="2">
        <f t="shared" si="363"/>
        <v>1.0459493193196024E-2</v>
      </c>
      <c r="BG302" s="2">
        <f t="shared" si="364"/>
        <v>6.7106044469667243E-3</v>
      </c>
      <c r="BH302" s="2">
        <f t="shared" si="346"/>
        <v>7.4176498532131782E-3</v>
      </c>
      <c r="BI302" s="2">
        <f t="shared" si="357"/>
        <v>1.4921912043355725E-5</v>
      </c>
      <c r="BJ302" s="2">
        <f t="shared" si="347"/>
        <v>1.0940099785851396E-5</v>
      </c>
      <c r="BK302" s="2">
        <f t="shared" si="348"/>
        <v>4.5032212043649583E-6</v>
      </c>
      <c r="BL302" s="2">
        <f t="shared" si="349"/>
        <v>6.1596543385238602</v>
      </c>
      <c r="BM302" s="2">
        <f t="shared" si="350"/>
        <v>2.0081871938945257</v>
      </c>
      <c r="BN302" s="2">
        <f t="shared" si="351"/>
        <v>0.28105369175642358</v>
      </c>
      <c r="BO302" s="2">
        <f t="shared" si="358"/>
        <v>290.61370659653142</v>
      </c>
      <c r="BP302" s="2">
        <f t="shared" si="359"/>
        <v>23.017743724702193</v>
      </c>
      <c r="BQ302" s="2">
        <f t="shared" si="360"/>
        <v>0.87877099463633424</v>
      </c>
      <c r="BR302" s="11">
        <f t="shared" si="361"/>
        <v>3.2047869678548641E-2</v>
      </c>
      <c r="BS302" s="17">
        <f t="shared" si="342"/>
        <v>8.4148743760482396E-5</v>
      </c>
      <c r="BT302" s="17">
        <f t="shared" si="343"/>
        <v>8.0580293714217852E-4</v>
      </c>
      <c r="BU302" s="12">
        <f>(BU$3*templow!$I412+BU$4*templow!$I412^2+BU$5*templow!$I412^6)*(K302/K$56)^$BW$1</f>
        <v>-2.2801994264059116</v>
      </c>
      <c r="BV302" s="12">
        <f>(BV$3*templow!$I412+BV$4*templow!$I412^2+BV$5*templow!$I412^6)*(L302/L$56)^$BW$1</f>
        <v>-2.5836144567249066</v>
      </c>
      <c r="BW302" s="12">
        <f>(BW$3*templow!$I412+BW$4*templow!$I412^2+BW$5*templow!$I412^6)*(M302/M$56)^$BW$1</f>
        <v>-3.1261063073400805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301"/>
        <v>2257</v>
      </c>
      <c r="B303" s="5">
        <f t="shared" si="302"/>
        <v>1165.4055140529108</v>
      </c>
      <c r="C303" s="5">
        <f t="shared" si="303"/>
        <v>2964.1691015927659</v>
      </c>
      <c r="D303" s="5">
        <f t="shared" si="304"/>
        <v>4369.9539174114616</v>
      </c>
      <c r="E303" s="15">
        <f t="shared" si="305"/>
        <v>1.2922855209487094E-8</v>
      </c>
      <c r="F303" s="15">
        <f t="shared" si="306"/>
        <v>2.5458891310957086E-8</v>
      </c>
      <c r="G303" s="15">
        <f t="shared" si="307"/>
        <v>5.1973420984115747E-8</v>
      </c>
      <c r="H303" s="5">
        <f t="shared" si="308"/>
        <v>413527.46178148891</v>
      </c>
      <c r="I303" s="5">
        <f t="shared" si="309"/>
        <v>184019.1086794954</v>
      </c>
      <c r="J303" s="5">
        <f t="shared" si="310"/>
        <v>62553.088986685878</v>
      </c>
      <c r="K303" s="5">
        <f t="shared" si="311"/>
        <v>354835.68319783517</v>
      </c>
      <c r="L303" s="5">
        <f t="shared" si="312"/>
        <v>62081.1776833564</v>
      </c>
      <c r="M303" s="5">
        <f t="shared" si="313"/>
        <v>14314.358954096053</v>
      </c>
      <c r="N303" s="15">
        <f t="shared" si="314"/>
        <v>1.7802937221729209E-3</v>
      </c>
      <c r="O303" s="15">
        <f t="shared" si="315"/>
        <v>2.4898905461954168E-3</v>
      </c>
      <c r="P303" s="15">
        <f t="shared" si="316"/>
        <v>2.26536902097485E-3</v>
      </c>
      <c r="Q303" s="5">
        <f t="shared" si="317"/>
        <v>4045.4074283328205</v>
      </c>
      <c r="R303" s="5">
        <f t="shared" si="318"/>
        <v>5345.0606175706162</v>
      </c>
      <c r="S303" s="5">
        <f t="shared" si="319"/>
        <v>3662.0071124473325</v>
      </c>
      <c r="T303" s="5">
        <f t="shared" si="320"/>
        <v>9.7826814473338288</v>
      </c>
      <c r="U303" s="5">
        <f t="shared" si="321"/>
        <v>29.046225992106425</v>
      </c>
      <c r="V303" s="5">
        <f t="shared" si="322"/>
        <v>58.542386503515004</v>
      </c>
      <c r="W303" s="15">
        <f t="shared" si="323"/>
        <v>-1.0734613539272964E-2</v>
      </c>
      <c r="X303" s="15">
        <f t="shared" si="324"/>
        <v>-1.217998157191269E-2</v>
      </c>
      <c r="Y303" s="15">
        <f t="shared" si="325"/>
        <v>-9.7425357312937999E-3</v>
      </c>
      <c r="Z303" s="5">
        <f t="shared" si="338"/>
        <v>3425.2341810461248</v>
      </c>
      <c r="AA303" s="5">
        <f t="shared" si="339"/>
        <v>16525.687679129318</v>
      </c>
      <c r="AB303" s="5">
        <f t="shared" si="340"/>
        <v>95533.654467017666</v>
      </c>
      <c r="AC303" s="16">
        <f t="shared" si="326"/>
        <v>0.84947599444018318</v>
      </c>
      <c r="AD303" s="16">
        <f t="shared" si="327"/>
        <v>3.0940773382210836</v>
      </c>
      <c r="AE303" s="16">
        <f t="shared" si="328"/>
        <v>26.067073747800229</v>
      </c>
      <c r="AF303" s="15">
        <f t="shared" si="329"/>
        <v>-4.0504037456468023E-3</v>
      </c>
      <c r="AG303" s="15">
        <f t="shared" si="330"/>
        <v>2.9673830763510267E-4</v>
      </c>
      <c r="AH303" s="15">
        <f t="shared" si="331"/>
        <v>9.7937136394747881E-3</v>
      </c>
      <c r="AI303" s="1">
        <f t="shared" si="295"/>
        <v>810880.10478781327</v>
      </c>
      <c r="AJ303" s="1">
        <f t="shared" si="296"/>
        <v>358165.01553345221</v>
      </c>
      <c r="AK303" s="1">
        <f t="shared" si="297"/>
        <v>122045.66027163397</v>
      </c>
      <c r="AL303" s="14">
        <f t="shared" si="332"/>
        <v>98.074348456453166</v>
      </c>
      <c r="AM303" s="14">
        <f t="shared" si="333"/>
        <v>24.428498560673578</v>
      </c>
      <c r="AN303" s="14">
        <f t="shared" si="334"/>
        <v>7.5920326959714028</v>
      </c>
      <c r="AO303" s="11">
        <f t="shared" si="335"/>
        <v>1.7226828700790283E-3</v>
      </c>
      <c r="AP303" s="11">
        <f t="shared" si="336"/>
        <v>2.1701260646648283E-3</v>
      </c>
      <c r="AQ303" s="11">
        <f t="shared" si="337"/>
        <v>1.968578154757658E-3</v>
      </c>
      <c r="AR303" s="1">
        <f t="shared" si="341"/>
        <v>413527.46178148891</v>
      </c>
      <c r="AS303" s="1">
        <f t="shared" si="341"/>
        <v>184019.1086794954</v>
      </c>
      <c r="AT303" s="1">
        <f t="shared" si="341"/>
        <v>62553.088986685878</v>
      </c>
      <c r="AU303" s="1">
        <f t="shared" si="298"/>
        <v>82705.492356297793</v>
      </c>
      <c r="AV303" s="1">
        <f t="shared" si="299"/>
        <v>36803.821735899081</v>
      </c>
      <c r="AW303" s="1">
        <f t="shared" si="300"/>
        <v>12510.617797337176</v>
      </c>
      <c r="AX303" s="1">
        <f t="shared" si="352"/>
        <v>283868.54655826814</v>
      </c>
      <c r="AY303" s="1">
        <f t="shared" si="344"/>
        <v>49664.94214668512</v>
      </c>
      <c r="AZ303" s="1">
        <f t="shared" si="345"/>
        <v>11451.487163276843</v>
      </c>
      <c r="BA303" s="1">
        <f t="shared" si="353"/>
        <v>14633.14226834351</v>
      </c>
      <c r="BB303" s="1">
        <f t="shared" si="354"/>
        <v>32051.722261428626</v>
      </c>
      <c r="BC303" s="1">
        <f t="shared" si="355"/>
        <v>40841.042560116264</v>
      </c>
      <c r="BD303" s="1">
        <f t="shared" si="356"/>
        <v>68.474400979675238</v>
      </c>
      <c r="BE303" s="2">
        <f t="shared" si="362"/>
        <v>1.2215527840971803E-2</v>
      </c>
      <c r="BF303" s="2">
        <f t="shared" si="363"/>
        <v>1.0459493193196024E-2</v>
      </c>
      <c r="BG303" s="2">
        <f t="shared" si="364"/>
        <v>6.7106044469667243E-3</v>
      </c>
      <c r="BH303" s="2">
        <f t="shared" si="346"/>
        <v>7.4103395882917983E-3</v>
      </c>
      <c r="BI303" s="2">
        <f t="shared" si="357"/>
        <v>1.4921912043355725E-5</v>
      </c>
      <c r="BJ303" s="2">
        <f t="shared" si="347"/>
        <v>1.0940099785851396E-5</v>
      </c>
      <c r="BK303" s="2">
        <f t="shared" si="348"/>
        <v>4.5032212043649583E-6</v>
      </c>
      <c r="BL303" s="2">
        <f t="shared" si="349"/>
        <v>6.1706204122155235</v>
      </c>
      <c r="BM303" s="2">
        <f t="shared" si="350"/>
        <v>2.0131874114571122</v>
      </c>
      <c r="BN303" s="2">
        <f t="shared" si="351"/>
        <v>0.28169039672337198</v>
      </c>
      <c r="BO303" s="2">
        <f t="shared" si="358"/>
        <v>294.95537854613957</v>
      </c>
      <c r="BP303" s="2">
        <f t="shared" si="359"/>
        <v>23.293997224478467</v>
      </c>
      <c r="BQ303" s="2">
        <f t="shared" si="360"/>
        <v>0.87878777268063557</v>
      </c>
      <c r="BR303" s="11">
        <f t="shared" si="361"/>
        <v>3.2023958328217778E-2</v>
      </c>
      <c r="BS303" s="17">
        <f t="shared" si="342"/>
        <v>8.1535698326369452E-5</v>
      </c>
      <c r="BT303" s="17">
        <f t="shared" si="343"/>
        <v>7.8233294868172666E-4</v>
      </c>
      <c r="BU303" s="12">
        <f>(BU$3*templow!$I413+BU$4*templow!$I413^2+BU$5*templow!$I413^6)*(K303/K$56)^$BW$1</f>
        <v>-2.3139763725328022</v>
      </c>
      <c r="BV303" s="12">
        <f>(BV$3*templow!$I413+BV$4*templow!$I413^2+BV$5*templow!$I413^6)*(L303/L$56)^$BW$1</f>
        <v>-2.6067341809397133</v>
      </c>
      <c r="BW303" s="12">
        <f>(BW$3*templow!$I413+BW$4*templow!$I413^2+BW$5*templow!$I413^6)*(M303/M$56)^$BW$1</f>
        <v>-3.1464454435284139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301"/>
        <v>2258</v>
      </c>
      <c r="B304" s="5">
        <f t="shared" si="302"/>
        <v>1165.4055283602593</v>
      </c>
      <c r="C304" s="5">
        <f t="shared" si="303"/>
        <v>2964.1691732840022</v>
      </c>
      <c r="D304" s="5">
        <f t="shared" si="304"/>
        <v>4369.9541331768432</v>
      </c>
      <c r="E304" s="15">
        <f t="shared" si="305"/>
        <v>1.227671244901274E-8</v>
      </c>
      <c r="F304" s="15">
        <f t="shared" si="306"/>
        <v>2.4185946745409231E-8</v>
      </c>
      <c r="G304" s="15">
        <f t="shared" si="307"/>
        <v>4.9374749934909955E-8</v>
      </c>
      <c r="H304" s="5">
        <f t="shared" si="308"/>
        <v>414254.60382204887</v>
      </c>
      <c r="I304" s="5">
        <f t="shared" si="309"/>
        <v>184472.231704543</v>
      </c>
      <c r="J304" s="5">
        <f t="shared" si="310"/>
        <v>62693.237448511965</v>
      </c>
      <c r="K304" s="5">
        <f t="shared" si="311"/>
        <v>355459.61791078036</v>
      </c>
      <c r="L304" s="5">
        <f t="shared" si="312"/>
        <v>62234.042971361945</v>
      </c>
      <c r="M304" s="5">
        <f t="shared" si="313"/>
        <v>14346.429170169713</v>
      </c>
      <c r="N304" s="15">
        <f t="shared" si="314"/>
        <v>1.7583764612458808E-3</v>
      </c>
      <c r="O304" s="15">
        <f t="shared" si="315"/>
        <v>2.4623451698231325E-3</v>
      </c>
      <c r="P304" s="15">
        <f t="shared" si="316"/>
        <v>2.2404227933996435E-3</v>
      </c>
      <c r="Q304" s="5">
        <f t="shared" si="317"/>
        <v>4009.0185823418492</v>
      </c>
      <c r="R304" s="5">
        <f t="shared" si="318"/>
        <v>5292.9590845402163</v>
      </c>
      <c r="S304" s="5">
        <f t="shared" si="319"/>
        <v>3634.4545688698408</v>
      </c>
      <c r="T304" s="5">
        <f t="shared" si="320"/>
        <v>9.6776681426188844</v>
      </c>
      <c r="U304" s="5">
        <f t="shared" si="321"/>
        <v>28.692443494788957</v>
      </c>
      <c r="V304" s="5">
        <f t="shared" si="322"/>
        <v>57.972035211209295</v>
      </c>
      <c r="W304" s="15">
        <f t="shared" si="323"/>
        <v>-1.0734613539272964E-2</v>
      </c>
      <c r="X304" s="15">
        <f t="shared" si="324"/>
        <v>-1.217998157191269E-2</v>
      </c>
      <c r="Y304" s="15">
        <f t="shared" si="325"/>
        <v>-9.7425357312937999E-3</v>
      </c>
      <c r="Z304" s="5">
        <f t="shared" si="338"/>
        <v>3380.7490358462824</v>
      </c>
      <c r="AA304" s="5">
        <f t="shared" si="339"/>
        <v>16369.907644008754</v>
      </c>
      <c r="AB304" s="5">
        <f t="shared" si="340"/>
        <v>95745.842661819741</v>
      </c>
      <c r="AC304" s="16">
        <f t="shared" si="326"/>
        <v>0.84603527369046561</v>
      </c>
      <c r="AD304" s="16">
        <f t="shared" si="327"/>
        <v>3.0949954694941195</v>
      </c>
      <c r="AE304" s="16">
        <f t="shared" si="328"/>
        <v>26.322367203505255</v>
      </c>
      <c r="AF304" s="15">
        <f t="shared" si="329"/>
        <v>-4.0504037456468023E-3</v>
      </c>
      <c r="AG304" s="15">
        <f t="shared" si="330"/>
        <v>2.9673830763510267E-4</v>
      </c>
      <c r="AH304" s="15">
        <f t="shared" si="331"/>
        <v>9.7937136394747881E-3</v>
      </c>
      <c r="AI304" s="1">
        <f t="shared" si="295"/>
        <v>812497.58666532976</v>
      </c>
      <c r="AJ304" s="1">
        <f t="shared" si="296"/>
        <v>359152.33571600606</v>
      </c>
      <c r="AK304" s="1">
        <f t="shared" si="297"/>
        <v>122351.71204180775</v>
      </c>
      <c r="AL304" s="14">
        <f t="shared" si="332"/>
        <v>98.241609946532463</v>
      </c>
      <c r="AM304" s="14">
        <f t="shared" si="333"/>
        <v>24.480981352906252</v>
      </c>
      <c r="AN304" s="14">
        <f t="shared" si="334"/>
        <v>7.6068287505897425</v>
      </c>
      <c r="AO304" s="11">
        <f t="shared" si="335"/>
        <v>1.705456041378238E-3</v>
      </c>
      <c r="AP304" s="11">
        <f t="shared" si="336"/>
        <v>2.1484248040181801E-3</v>
      </c>
      <c r="AQ304" s="11">
        <f t="shared" si="337"/>
        <v>1.9488923732100814E-3</v>
      </c>
      <c r="AR304" s="1">
        <f t="shared" si="341"/>
        <v>414254.60382204887</v>
      </c>
      <c r="AS304" s="1">
        <f t="shared" si="341"/>
        <v>184472.231704543</v>
      </c>
      <c r="AT304" s="1">
        <f t="shared" si="341"/>
        <v>62693.237448511965</v>
      </c>
      <c r="AU304" s="1">
        <f t="shared" si="298"/>
        <v>82850.920764409777</v>
      </c>
      <c r="AV304" s="1">
        <f t="shared" si="299"/>
        <v>36894.446340908602</v>
      </c>
      <c r="AW304" s="1">
        <f t="shared" si="300"/>
        <v>12538.647489702395</v>
      </c>
      <c r="AX304" s="1">
        <f t="shared" si="352"/>
        <v>284367.69432862429</v>
      </c>
      <c r="AY304" s="1">
        <f t="shared" si="344"/>
        <v>49787.234377089553</v>
      </c>
      <c r="AZ304" s="1">
        <f t="shared" si="345"/>
        <v>11477.14333613577</v>
      </c>
      <c r="BA304" s="1">
        <f t="shared" si="353"/>
        <v>14635.189870096918</v>
      </c>
      <c r="BB304" s="1">
        <f t="shared" si="354"/>
        <v>32059.012872908424</v>
      </c>
      <c r="BC304" s="1">
        <f t="shared" si="355"/>
        <v>40850.824170352411</v>
      </c>
      <c r="BD304" s="1">
        <f t="shared" si="356"/>
        <v>66.494523347134262</v>
      </c>
      <c r="BE304" s="2">
        <f t="shared" si="362"/>
        <v>1.2215527840971803E-2</v>
      </c>
      <c r="BF304" s="2">
        <f t="shared" si="363"/>
        <v>1.0459493193196024E-2</v>
      </c>
      <c r="BG304" s="2">
        <f t="shared" si="364"/>
        <v>6.7106044469667243E-3</v>
      </c>
      <c r="BH304" s="2">
        <f t="shared" si="346"/>
        <v>7.4030906041750279E-3</v>
      </c>
      <c r="BI304" s="2">
        <f t="shared" si="357"/>
        <v>1.4921912043355725E-5</v>
      </c>
      <c r="BJ304" s="2">
        <f t="shared" si="347"/>
        <v>1.0940099785851396E-5</v>
      </c>
      <c r="BK304" s="2">
        <f t="shared" si="348"/>
        <v>4.5032212043649583E-6</v>
      </c>
      <c r="BL304" s="2">
        <f t="shared" si="349"/>
        <v>6.1814707617877858</v>
      </c>
      <c r="BM304" s="2">
        <f t="shared" si="350"/>
        <v>2.0181446225664001</v>
      </c>
      <c r="BN304" s="2">
        <f t="shared" si="351"/>
        <v>0.28232151624842639</v>
      </c>
      <c r="BO304" s="2">
        <f t="shared" si="358"/>
        <v>299.36198118132472</v>
      </c>
      <c r="BP304" s="2">
        <f t="shared" si="359"/>
        <v>23.573572848512956</v>
      </c>
      <c r="BQ304" s="2">
        <f t="shared" si="360"/>
        <v>0.87880477380662336</v>
      </c>
      <c r="BR304" s="11">
        <f t="shared" si="361"/>
        <v>3.2000288934760784E-2</v>
      </c>
      <c r="BS304" s="17">
        <f t="shared" si="342"/>
        <v>7.9005625468666111E-5</v>
      </c>
      <c r="BT304" s="17">
        <f t="shared" si="343"/>
        <v>7.5954655211818119E-4</v>
      </c>
      <c r="BU304" s="12">
        <f>(BU$3*templow!$I414+BU$4*templow!$I414^2+BU$5*templow!$I414^6)*(K304/K$56)^$BW$1</f>
        <v>-2.3477248348865545</v>
      </c>
      <c r="BV304" s="12">
        <f>(BV$3*templow!$I414+BV$4*templow!$I414^2+BV$5*templow!$I414^6)*(L304/L$56)^$BW$1</f>
        <v>-2.6298239237298513</v>
      </c>
      <c r="BW304" s="12">
        <f>(BW$3*templow!$I414+BW$4*templow!$I414^2+BW$5*templow!$I414^6)*(M304/M$56)^$BW$1</f>
        <v>-3.1667549143477878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301"/>
        <v>2259</v>
      </c>
      <c r="B305" s="5">
        <f t="shared" si="302"/>
        <v>1165.4055419522404</v>
      </c>
      <c r="C305" s="5">
        <f t="shared" si="303"/>
        <v>2964.1692413906785</v>
      </c>
      <c r="D305" s="5">
        <f t="shared" si="304"/>
        <v>4369.9543381539661</v>
      </c>
      <c r="E305" s="15">
        <f t="shared" si="305"/>
        <v>1.1662876826562102E-8</v>
      </c>
      <c r="F305" s="15">
        <f t="shared" si="306"/>
        <v>2.2976649408138768E-8</v>
      </c>
      <c r="G305" s="15">
        <f t="shared" si="307"/>
        <v>4.6906012438164453E-8</v>
      </c>
      <c r="H305" s="5">
        <f t="shared" si="308"/>
        <v>414974.03772781056</v>
      </c>
      <c r="I305" s="5">
        <f t="shared" si="309"/>
        <v>184921.44024268849</v>
      </c>
      <c r="J305" s="5">
        <f t="shared" si="310"/>
        <v>62832.151589804846</v>
      </c>
      <c r="K305" s="5">
        <f t="shared" si="311"/>
        <v>356076.93870466994</v>
      </c>
      <c r="L305" s="5">
        <f t="shared" si="312"/>
        <v>62385.587725729929</v>
      </c>
      <c r="M305" s="5">
        <f t="shared" si="313"/>
        <v>14378.216962410532</v>
      </c>
      <c r="N305" s="15">
        <f t="shared" si="314"/>
        <v>1.7366833327450149E-3</v>
      </c>
      <c r="O305" s="15">
        <f t="shared" si="315"/>
        <v>2.4350780880124656E-3</v>
      </c>
      <c r="P305" s="15">
        <f t="shared" si="316"/>
        <v>2.2157285177912822E-3</v>
      </c>
      <c r="Q305" s="5">
        <f t="shared" si="317"/>
        <v>3972.8710206486567</v>
      </c>
      <c r="R305" s="5">
        <f t="shared" si="318"/>
        <v>5241.2228445777773</v>
      </c>
      <c r="S305" s="5">
        <f t="shared" si="319"/>
        <v>3607.0204428989646</v>
      </c>
      <c r="T305" s="5">
        <f t="shared" si="320"/>
        <v>9.5737821151465372</v>
      </c>
      <c r="U305" s="5">
        <f t="shared" si="321"/>
        <v>28.342970061769282</v>
      </c>
      <c r="V305" s="5">
        <f t="shared" si="322"/>
        <v>57.407240586748266</v>
      </c>
      <c r="W305" s="15">
        <f t="shared" si="323"/>
        <v>-1.0734613539272964E-2</v>
      </c>
      <c r="X305" s="15">
        <f t="shared" si="324"/>
        <v>-1.217998157191269E-2</v>
      </c>
      <c r="Y305" s="15">
        <f t="shared" si="325"/>
        <v>-9.7425357312937999E-3</v>
      </c>
      <c r="Z305" s="5">
        <f t="shared" si="338"/>
        <v>3336.7686337667751</v>
      </c>
      <c r="AA305" s="5">
        <f t="shared" si="339"/>
        <v>16215.15049947023</v>
      </c>
      <c r="AB305" s="5">
        <f t="shared" si="340"/>
        <v>95956.113502854831</v>
      </c>
      <c r="AC305" s="16">
        <f t="shared" si="326"/>
        <v>0.84260848924896048</v>
      </c>
      <c r="AD305" s="16">
        <f t="shared" si="327"/>
        <v>3.0959138732118756</v>
      </c>
      <c r="AE305" s="16">
        <f t="shared" si="328"/>
        <v>26.580160930209487</v>
      </c>
      <c r="AF305" s="15">
        <f t="shared" si="329"/>
        <v>-4.0504037456468023E-3</v>
      </c>
      <c r="AG305" s="15">
        <f t="shared" si="330"/>
        <v>2.9673830763510267E-4</v>
      </c>
      <c r="AH305" s="15">
        <f t="shared" si="331"/>
        <v>9.7937136394747881E-3</v>
      </c>
      <c r="AI305" s="1">
        <f t="shared" si="295"/>
        <v>814098.74876320665</v>
      </c>
      <c r="AJ305" s="1">
        <f t="shared" si="296"/>
        <v>360131.54848531407</v>
      </c>
      <c r="AK305" s="1">
        <f t="shared" si="297"/>
        <v>122655.18832732938</v>
      </c>
      <c r="AL305" s="14">
        <f t="shared" si="332"/>
        <v>98.407481226258511</v>
      </c>
      <c r="AM305" s="14">
        <f t="shared" si="333"/>
        <v>24.533050944995889</v>
      </c>
      <c r="AN305" s="14">
        <f t="shared" si="334"/>
        <v>7.6215053922207181</v>
      </c>
      <c r="AO305" s="11">
        <f t="shared" si="335"/>
        <v>1.6884014809644557E-3</v>
      </c>
      <c r="AP305" s="11">
        <f t="shared" si="336"/>
        <v>2.1269405559779984E-3</v>
      </c>
      <c r="AQ305" s="11">
        <f t="shared" si="337"/>
        <v>1.9294034494779806E-3</v>
      </c>
      <c r="AR305" s="1">
        <f t="shared" si="341"/>
        <v>414974.03772781056</v>
      </c>
      <c r="AS305" s="1">
        <f t="shared" si="341"/>
        <v>184921.44024268849</v>
      </c>
      <c r="AT305" s="1">
        <f t="shared" si="341"/>
        <v>62832.151589804846</v>
      </c>
      <c r="AU305" s="1">
        <f t="shared" si="298"/>
        <v>82994.807545562115</v>
      </c>
      <c r="AV305" s="1">
        <f t="shared" si="299"/>
        <v>36984.288048537703</v>
      </c>
      <c r="AW305" s="1">
        <f t="shared" si="300"/>
        <v>12566.430317960971</v>
      </c>
      <c r="AX305" s="1">
        <f t="shared" si="352"/>
        <v>284861.55096373596</v>
      </c>
      <c r="AY305" s="1">
        <f t="shared" si="344"/>
        <v>49908.470180583936</v>
      </c>
      <c r="AZ305" s="1">
        <f t="shared" si="345"/>
        <v>11502.573569928427</v>
      </c>
      <c r="BA305" s="1">
        <f t="shared" si="353"/>
        <v>14637.212225726302</v>
      </c>
      <c r="BB305" s="1">
        <f t="shared" si="354"/>
        <v>32066.222819149774</v>
      </c>
      <c r="BC305" s="1">
        <f t="shared" si="355"/>
        <v>40860.498007726936</v>
      </c>
      <c r="BD305" s="1">
        <f t="shared" si="356"/>
        <v>64.571731495157138</v>
      </c>
      <c r="BE305" s="2">
        <f t="shared" si="362"/>
        <v>1.2215527840971803E-2</v>
      </c>
      <c r="BF305" s="2">
        <f t="shared" si="363"/>
        <v>1.0459493193196024E-2</v>
      </c>
      <c r="BG305" s="2">
        <f t="shared" si="364"/>
        <v>6.7106044469667243E-3</v>
      </c>
      <c r="BH305" s="2">
        <f t="shared" si="346"/>
        <v>7.3959026823515227E-3</v>
      </c>
      <c r="BI305" s="2">
        <f t="shared" si="357"/>
        <v>1.4921912043355725E-5</v>
      </c>
      <c r="BJ305" s="2">
        <f t="shared" si="347"/>
        <v>1.0940099785851396E-5</v>
      </c>
      <c r="BK305" s="2">
        <f t="shared" si="348"/>
        <v>4.5032212043649583E-6</v>
      </c>
      <c r="BL305" s="2">
        <f t="shared" si="349"/>
        <v>6.1922060912505694</v>
      </c>
      <c r="BM305" s="2">
        <f t="shared" si="350"/>
        <v>2.0230590087983682</v>
      </c>
      <c r="BN305" s="2">
        <f t="shared" si="351"/>
        <v>0.28294707735508262</v>
      </c>
      <c r="BO305" s="2">
        <f t="shared" si="358"/>
        <v>303.83448584639638</v>
      </c>
      <c r="BP305" s="2">
        <f t="shared" si="359"/>
        <v>23.856510558537192</v>
      </c>
      <c r="BQ305" s="2">
        <f t="shared" si="360"/>
        <v>0.87882199576265108</v>
      </c>
      <c r="BR305" s="11">
        <f t="shared" si="361"/>
        <v>3.1976859012693176E-2</v>
      </c>
      <c r="BS305" s="17">
        <f t="shared" si="342"/>
        <v>7.6555817198671879E-5</v>
      </c>
      <c r="BT305" s="17">
        <f t="shared" si="343"/>
        <v>7.3742383700794284E-4</v>
      </c>
      <c r="BU305" s="12">
        <f>(BU$3*templow!$I415+BU$4*templow!$I415^2+BU$5*templow!$I415^6)*(K305/K$56)^$BW$1</f>
        <v>-2.3814446339076643</v>
      </c>
      <c r="BV305" s="12">
        <f>(BV$3*templow!$I415+BV$4*templow!$I415^2+BV$5*templow!$I415^6)*(L305/L$56)^$BW$1</f>
        <v>-2.6528837227174504</v>
      </c>
      <c r="BW305" s="12">
        <f>(BW$3*templow!$I415+BW$4*templow!$I415^2+BW$5*templow!$I415^6)*(M305/M$56)^$BW$1</f>
        <v>-3.1870347940574066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301"/>
        <v>2260</v>
      </c>
      <c r="B306" s="5">
        <f t="shared" si="302"/>
        <v>1165.4055548646224</v>
      </c>
      <c r="C306" s="5">
        <f t="shared" si="303"/>
        <v>2964.169306092022</v>
      </c>
      <c r="D306" s="5">
        <f t="shared" si="304"/>
        <v>4369.9545328822414</v>
      </c>
      <c r="E306" s="15">
        <f t="shared" si="305"/>
        <v>1.1079732985233995E-8</v>
      </c>
      <c r="F306" s="15">
        <f t="shared" si="306"/>
        <v>2.1827816937731829E-8</v>
      </c>
      <c r="G306" s="15">
        <f t="shared" si="307"/>
        <v>4.4560711816256225E-8</v>
      </c>
      <c r="H306" s="5">
        <f t="shared" si="308"/>
        <v>415685.81077706686</v>
      </c>
      <c r="I306" s="5">
        <f t="shared" si="309"/>
        <v>185366.75110475055</v>
      </c>
      <c r="J306" s="5">
        <f t="shared" si="310"/>
        <v>62969.837460819173</v>
      </c>
      <c r="K306" s="5">
        <f t="shared" si="311"/>
        <v>356687.68613802805</v>
      </c>
      <c r="L306" s="5">
        <f t="shared" si="312"/>
        <v>62535.817614662221</v>
      </c>
      <c r="M306" s="5">
        <f t="shared" si="313"/>
        <v>14409.723713827034</v>
      </c>
      <c r="N306" s="15">
        <f t="shared" si="314"/>
        <v>1.7152119864316528E-3</v>
      </c>
      <c r="O306" s="15">
        <f t="shared" si="315"/>
        <v>2.4080864572881833E-3</v>
      </c>
      <c r="P306" s="15">
        <f t="shared" si="316"/>
        <v>2.1912836270916447E-3</v>
      </c>
      <c r="Q306" s="5">
        <f t="shared" si="317"/>
        <v>3936.9649961675573</v>
      </c>
      <c r="R306" s="5">
        <f t="shared" si="318"/>
        <v>5189.8525505337093</v>
      </c>
      <c r="S306" s="5">
        <f t="shared" si="319"/>
        <v>3579.7060766543013</v>
      </c>
      <c r="T306" s="5">
        <f t="shared" si="320"/>
        <v>9.4710112640312367</v>
      </c>
      <c r="U306" s="5">
        <f t="shared" si="321"/>
        <v>27.997753208723658</v>
      </c>
      <c r="V306" s="5">
        <f t="shared" si="322"/>
        <v>56.84794849409689</v>
      </c>
      <c r="W306" s="15">
        <f t="shared" si="323"/>
        <v>-1.0734613539272964E-2</v>
      </c>
      <c r="X306" s="15">
        <f t="shared" si="324"/>
        <v>-1.217998157191269E-2</v>
      </c>
      <c r="Y306" s="15">
        <f t="shared" si="325"/>
        <v>-9.7425357312937999E-3</v>
      </c>
      <c r="Z306" s="5">
        <f t="shared" si="338"/>
        <v>3293.2890559247376</v>
      </c>
      <c r="AA306" s="5">
        <f t="shared" si="339"/>
        <v>16061.419487901669</v>
      </c>
      <c r="AB306" s="5">
        <f t="shared" si="340"/>
        <v>96164.476427731162</v>
      </c>
      <c r="AC306" s="16">
        <f t="shared" si="326"/>
        <v>0.83919558466799271</v>
      </c>
      <c r="AD306" s="16">
        <f t="shared" si="327"/>
        <v>3.0968325494551965</v>
      </c>
      <c r="AE306" s="16">
        <f t="shared" si="328"/>
        <v>26.840479414851114</v>
      </c>
      <c r="AF306" s="15">
        <f t="shared" si="329"/>
        <v>-4.0504037456468023E-3</v>
      </c>
      <c r="AG306" s="15">
        <f t="shared" si="330"/>
        <v>2.9673830763510267E-4</v>
      </c>
      <c r="AH306" s="15">
        <f t="shared" si="331"/>
        <v>9.7937136394747881E-3</v>
      </c>
      <c r="AI306" s="1">
        <f t="shared" si="295"/>
        <v>815683.68143244821</v>
      </c>
      <c r="AJ306" s="1">
        <f t="shared" si="296"/>
        <v>361102.68168532033</v>
      </c>
      <c r="AK306" s="1">
        <f t="shared" si="297"/>
        <v>122956.09981255741</v>
      </c>
      <c r="AL306" s="14">
        <f t="shared" si="332"/>
        <v>98.571971049928507</v>
      </c>
      <c r="AM306" s="14">
        <f t="shared" si="333"/>
        <v>24.584709482602506</v>
      </c>
      <c r="AN306" s="14">
        <f t="shared" si="334"/>
        <v>7.6360633014267441</v>
      </c>
      <c r="AO306" s="11">
        <f t="shared" si="335"/>
        <v>1.6715174661548111E-3</v>
      </c>
      <c r="AP306" s="11">
        <f t="shared" si="336"/>
        <v>2.1056711504182182E-3</v>
      </c>
      <c r="AQ306" s="11">
        <f t="shared" si="337"/>
        <v>1.9101094149832007E-3</v>
      </c>
      <c r="AR306" s="1">
        <f t="shared" si="341"/>
        <v>415685.81077706686</v>
      </c>
      <c r="AS306" s="1">
        <f t="shared" si="341"/>
        <v>185366.75110475055</v>
      </c>
      <c r="AT306" s="1">
        <f t="shared" si="341"/>
        <v>62969.837460819173</v>
      </c>
      <c r="AU306" s="1">
        <f t="shared" si="298"/>
        <v>83137.162155413374</v>
      </c>
      <c r="AV306" s="1">
        <f t="shared" si="299"/>
        <v>37073.350220950109</v>
      </c>
      <c r="AW306" s="1">
        <f t="shared" si="300"/>
        <v>12593.967492163836</v>
      </c>
      <c r="AX306" s="1">
        <f t="shared" si="352"/>
        <v>285350.14891042246</v>
      </c>
      <c r="AY306" s="1">
        <f t="shared" si="344"/>
        <v>50028.654091729768</v>
      </c>
      <c r="AZ306" s="1">
        <f t="shared" si="345"/>
        <v>11527.778971061627</v>
      </c>
      <c r="BA306" s="1">
        <f t="shared" si="353"/>
        <v>14639.20959315349</v>
      </c>
      <c r="BB306" s="1">
        <f t="shared" si="354"/>
        <v>32073.352914389452</v>
      </c>
      <c r="BC306" s="1">
        <f t="shared" si="355"/>
        <v>40870.065161962862</v>
      </c>
      <c r="BD306" s="1">
        <f t="shared" si="356"/>
        <v>62.704385777946591</v>
      </c>
      <c r="BE306" s="2">
        <f t="shared" si="362"/>
        <v>1.2215527840971803E-2</v>
      </c>
      <c r="BF306" s="2">
        <f t="shared" si="363"/>
        <v>1.0459493193196024E-2</v>
      </c>
      <c r="BG306" s="2">
        <f t="shared" si="364"/>
        <v>6.7106044469667243E-3</v>
      </c>
      <c r="BH306" s="2">
        <f t="shared" si="346"/>
        <v>7.3887755988245934E-3</v>
      </c>
      <c r="BI306" s="2">
        <f t="shared" si="357"/>
        <v>1.4921912043355725E-5</v>
      </c>
      <c r="BJ306" s="2">
        <f t="shared" si="347"/>
        <v>1.0940099785851396E-5</v>
      </c>
      <c r="BK306" s="2">
        <f t="shared" si="348"/>
        <v>4.5032212043649583E-6</v>
      </c>
      <c r="BL306" s="2">
        <f t="shared" si="349"/>
        <v>6.2028271060864029</v>
      </c>
      <c r="BM306" s="2">
        <f t="shared" si="350"/>
        <v>2.0279307540650504</v>
      </c>
      <c r="BN306" s="2">
        <f t="shared" si="351"/>
        <v>0.28356710728897577</v>
      </c>
      <c r="BO306" s="2">
        <f t="shared" si="358"/>
        <v>308.37387841853882</v>
      </c>
      <c r="BP306" s="2">
        <f t="shared" si="359"/>
        <v>24.142850797034985</v>
      </c>
      <c r="BQ306" s="2">
        <f t="shared" si="360"/>
        <v>0.87883943632118355</v>
      </c>
      <c r="BR306" s="11">
        <f t="shared" si="361"/>
        <v>3.1953666103493789E-2</v>
      </c>
      <c r="BS306" s="17">
        <f t="shared" si="342"/>
        <v>7.4183656862145057E-5</v>
      </c>
      <c r="BT306" s="17">
        <f t="shared" si="343"/>
        <v>7.1594547282324546E-4</v>
      </c>
      <c r="BU306" s="12">
        <f>(BU$3*templow!$I416+BU$4*templow!$I416^2+BU$5*templow!$I416^6)*(K306/K$56)^$BW$1</f>
        <v>-2.4151356002230275</v>
      </c>
      <c r="BV306" s="12">
        <f>(BV$3*templow!$I416+BV$4*templow!$I416^2+BV$5*templow!$I416^6)*(L306/L$56)^$BW$1</f>
        <v>-2.6759136198387758</v>
      </c>
      <c r="BW306" s="12">
        <f>(BW$3*templow!$I416+BW$4*templow!$I416^2+BW$5*templow!$I416^6)*(M306/M$56)^$BW$1</f>
        <v>-3.2072851597628831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301"/>
        <v>2261</v>
      </c>
      <c r="B307" s="5">
        <f t="shared" si="302"/>
        <v>1165.4055671313856</v>
      </c>
      <c r="C307" s="5">
        <f t="shared" si="303"/>
        <v>2964.1693675582997</v>
      </c>
      <c r="D307" s="5">
        <f t="shared" si="304"/>
        <v>4369.9547178741122</v>
      </c>
      <c r="E307" s="15">
        <f t="shared" si="305"/>
        <v>1.0525746335972294E-8</v>
      </c>
      <c r="F307" s="15">
        <f t="shared" si="306"/>
        <v>2.0736426090845238E-8</v>
      </c>
      <c r="G307" s="15">
        <f t="shared" si="307"/>
        <v>4.2332676225443413E-8</v>
      </c>
      <c r="H307" s="5">
        <f t="shared" si="308"/>
        <v>416389.97033686703</v>
      </c>
      <c r="I307" s="5">
        <f t="shared" si="309"/>
        <v>185808.18130784263</v>
      </c>
      <c r="J307" s="5">
        <f t="shared" si="310"/>
        <v>63106.301159109804</v>
      </c>
      <c r="K307" s="5">
        <f t="shared" si="311"/>
        <v>357291.90084598592</v>
      </c>
      <c r="L307" s="5">
        <f t="shared" si="312"/>
        <v>62684.738376100278</v>
      </c>
      <c r="M307" s="5">
        <f t="shared" si="313"/>
        <v>14440.950818320984</v>
      </c>
      <c r="N307" s="15">
        <f t="shared" si="314"/>
        <v>1.6939600985386161E-3</v>
      </c>
      <c r="O307" s="15">
        <f t="shared" si="315"/>
        <v>2.3813674645734029E-3</v>
      </c>
      <c r="P307" s="15">
        <f t="shared" si="316"/>
        <v>2.1670855815218992E-3</v>
      </c>
      <c r="Q307" s="5">
        <f t="shared" si="317"/>
        <v>3901.3007112939222</v>
      </c>
      <c r="R307" s="5">
        <f t="shared" si="318"/>
        <v>5138.8487629437477</v>
      </c>
      <c r="S307" s="5">
        <f t="shared" si="319"/>
        <v>3552.5127640995306</v>
      </c>
      <c r="T307" s="5">
        <f t="shared" si="320"/>
        <v>9.369343618285761</v>
      </c>
      <c r="U307" s="5">
        <f t="shared" si="321"/>
        <v>27.656741090586443</v>
      </c>
      <c r="V307" s="5">
        <f t="shared" si="322"/>
        <v>56.294105324642402</v>
      </c>
      <c r="W307" s="15">
        <f t="shared" si="323"/>
        <v>-1.0734613539272964E-2</v>
      </c>
      <c r="X307" s="15">
        <f t="shared" si="324"/>
        <v>-1.217998157191269E-2</v>
      </c>
      <c r="Y307" s="15">
        <f t="shared" si="325"/>
        <v>-9.7425357312937999E-3</v>
      </c>
      <c r="Z307" s="5">
        <f t="shared" si="338"/>
        <v>3250.3063654481844</v>
      </c>
      <c r="AA307" s="5">
        <f t="shared" si="339"/>
        <v>15908.717565305855</v>
      </c>
      <c r="AB307" s="5">
        <f t="shared" si="340"/>
        <v>96370.94094790383</v>
      </c>
      <c r="AC307" s="16">
        <f t="shared" si="326"/>
        <v>0.83579650372852321</v>
      </c>
      <c r="AD307" s="16">
        <f t="shared" si="327"/>
        <v>3.0977514983049512</v>
      </c>
      <c r="AE307" s="16">
        <f t="shared" si="328"/>
        <v>27.103347384186382</v>
      </c>
      <c r="AF307" s="15">
        <f t="shared" si="329"/>
        <v>-4.0504037456468023E-3</v>
      </c>
      <c r="AG307" s="15">
        <f t="shared" si="330"/>
        <v>2.9673830763510267E-4</v>
      </c>
      <c r="AH307" s="15">
        <f t="shared" si="331"/>
        <v>9.7937136394747881E-3</v>
      </c>
      <c r="AI307" s="1">
        <f t="shared" si="295"/>
        <v>817252.47544461687</v>
      </c>
      <c r="AJ307" s="1">
        <f t="shared" si="296"/>
        <v>362065.76373773842</v>
      </c>
      <c r="AK307" s="1">
        <f t="shared" si="297"/>
        <v>123254.45732346551</v>
      </c>
      <c r="AL307" s="14">
        <f t="shared" si="332"/>
        <v>98.735088173498937</v>
      </c>
      <c r="AM307" s="14">
        <f t="shared" si="333"/>
        <v>24.635959122966444</v>
      </c>
      <c r="AN307" s="14">
        <f t="shared" si="334"/>
        <v>7.6505031606681531</v>
      </c>
      <c r="AO307" s="11">
        <f t="shared" si="335"/>
        <v>1.654802291493263E-3</v>
      </c>
      <c r="AP307" s="11">
        <f t="shared" si="336"/>
        <v>2.084614438914036E-3</v>
      </c>
      <c r="AQ307" s="11">
        <f t="shared" si="337"/>
        <v>1.8910083208333686E-3</v>
      </c>
      <c r="AR307" s="1">
        <f t="shared" si="341"/>
        <v>416389.97033686703</v>
      </c>
      <c r="AS307" s="1">
        <f t="shared" si="341"/>
        <v>185808.18130784263</v>
      </c>
      <c r="AT307" s="1">
        <f t="shared" si="341"/>
        <v>63106.301159109804</v>
      </c>
      <c r="AU307" s="1">
        <f t="shared" si="298"/>
        <v>83277.994067373409</v>
      </c>
      <c r="AV307" s="1">
        <f t="shared" si="299"/>
        <v>37161.636261568528</v>
      </c>
      <c r="AW307" s="1">
        <f t="shared" si="300"/>
        <v>12621.260231821961</v>
      </c>
      <c r="AX307" s="1">
        <f t="shared" si="352"/>
        <v>285833.52067678876</v>
      </c>
      <c r="AY307" s="1">
        <f t="shared" si="344"/>
        <v>50147.790700880221</v>
      </c>
      <c r="AZ307" s="1">
        <f t="shared" si="345"/>
        <v>11552.760654656786</v>
      </c>
      <c r="BA307" s="1">
        <f t="shared" si="353"/>
        <v>14641.182227591196</v>
      </c>
      <c r="BB307" s="1">
        <f t="shared" si="354"/>
        <v>32080.403964516659</v>
      </c>
      <c r="BC307" s="1">
        <f t="shared" si="355"/>
        <v>40879.526711542094</v>
      </c>
      <c r="BD307" s="1">
        <f t="shared" si="356"/>
        <v>60.890893395772977</v>
      </c>
      <c r="BE307" s="2">
        <f t="shared" si="362"/>
        <v>1.2215527840971803E-2</v>
      </c>
      <c r="BF307" s="2">
        <f t="shared" si="363"/>
        <v>1.0459493193196024E-2</v>
      </c>
      <c r="BG307" s="2">
        <f t="shared" si="364"/>
        <v>6.7106044469667243E-3</v>
      </c>
      <c r="BH307" s="2">
        <f t="shared" si="346"/>
        <v>7.3817091242492638E-3</v>
      </c>
      <c r="BI307" s="2">
        <f t="shared" si="357"/>
        <v>1.4921912043355725E-5</v>
      </c>
      <c r="BJ307" s="2">
        <f t="shared" si="347"/>
        <v>1.0940099785851396E-5</v>
      </c>
      <c r="BK307" s="2">
        <f t="shared" si="348"/>
        <v>4.5032212043649583E-6</v>
      </c>
      <c r="BL307" s="2">
        <f t="shared" si="349"/>
        <v>6.2133345131022288</v>
      </c>
      <c r="BM307" s="2">
        <f t="shared" si="350"/>
        <v>2.0327600445353666</v>
      </c>
      <c r="BN307" s="2">
        <f t="shared" si="351"/>
        <v>0.2841816335087442</v>
      </c>
      <c r="BO307" s="2">
        <f t="shared" si="358"/>
        <v>312.9811595252533</v>
      </c>
      <c r="BP307" s="2">
        <f t="shared" si="359"/>
        <v>24.432634493026132</v>
      </c>
      <c r="BQ307" s="2">
        <f t="shared" si="360"/>
        <v>0.87885709327849992</v>
      </c>
      <c r="BR307" s="11">
        <f t="shared" si="361"/>
        <v>3.1930707775287254E-2</v>
      </c>
      <c r="BS307" s="17">
        <f t="shared" si="342"/>
        <v>7.1886615939116438E-5</v>
      </c>
      <c r="BT307" s="17">
        <f t="shared" si="343"/>
        <v>6.9509269206140332E-4</v>
      </c>
      <c r="BU307" s="12">
        <f>(BU$3*templow!$I417+BU$4*templow!$I417^2+BU$5*templow!$I417^6)*(K307/K$56)^$BW$1</f>
        <v>-2.4487975743062749</v>
      </c>
      <c r="BV307" s="12">
        <f>(BV$3*templow!$I417+BV$4*templow!$I417^2+BV$5*templow!$I417^6)*(L307/L$56)^$BW$1</f>
        <v>-2.6989136611488362</v>
      </c>
      <c r="BW307" s="12">
        <f>(BW$3*templow!$I417+BW$4*templow!$I417^2+BW$5*templow!$I417^6)*(M307/M$56)^$BW$1</f>
        <v>-3.2275060912665552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301"/>
        <v>2262</v>
      </c>
      <c r="B308" s="5">
        <f t="shared" si="302"/>
        <v>1165.4055787848108</v>
      </c>
      <c r="C308" s="5">
        <f t="shared" si="303"/>
        <v>2964.1694259512647</v>
      </c>
      <c r="D308" s="5">
        <f t="shared" si="304"/>
        <v>4369.9548936163965</v>
      </c>
      <c r="E308" s="15">
        <f t="shared" si="305"/>
        <v>9.9994590191736791E-9</v>
      </c>
      <c r="F308" s="15">
        <f t="shared" si="306"/>
        <v>1.9699604786302975E-8</v>
      </c>
      <c r="G308" s="15">
        <f t="shared" si="307"/>
        <v>4.021604241417124E-8</v>
      </c>
      <c r="H308" s="5">
        <f t="shared" si="308"/>
        <v>417086.56385330396</v>
      </c>
      <c r="I308" s="5">
        <f t="shared" si="309"/>
        <v>186245.74806824606</v>
      </c>
      <c r="J308" s="5">
        <f t="shared" si="310"/>
        <v>63241.54882753842</v>
      </c>
      <c r="K308" s="5">
        <f t="shared" si="311"/>
        <v>357889.62353192741</v>
      </c>
      <c r="L308" s="5">
        <f t="shared" si="312"/>
        <v>62832.355815314389</v>
      </c>
      <c r="M308" s="5">
        <f t="shared" si="313"/>
        <v>14471.899680228116</v>
      </c>
      <c r="N308" s="15">
        <f t="shared" si="314"/>
        <v>1.6729253714573566E-3</v>
      </c>
      <c r="O308" s="15">
        <f t="shared" si="315"/>
        <v>2.3549183268249951E-3</v>
      </c>
      <c r="P308" s="15">
        <f t="shared" si="316"/>
        <v>2.143131868288739E-3</v>
      </c>
      <c r="Q308" s="5">
        <f t="shared" si="317"/>
        <v>3865.8783190889121</v>
      </c>
      <c r="R308" s="5">
        <f t="shared" si="318"/>
        <v>5088.2119521876457</v>
      </c>
      <c r="S308" s="5">
        <f t="shared" si="319"/>
        <v>3525.4417518278574</v>
      </c>
      <c r="T308" s="5">
        <f t="shared" si="320"/>
        <v>9.2687673354268103</v>
      </c>
      <c r="U308" s="5">
        <f t="shared" si="321"/>
        <v>27.319882493763942</v>
      </c>
      <c r="V308" s="5">
        <f t="shared" si="322"/>
        <v>55.745657992055854</v>
      </c>
      <c r="W308" s="15">
        <f t="shared" si="323"/>
        <v>-1.0734613539272964E-2</v>
      </c>
      <c r="X308" s="15">
        <f t="shared" si="324"/>
        <v>-1.217998157191269E-2</v>
      </c>
      <c r="Y308" s="15">
        <f t="shared" si="325"/>
        <v>-9.7425357312937999E-3</v>
      </c>
      <c r="Z308" s="5">
        <f t="shared" si="338"/>
        <v>3207.8166091915946</v>
      </c>
      <c r="AA308" s="5">
        <f t="shared" si="339"/>
        <v>15757.047407574963</v>
      </c>
      <c r="AB308" s="5">
        <f t="shared" si="340"/>
        <v>96575.516645553696</v>
      </c>
      <c r="AC308" s="16">
        <f t="shared" si="326"/>
        <v>0.83241119043922274</v>
      </c>
      <c r="AD308" s="16">
        <f t="shared" si="327"/>
        <v>3.0986707198420325</v>
      </c>
      <c r="AE308" s="16">
        <f t="shared" si="328"/>
        <v>27.36878980713831</v>
      </c>
      <c r="AF308" s="15">
        <f t="shared" si="329"/>
        <v>-4.0504037456468023E-3</v>
      </c>
      <c r="AG308" s="15">
        <f t="shared" si="330"/>
        <v>2.9673830763510267E-4</v>
      </c>
      <c r="AH308" s="15">
        <f t="shared" si="331"/>
        <v>9.7937136394747881E-3</v>
      </c>
      <c r="AI308" s="1">
        <f t="shared" si="295"/>
        <v>818805.22196752869</v>
      </c>
      <c r="AJ308" s="1">
        <f t="shared" si="296"/>
        <v>363020.82362553308</v>
      </c>
      <c r="AK308" s="1">
        <f t="shared" si="297"/>
        <v>123550.27182294092</v>
      </c>
      <c r="AL308" s="14">
        <f t="shared" si="332"/>
        <v>98.896841353157612</v>
      </c>
      <c r="AM308" s="14">
        <f t="shared" si="333"/>
        <v>24.686802034309633</v>
      </c>
      <c r="AN308" s="14">
        <f t="shared" si="334"/>
        <v>7.6648256541521844</v>
      </c>
      <c r="AO308" s="11">
        <f t="shared" si="335"/>
        <v>1.6382542685783304E-3</v>
      </c>
      <c r="AP308" s="11">
        <f t="shared" si="336"/>
        <v>2.0637682945248955E-3</v>
      </c>
      <c r="AQ308" s="11">
        <f t="shared" si="337"/>
        <v>1.8720982376250349E-3</v>
      </c>
      <c r="AR308" s="1">
        <f t="shared" si="341"/>
        <v>417086.56385330396</v>
      </c>
      <c r="AS308" s="1">
        <f t="shared" si="341"/>
        <v>186245.74806824606</v>
      </c>
      <c r="AT308" s="1">
        <f t="shared" si="341"/>
        <v>63241.54882753842</v>
      </c>
      <c r="AU308" s="1">
        <f t="shared" si="298"/>
        <v>83417.312770660792</v>
      </c>
      <c r="AV308" s="1">
        <f t="shared" si="299"/>
        <v>37249.149613649213</v>
      </c>
      <c r="AW308" s="1">
        <f t="shared" si="300"/>
        <v>12648.309765507685</v>
      </c>
      <c r="AX308" s="1">
        <f t="shared" si="352"/>
        <v>286311.69882554194</v>
      </c>
      <c r="AY308" s="1">
        <f t="shared" si="344"/>
        <v>50265.884652251516</v>
      </c>
      <c r="AZ308" s="1">
        <f t="shared" si="345"/>
        <v>11577.519744182493</v>
      </c>
      <c r="BA308" s="1">
        <f t="shared" si="353"/>
        <v>14643.130381574176</v>
      </c>
      <c r="BB308" s="1">
        <f t="shared" si="354"/>
        <v>32087.37676716498</v>
      </c>
      <c r="BC308" s="1">
        <f t="shared" si="355"/>
        <v>40888.883723833365</v>
      </c>
      <c r="BD308" s="1">
        <f t="shared" si="356"/>
        <v>59.129707066404642</v>
      </c>
      <c r="BE308" s="2">
        <f t="shared" si="362"/>
        <v>1.2215527840971803E-2</v>
      </c>
      <c r="BF308" s="2">
        <f t="shared" si="363"/>
        <v>1.0459493193196024E-2</v>
      </c>
      <c r="BG308" s="2">
        <f t="shared" si="364"/>
        <v>6.7106044469667243E-3</v>
      </c>
      <c r="BH308" s="2">
        <f t="shared" si="346"/>
        <v>7.3747030240687754E-3</v>
      </c>
      <c r="BI308" s="2">
        <f t="shared" si="357"/>
        <v>1.4921912043355725E-5</v>
      </c>
      <c r="BJ308" s="2">
        <f t="shared" si="347"/>
        <v>1.0940099785851396E-5</v>
      </c>
      <c r="BK308" s="2">
        <f t="shared" si="348"/>
        <v>4.5032212043649583E-6</v>
      </c>
      <c r="BL308" s="2">
        <f t="shared" si="349"/>
        <v>6.2237290202844733</v>
      </c>
      <c r="BM308" s="2">
        <f t="shared" si="350"/>
        <v>2.037547068557152</v>
      </c>
      <c r="BN308" s="2">
        <f t="shared" si="351"/>
        <v>0.2847906836770529</v>
      </c>
      <c r="BO308" s="2">
        <f t="shared" si="358"/>
        <v>317.65734476505986</v>
      </c>
      <c r="BP308" s="2">
        <f t="shared" si="359"/>
        <v>24.725903067919088</v>
      </c>
      <c r="BQ308" s="2">
        <f t="shared" si="360"/>
        <v>0.87887496445442281</v>
      </c>
      <c r="BR308" s="11">
        <f t="shared" si="361"/>
        <v>3.1907981622539355E-2</v>
      </c>
      <c r="BS308" s="17">
        <f t="shared" si="342"/>
        <v>6.9662250960720939E-5</v>
      </c>
      <c r="BT308" s="17">
        <f t="shared" si="343"/>
        <v>6.7484727384602258E-4</v>
      </c>
      <c r="BU308" s="12">
        <f>(BU$3*templow!$I418+BU$4*templow!$I418^2+BU$5*templow!$I418^6)*(K308/K$56)^$BW$1</f>
        <v>-2.4824304061462699</v>
      </c>
      <c r="BV308" s="12">
        <f>(BV$3*templow!$I418+BV$4*templow!$I418^2+BV$5*templow!$I418^6)*(L308/L$56)^$BW$1</f>
        <v>-2.7218838966313719</v>
      </c>
      <c r="BW308" s="12">
        <f>(BW$3*templow!$I418+BW$4*templow!$I418^2+BW$5*templow!$I418^6)*(M308/M$56)^$BW$1</f>
        <v>-3.2476976709220424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301"/>
        <v>2263</v>
      </c>
      <c r="B309" s="5">
        <f t="shared" si="302"/>
        <v>1165.4055898555648</v>
      </c>
      <c r="C309" s="5">
        <f t="shared" si="303"/>
        <v>2964.1694814245825</v>
      </c>
      <c r="D309" s="5">
        <f t="shared" si="304"/>
        <v>4369.9550605715731</v>
      </c>
      <c r="E309" s="15">
        <f t="shared" si="305"/>
        <v>9.499486068214995E-9</v>
      </c>
      <c r="F309" s="15">
        <f t="shared" si="306"/>
        <v>1.8714624546987826E-8</v>
      </c>
      <c r="G309" s="15">
        <f t="shared" si="307"/>
        <v>3.8205240293462678E-8</v>
      </c>
      <c r="H309" s="5">
        <f t="shared" si="308"/>
        <v>417775.63884201716</v>
      </c>
      <c r="I309" s="5">
        <f t="shared" si="309"/>
        <v>186679.46879439932</v>
      </c>
      <c r="J309" s="5">
        <f t="shared" si="310"/>
        <v>63375.586652313876</v>
      </c>
      <c r="K309" s="5">
        <f t="shared" si="311"/>
        <v>358480.89495932002</v>
      </c>
      <c r="L309" s="5">
        <f t="shared" si="312"/>
        <v>62978.675802532387</v>
      </c>
      <c r="M309" s="5">
        <f t="shared" si="313"/>
        <v>14502.571713866686</v>
      </c>
      <c r="N309" s="15">
        <f t="shared" si="314"/>
        <v>1.6521055334253187E-3</v>
      </c>
      <c r="O309" s="15">
        <f t="shared" si="315"/>
        <v>2.3287362907111753E-3</v>
      </c>
      <c r="P309" s="15">
        <f t="shared" si="316"/>
        <v>2.119420001264638E-3</v>
      </c>
      <c r="Q309" s="5">
        <f t="shared" si="317"/>
        <v>3830.6979244478152</v>
      </c>
      <c r="R309" s="5">
        <f t="shared" si="318"/>
        <v>5037.9425006208367</v>
      </c>
      <c r="S309" s="5">
        <f t="shared" si="319"/>
        <v>3498.4942398425319</v>
      </c>
      <c r="T309" s="5">
        <f t="shared" si="320"/>
        <v>9.1692707000955664</v>
      </c>
      <c r="U309" s="5">
        <f t="shared" si="321"/>
        <v>26.987126828443078</v>
      </c>
      <c r="V309" s="5">
        <f t="shared" si="322"/>
        <v>55.202553927203766</v>
      </c>
      <c r="W309" s="15">
        <f t="shared" si="323"/>
        <v>-1.0734613539272964E-2</v>
      </c>
      <c r="X309" s="15">
        <f t="shared" si="324"/>
        <v>-1.217998157191269E-2</v>
      </c>
      <c r="Y309" s="15">
        <f t="shared" si="325"/>
        <v>-9.7425357312937999E-3</v>
      </c>
      <c r="Z309" s="5">
        <f t="shared" si="338"/>
        <v>3165.8158194042485</v>
      </c>
      <c r="AA309" s="5">
        <f t="shared" si="339"/>
        <v>15606.411416693711</v>
      </c>
      <c r="AB309" s="5">
        <f t="shared" si="340"/>
        <v>96778.21317052099</v>
      </c>
      <c r="AC309" s="16">
        <f t="shared" si="326"/>
        <v>0.82903958903554942</v>
      </c>
      <c r="AD309" s="16">
        <f t="shared" si="327"/>
        <v>3.0995902141473568</v>
      </c>
      <c r="AE309" s="16">
        <f t="shared" si="328"/>
        <v>27.636831897168399</v>
      </c>
      <c r="AF309" s="15">
        <f t="shared" si="329"/>
        <v>-4.0504037456468023E-3</v>
      </c>
      <c r="AG309" s="15">
        <f t="shared" si="330"/>
        <v>2.9673830763510267E-4</v>
      </c>
      <c r="AH309" s="15">
        <f t="shared" si="331"/>
        <v>9.7937136394747881E-3</v>
      </c>
      <c r="AI309" s="1">
        <f t="shared" si="295"/>
        <v>820342.01254143659</v>
      </c>
      <c r="AJ309" s="1">
        <f t="shared" si="296"/>
        <v>363967.89087662904</v>
      </c>
      <c r="AK309" s="1">
        <f t="shared" si="297"/>
        <v>123843.55440615452</v>
      </c>
      <c r="AL309" s="14">
        <f t="shared" si="332"/>
        <v>99.057239343928373</v>
      </c>
      <c r="AM309" s="14">
        <f t="shared" si="333"/>
        <v>24.737240395247934</v>
      </c>
      <c r="AN309" s="14">
        <f t="shared" si="334"/>
        <v>7.6790314676850366</v>
      </c>
      <c r="AO309" s="11">
        <f t="shared" si="335"/>
        <v>1.621871725892547E-3</v>
      </c>
      <c r="AP309" s="11">
        <f t="shared" si="336"/>
        <v>2.0431306115796465E-3</v>
      </c>
      <c r="AQ309" s="11">
        <f t="shared" si="337"/>
        <v>1.8533772552487846E-3</v>
      </c>
      <c r="AR309" s="1">
        <f t="shared" si="341"/>
        <v>417775.63884201716</v>
      </c>
      <c r="AS309" s="1">
        <f t="shared" si="341"/>
        <v>186679.46879439932</v>
      </c>
      <c r="AT309" s="1">
        <f t="shared" si="341"/>
        <v>63375.586652313876</v>
      </c>
      <c r="AU309" s="1">
        <f t="shared" si="298"/>
        <v>83555.127768403443</v>
      </c>
      <c r="AV309" s="1">
        <f t="shared" si="299"/>
        <v>37335.893758879865</v>
      </c>
      <c r="AW309" s="1">
        <f t="shared" si="300"/>
        <v>12675.117330462775</v>
      </c>
      <c r="AX309" s="1">
        <f t="shared" si="352"/>
        <v>286784.715967456</v>
      </c>
      <c r="AY309" s="1">
        <f t="shared" si="344"/>
        <v>50382.940642025911</v>
      </c>
      <c r="AZ309" s="1">
        <f t="shared" si="345"/>
        <v>11602.057371093348</v>
      </c>
      <c r="BA309" s="1">
        <f t="shared" si="353"/>
        <v>14645.054304989932</v>
      </c>
      <c r="BB309" s="1">
        <f t="shared" si="354"/>
        <v>32094.272111803195</v>
      </c>
      <c r="BC309" s="1">
        <f t="shared" si="355"/>
        <v>40898.137255218302</v>
      </c>
      <c r="BD309" s="1">
        <f t="shared" si="356"/>
        <v>57.419323733822083</v>
      </c>
      <c r="BE309" s="2">
        <f t="shared" si="362"/>
        <v>1.2215527840971803E-2</v>
      </c>
      <c r="BF309" s="2">
        <f t="shared" si="363"/>
        <v>1.0459493193196024E-2</v>
      </c>
      <c r="BG309" s="2">
        <f t="shared" si="364"/>
        <v>6.7106044469667243E-3</v>
      </c>
      <c r="BH309" s="2">
        <f t="shared" si="346"/>
        <v>7.3677570586504759E-3</v>
      </c>
      <c r="BI309" s="2">
        <f t="shared" si="357"/>
        <v>1.4921912043355725E-5</v>
      </c>
      <c r="BJ309" s="2">
        <f t="shared" si="347"/>
        <v>1.0940099785851396E-5</v>
      </c>
      <c r="BK309" s="2">
        <f t="shared" si="348"/>
        <v>4.5032212043649583E-6</v>
      </c>
      <c r="BL309" s="2">
        <f t="shared" si="349"/>
        <v>6.2340113366573275</v>
      </c>
      <c r="BM309" s="2">
        <f t="shared" si="350"/>
        <v>2.0422920165804603</v>
      </c>
      <c r="BN309" s="2">
        <f t="shared" si="351"/>
        <v>0.28539428565176866</v>
      </c>
      <c r="BO309" s="2">
        <f t="shared" si="358"/>
        <v>322.40346493150082</v>
      </c>
      <c r="BP309" s="2">
        <f t="shared" si="359"/>
        <v>25.022698441434923</v>
      </c>
      <c r="BQ309" s="2">
        <f t="shared" si="360"/>
        <v>0.87889304769203369</v>
      </c>
      <c r="BR309" s="11">
        <f t="shared" si="361"/>
        <v>3.1885485265762376E-2</v>
      </c>
      <c r="BS309" s="17">
        <f t="shared" si="342"/>
        <v>6.7508200538565684E-5</v>
      </c>
      <c r="BT309" s="17">
        <f t="shared" si="343"/>
        <v>6.5519152800584712E-4</v>
      </c>
      <c r="BU309" s="12">
        <f>(BU$3*templow!$I419+BU$4*templow!$I419^2+BU$5*templow!$I419^6)*(K309/K$56)^$BW$1</f>
        <v>-2.5160339549235422</v>
      </c>
      <c r="BV309" s="12">
        <f>(BV$3*templow!$I419+BV$4*templow!$I419^2+BV$5*templow!$I419^6)*(L309/L$56)^$BW$1</f>
        <v>-2.7448243800140379</v>
      </c>
      <c r="BW309" s="12">
        <f>(BW$3*templow!$I419+BW$4*templow!$I419^2+BW$5*templow!$I419^6)*(M309/M$56)^$BW$1</f>
        <v>-3.2678599834929876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301"/>
        <v>2264</v>
      </c>
      <c r="B310" s="5">
        <f t="shared" si="302"/>
        <v>1165.4056003727812</v>
      </c>
      <c r="C310" s="5">
        <f t="shared" si="303"/>
        <v>2964.1695341242353</v>
      </c>
      <c r="D310" s="5">
        <f t="shared" si="304"/>
        <v>4369.9552191789971</v>
      </c>
      <c r="E310" s="15">
        <f t="shared" si="305"/>
        <v>9.0245117648042454E-9</v>
      </c>
      <c r="F310" s="15">
        <f t="shared" si="306"/>
        <v>1.7778893319638433E-8</v>
      </c>
      <c r="G310" s="15">
        <f t="shared" si="307"/>
        <v>3.629497827878954E-8</v>
      </c>
      <c r="H310" s="5">
        <f t="shared" si="308"/>
        <v>418457.24287890538</v>
      </c>
      <c r="I310" s="5">
        <f t="shared" si="309"/>
        <v>187109.36107999654</v>
      </c>
      <c r="J310" s="5">
        <f t="shared" si="310"/>
        <v>63508.42086106744</v>
      </c>
      <c r="K310" s="5">
        <f t="shared" si="311"/>
        <v>359065.75594372675</v>
      </c>
      <c r="L310" s="5">
        <f t="shared" si="312"/>
        <v>63123.704270605442</v>
      </c>
      <c r="M310" s="5">
        <f t="shared" si="313"/>
        <v>14532.968343094155</v>
      </c>
      <c r="N310" s="15">
        <f t="shared" si="314"/>
        <v>1.6314983382115233E-3</v>
      </c>
      <c r="O310" s="15">
        <f t="shared" si="315"/>
        <v>2.3028186322586741E-3</v>
      </c>
      <c r="P310" s="15">
        <f t="shared" si="316"/>
        <v>2.0959475207011913E-3</v>
      </c>
      <c r="Q310" s="5">
        <f t="shared" si="317"/>
        <v>3795.7595852519762</v>
      </c>
      <c r="R310" s="5">
        <f t="shared" si="318"/>
        <v>4988.0407046787132</v>
      </c>
      <c r="S310" s="5">
        <f t="shared" si="319"/>
        <v>3471.6713823323053</v>
      </c>
      <c r="T310" s="5">
        <f t="shared" si="320"/>
        <v>9.0708421226930618</v>
      </c>
      <c r="U310" s="5">
        <f t="shared" si="321"/>
        <v>26.658424120993772</v>
      </c>
      <c r="V310" s="5">
        <f t="shared" si="322"/>
        <v>54.664741073109312</v>
      </c>
      <c r="W310" s="15">
        <f t="shared" si="323"/>
        <v>-1.0734613539272964E-2</v>
      </c>
      <c r="X310" s="15">
        <f t="shared" si="324"/>
        <v>-1.217998157191269E-2</v>
      </c>
      <c r="Y310" s="15">
        <f t="shared" si="325"/>
        <v>-9.7425357312937999E-3</v>
      </c>
      <c r="Z310" s="5">
        <f t="shared" si="338"/>
        <v>3124.300015352148</v>
      </c>
      <c r="AA310" s="5">
        <f t="shared" si="339"/>
        <v>15456.811726871003</v>
      </c>
      <c r="AB310" s="5">
        <f t="shared" si="340"/>
        <v>96979.040237291658</v>
      </c>
      <c r="AC310" s="16">
        <f t="shared" si="326"/>
        <v>0.82568164397883037</v>
      </c>
      <c r="AD310" s="16">
        <f t="shared" si="327"/>
        <v>3.1005099813018653</v>
      </c>
      <c r="AE310" s="16">
        <f t="shared" si="328"/>
        <v>27.90749911467157</v>
      </c>
      <c r="AF310" s="15">
        <f t="shared" si="329"/>
        <v>-4.0504037456468023E-3</v>
      </c>
      <c r="AG310" s="15">
        <f t="shared" si="330"/>
        <v>2.9673830763510267E-4</v>
      </c>
      <c r="AH310" s="15">
        <f t="shared" si="331"/>
        <v>9.7937136394747881E-3</v>
      </c>
      <c r="AI310" s="1">
        <f t="shared" si="295"/>
        <v>821862.93905569636</v>
      </c>
      <c r="AJ310" s="1">
        <f t="shared" si="296"/>
        <v>364906.99554784602</v>
      </c>
      <c r="AK310" s="1">
        <f t="shared" si="297"/>
        <v>124134.31629600185</v>
      </c>
      <c r="AL310" s="14">
        <f t="shared" si="332"/>
        <v>99.216290898307903</v>
      </c>
      <c r="AM310" s="14">
        <f t="shared" si="333"/>
        <v>24.787276394214498</v>
      </c>
      <c r="AN310" s="14">
        <f t="shared" si="334"/>
        <v>7.693121288526938</v>
      </c>
      <c r="AO310" s="11">
        <f t="shared" si="335"/>
        <v>1.6056530086336215E-3</v>
      </c>
      <c r="AP310" s="11">
        <f t="shared" si="336"/>
        <v>2.0226993054638502E-3</v>
      </c>
      <c r="AQ310" s="11">
        <f t="shared" si="337"/>
        <v>1.8348434826962966E-3</v>
      </c>
      <c r="AR310" s="1">
        <f t="shared" si="341"/>
        <v>418457.24287890538</v>
      </c>
      <c r="AS310" s="1">
        <f t="shared" si="341"/>
        <v>187109.36107999654</v>
      </c>
      <c r="AT310" s="1">
        <f t="shared" si="341"/>
        <v>63508.42086106744</v>
      </c>
      <c r="AU310" s="1">
        <f t="shared" si="298"/>
        <v>83691.448575781076</v>
      </c>
      <c r="AV310" s="1">
        <f t="shared" si="299"/>
        <v>37421.872215999312</v>
      </c>
      <c r="AW310" s="1">
        <f t="shared" si="300"/>
        <v>12701.684172213489</v>
      </c>
      <c r="AX310" s="1">
        <f t="shared" si="352"/>
        <v>287252.60475498135</v>
      </c>
      <c r="AY310" s="1">
        <f t="shared" si="344"/>
        <v>50498.963416484352</v>
      </c>
      <c r="AZ310" s="1">
        <f t="shared" si="345"/>
        <v>11626.374674475324</v>
      </c>
      <c r="BA310" s="1">
        <f t="shared" si="353"/>
        <v>14646.954245109049</v>
      </c>
      <c r="BB310" s="1">
        <f t="shared" si="354"/>
        <v>32101.090779824852</v>
      </c>
      <c r="BC310" s="1">
        <f t="shared" si="355"/>
        <v>40907.288351215662</v>
      </c>
      <c r="BD310" s="1">
        <f t="shared" si="356"/>
        <v>55.758283313185785</v>
      </c>
      <c r="BE310" s="2">
        <f t="shared" si="362"/>
        <v>1.2215527840971803E-2</v>
      </c>
      <c r="BF310" s="2">
        <f t="shared" si="363"/>
        <v>1.0459493193196024E-2</v>
      </c>
      <c r="BG310" s="2">
        <f t="shared" si="364"/>
        <v>6.7106044469667243E-3</v>
      </c>
      <c r="BH310" s="2">
        <f t="shared" si="346"/>
        <v>7.360870983421048E-3</v>
      </c>
      <c r="BI310" s="2">
        <f t="shared" si="357"/>
        <v>1.4921912043355725E-5</v>
      </c>
      <c r="BJ310" s="2">
        <f t="shared" si="347"/>
        <v>1.0940099785851396E-5</v>
      </c>
      <c r="BK310" s="2">
        <f t="shared" si="348"/>
        <v>4.5032212043649583E-6</v>
      </c>
      <c r="BL310" s="2">
        <f t="shared" si="349"/>
        <v>6.2441821721441695</v>
      </c>
      <c r="BM310" s="2">
        <f t="shared" si="350"/>
        <v>2.0469950810820619</v>
      </c>
      <c r="BN310" s="2">
        <f t="shared" si="351"/>
        <v>0.28599246747729273</v>
      </c>
      <c r="BO310" s="2">
        <f t="shared" si="358"/>
        <v>327.22056624049389</v>
      </c>
      <c r="BP310" s="2">
        <f t="shared" si="359"/>
        <v>25.323063037601738</v>
      </c>
      <c r="BQ310" s="2">
        <f t="shared" si="360"/>
        <v>0.87891134085740974</v>
      </c>
      <c r="BR310" s="11">
        <f t="shared" si="361"/>
        <v>3.1863216351211338E-2</v>
      </c>
      <c r="BS310" s="17">
        <f t="shared" si="342"/>
        <v>6.5422182502333515E-5</v>
      </c>
      <c r="BT310" s="17">
        <f t="shared" si="343"/>
        <v>6.3610827961732726E-4</v>
      </c>
      <c r="BU310" s="12">
        <f>(BU$3*templow!$I420+BU$4*templow!$I420^2+BU$5*templow!$I420^6)*(K310/K$56)^$BW$1</f>
        <v>-2.549608088694574</v>
      </c>
      <c r="BV310" s="12">
        <f>(BV$3*templow!$I420+BV$4*templow!$I420^2+BV$5*templow!$I420^6)*(L310/L$56)^$BW$1</f>
        <v>-2.7677351685887324</v>
      </c>
      <c r="BW310" s="12">
        <f>(BW$3*templow!$I420+BW$4*templow!$I420^2+BW$5*templow!$I420^6)*(M310/M$56)^$BW$1</f>
        <v>-3.2879931160158589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301"/>
        <v>2265</v>
      </c>
      <c r="B311" s="5">
        <f t="shared" si="302"/>
        <v>1165.4056103641369</v>
      </c>
      <c r="C311" s="5">
        <f t="shared" si="303"/>
        <v>2964.1695841889064</v>
      </c>
      <c r="D311" s="5">
        <f t="shared" si="304"/>
        <v>4369.9553698560549</v>
      </c>
      <c r="E311" s="15">
        <f t="shared" si="305"/>
        <v>8.573286176564033E-9</v>
      </c>
      <c r="F311" s="15">
        <f t="shared" si="306"/>
        <v>1.6889948653656511E-8</v>
      </c>
      <c r="G311" s="15">
        <f t="shared" si="307"/>
        <v>3.4480229364850064E-8</v>
      </c>
      <c r="H311" s="5">
        <f t="shared" si="308"/>
        <v>419131.4235910463</v>
      </c>
      <c r="I311" s="5">
        <f t="shared" si="309"/>
        <v>187535.44269719883</v>
      </c>
      <c r="J311" s="5">
        <f t="shared" si="310"/>
        <v>63640.057720961224</v>
      </c>
      <c r="K311" s="5">
        <f t="shared" si="311"/>
        <v>359644.24734499655</v>
      </c>
      <c r="L311" s="5">
        <f t="shared" si="312"/>
        <v>63267.447212712243</v>
      </c>
      <c r="M311" s="5">
        <f t="shared" si="313"/>
        <v>14563.091000871596</v>
      </c>
      <c r="N311" s="15">
        <f t="shared" si="314"/>
        <v>1.6111015648077043E-3</v>
      </c>
      <c r="O311" s="15">
        <f t="shared" si="315"/>
        <v>2.2771626565289971E-3</v>
      </c>
      <c r="P311" s="15">
        <f t="shared" si="316"/>
        <v>2.0727119929189186E-3</v>
      </c>
      <c r="Q311" s="5">
        <f t="shared" si="317"/>
        <v>3761.0633135043381</v>
      </c>
      <c r="R311" s="5">
        <f t="shared" si="318"/>
        <v>4938.5067769534908</v>
      </c>
      <c r="S311" s="5">
        <f t="shared" si="319"/>
        <v>3444.9742884415846</v>
      </c>
      <c r="T311" s="5">
        <f t="shared" si="320"/>
        <v>8.9734701380301942</v>
      </c>
      <c r="U311" s="5">
        <f t="shared" si="321"/>
        <v>26.333725006463833</v>
      </c>
      <c r="V311" s="5">
        <f t="shared" si="322"/>
        <v>54.132167879962623</v>
      </c>
      <c r="W311" s="15">
        <f t="shared" si="323"/>
        <v>-1.0734613539272964E-2</v>
      </c>
      <c r="X311" s="15">
        <f t="shared" si="324"/>
        <v>-1.217998157191269E-2</v>
      </c>
      <c r="Y311" s="15">
        <f t="shared" si="325"/>
        <v>-9.7425357312937999E-3</v>
      </c>
      <c r="Z311" s="5">
        <f t="shared" si="338"/>
        <v>3083.2652048942896</v>
      </c>
      <c r="AA311" s="5">
        <f t="shared" si="339"/>
        <v>15308.250210598797</v>
      </c>
      <c r="AB311" s="5">
        <f t="shared" si="340"/>
        <v>97178.007622037403</v>
      </c>
      <c r="AC311" s="16">
        <f t="shared" si="326"/>
        <v>0.82233729995534666</v>
      </c>
      <c r="AD311" s="16">
        <f t="shared" si="327"/>
        <v>3.1014300213865225</v>
      </c>
      <c r="AE311" s="16">
        <f t="shared" si="328"/>
        <v>28.180817169394558</v>
      </c>
      <c r="AF311" s="15">
        <f t="shared" si="329"/>
        <v>-4.0504037456468023E-3</v>
      </c>
      <c r="AG311" s="15">
        <f t="shared" si="330"/>
        <v>2.9673830763510267E-4</v>
      </c>
      <c r="AH311" s="15">
        <f t="shared" si="331"/>
        <v>9.7937136394747881E-3</v>
      </c>
      <c r="AI311" s="1">
        <f t="shared" si="295"/>
        <v>823368.09372590785</v>
      </c>
      <c r="AJ311" s="1">
        <f t="shared" si="296"/>
        <v>365838.16820906074</v>
      </c>
      <c r="AK311" s="1">
        <f t="shared" si="297"/>
        <v>124422.56883861516</v>
      </c>
      <c r="AL311" s="14">
        <f t="shared" si="332"/>
        <v>99.374004764934384</v>
      </c>
      <c r="AM311" s="14">
        <f t="shared" si="333"/>
        <v>24.836912228893947</v>
      </c>
      <c r="AN311" s="14">
        <f t="shared" si="334"/>
        <v>7.7070958052502059</v>
      </c>
      <c r="AO311" s="11">
        <f t="shared" si="335"/>
        <v>1.5895964785472853E-3</v>
      </c>
      <c r="AP311" s="11">
        <f t="shared" si="336"/>
        <v>2.0024723124092117E-3</v>
      </c>
      <c r="AQ311" s="11">
        <f t="shared" si="337"/>
        <v>1.8164950478693337E-3</v>
      </c>
      <c r="AR311" s="1">
        <f t="shared" si="341"/>
        <v>419131.4235910463</v>
      </c>
      <c r="AS311" s="1">
        <f t="shared" si="341"/>
        <v>187535.44269719883</v>
      </c>
      <c r="AT311" s="1">
        <f t="shared" si="341"/>
        <v>63640.057720961224</v>
      </c>
      <c r="AU311" s="1">
        <f t="shared" si="298"/>
        <v>83826.284718209266</v>
      </c>
      <c r="AV311" s="1">
        <f t="shared" si="299"/>
        <v>37507.08853943977</v>
      </c>
      <c r="AW311" s="1">
        <f t="shared" si="300"/>
        <v>12728.011544192246</v>
      </c>
      <c r="AX311" s="1">
        <f t="shared" si="352"/>
        <v>287715.39787599724</v>
      </c>
      <c r="AY311" s="1">
        <f t="shared" si="344"/>
        <v>50613.957770169793</v>
      </c>
      <c r="AZ311" s="1">
        <f t="shared" si="345"/>
        <v>11650.472800697278</v>
      </c>
      <c r="BA311" s="1">
        <f t="shared" si="353"/>
        <v>14648.830446615111</v>
      </c>
      <c r="BB311" s="1">
        <f t="shared" si="354"/>
        <v>32107.833544636716</v>
      </c>
      <c r="BC311" s="1">
        <f t="shared" si="355"/>
        <v>40916.338046603691</v>
      </c>
      <c r="BD311" s="1">
        <f t="shared" si="356"/>
        <v>54.145167471055046</v>
      </c>
      <c r="BE311" s="2">
        <f t="shared" si="362"/>
        <v>1.2215527840971803E-2</v>
      </c>
      <c r="BF311" s="2">
        <f t="shared" si="363"/>
        <v>1.0459493193196024E-2</v>
      </c>
      <c r="BG311" s="2">
        <f t="shared" si="364"/>
        <v>6.7106044469667243E-3</v>
      </c>
      <c r="BH311" s="2">
        <f t="shared" si="346"/>
        <v>7.3540445490009954E-3</v>
      </c>
      <c r="BI311" s="2">
        <f t="shared" si="357"/>
        <v>1.4921912043355725E-5</v>
      </c>
      <c r="BJ311" s="2">
        <f t="shared" si="347"/>
        <v>1.0940099785851396E-5</v>
      </c>
      <c r="BK311" s="2">
        <f t="shared" si="348"/>
        <v>4.5032212043649583E-6</v>
      </c>
      <c r="BL311" s="2">
        <f t="shared" si="349"/>
        <v>6.2542422374320639</v>
      </c>
      <c r="BM311" s="2">
        <f t="shared" si="350"/>
        <v>2.0516564564911715</v>
      </c>
      <c r="BN311" s="2">
        <f t="shared" si="351"/>
        <v>0.28658525737604246</v>
      </c>
      <c r="BO311" s="2">
        <f t="shared" si="358"/>
        <v>332.10971056108747</v>
      </c>
      <c r="BP311" s="2">
        <f t="shared" si="359"/>
        <v>25.627039790821751</v>
      </c>
      <c r="BQ311" s="2">
        <f t="shared" si="360"/>
        <v>0.87892984183934808</v>
      </c>
      <c r="BR311" s="11">
        <f t="shared" si="361"/>
        <v>3.1841172550590907E-2</v>
      </c>
      <c r="BS311" s="17">
        <f t="shared" si="342"/>
        <v>6.3401991141494491E-5</v>
      </c>
      <c r="BT311" s="17">
        <f t="shared" si="343"/>
        <v>6.1758085399740508E-4</v>
      </c>
      <c r="BU311" s="12">
        <f>(BU$3*templow!$I421+BU$4*templow!$I421^2+BU$5*templow!$I421^6)*(K311/K$56)^$BW$1</f>
        <v>-2.5831526840838088</v>
      </c>
      <c r="BV311" s="12">
        <f>(BV$3*templow!$I421+BV$4*templow!$I421^2+BV$5*templow!$I421^6)*(L311/L$56)^$BW$1</f>
        <v>-2.7906163230369656</v>
      </c>
      <c r="BW311" s="12">
        <f>(BW$3*templow!$I421+BW$4*templow!$I421^2+BW$5*templow!$I421^6)*(M311/M$56)^$BW$1</f>
        <v>-3.3080971576667637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301"/>
        <v>2266</v>
      </c>
      <c r="B312" s="5">
        <f t="shared" si="302"/>
        <v>1165.4056198559249</v>
      </c>
      <c r="C312" s="5">
        <f t="shared" si="303"/>
        <v>2964.1696317503447</v>
      </c>
      <c r="D312" s="5">
        <f t="shared" si="304"/>
        <v>4369.955512999265</v>
      </c>
      <c r="E312" s="15">
        <f t="shared" si="305"/>
        <v>8.1446218677358315E-9</v>
      </c>
      <c r="F312" s="15">
        <f t="shared" si="306"/>
        <v>1.6045451220973685E-8</v>
      </c>
      <c r="G312" s="15">
        <f t="shared" si="307"/>
        <v>3.2756217896607561E-8</v>
      </c>
      <c r="H312" s="5">
        <f t="shared" si="308"/>
        <v>419798.2286478217</v>
      </c>
      <c r="I312" s="5">
        <f t="shared" si="309"/>
        <v>187957.73158995563</v>
      </c>
      <c r="J312" s="5">
        <f t="shared" si="310"/>
        <v>63770.503536830387</v>
      </c>
      <c r="K312" s="5">
        <f t="shared" si="311"/>
        <v>360216.41005963221</v>
      </c>
      <c r="L312" s="5">
        <f t="shared" si="312"/>
        <v>63409.91068010046</v>
      </c>
      <c r="M312" s="5">
        <f t="shared" si="313"/>
        <v>14592.941128835952</v>
      </c>
      <c r="N312" s="15">
        <f t="shared" si="314"/>
        <v>1.5909130171261054E-3</v>
      </c>
      <c r="O312" s="15">
        <f t="shared" si="315"/>
        <v>2.2517656972824707E-3</v>
      </c>
      <c r="P312" s="15">
        <f t="shared" si="316"/>
        <v>2.0497110100161642E-3</v>
      </c>
      <c r="Q312" s="5">
        <f t="shared" si="317"/>
        <v>3726.6090764486339</v>
      </c>
      <c r="R312" s="5">
        <f t="shared" si="318"/>
        <v>4889.3408482434761</v>
      </c>
      <c r="S312" s="5">
        <f t="shared" si="319"/>
        <v>3418.4040230351357</v>
      </c>
      <c r="T312" s="5">
        <f t="shared" si="320"/>
        <v>8.8771434039922337</v>
      </c>
      <c r="U312" s="5">
        <f t="shared" si="321"/>
        <v>26.012980721165288</v>
      </c>
      <c r="V312" s="5">
        <f t="shared" si="322"/>
        <v>53.60478330017969</v>
      </c>
      <c r="W312" s="15">
        <f t="shared" si="323"/>
        <v>-1.0734613539272964E-2</v>
      </c>
      <c r="X312" s="15">
        <f t="shared" si="324"/>
        <v>-1.217998157191269E-2</v>
      </c>
      <c r="Y312" s="15">
        <f t="shared" si="325"/>
        <v>-9.7425357312937999E-3</v>
      </c>
      <c r="Z312" s="5">
        <f t="shared" si="338"/>
        <v>3042.7073860141277</v>
      </c>
      <c r="AA312" s="5">
        <f t="shared" si="339"/>
        <v>15160.728484637964</v>
      </c>
      <c r="AB312" s="5">
        <f t="shared" si="340"/>
        <v>97375.125159707852</v>
      </c>
      <c r="AC312" s="16">
        <f t="shared" si="326"/>
        <v>0.81900650187542245</v>
      </c>
      <c r="AD312" s="16">
        <f t="shared" si="327"/>
        <v>3.1023503344823173</v>
      </c>
      <c r="AE312" s="16">
        <f t="shared" si="328"/>
        <v>28.456812022878005</v>
      </c>
      <c r="AF312" s="15">
        <f t="shared" si="329"/>
        <v>-4.0504037456468023E-3</v>
      </c>
      <c r="AG312" s="15">
        <f t="shared" si="330"/>
        <v>2.9673830763510267E-4</v>
      </c>
      <c r="AH312" s="15">
        <f t="shared" si="331"/>
        <v>9.7937136394747881E-3</v>
      </c>
      <c r="AI312" s="1">
        <f t="shared" si="295"/>
        <v>824857.56907152641</v>
      </c>
      <c r="AJ312" s="1">
        <f t="shared" si="296"/>
        <v>366761.43992759445</v>
      </c>
      <c r="AK312" s="1">
        <f t="shared" si="297"/>
        <v>124708.32349894589</v>
      </c>
      <c r="AL312" s="14">
        <f t="shared" si="332"/>
        <v>99.530389687287524</v>
      </c>
      <c r="AM312" s="14">
        <f t="shared" si="333"/>
        <v>24.886150105667404</v>
      </c>
      <c r="AN312" s="14">
        <f t="shared" si="334"/>
        <v>7.7209557076002611</v>
      </c>
      <c r="AO312" s="11">
        <f t="shared" si="335"/>
        <v>1.5737005137618125E-3</v>
      </c>
      <c r="AP312" s="11">
        <f t="shared" si="336"/>
        <v>1.9824475892851194E-3</v>
      </c>
      <c r="AQ312" s="11">
        <f t="shared" si="337"/>
        <v>1.7983300973906404E-3</v>
      </c>
      <c r="AR312" s="1">
        <f t="shared" si="341"/>
        <v>419798.2286478217</v>
      </c>
      <c r="AS312" s="1">
        <f t="shared" si="341"/>
        <v>187957.73158995563</v>
      </c>
      <c r="AT312" s="1">
        <f t="shared" si="341"/>
        <v>63770.503536830387</v>
      </c>
      <c r="AU312" s="1">
        <f t="shared" si="298"/>
        <v>83959.645729564349</v>
      </c>
      <c r="AV312" s="1">
        <f t="shared" si="299"/>
        <v>37591.546317991124</v>
      </c>
      <c r="AW312" s="1">
        <f t="shared" si="300"/>
        <v>12754.100707366078</v>
      </c>
      <c r="AX312" s="1">
        <f t="shared" si="352"/>
        <v>288173.12804770574</v>
      </c>
      <c r="AY312" s="1">
        <f t="shared" si="344"/>
        <v>50727.928544080365</v>
      </c>
      <c r="AZ312" s="1">
        <f t="shared" si="345"/>
        <v>11674.352903068762</v>
      </c>
      <c r="BA312" s="1">
        <f t="shared" si="353"/>
        <v>14650.683151634228</v>
      </c>
      <c r="BB312" s="1">
        <f t="shared" si="354"/>
        <v>32114.501171746069</v>
      </c>
      <c r="BC312" s="1">
        <f t="shared" si="355"/>
        <v>40925.287365540811</v>
      </c>
      <c r="BD312" s="1">
        <f t="shared" si="356"/>
        <v>52.578598439882683</v>
      </c>
      <c r="BE312" s="2">
        <f t="shared" si="362"/>
        <v>1.2215527840971803E-2</v>
      </c>
      <c r="BF312" s="2">
        <f t="shared" si="363"/>
        <v>1.0459493193196024E-2</v>
      </c>
      <c r="BG312" s="2">
        <f t="shared" si="364"/>
        <v>6.7106044469667243E-3</v>
      </c>
      <c r="BH312" s="2">
        <f t="shared" si="346"/>
        <v>7.3472775013383659E-3</v>
      </c>
      <c r="BI312" s="2">
        <f t="shared" si="357"/>
        <v>1.4921912043355725E-5</v>
      </c>
      <c r="BJ312" s="2">
        <f t="shared" si="347"/>
        <v>1.0940099785851396E-5</v>
      </c>
      <c r="BK312" s="2">
        <f t="shared" si="348"/>
        <v>4.5032212043649583E-6</v>
      </c>
      <c r="BL312" s="2">
        <f t="shared" si="349"/>
        <v>6.2641922438393314</v>
      </c>
      <c r="BM312" s="2">
        <f t="shared" si="350"/>
        <v>2.0562763391163879</v>
      </c>
      <c r="BN312" s="2">
        <f t="shared" si="351"/>
        <v>0.28717268374008514</v>
      </c>
      <c r="BO312" s="2">
        <f t="shared" si="358"/>
        <v>337.07197564966913</v>
      </c>
      <c r="BP312" s="2">
        <f t="shared" si="359"/>
        <v>25.934672152011071</v>
      </c>
      <c r="BQ312" s="2">
        <f t="shared" si="360"/>
        <v>0.87894854854910087</v>
      </c>
      <c r="BR312" s="11">
        <f t="shared" si="361"/>
        <v>3.181935156076296E-2</v>
      </c>
      <c r="BS312" s="17">
        <f t="shared" si="342"/>
        <v>6.1445494547161908E-5</v>
      </c>
      <c r="BT312" s="17">
        <f t="shared" si="343"/>
        <v>5.9959306213340296E-4</v>
      </c>
      <c r="BU312" s="12">
        <f>(BU$3*templow!$I422+BU$4*templow!$I422^2+BU$5*templow!$I422^6)*(K312/K$56)^$BW$1</f>
        <v>-2.6166676259832182</v>
      </c>
      <c r="BV312" s="12">
        <f>(BV$3*templow!$I422+BV$4*templow!$I422^2+BV$5*templow!$I422^6)*(L312/L$56)^$BW$1</f>
        <v>-2.8134679072601312</v>
      </c>
      <c r="BW312" s="12">
        <f>(BW$3*templow!$I422+BW$4*templow!$I422^2+BW$5*templow!$I422^6)*(M312/M$56)^$BW$1</f>
        <v>-3.3281721996321827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301"/>
        <v>2267</v>
      </c>
      <c r="B313" s="5">
        <f t="shared" si="302"/>
        <v>1165.4056288731235</v>
      </c>
      <c r="C313" s="5">
        <f t="shared" si="303"/>
        <v>2964.1696769337123</v>
      </c>
      <c r="D313" s="5">
        <f t="shared" si="304"/>
        <v>4369.9556489853194</v>
      </c>
      <c r="E313" s="15">
        <f t="shared" si="305"/>
        <v>7.7373907743490388E-9</v>
      </c>
      <c r="F313" s="15">
        <f t="shared" si="306"/>
        <v>1.5243178659925E-8</v>
      </c>
      <c r="G313" s="15">
        <f t="shared" si="307"/>
        <v>3.1118407001777183E-8</v>
      </c>
      <c r="H313" s="5">
        <f t="shared" si="308"/>
        <v>420457.70575224573</v>
      </c>
      <c r="I313" s="5">
        <f t="shared" si="309"/>
        <v>188376.24586743742</v>
      </c>
      <c r="J313" s="5">
        <f t="shared" si="310"/>
        <v>63899.764649358491</v>
      </c>
      <c r="K313" s="5">
        <f t="shared" si="311"/>
        <v>360782.2850133329</v>
      </c>
      <c r="L313" s="5">
        <f t="shared" si="312"/>
        <v>63551.100779866072</v>
      </c>
      <c r="M313" s="5">
        <f t="shared" si="313"/>
        <v>14622.520176879982</v>
      </c>
      <c r="N313" s="15">
        <f t="shared" si="314"/>
        <v>1.5709305237010529E-3</v>
      </c>
      <c r="O313" s="15">
        <f t="shared" si="315"/>
        <v>2.226625116662051E-3</v>
      </c>
      <c r="P313" s="15">
        <f t="shared" si="316"/>
        <v>2.0269421895755535E-3</v>
      </c>
      <c r="Q313" s="5">
        <f t="shared" si="317"/>
        <v>3692.3967976722747</v>
      </c>
      <c r="R313" s="5">
        <f t="shared" si="318"/>
        <v>4840.5429695746898</v>
      </c>
      <c r="S313" s="5">
        <f t="shared" si="319"/>
        <v>3391.9616074571672</v>
      </c>
      <c r="T313" s="5">
        <f t="shared" si="320"/>
        <v>8.7818507002176709</v>
      </c>
      <c r="U313" s="5">
        <f t="shared" si="321"/>
        <v>25.696143095350976</v>
      </c>
      <c r="V313" s="5">
        <f t="shared" si="322"/>
        <v>53.082536783509426</v>
      </c>
      <c r="W313" s="15">
        <f t="shared" si="323"/>
        <v>-1.0734613539272964E-2</v>
      </c>
      <c r="X313" s="15">
        <f t="shared" si="324"/>
        <v>-1.217998157191269E-2</v>
      </c>
      <c r="Y313" s="15">
        <f t="shared" si="325"/>
        <v>-9.7425357312937999E-3</v>
      </c>
      <c r="Z313" s="5">
        <f t="shared" si="338"/>
        <v>3002.6225483070275</v>
      </c>
      <c r="AA313" s="5">
        <f t="shared" si="339"/>
        <v>15014.247915930417</v>
      </c>
      <c r="AB313" s="5">
        <f t="shared" si="340"/>
        <v>97570.40274117465</v>
      </c>
      <c r="AC313" s="16">
        <f t="shared" si="326"/>
        <v>0.81568919487251712</v>
      </c>
      <c r="AD313" s="16">
        <f t="shared" si="327"/>
        <v>3.1032709206702629</v>
      </c>
      <c r="AE313" s="16">
        <f t="shared" si="328"/>
        <v>28.735509890922437</v>
      </c>
      <c r="AF313" s="15">
        <f t="shared" si="329"/>
        <v>-4.0504037456468023E-3</v>
      </c>
      <c r="AG313" s="15">
        <f t="shared" si="330"/>
        <v>2.9673830763510267E-4</v>
      </c>
      <c r="AH313" s="15">
        <f t="shared" si="331"/>
        <v>9.7937136394747881E-3</v>
      </c>
      <c r="AI313" s="1">
        <f t="shared" ref="AI313:AI346" si="365">(1-$AI$5)*AI312+AU312</f>
        <v>826331.45789393818</v>
      </c>
      <c r="AJ313" s="1">
        <f t="shared" ref="AJ313:AJ346" si="366">(1-$AI$5)*AJ312+AV312</f>
        <v>367676.84225282609</v>
      </c>
      <c r="AK313" s="1">
        <f t="shared" ref="AK313:AK346" si="367">(1-$AI$5)*AK312+AW312</f>
        <v>124991.59185641738</v>
      </c>
      <c r="AL313" s="14">
        <f t="shared" si="332"/>
        <v>99.685454402419467</v>
      </c>
      <c r="AM313" s="14">
        <f t="shared" si="333"/>
        <v>24.934992239068137</v>
      </c>
      <c r="AN313" s="14">
        <f t="shared" si="334"/>
        <v>7.7347016863595632</v>
      </c>
      <c r="AO313" s="11">
        <f t="shared" si="335"/>
        <v>1.5579635086241943E-3</v>
      </c>
      <c r="AP313" s="11">
        <f t="shared" si="336"/>
        <v>1.9626231133922684E-3</v>
      </c>
      <c r="AQ313" s="11">
        <f t="shared" si="337"/>
        <v>1.7803467964167339E-3</v>
      </c>
      <c r="AR313" s="1">
        <f t="shared" si="341"/>
        <v>420457.70575224573</v>
      </c>
      <c r="AS313" s="1">
        <f t="shared" si="341"/>
        <v>188376.24586743742</v>
      </c>
      <c r="AT313" s="1">
        <f t="shared" si="341"/>
        <v>63899.764649358491</v>
      </c>
      <c r="AU313" s="1">
        <f t="shared" ref="AU313:AU346" si="368">$AU$5*AR313</f>
        <v>84091.541150449149</v>
      </c>
      <c r="AV313" s="1">
        <f t="shared" ref="AV313:AV346" si="369">$AU$5*AS313</f>
        <v>37675.249173487486</v>
      </c>
      <c r="AW313" s="1">
        <f t="shared" ref="AW313:AW346" si="370">$AU$5*AT313</f>
        <v>12779.952929871699</v>
      </c>
      <c r="AX313" s="1">
        <f t="shared" si="352"/>
        <v>288625.82801066636</v>
      </c>
      <c r="AY313" s="1">
        <f t="shared" si="344"/>
        <v>50840.880623892866</v>
      </c>
      <c r="AZ313" s="1">
        <f t="shared" si="345"/>
        <v>11698.016141503986</v>
      </c>
      <c r="BA313" s="1">
        <f t="shared" si="353"/>
        <v>14652.512599764172</v>
      </c>
      <c r="BB313" s="1">
        <f t="shared" si="354"/>
        <v>32121.09441884686</v>
      </c>
      <c r="BC313" s="1">
        <f t="shared" si="355"/>
        <v>40934.13732168451</v>
      </c>
      <c r="BD313" s="1">
        <f t="shared" si="356"/>
        <v>51.057237865836356</v>
      </c>
      <c r="BE313" s="2">
        <f t="shared" si="362"/>
        <v>1.2215527840971803E-2</v>
      </c>
      <c r="BF313" s="2">
        <f t="shared" si="363"/>
        <v>1.0459493193196024E-2</v>
      </c>
      <c r="BG313" s="2">
        <f t="shared" si="364"/>
        <v>6.7106044469667243E-3</v>
      </c>
      <c r="BH313" s="2">
        <f t="shared" si="346"/>
        <v>7.3405695818416373E-3</v>
      </c>
      <c r="BI313" s="2">
        <f t="shared" si="357"/>
        <v>1.4921912043355725E-5</v>
      </c>
      <c r="BJ313" s="2">
        <f t="shared" si="347"/>
        <v>1.0940099785851396E-5</v>
      </c>
      <c r="BK313" s="2">
        <f t="shared" si="348"/>
        <v>4.5032212043649583E-6</v>
      </c>
      <c r="BL313" s="2">
        <f t="shared" si="349"/>
        <v>6.2740329031861535</v>
      </c>
      <c r="BM313" s="2">
        <f t="shared" si="350"/>
        <v>2.0608549270738421</v>
      </c>
      <c r="BN313" s="2">
        <f t="shared" si="351"/>
        <v>0.28775477512292152</v>
      </c>
      <c r="BO313" s="2">
        <f t="shared" si="358"/>
        <v>342.10845538768029</v>
      </c>
      <c r="BP313" s="2">
        <f t="shared" si="359"/>
        <v>26.24600409481361</v>
      </c>
      <c r="BQ313" s="2">
        <f t="shared" si="360"/>
        <v>0.87896745892011441</v>
      </c>
      <c r="BR313" s="11">
        <f t="shared" si="361"/>
        <v>3.1797751103463695E-2</v>
      </c>
      <c r="BS313" s="17">
        <f t="shared" si="342"/>
        <v>5.9550632050288149E-5</v>
      </c>
      <c r="BT313" s="17">
        <f t="shared" si="343"/>
        <v>5.8212918653728445E-4</v>
      </c>
      <c r="BU313" s="12">
        <f>(BU$3*templow!$I423+BU$4*templow!$I423^2+BU$5*templow!$I423^6)*(K313/K$56)^$BW$1</f>
        <v>-2.650152807259353</v>
      </c>
      <c r="BV313" s="12">
        <f>(BV$3*templow!$I423+BV$4*templow!$I423^2+BV$5*templow!$I423^6)*(L313/L$56)^$BW$1</f>
        <v>-2.8362899882146499</v>
      </c>
      <c r="BW313" s="12">
        <f>(BW$3*templow!$I423+BW$4*templow!$I423^2+BW$5*templow!$I423^6)*(M313/M$56)^$BW$1</f>
        <v>-3.3482183349835535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371">1+A313</f>
        <v>2268</v>
      </c>
      <c r="B314" s="5">
        <f t="shared" ref="B314:B346" si="372">B313*(1+E314)</f>
        <v>1165.4056374394625</v>
      </c>
      <c r="C314" s="5">
        <f t="shared" ref="C314:C346" si="373">C313*(1+F314)</f>
        <v>2964.1697198579118</v>
      </c>
      <c r="D314" s="5">
        <f t="shared" ref="D314:D346" si="374">D313*(1+G314)</f>
        <v>4369.955778172075</v>
      </c>
      <c r="E314" s="15">
        <f t="shared" ref="E314:E346" si="375">E313*$E$5</f>
        <v>7.3505212356315861E-9</v>
      </c>
      <c r="F314" s="15">
        <f t="shared" ref="F314:F346" si="376">F313*$E$5</f>
        <v>1.4481019726928749E-8</v>
      </c>
      <c r="G314" s="15">
        <f t="shared" ref="G314:G346" si="377">G313*$E$5</f>
        <v>2.9562486651688323E-8</v>
      </c>
      <c r="H314" s="5">
        <f t="shared" ref="H314:H346" si="378">AR314</f>
        <v>421109.90263248951</v>
      </c>
      <c r="I314" s="5">
        <f t="shared" ref="I314:I346" si="379">AS314</f>
        <v>188791.00379757522</v>
      </c>
      <c r="J314" s="5">
        <f t="shared" ref="J314:J346" si="380">AT314</f>
        <v>64027.84743328645</v>
      </c>
      <c r="K314" s="5">
        <f t="shared" ref="K314:K346" si="381">H314/B314*1000</f>
        <v>361341.91315370589</v>
      </c>
      <c r="L314" s="5">
        <f t="shared" ref="L314:L346" si="382">I314/C314*1000</f>
        <v>63691.02367276897</v>
      </c>
      <c r="M314" s="5">
        <f t="shared" ref="M314:M346" si="383">J314/D314*1000</f>
        <v>14651.82960274003</v>
      </c>
      <c r="N314" s="15">
        <f t="shared" ref="N314:N346" si="384">K314/K313-1</f>
        <v>1.551151937386086E-3</v>
      </c>
      <c r="O314" s="15">
        <f t="shared" ref="O314:O346" si="385">L314/L313-1</f>
        <v>2.2017383048575923E-3</v>
      </c>
      <c r="P314" s="15">
        <f t="shared" ref="P314:P346" si="386">M314/M313-1</f>
        <v>2.0044031743851054E-3</v>
      </c>
      <c r="Q314" s="5">
        <f t="shared" ref="Q314:Q346" si="387">T314*H314/1000</f>
        <v>3658.4263581929317</v>
      </c>
      <c r="R314" s="5">
        <f t="shared" ref="R314:R346" si="388">U314*I314/1000</f>
        <v>4792.1131141946571</v>
      </c>
      <c r="S314" s="5">
        <f t="shared" ref="S314:S346" si="389">V314*J314/1000</f>
        <v>3365.6480202846669</v>
      </c>
      <c r="T314" s="5">
        <f t="shared" ref="T314:T346" si="390">T313*(1+W314)</f>
        <v>8.6875809267912398</v>
      </c>
      <c r="U314" s="5">
        <f t="shared" ref="U314:U346" si="391">U313*(1+X314)</f>
        <v>25.383164545980371</v>
      </c>
      <c r="V314" s="5">
        <f t="shared" ref="V314:V346" si="392">V313*(1+Y314)</f>
        <v>52.565378272188369</v>
      </c>
      <c r="W314" s="15">
        <f t="shared" ref="W314:W346" si="393">T$5-1</f>
        <v>-1.0734613539272964E-2</v>
      </c>
      <c r="X314" s="15">
        <f t="shared" ref="X314:X346" si="394">U$5-1</f>
        <v>-1.217998157191269E-2</v>
      </c>
      <c r="Y314" s="15">
        <f t="shared" ref="Y314:Y346" si="395">V$5-1</f>
        <v>-9.7425357312937999E-3</v>
      </c>
      <c r="Z314" s="5">
        <f t="shared" si="338"/>
        <v>2963.006674424525</v>
      </c>
      <c r="AA314" s="5">
        <f t="shared" si="339"/>
        <v>14868.809627437155</v>
      </c>
      <c r="AB314" s="5">
        <f t="shared" si="340"/>
        <v>97763.850310427442</v>
      </c>
      <c r="AC314" s="16">
        <f t="shared" ref="AC314:AC346" si="396">AC313*(1+AF314)</f>
        <v>0.8123853243023218</v>
      </c>
      <c r="AD314" s="16">
        <f t="shared" ref="AD314:AD346" si="397">AD313*(1+AG314)</f>
        <v>3.1041917800313956</v>
      </c>
      <c r="AE314" s="16">
        <f t="shared" ref="AE314:AE346" si="398">AE313*(1+AH314)</f>
        <v>29.016937246078427</v>
      </c>
      <c r="AF314" s="15">
        <f t="shared" ref="AF314:AF346" si="399">AC$5-1</f>
        <v>-4.0504037456468023E-3</v>
      </c>
      <c r="AG314" s="15">
        <f t="shared" ref="AG314:AG346" si="400">AD$5-1</f>
        <v>2.9673830763510267E-4</v>
      </c>
      <c r="AH314" s="15">
        <f t="shared" ref="AH314:AH346" si="401">AE$5-1</f>
        <v>9.7937136394747881E-3</v>
      </c>
      <c r="AI314" s="1">
        <f t="shared" si="365"/>
        <v>827789.85325499356</v>
      </c>
      <c r="AJ314" s="1">
        <f t="shared" si="366"/>
        <v>368584.40720103099</v>
      </c>
      <c r="AK314" s="1">
        <f t="shared" si="367"/>
        <v>125272.38560064734</v>
      </c>
      <c r="AL314" s="14">
        <f t="shared" ref="AL314:AL346" si="402">AL313*(1+AO314)</f>
        <v>99.839207639716065</v>
      </c>
      <c r="AM314" s="14">
        <f t="shared" ref="AM314:AM346" si="403">AM313*(1+AP314)</f>
        <v>24.983440851247785</v>
      </c>
      <c r="AN314" s="14">
        <f t="shared" ref="AN314:AN346" si="404">AN313*(1+AQ314)</f>
        <v>7.7483344332144268</v>
      </c>
      <c r="AO314" s="11">
        <f t="shared" ref="AO314:AO346" si="405">AO$5*AO313</f>
        <v>1.5423838735379523E-3</v>
      </c>
      <c r="AP314" s="11">
        <f t="shared" ref="AP314:AP346" si="406">AP$5*AP313</f>
        <v>1.9429968822583456E-3</v>
      </c>
      <c r="AQ314" s="11">
        <f t="shared" ref="AQ314:AQ346" si="407">AQ$5*AQ313</f>
        <v>1.7625433284525665E-3</v>
      </c>
      <c r="AR314" s="1">
        <f t="shared" si="341"/>
        <v>421109.90263248951</v>
      </c>
      <c r="AS314" s="1">
        <f t="shared" si="341"/>
        <v>188791.00379757522</v>
      </c>
      <c r="AT314" s="1">
        <f t="shared" si="341"/>
        <v>64027.84743328645</v>
      </c>
      <c r="AU314" s="1">
        <f t="shared" si="368"/>
        <v>84221.980526497908</v>
      </c>
      <c r="AV314" s="1">
        <f t="shared" si="369"/>
        <v>37758.200759515043</v>
      </c>
      <c r="AW314" s="1">
        <f t="shared" si="370"/>
        <v>12805.56948665729</v>
      </c>
      <c r="AX314" s="1">
        <f t="shared" si="352"/>
        <v>289073.53052296472</v>
      </c>
      <c r="AY314" s="1">
        <f t="shared" si="344"/>
        <v>50952.818938215176</v>
      </c>
      <c r="AZ314" s="1">
        <f t="shared" si="345"/>
        <v>11721.463682192023</v>
      </c>
      <c r="BA314" s="1">
        <f t="shared" si="353"/>
        <v>14654.319028103155</v>
      </c>
      <c r="BB314" s="1">
        <f t="shared" si="354"/>
        <v>32127.614035904786</v>
      </c>
      <c r="BC314" s="1">
        <f t="shared" si="355"/>
        <v>40942.888918308556</v>
      </c>
      <c r="BD314" s="1">
        <f t="shared" si="356"/>
        <v>49.579785689023296</v>
      </c>
      <c r="BE314" s="2">
        <f t="shared" si="362"/>
        <v>1.2215527840971803E-2</v>
      </c>
      <c r="BF314" s="2">
        <f t="shared" si="363"/>
        <v>1.0459493193196024E-2</v>
      </c>
      <c r="BG314" s="2">
        <f t="shared" si="364"/>
        <v>6.7106044469667243E-3</v>
      </c>
      <c r="BH314" s="2">
        <f t="shared" si="346"/>
        <v>7.3339205275117173E-3</v>
      </c>
      <c r="BI314" s="2">
        <f t="shared" si="357"/>
        <v>1.4921912043355725E-5</v>
      </c>
      <c r="BJ314" s="2">
        <f t="shared" si="347"/>
        <v>1.0940099785851396E-5</v>
      </c>
      <c r="BK314" s="2">
        <f t="shared" si="348"/>
        <v>4.5032212043649583E-6</v>
      </c>
      <c r="BL314" s="2">
        <f t="shared" si="349"/>
        <v>6.283764927668102</v>
      </c>
      <c r="BM314" s="2">
        <f t="shared" si="350"/>
        <v>2.0653924202165226</v>
      </c>
      <c r="BN314" s="2">
        <f t="shared" si="351"/>
        <v>0.28833156023142004</v>
      </c>
      <c r="BO314" s="2">
        <f t="shared" si="358"/>
        <v>347.2202600228826</v>
      </c>
      <c r="BP314" s="2">
        <f t="shared" si="359"/>
        <v>26.561080121889255</v>
      </c>
      <c r="BQ314" s="2">
        <f t="shared" si="360"/>
        <v>0.87898657090777688</v>
      </c>
      <c r="BR314" s="11">
        <f t="shared" si="361"/>
        <v>3.1776368925010318E-2</v>
      </c>
      <c r="BS314" s="17">
        <f t="shared" si="342"/>
        <v>5.7715411752546744E-5</v>
      </c>
      <c r="BT314" s="17">
        <f t="shared" si="343"/>
        <v>5.6517396751192667E-4</v>
      </c>
      <c r="BU314" s="12">
        <f>(BU$3*templow!$I424+BU$4*templow!$I424^2+BU$5*templow!$I424^6)*(K314/K$56)^$BW$1</f>
        <v>-2.683608128467672</v>
      </c>
      <c r="BV314" s="12">
        <f>(BV$3*templow!$I424+BV$4*templow!$I424^2+BV$5*templow!$I424^6)*(L314/L$56)^$BW$1</f>
        <v>-2.8590826357518111</v>
      </c>
      <c r="BW314" s="12">
        <f>(BW$3*templow!$I424+BW$4*templow!$I424^2+BW$5*templow!$I424^6)*(M314/M$56)^$BW$1</f>
        <v>-3.3682356585556019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371"/>
        <v>2269</v>
      </c>
      <c r="B315" s="5">
        <f t="shared" si="372"/>
        <v>1165.4056455774842</v>
      </c>
      <c r="C315" s="5">
        <f t="shared" si="373"/>
        <v>2964.1697606359016</v>
      </c>
      <c r="D315" s="5">
        <f t="shared" si="374"/>
        <v>4369.9559008994966</v>
      </c>
      <c r="E315" s="15">
        <f t="shared" si="375"/>
        <v>6.9829951738500065E-9</v>
      </c>
      <c r="F315" s="15">
        <f t="shared" si="376"/>
        <v>1.3756968740582312E-8</v>
      </c>
      <c r="G315" s="15">
        <f t="shared" si="377"/>
        <v>2.8084362319103905E-8</v>
      </c>
      <c r="H315" s="5">
        <f t="shared" si="378"/>
        <v>421754.86703360488</v>
      </c>
      <c r="I315" s="5">
        <f t="shared" si="379"/>
        <v>189202.02380071062</v>
      </c>
      <c r="J315" s="5">
        <f t="shared" si="380"/>
        <v>64154.758295653257</v>
      </c>
      <c r="K315" s="5">
        <f t="shared" si="381"/>
        <v>361895.33544315043</v>
      </c>
      <c r="L315" s="5">
        <f t="shared" si="382"/>
        <v>63829.685571085924</v>
      </c>
      <c r="M315" s="5">
        <f t="shared" si="383"/>
        <v>14680.870871591145</v>
      </c>
      <c r="N315" s="15">
        <f t="shared" si="384"/>
        <v>1.5315751350690743E-3</v>
      </c>
      <c r="O315" s="15">
        <f t="shared" si="385"/>
        <v>2.1771026797963167E-3</v>
      </c>
      <c r="P315" s="15">
        <f t="shared" si="386"/>
        <v>1.9820916321389159E-3</v>
      </c>
      <c r="Q315" s="5">
        <f t="shared" si="387"/>
        <v>3624.6975975289279</v>
      </c>
      <c r="R315" s="5">
        <f t="shared" si="388"/>
        <v>4744.0511795384173</v>
      </c>
      <c r="S315" s="5">
        <f t="shared" si="389"/>
        <v>3339.4641980747606</v>
      </c>
      <c r="T315" s="5">
        <f t="shared" si="390"/>
        <v>8.5943231029509768</v>
      </c>
      <c r="U315" s="5">
        <f t="shared" si="391"/>
        <v>25.073998069573502</v>
      </c>
      <c r="V315" s="5">
        <f t="shared" si="392"/>
        <v>52.0532581961426</v>
      </c>
      <c r="W315" s="15">
        <f t="shared" si="393"/>
        <v>-1.0734613539272964E-2</v>
      </c>
      <c r="X315" s="15">
        <f t="shared" si="394"/>
        <v>-1.217998157191269E-2</v>
      </c>
      <c r="Y315" s="15">
        <f t="shared" si="395"/>
        <v>-9.7425357312937999E-3</v>
      </c>
      <c r="Z315" s="5">
        <f t="shared" si="338"/>
        <v>2923.8557414761572</v>
      </c>
      <c r="AA315" s="5">
        <f t="shared" si="339"/>
        <v>14724.414503901558</v>
      </c>
      <c r="AB315" s="5">
        <f t="shared" si="340"/>
        <v>97955.477861821782</v>
      </c>
      <c r="AC315" s="16">
        <f t="shared" si="396"/>
        <v>0.80909483574185914</v>
      </c>
      <c r="AD315" s="16">
        <f t="shared" si="397"/>
        <v>3.1051129126467769</v>
      </c>
      <c r="AE315" s="16">
        <f t="shared" si="398"/>
        <v>29.301120820161131</v>
      </c>
      <c r="AF315" s="15">
        <f t="shared" si="399"/>
        <v>-4.0504037456468023E-3</v>
      </c>
      <c r="AG315" s="15">
        <f t="shared" si="400"/>
        <v>2.9673830763510267E-4</v>
      </c>
      <c r="AH315" s="15">
        <f t="shared" si="401"/>
        <v>9.7937136394747881E-3</v>
      </c>
      <c r="AI315" s="1">
        <f t="shared" si="365"/>
        <v>829232.84845599218</v>
      </c>
      <c r="AJ315" s="1">
        <f t="shared" si="366"/>
        <v>369484.16724044294</v>
      </c>
      <c r="AK315" s="1">
        <f t="shared" si="367"/>
        <v>125550.7165272399</v>
      </c>
      <c r="AL315" s="14">
        <f t="shared" si="402"/>
        <v>99.991658119688282</v>
      </c>
      <c r="AM315" s="14">
        <f t="shared" si="403"/>
        <v>25.031498171453027</v>
      </c>
      <c r="AN315" s="14">
        <f t="shared" si="404"/>
        <v>7.7618546406246898</v>
      </c>
      <c r="AO315" s="11">
        <f t="shared" si="405"/>
        <v>1.5269600348025727E-3</v>
      </c>
      <c r="AP315" s="11">
        <f t="shared" si="406"/>
        <v>1.9235669134357622E-3</v>
      </c>
      <c r="AQ315" s="11">
        <f t="shared" si="407"/>
        <v>1.7449178951680407E-3</v>
      </c>
      <c r="AR315" s="1">
        <f t="shared" si="341"/>
        <v>421754.86703360488</v>
      </c>
      <c r="AS315" s="1">
        <f t="shared" si="341"/>
        <v>189202.02380071062</v>
      </c>
      <c r="AT315" s="1">
        <f t="shared" si="341"/>
        <v>64154.758295653257</v>
      </c>
      <c r="AU315" s="1">
        <f t="shared" si="368"/>
        <v>84350.973406720979</v>
      </c>
      <c r="AV315" s="1">
        <f t="shared" si="369"/>
        <v>37840.404760142126</v>
      </c>
      <c r="AW315" s="1">
        <f t="shared" si="370"/>
        <v>12830.951659130653</v>
      </c>
      <c r="AX315" s="1">
        <f t="shared" si="352"/>
        <v>289516.26835452032</v>
      </c>
      <c r="AY315" s="1">
        <f t="shared" si="344"/>
        <v>51063.748456868736</v>
      </c>
      <c r="AZ315" s="1">
        <f t="shared" si="345"/>
        <v>11744.696697272917</v>
      </c>
      <c r="BA315" s="1">
        <f t="shared" si="353"/>
        <v>14656.102671278197</v>
      </c>
      <c r="BB315" s="1">
        <f t="shared" si="354"/>
        <v>32134.060765241265</v>
      </c>
      <c r="BC315" s="1">
        <f t="shared" si="355"/>
        <v>40951.543148418627</v>
      </c>
      <c r="BD315" s="1">
        <f t="shared" si="356"/>
        <v>48.14497905522019</v>
      </c>
      <c r="BE315" s="2">
        <f t="shared" si="362"/>
        <v>1.2215527840971803E-2</v>
      </c>
      <c r="BF315" s="2">
        <f t="shared" si="363"/>
        <v>1.0459493193196024E-2</v>
      </c>
      <c r="BG315" s="2">
        <f t="shared" si="364"/>
        <v>6.7106044469667243E-3</v>
      </c>
      <c r="BH315" s="2">
        <f t="shared" si="346"/>
        <v>7.3273300710730242E-3</v>
      </c>
      <c r="BI315" s="2">
        <f t="shared" si="357"/>
        <v>1.4921912043355725E-5</v>
      </c>
      <c r="BJ315" s="2">
        <f t="shared" si="347"/>
        <v>1.0940099785851396E-5</v>
      </c>
      <c r="BK315" s="2">
        <f t="shared" si="348"/>
        <v>4.5032212043649583E-6</v>
      </c>
      <c r="BL315" s="2">
        <f t="shared" si="349"/>
        <v>6.2933890297326407</v>
      </c>
      <c r="BM315" s="2">
        <f t="shared" si="350"/>
        <v>2.0698890200648052</v>
      </c>
      <c r="BN315" s="2">
        <f t="shared" si="351"/>
        <v>0.28890306791789444</v>
      </c>
      <c r="BO315" s="2">
        <f t="shared" si="358"/>
        <v>352.40851641424069</v>
      </c>
      <c r="BP315" s="2">
        <f t="shared" si="359"/>
        <v>26.87994527127821</v>
      </c>
      <c r="BQ315" s="2">
        <f t="shared" si="360"/>
        <v>0.87900588248915179</v>
      </c>
      <c r="BR315" s="11">
        <f t="shared" si="361"/>
        <v>3.1755202796026144E-2</v>
      </c>
      <c r="BS315" s="17">
        <f t="shared" si="342"/>
        <v>5.5937908146393599E-5</v>
      </c>
      <c r="BT315" s="17">
        <f t="shared" si="343"/>
        <v>5.4871258981740447E-4</v>
      </c>
      <c r="BU315" s="12">
        <f>(BU$3*templow!$I425+BU$4*templow!$I425^2+BU$5*templow!$I425^6)*(K315/K$56)^$BW$1</f>
        <v>-2.7170334975741066</v>
      </c>
      <c r="BV315" s="12">
        <f>(BV$3*templow!$I425+BV$4*templow!$I425^2+BV$5*templow!$I425^6)*(L315/L$56)^$BW$1</f>
        <v>-2.8818459224622894</v>
      </c>
      <c r="BW315" s="12">
        <f>(BW$3*templow!$I425+BW$4*templow!$I425^2+BW$5*templow!$I425^6)*(M315/M$56)^$BW$1</f>
        <v>-3.3882242668283742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371"/>
        <v>2270</v>
      </c>
      <c r="B316" s="5">
        <f t="shared" si="372"/>
        <v>1165.4056533086052</v>
      </c>
      <c r="C316" s="5">
        <f t="shared" si="373"/>
        <v>2964.1697993749926</v>
      </c>
      <c r="D316" s="5">
        <f t="shared" si="374"/>
        <v>4369.95601749055</v>
      </c>
      <c r="E316" s="15">
        <f t="shared" si="375"/>
        <v>6.6338454151575061E-9</v>
      </c>
      <c r="F316" s="15">
        <f t="shared" si="376"/>
        <v>1.3069120303553195E-8</v>
      </c>
      <c r="G316" s="15">
        <f t="shared" si="377"/>
        <v>2.6680144203148707E-8</v>
      </c>
      <c r="H316" s="5">
        <f t="shared" si="378"/>
        <v>422392.64670943719</v>
      </c>
      <c r="I316" s="5">
        <f t="shared" si="379"/>
        <v>189609.32444335372</v>
      </c>
      <c r="J316" s="5">
        <f t="shared" si="380"/>
        <v>64280.503674069834</v>
      </c>
      <c r="K316" s="5">
        <f t="shared" si="381"/>
        <v>362442.59285190335</v>
      </c>
      <c r="L316" s="5">
        <f t="shared" si="382"/>
        <v>63967.09273650033</v>
      </c>
      <c r="M316" s="5">
        <f t="shared" si="383"/>
        <v>14709.645455649907</v>
      </c>
      <c r="N316" s="15">
        <f t="shared" si="384"/>
        <v>1.5121980173709026E-3</v>
      </c>
      <c r="O316" s="15">
        <f t="shared" si="385"/>
        <v>2.1527156868315078E-3</v>
      </c>
      <c r="P316" s="15">
        <f t="shared" si="386"/>
        <v>1.9600052551680403E-3</v>
      </c>
      <c r="Q316" s="5">
        <f t="shared" si="387"/>
        <v>3591.210314753414</v>
      </c>
      <c r="R316" s="5">
        <f t="shared" si="388"/>
        <v>4696.3569891666748</v>
      </c>
      <c r="S316" s="5">
        <f t="shared" si="389"/>
        <v>3313.411036106043</v>
      </c>
      <c r="T316" s="5">
        <f t="shared" si="390"/>
        <v>8.5020663658091529</v>
      </c>
      <c r="U316" s="5">
        <f t="shared" si="391"/>
        <v>24.768597235151923</v>
      </c>
      <c r="V316" s="5">
        <f t="shared" si="392"/>
        <v>51.546127468236421</v>
      </c>
      <c r="W316" s="15">
        <f t="shared" si="393"/>
        <v>-1.0734613539272964E-2</v>
      </c>
      <c r="X316" s="15">
        <f t="shared" si="394"/>
        <v>-1.217998157191269E-2</v>
      </c>
      <c r="Y316" s="15">
        <f t="shared" si="395"/>
        <v>-9.7425357312937999E-3</v>
      </c>
      <c r="Z316" s="5">
        <f t="shared" si="338"/>
        <v>2885.1657223897041</v>
      </c>
      <c r="AA316" s="5">
        <f t="shared" si="339"/>
        <v>14581.063197537847</v>
      </c>
      <c r="AB316" s="5">
        <f t="shared" si="340"/>
        <v>98145.295437376422</v>
      </c>
      <c r="AC316" s="16">
        <f t="shared" si="396"/>
        <v>0.80581767498858681</v>
      </c>
      <c r="AD316" s="16">
        <f t="shared" si="397"/>
        <v>3.1060343185974917</v>
      </c>
      <c r="AE316" s="16">
        <f t="shared" si="398"/>
        <v>29.588087606789443</v>
      </c>
      <c r="AF316" s="15">
        <f t="shared" si="399"/>
        <v>-4.0504037456468023E-3</v>
      </c>
      <c r="AG316" s="15">
        <f t="shared" si="400"/>
        <v>2.9673830763510267E-4</v>
      </c>
      <c r="AH316" s="15">
        <f t="shared" si="401"/>
        <v>9.7937136394747881E-3</v>
      </c>
      <c r="AI316" s="1">
        <f t="shared" si="365"/>
        <v>830660.53701711399</v>
      </c>
      <c r="AJ316" s="1">
        <f t="shared" si="366"/>
        <v>370376.15527654078</v>
      </c>
      <c r="AK316" s="1">
        <f t="shared" si="367"/>
        <v>125826.59653364657</v>
      </c>
      <c r="AL316" s="14">
        <f t="shared" si="402"/>
        <v>100.14281455279307</v>
      </c>
      <c r="AM316" s="14">
        <f t="shared" si="403"/>
        <v>25.079166435512601</v>
      </c>
      <c r="AN316" s="14">
        <f t="shared" si="404"/>
        <v>7.775263001696187</v>
      </c>
      <c r="AO316" s="11">
        <f t="shared" si="405"/>
        <v>1.511690434454547E-3</v>
      </c>
      <c r="AP316" s="11">
        <f t="shared" si="406"/>
        <v>1.9043312443014046E-3</v>
      </c>
      <c r="AQ316" s="11">
        <f t="shared" si="407"/>
        <v>1.7274687162163603E-3</v>
      </c>
      <c r="AR316" s="1">
        <f t="shared" si="341"/>
        <v>422392.64670943719</v>
      </c>
      <c r="AS316" s="1">
        <f t="shared" si="341"/>
        <v>189609.32444335372</v>
      </c>
      <c r="AT316" s="1">
        <f t="shared" si="341"/>
        <v>64280.503674069834</v>
      </c>
      <c r="AU316" s="1">
        <f t="shared" si="368"/>
        <v>84478.52934188745</v>
      </c>
      <c r="AV316" s="1">
        <f t="shared" si="369"/>
        <v>37921.864888670745</v>
      </c>
      <c r="AW316" s="1">
        <f t="shared" si="370"/>
        <v>12856.100734813968</v>
      </c>
      <c r="AX316" s="1">
        <f t="shared" si="352"/>
        <v>289954.07428152265</v>
      </c>
      <c r="AY316" s="1">
        <f t="shared" si="344"/>
        <v>51173.674189200261</v>
      </c>
      <c r="AZ316" s="1">
        <f t="shared" si="345"/>
        <v>11767.716364519925</v>
      </c>
      <c r="BA316" s="1">
        <f t="shared" si="353"/>
        <v>14657.863761473171</v>
      </c>
      <c r="BB316" s="1">
        <f t="shared" si="354"/>
        <v>32140.435341616409</v>
      </c>
      <c r="BC316" s="1">
        <f t="shared" si="355"/>
        <v>40960.10099486621</v>
      </c>
      <c r="BD316" s="1">
        <f t="shared" si="356"/>
        <v>46.751591258234257</v>
      </c>
      <c r="BE316" s="2">
        <f t="shared" si="362"/>
        <v>1.2215527840971803E-2</v>
      </c>
      <c r="BF316" s="2">
        <f t="shared" si="363"/>
        <v>1.0459493193196024E-2</v>
      </c>
      <c r="BG316" s="2">
        <f t="shared" si="364"/>
        <v>6.7106044469667243E-3</v>
      </c>
      <c r="BH316" s="2">
        <f t="shared" si="346"/>
        <v>7.3207979411035887E-3</v>
      </c>
      <c r="BI316" s="2">
        <f t="shared" si="357"/>
        <v>1.4921912043355725E-5</v>
      </c>
      <c r="BJ316" s="2">
        <f t="shared" si="347"/>
        <v>1.0940099785851396E-5</v>
      </c>
      <c r="BK316" s="2">
        <f t="shared" si="348"/>
        <v>4.5032212043649583E-6</v>
      </c>
      <c r="BL316" s="2">
        <f t="shared" si="349"/>
        <v>6.3029059219584509</v>
      </c>
      <c r="BM316" s="2">
        <f t="shared" si="350"/>
        <v>2.074344929738162</v>
      </c>
      <c r="BN316" s="2">
        <f t="shared" si="351"/>
        <v>0.28946932717233087</v>
      </c>
      <c r="BO316" s="2">
        <f t="shared" si="358"/>
        <v>357.67436828046175</v>
      </c>
      <c r="BP316" s="2">
        <f t="shared" si="359"/>
        <v>27.202645122841798</v>
      </c>
      <c r="BQ316" s="2">
        <f t="shared" si="360"/>
        <v>0.87902539166273641</v>
      </c>
      <c r="BR316" s="11">
        <f t="shared" si="361"/>
        <v>3.1734250511156831E-2</v>
      </c>
      <c r="BS316" s="17">
        <f t="shared" si="342"/>
        <v>5.4216259820937677E-5</v>
      </c>
      <c r="BT316" s="17">
        <f t="shared" si="343"/>
        <v>5.3273066972563544E-4</v>
      </c>
      <c r="BU316" s="12">
        <f>(BU$3*templow!$I426+BU$4*templow!$I426^2+BU$5*templow!$I426^6)*(K316/K$56)^$BW$1</f>
        <v>-2.7504288296836745</v>
      </c>
      <c r="BV316" s="12">
        <f>(BV$3*templow!$I426+BV$4*templow!$I426^2+BV$5*templow!$I426^6)*(L316/L$56)^$BW$1</f>
        <v>-2.9045799235251866</v>
      </c>
      <c r="BW316" s="12">
        <f>(BW$3*templow!$I426+BW$4*templow!$I426^2+BW$5*templow!$I426^6)*(M316/M$56)^$BW$1</f>
        <v>-3.4081842578128767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371"/>
        <v>2271</v>
      </c>
      <c r="B317" s="5">
        <f t="shared" si="372"/>
        <v>1165.4056606531703</v>
      </c>
      <c r="C317" s="5">
        <f t="shared" si="373"/>
        <v>2964.1698361771296</v>
      </c>
      <c r="D317" s="5">
        <f t="shared" si="374"/>
        <v>4369.9561282520535</v>
      </c>
      <c r="E317" s="15">
        <f t="shared" si="375"/>
        <v>6.3021531443996307E-9</v>
      </c>
      <c r="F317" s="15">
        <f t="shared" si="376"/>
        <v>1.2415664288375536E-8</v>
      </c>
      <c r="G317" s="15">
        <f t="shared" si="377"/>
        <v>2.534613699299127E-8</v>
      </c>
      <c r="H317" s="5">
        <f t="shared" si="378"/>
        <v>423023.28941473039</v>
      </c>
      <c r="I317" s="5">
        <f t="shared" si="379"/>
        <v>190012.92443204578</v>
      </c>
      <c r="J317" s="5">
        <f t="shared" si="380"/>
        <v>64405.090035025038</v>
      </c>
      <c r="K317" s="5">
        <f t="shared" si="381"/>
        <v>362983.72635125194</v>
      </c>
      <c r="L317" s="5">
        <f t="shared" si="382"/>
        <v>64103.251478027385</v>
      </c>
      <c r="M317" s="5">
        <f t="shared" si="383"/>
        <v>14738.154833784691</v>
      </c>
      <c r="N317" s="15">
        <f t="shared" si="384"/>
        <v>1.4930185083674719E-3</v>
      </c>
      <c r="O317" s="15">
        <f t="shared" si="385"/>
        <v>2.1285747984192138E-3</v>
      </c>
      <c r="P317" s="15">
        <f t="shared" si="386"/>
        <v>1.9381417601627149E-3</v>
      </c>
      <c r="Q317" s="5">
        <f t="shared" si="387"/>
        <v>3557.9642695324706</v>
      </c>
      <c r="R317" s="5">
        <f t="shared" si="388"/>
        <v>4649.0302946759748</v>
      </c>
      <c r="S317" s="5">
        <f t="shared" si="389"/>
        <v>3287.4893891137212</v>
      </c>
      <c r="T317" s="5">
        <f t="shared" si="390"/>
        <v>8.4107999690869413</v>
      </c>
      <c r="U317" s="5">
        <f t="shared" si="391"/>
        <v>24.466916177265645</v>
      </c>
      <c r="V317" s="5">
        <f t="shared" si="392"/>
        <v>51.043937479567305</v>
      </c>
      <c r="W317" s="15">
        <f t="shared" si="393"/>
        <v>-1.0734613539272964E-2</v>
      </c>
      <c r="X317" s="15">
        <f t="shared" si="394"/>
        <v>-1.217998157191269E-2</v>
      </c>
      <c r="Y317" s="15">
        <f t="shared" si="395"/>
        <v>-9.7425357312937999E-3</v>
      </c>
      <c r="Z317" s="5">
        <f t="shared" si="338"/>
        <v>2846.9325872305576</v>
      </c>
      <c r="AA317" s="5">
        <f t="shared" si="339"/>
        <v>14438.756133644343</v>
      </c>
      <c r="AB317" s="5">
        <f t="shared" si="340"/>
        <v>98333.31312412188</v>
      </c>
      <c r="AC317" s="16">
        <f t="shared" si="396"/>
        <v>0.80255378805950461</v>
      </c>
      <c r="AD317" s="16">
        <f t="shared" si="397"/>
        <v>3.1069559979646488</v>
      </c>
      <c r="AE317" s="16">
        <f t="shared" si="398"/>
        <v>29.87786486395003</v>
      </c>
      <c r="AF317" s="15">
        <f t="shared" si="399"/>
        <v>-4.0504037456468023E-3</v>
      </c>
      <c r="AG317" s="15">
        <f t="shared" si="400"/>
        <v>2.9673830763510267E-4</v>
      </c>
      <c r="AH317" s="15">
        <f t="shared" si="401"/>
        <v>9.7937136394747881E-3</v>
      </c>
      <c r="AI317" s="1">
        <f t="shared" si="365"/>
        <v>832073.01265729009</v>
      </c>
      <c r="AJ317" s="1">
        <f t="shared" si="366"/>
        <v>371260.40463755745</v>
      </c>
      <c r="AK317" s="1">
        <f t="shared" si="367"/>
        <v>126100.03761509589</v>
      </c>
      <c r="AL317" s="14">
        <f t="shared" si="402"/>
        <v>100.2926856382835</v>
      </c>
      <c r="AM317" s="14">
        <f t="shared" si="403"/>
        <v>25.126447885334542</v>
      </c>
      <c r="AN317" s="14">
        <f t="shared" si="404"/>
        <v>7.7885602100560147</v>
      </c>
      <c r="AO317" s="11">
        <f t="shared" si="405"/>
        <v>1.4965735301100014E-3</v>
      </c>
      <c r="AP317" s="11">
        <f t="shared" si="406"/>
        <v>1.8852879318583906E-3</v>
      </c>
      <c r="AQ317" s="11">
        <f t="shared" si="407"/>
        <v>1.7101940290541967E-3</v>
      </c>
      <c r="AR317" s="1">
        <f t="shared" si="341"/>
        <v>423023.28941473039</v>
      </c>
      <c r="AS317" s="1">
        <f t="shared" si="341"/>
        <v>190012.92443204578</v>
      </c>
      <c r="AT317" s="1">
        <f t="shared" si="341"/>
        <v>64405.090035025038</v>
      </c>
      <c r="AU317" s="1">
        <f t="shared" si="368"/>
        <v>84604.657882946078</v>
      </c>
      <c r="AV317" s="1">
        <f t="shared" si="369"/>
        <v>38002.58488640916</v>
      </c>
      <c r="AW317" s="1">
        <f t="shared" si="370"/>
        <v>12881.018007005008</v>
      </c>
      <c r="AX317" s="1">
        <f t="shared" si="352"/>
        <v>290386.98108100158</v>
      </c>
      <c r="AY317" s="1">
        <f t="shared" si="344"/>
        <v>51282.601182421909</v>
      </c>
      <c r="AZ317" s="1">
        <f t="shared" si="345"/>
        <v>11790.523867027752</v>
      </c>
      <c r="BA317" s="1">
        <f t="shared" si="353"/>
        <v>14659.602528456437</v>
      </c>
      <c r="BB317" s="1">
        <f t="shared" si="354"/>
        <v>32146.738492310818</v>
      </c>
      <c r="BC317" s="1">
        <f t="shared" si="355"/>
        <v>40968.563430461072</v>
      </c>
      <c r="BD317" s="1">
        <f t="shared" si="356"/>
        <v>45.398430712045176</v>
      </c>
      <c r="BE317" s="2">
        <f t="shared" si="362"/>
        <v>1.2215527840971803E-2</v>
      </c>
      <c r="BF317" s="2">
        <f t="shared" si="363"/>
        <v>1.0459493193196024E-2</v>
      </c>
      <c r="BG317" s="2">
        <f t="shared" si="364"/>
        <v>6.7106044469667243E-3</v>
      </c>
      <c r="BH317" s="2">
        <f t="shared" si="346"/>
        <v>7.3143238621641319E-3</v>
      </c>
      <c r="BI317" s="2">
        <f t="shared" si="357"/>
        <v>1.4921912043355725E-5</v>
      </c>
      <c r="BJ317" s="2">
        <f t="shared" si="347"/>
        <v>1.0940099785851396E-5</v>
      </c>
      <c r="BK317" s="2">
        <f t="shared" si="348"/>
        <v>4.5032212043649583E-6</v>
      </c>
      <c r="BL317" s="2">
        <f t="shared" si="349"/>
        <v>6.3123163169376202</v>
      </c>
      <c r="BM317" s="2">
        <f t="shared" si="350"/>
        <v>2.0787603538880215</v>
      </c>
      <c r="BN317" s="2">
        <f t="shared" si="351"/>
        <v>0.29003036711475905</v>
      </c>
      <c r="BO317" s="2">
        <f t="shared" si="358"/>
        <v>363.01897645226035</v>
      </c>
      <c r="BP317" s="2">
        <f t="shared" si="359"/>
        <v>27.529225804780232</v>
      </c>
      <c r="BQ317" s="2">
        <f t="shared" si="360"/>
        <v>0.87904509644821516</v>
      </c>
      <c r="BR317" s="11">
        <f t="shared" si="361"/>
        <v>3.1713509888795038E-2</v>
      </c>
      <c r="BS317" s="17">
        <f t="shared" si="342"/>
        <v>5.2548667250386487E-5</v>
      </c>
      <c r="BT317" s="17">
        <f t="shared" si="343"/>
        <v>5.1721424245207328E-4</v>
      </c>
      <c r="BU317" s="12">
        <f>(BU$3*templow!$I427+BU$4*templow!$I427^2+BU$5*templow!$I427^6)*(K317/K$56)^$BW$1</f>
        <v>-2.7837940467760243</v>
      </c>
      <c r="BV317" s="12">
        <f>(BV$3*templow!$I427+BV$4*templow!$I427^2+BV$5*templow!$I427^6)*(L317/L$56)^$BW$1</f>
        <v>-2.9272847165615281</v>
      </c>
      <c r="BW317" s="12">
        <f>(BW$3*templow!$I427+BW$4*templow!$I427^2+BW$5*templow!$I427^6)*(M317/M$56)^$BW$1</f>
        <v>-3.4281157309402328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371"/>
        <v>2272</v>
      </c>
      <c r="B318" s="5">
        <f t="shared" si="372"/>
        <v>1165.4056676305072</v>
      </c>
      <c r="C318" s="5">
        <f t="shared" si="373"/>
        <v>2964.1698711391605</v>
      </c>
      <c r="D318" s="5">
        <f t="shared" si="374"/>
        <v>4369.9562334754846</v>
      </c>
      <c r="E318" s="15">
        <f t="shared" si="375"/>
        <v>5.987045487179649E-9</v>
      </c>
      <c r="F318" s="15">
        <f t="shared" si="376"/>
        <v>1.1794881073956759E-8</v>
      </c>
      <c r="G318" s="15">
        <f t="shared" si="377"/>
        <v>2.4078830143341707E-8</v>
      </c>
      <c r="H318" s="5">
        <f t="shared" si="378"/>
        <v>423646.84289741889</v>
      </c>
      <c r="I318" s="5">
        <f t="shared" si="379"/>
        <v>190412.84260733114</v>
      </c>
      <c r="J318" s="5">
        <f t="shared" si="380"/>
        <v>64528.523872222431</v>
      </c>
      <c r="K318" s="5">
        <f t="shared" si="381"/>
        <v>363518.77690690663</v>
      </c>
      <c r="L318" s="5">
        <f t="shared" si="382"/>
        <v>64238.168149976358</v>
      </c>
      <c r="M318" s="5">
        <f t="shared" si="383"/>
        <v>14766.400491133072</v>
      </c>
      <c r="N318" s="15">
        <f t="shared" si="384"/>
        <v>1.4740345553037049E-3</v>
      </c>
      <c r="O318" s="15">
        <f t="shared" si="385"/>
        <v>2.1046775138264806E-3</v>
      </c>
      <c r="P318" s="15">
        <f t="shared" si="386"/>
        <v>1.9164988878819234E-3</v>
      </c>
      <c r="Q318" s="5">
        <f t="shared" si="387"/>
        <v>3524.9591831471594</v>
      </c>
      <c r="R318" s="5">
        <f t="shared" si="388"/>
        <v>4602.0707775810697</v>
      </c>
      <c r="S318" s="5">
        <f t="shared" si="389"/>
        <v>3261.7000720183692</v>
      </c>
      <c r="T318" s="5">
        <f t="shared" si="390"/>
        <v>8.3205132818626648</v>
      </c>
      <c r="U318" s="5">
        <f t="shared" si="391"/>
        <v>24.168909589105017</v>
      </c>
      <c r="V318" s="5">
        <f t="shared" si="392"/>
        <v>50.546640094806691</v>
      </c>
      <c r="W318" s="15">
        <f t="shared" si="393"/>
        <v>-1.0734613539272964E-2</v>
      </c>
      <c r="X318" s="15">
        <f t="shared" si="394"/>
        <v>-1.217998157191269E-2</v>
      </c>
      <c r="Y318" s="15">
        <f t="shared" si="395"/>
        <v>-9.7425357312937999E-3</v>
      </c>
      <c r="Z318" s="5">
        <f t="shared" ref="Z318:Z346" si="408">Q317*AC318*(1-BE317)</f>
        <v>2809.1523044810788</v>
      </c>
      <c r="AA318" s="5">
        <f t="shared" ref="AA318:AA346" si="409">R317*AD318*(1-BF317)</f>
        <v>14297.493516141001</v>
      </c>
      <c r="AB318" s="5">
        <f t="shared" ref="AB318:AB346" si="410">S317*AE318*(1-BG317)</f>
        <v>98519.541051499269</v>
      </c>
      <c r="AC318" s="16">
        <f t="shared" si="396"/>
        <v>0.79930312119026536</v>
      </c>
      <c r="AD318" s="16">
        <f t="shared" si="397"/>
        <v>3.1078779508293817</v>
      </c>
      <c r="AE318" s="16">
        <f t="shared" si="398"/>
        <v>30.170480116586482</v>
      </c>
      <c r="AF318" s="15">
        <f t="shared" si="399"/>
        <v>-4.0504037456468023E-3</v>
      </c>
      <c r="AG318" s="15">
        <f t="shared" si="400"/>
        <v>2.9673830763510267E-4</v>
      </c>
      <c r="AH318" s="15">
        <f t="shared" si="401"/>
        <v>9.7937136394747881E-3</v>
      </c>
      <c r="AI318" s="1">
        <f t="shared" si="365"/>
        <v>833470.36927450716</v>
      </c>
      <c r="AJ318" s="1">
        <f t="shared" si="366"/>
        <v>372136.9490602109</v>
      </c>
      <c r="AK318" s="1">
        <f t="shared" si="367"/>
        <v>126371.05186059131</v>
      </c>
      <c r="AL318" s="14">
        <f t="shared" si="402"/>
        <v>100.4412800630875</v>
      </c>
      <c r="AM318" s="14">
        <f t="shared" si="403"/>
        <v>25.17334476841355</v>
      </c>
      <c r="AN318" s="14">
        <f t="shared" si="404"/>
        <v>7.8017469597305205</v>
      </c>
      <c r="AO318" s="11">
        <f t="shared" si="405"/>
        <v>1.4816077948089014E-3</v>
      </c>
      <c r="AP318" s="11">
        <f t="shared" si="406"/>
        <v>1.8664350525398068E-3</v>
      </c>
      <c r="AQ318" s="11">
        <f t="shared" si="407"/>
        <v>1.6930920887636548E-3</v>
      </c>
      <c r="AR318" s="1">
        <f t="shared" ref="AR318:AT346" si="411">MAX(0.3*B318,AL318*AI318^$AR$5*B318^(1-$AR$5)*(1-BI317+BU317/100))</f>
        <v>423646.84289741889</v>
      </c>
      <c r="AS318" s="1">
        <f t="shared" si="411"/>
        <v>190412.84260733114</v>
      </c>
      <c r="AT318" s="1">
        <f t="shared" si="411"/>
        <v>64528.523872222431</v>
      </c>
      <c r="AU318" s="1">
        <f t="shared" si="368"/>
        <v>84729.36857948378</v>
      </c>
      <c r="AV318" s="1">
        <f t="shared" si="369"/>
        <v>38082.56852146623</v>
      </c>
      <c r="AW318" s="1">
        <f t="shared" si="370"/>
        <v>12905.704774444486</v>
      </c>
      <c r="AX318" s="1">
        <f t="shared" si="352"/>
        <v>290815.02152552531</v>
      </c>
      <c r="AY318" s="1">
        <f t="shared" si="344"/>
        <v>51390.534519981091</v>
      </c>
      <c r="AZ318" s="1">
        <f t="shared" si="345"/>
        <v>11813.12039290646</v>
      </c>
      <c r="BA318" s="1">
        <f t="shared" si="353"/>
        <v>14661.31919960815</v>
      </c>
      <c r="BB318" s="1">
        <f t="shared" si="354"/>
        <v>32152.970937206504</v>
      </c>
      <c r="BC318" s="1">
        <f t="shared" si="355"/>
        <v>40976.931418082029</v>
      </c>
      <c r="BD318" s="1">
        <f t="shared" si="356"/>
        <v>44.084339951900986</v>
      </c>
      <c r="BE318" s="2">
        <f t="shared" si="362"/>
        <v>1.2215527840971803E-2</v>
      </c>
      <c r="BF318" s="2">
        <f t="shared" si="363"/>
        <v>1.0459493193196024E-2</v>
      </c>
      <c r="BG318" s="2">
        <f t="shared" si="364"/>
        <v>6.7106044469667243E-3</v>
      </c>
      <c r="BH318" s="2">
        <f t="shared" si="346"/>
        <v>7.3079075549260901E-3</v>
      </c>
      <c r="BI318" s="2">
        <f t="shared" si="357"/>
        <v>1.4921912043355725E-5</v>
      </c>
      <c r="BJ318" s="2">
        <f t="shared" si="347"/>
        <v>1.0940099785851396E-5</v>
      </c>
      <c r="BK318" s="2">
        <f t="shared" si="348"/>
        <v>4.5032212043649583E-6</v>
      </c>
      <c r="BL318" s="2">
        <f t="shared" si="349"/>
        <v>6.3216209271606258</v>
      </c>
      <c r="BM318" s="2">
        <f t="shared" si="350"/>
        <v>2.0831354986318189</v>
      </c>
      <c r="BN318" s="2">
        <f t="shared" si="351"/>
        <v>0.29058621698776244</v>
      </c>
      <c r="BO318" s="2">
        <f t="shared" si="358"/>
        <v>368.44351912839369</v>
      </c>
      <c r="BP318" s="2">
        <f t="shared" si="359"/>
        <v>27.859734000229707</v>
      </c>
      <c r="BQ318" s="2">
        <f t="shared" si="360"/>
        <v>0.87906499488619882</v>
      </c>
      <c r="BR318" s="11">
        <f t="shared" si="361"/>
        <v>3.1692978770811536E-2</v>
      </c>
      <c r="BS318" s="17">
        <f t="shared" si="342"/>
        <v>5.0933390661958602E-5</v>
      </c>
      <c r="BT318" s="17">
        <f t="shared" si="343"/>
        <v>5.0214974995346925E-4</v>
      </c>
      <c r="BU318" s="12">
        <f>(BU$3*templow!$I428+BU$4*templow!$I428^2+BU$5*templow!$I428^6)*(K318/K$56)^$BW$1</f>
        <v>-2.8171290774477931</v>
      </c>
      <c r="BV318" s="12">
        <f>(BV$3*templow!$I428+BV$4*templow!$I428^2+BV$5*templow!$I428^6)*(L318/L$56)^$BW$1</f>
        <v>-2.9499603814921191</v>
      </c>
      <c r="BW318" s="12">
        <f>(BW$3*templow!$I428+BW$4*templow!$I428^2+BW$5*templow!$I428^6)*(M318/M$56)^$BW$1</f>
        <v>-3.4480187869543237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371"/>
        <v>2273</v>
      </c>
      <c r="B319" s="5">
        <f t="shared" si="372"/>
        <v>1165.4056742589771</v>
      </c>
      <c r="C319" s="5">
        <f t="shared" si="373"/>
        <v>2964.1699043530903</v>
      </c>
      <c r="D319" s="5">
        <f t="shared" si="374"/>
        <v>4369.9563334377472</v>
      </c>
      <c r="E319" s="15">
        <f t="shared" si="375"/>
        <v>5.6876932128206659E-9</v>
      </c>
      <c r="F319" s="15">
        <f t="shared" si="376"/>
        <v>1.120513702025892E-8</v>
      </c>
      <c r="G319" s="15">
        <f t="shared" si="377"/>
        <v>2.2874888636174622E-8</v>
      </c>
      <c r="H319" s="5">
        <f t="shared" si="378"/>
        <v>424263.3548911034</v>
      </c>
      <c r="I319" s="5">
        <f t="shared" si="379"/>
        <v>190809.09793783125</v>
      </c>
      <c r="J319" s="5">
        <f t="shared" si="380"/>
        <v>64650.811704950116</v>
      </c>
      <c r="K319" s="5">
        <f t="shared" si="381"/>
        <v>364047.7854725318</v>
      </c>
      <c r="L319" s="5">
        <f t="shared" si="382"/>
        <v>64371.84914994744</v>
      </c>
      <c r="M319" s="5">
        <f t="shared" si="383"/>
        <v>14794.383918726886</v>
      </c>
      <c r="N319" s="15">
        <f t="shared" si="384"/>
        <v>1.4552441283126605E-3</v>
      </c>
      <c r="O319" s="15">
        <f t="shared" si="385"/>
        <v>2.0810213588122739E-3</v>
      </c>
      <c r="P319" s="15">
        <f t="shared" si="386"/>
        <v>1.8950744029067046E-3</v>
      </c>
      <c r="Q319" s="5">
        <f t="shared" si="387"/>
        <v>3492.19473949962</v>
      </c>
      <c r="R319" s="5">
        <f t="shared" si="388"/>
        <v>4555.4780511692879</v>
      </c>
      <c r="S319" s="5">
        <f t="shared" si="389"/>
        <v>3236.0438606483349</v>
      </c>
      <c r="T319" s="5">
        <f t="shared" si="390"/>
        <v>8.2311957873334816</v>
      </c>
      <c r="U319" s="5">
        <f t="shared" si="391"/>
        <v>23.874532715696493</v>
      </c>
      <c r="V319" s="5">
        <f t="shared" si="392"/>
        <v>50.05418764758619</v>
      </c>
      <c r="W319" s="15">
        <f t="shared" si="393"/>
        <v>-1.0734613539272964E-2</v>
      </c>
      <c r="X319" s="15">
        <f t="shared" si="394"/>
        <v>-1.217998157191269E-2</v>
      </c>
      <c r="Y319" s="15">
        <f t="shared" si="395"/>
        <v>-9.7425357312937999E-3</v>
      </c>
      <c r="Z319" s="5">
        <f t="shared" si="408"/>
        <v>2771.8208422806551</v>
      </c>
      <c r="AA319" s="5">
        <f t="shared" si="409"/>
        <v>14157.275333031554</v>
      </c>
      <c r="AB319" s="5">
        <f t="shared" si="410"/>
        <v>98703.989388806338</v>
      </c>
      <c r="AC319" s="16">
        <f t="shared" si="396"/>
        <v>0.79606562083428911</v>
      </c>
      <c r="AD319" s="16">
        <f t="shared" si="397"/>
        <v>3.1088001772728471</v>
      </c>
      <c r="AE319" s="16">
        <f t="shared" si="398"/>
        <v>30.465961159213798</v>
      </c>
      <c r="AF319" s="15">
        <f t="shared" si="399"/>
        <v>-4.0504037456468023E-3</v>
      </c>
      <c r="AG319" s="15">
        <f t="shared" si="400"/>
        <v>2.9673830763510267E-4</v>
      </c>
      <c r="AH319" s="15">
        <f t="shared" si="401"/>
        <v>9.7937136394747881E-3</v>
      </c>
      <c r="AI319" s="1">
        <f t="shared" si="365"/>
        <v>834852.7009265403</v>
      </c>
      <c r="AJ319" s="1">
        <f t="shared" si="366"/>
        <v>373005.82267565606</v>
      </c>
      <c r="AK319" s="1">
        <f t="shared" si="367"/>
        <v>126639.65144897667</v>
      </c>
      <c r="AL319" s="14">
        <f t="shared" si="402"/>
        <v>100.58860650071493</v>
      </c>
      <c r="AM319" s="14">
        <f t="shared" si="403"/>
        <v>25.219859337348332</v>
      </c>
      <c r="AN319" s="14">
        <f t="shared" si="404"/>
        <v>7.8148239450260153</v>
      </c>
      <c r="AO319" s="11">
        <f t="shared" si="405"/>
        <v>1.4667917168608123E-3</v>
      </c>
      <c r="AP319" s="11">
        <f t="shared" si="406"/>
        <v>1.8477707020144087E-3</v>
      </c>
      <c r="AQ319" s="11">
        <f t="shared" si="407"/>
        <v>1.6761611678760182E-3</v>
      </c>
      <c r="AR319" s="1">
        <f t="shared" si="411"/>
        <v>424263.3548911034</v>
      </c>
      <c r="AS319" s="1">
        <f t="shared" si="411"/>
        <v>190809.09793783125</v>
      </c>
      <c r="AT319" s="1">
        <f t="shared" si="411"/>
        <v>64650.811704950116</v>
      </c>
      <c r="AU319" s="1">
        <f t="shared" si="368"/>
        <v>84852.670978220689</v>
      </c>
      <c r="AV319" s="1">
        <f t="shared" si="369"/>
        <v>38161.81958756625</v>
      </c>
      <c r="AW319" s="1">
        <f t="shared" si="370"/>
        <v>12930.162340990024</v>
      </c>
      <c r="AX319" s="1">
        <f t="shared" si="352"/>
        <v>291238.22837802547</v>
      </c>
      <c r="AY319" s="1">
        <f t="shared" si="344"/>
        <v>51497.479319957944</v>
      </c>
      <c r="AZ319" s="1">
        <f t="shared" si="345"/>
        <v>11835.50713498151</v>
      </c>
      <c r="BA319" s="1">
        <f t="shared" si="353"/>
        <v>14663.013999947221</v>
      </c>
      <c r="BB319" s="1">
        <f t="shared" si="354"/>
        <v>32159.133388866681</v>
      </c>
      <c r="BC319" s="1">
        <f t="shared" si="355"/>
        <v>40985.205910786332</v>
      </c>
      <c r="BD319" s="1">
        <f t="shared" si="356"/>
        <v>42.808194663563285</v>
      </c>
      <c r="BE319" s="2">
        <f t="shared" si="362"/>
        <v>1.2215527840971803E-2</v>
      </c>
      <c r="BF319" s="2">
        <f t="shared" si="363"/>
        <v>1.0459493193196024E-2</v>
      </c>
      <c r="BG319" s="2">
        <f t="shared" si="364"/>
        <v>6.7106044469667243E-3</v>
      </c>
      <c r="BH319" s="2">
        <f t="shared" si="346"/>
        <v>7.3015487362985427E-3</v>
      </c>
      <c r="BI319" s="2">
        <f t="shared" si="357"/>
        <v>1.4921912043355725E-5</v>
      </c>
      <c r="BJ319" s="2">
        <f t="shared" si="347"/>
        <v>1.0940099785851396E-5</v>
      </c>
      <c r="BK319" s="2">
        <f t="shared" si="348"/>
        <v>4.5032212043649583E-6</v>
      </c>
      <c r="BL319" s="2">
        <f t="shared" si="349"/>
        <v>6.3308204649040603</v>
      </c>
      <c r="BM319" s="2">
        <f t="shared" si="350"/>
        <v>2.0874705714881658</v>
      </c>
      <c r="BN319" s="2">
        <f t="shared" si="351"/>
        <v>0.29113690614913762</v>
      </c>
      <c r="BO319" s="2">
        <f t="shared" si="358"/>
        <v>373.94919213552987</v>
      </c>
      <c r="BP319" s="2">
        <f t="shared" si="359"/>
        <v>28.194216953937818</v>
      </c>
      <c r="BQ319" s="2">
        <f t="shared" si="360"/>
        <v>0.87908508503800664</v>
      </c>
      <c r="BR319" s="11">
        <f t="shared" si="361"/>
        <v>3.1672655022281643E-2</v>
      </c>
      <c r="BS319" s="17">
        <f t="shared" ref="BS319:BS346" si="412">BS318/(1+BR318)</f>
        <v>4.9368747980278103E-5</v>
      </c>
      <c r="BT319" s="17">
        <f t="shared" ref="BT319:BT346" si="413">BT318/(1+BR$5)</f>
        <v>4.8752402908103806E-4</v>
      </c>
      <c r="BU319" s="12">
        <f>(BU$3*templow!$I429+BU$4*templow!$I429^2+BU$5*templow!$I429^6)*(K319/K$56)^$BW$1</f>
        <v>-2.8504338566616734</v>
      </c>
      <c r="BV319" s="12">
        <f>(BV$3*templow!$I429+BV$4*templow!$I429^2+BV$5*templow!$I429^6)*(L319/L$56)^$BW$1</f>
        <v>-2.9726070003996856</v>
      </c>
      <c r="BW319" s="12">
        <f>(BW$3*templow!$I429+BW$4*templow!$I429^2+BW$5*templow!$I429^6)*(M319/M$56)^$BW$1</f>
        <v>-3.4678935278077958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371"/>
        <v>2274</v>
      </c>
      <c r="B320" s="5">
        <f t="shared" si="372"/>
        <v>1165.4056805560235</v>
      </c>
      <c r="C320" s="5">
        <f t="shared" si="373"/>
        <v>2964.1699359063236</v>
      </c>
      <c r="D320" s="5">
        <f t="shared" si="374"/>
        <v>4369.9564284018988</v>
      </c>
      <c r="E320" s="15">
        <f t="shared" si="375"/>
        <v>5.4033085521796321E-9</v>
      </c>
      <c r="F320" s="15">
        <f t="shared" si="376"/>
        <v>1.0644880169245973E-8</v>
      </c>
      <c r="G320" s="15">
        <f t="shared" si="377"/>
        <v>2.173114420436589E-8</v>
      </c>
      <c r="H320" s="5">
        <f t="shared" si="378"/>
        <v>424872.87310770748</v>
      </c>
      <c r="I320" s="5">
        <f t="shared" si="379"/>
        <v>191201.70951442647</v>
      </c>
      <c r="J320" s="5">
        <f t="shared" si="380"/>
        <v>64771.960076480696</v>
      </c>
      <c r="K320" s="5">
        <f t="shared" si="381"/>
        <v>364570.79298343346</v>
      </c>
      <c r="L320" s="5">
        <f t="shared" si="382"/>
        <v>64504.300916865177</v>
      </c>
      <c r="M320" s="5">
        <f t="shared" si="383"/>
        <v>14822.10661312427</v>
      </c>
      <c r="N320" s="15">
        <f t="shared" si="384"/>
        <v>1.436645220139976E-3</v>
      </c>
      <c r="O320" s="15">
        <f t="shared" si="385"/>
        <v>2.0576038853443723E-3</v>
      </c>
      <c r="P320" s="15">
        <f t="shared" si="386"/>
        <v>1.8738660933552698E-3</v>
      </c>
      <c r="Q320" s="5">
        <f t="shared" si="387"/>
        <v>3459.6705861032783</v>
      </c>
      <c r="R320" s="5">
        <f t="shared" si="388"/>
        <v>4509.2516623271249</v>
      </c>
      <c r="S320" s="5">
        <f t="shared" si="389"/>
        <v>3210.5214924555394</v>
      </c>
      <c r="T320" s="5">
        <f t="shared" si="390"/>
        <v>8.1428370815903648</v>
      </c>
      <c r="U320" s="5">
        <f t="shared" si="391"/>
        <v>23.583741347181284</v>
      </c>
      <c r="V320" s="5">
        <f t="shared" si="392"/>
        <v>49.566532935928699</v>
      </c>
      <c r="W320" s="15">
        <f t="shared" si="393"/>
        <v>-1.0734613539272964E-2</v>
      </c>
      <c r="X320" s="15">
        <f t="shared" si="394"/>
        <v>-1.217998157191269E-2</v>
      </c>
      <c r="Y320" s="15">
        <f t="shared" si="395"/>
        <v>-9.7425357312937999E-3</v>
      </c>
      <c r="Z320" s="5">
        <f t="shared" si="408"/>
        <v>2734.93416962726</v>
      </c>
      <c r="AA320" s="5">
        <f t="shared" si="409"/>
        <v>14018.101361789508</v>
      </c>
      <c r="AB320" s="5">
        <f t="shared" si="410"/>
        <v>98886.668342695237</v>
      </c>
      <c r="AC320" s="16">
        <f t="shared" si="396"/>
        <v>0.79284123366188131</v>
      </c>
      <c r="AD320" s="16">
        <f t="shared" si="397"/>
        <v>3.1097226773762268</v>
      </c>
      <c r="AE320" s="16">
        <f t="shared" si="398"/>
        <v>30.764336058558499</v>
      </c>
      <c r="AF320" s="15">
        <f t="shared" si="399"/>
        <v>-4.0504037456468023E-3</v>
      </c>
      <c r="AG320" s="15">
        <f t="shared" si="400"/>
        <v>2.9673830763510267E-4</v>
      </c>
      <c r="AH320" s="15">
        <f t="shared" si="401"/>
        <v>9.7937136394747881E-3</v>
      </c>
      <c r="AI320" s="1">
        <f t="shared" si="365"/>
        <v>836220.10181210691</v>
      </c>
      <c r="AJ320" s="1">
        <f t="shared" si="366"/>
        <v>373867.05999565672</v>
      </c>
      <c r="AK320" s="1">
        <f t="shared" si="367"/>
        <v>126905.84864506903</v>
      </c>
      <c r="AL320" s="14">
        <f t="shared" si="402"/>
        <v>100.7346736101925</v>
      </c>
      <c r="AM320" s="14">
        <f t="shared" si="403"/>
        <v>25.265993849368886</v>
      </c>
      <c r="AN320" s="14">
        <f t="shared" si="404"/>
        <v>7.8277918604121517</v>
      </c>
      <c r="AO320" s="11">
        <f t="shared" si="405"/>
        <v>1.4521237996922042E-3</v>
      </c>
      <c r="AP320" s="11">
        <f t="shared" si="406"/>
        <v>1.8292929949942647E-3</v>
      </c>
      <c r="AQ320" s="11">
        <f t="shared" si="407"/>
        <v>1.6593995561972579E-3</v>
      </c>
      <c r="AR320" s="1">
        <f t="shared" si="411"/>
        <v>424872.87310770748</v>
      </c>
      <c r="AS320" s="1">
        <f t="shared" si="411"/>
        <v>191201.70951442647</v>
      </c>
      <c r="AT320" s="1">
        <f t="shared" si="411"/>
        <v>64771.960076480696</v>
      </c>
      <c r="AU320" s="1">
        <f t="shared" si="368"/>
        <v>84974.574621541498</v>
      </c>
      <c r="AV320" s="1">
        <f t="shared" si="369"/>
        <v>38240.341902885295</v>
      </c>
      <c r="AW320" s="1">
        <f t="shared" si="370"/>
        <v>12954.39201529614</v>
      </c>
      <c r="AX320" s="1">
        <f t="shared" si="352"/>
        <v>291656.63438674679</v>
      </c>
      <c r="AY320" s="1">
        <f t="shared" si="344"/>
        <v>51603.440733492142</v>
      </c>
      <c r="AZ320" s="1">
        <f t="shared" si="345"/>
        <v>11857.685290499416</v>
      </c>
      <c r="BA320" s="1">
        <f t="shared" si="353"/>
        <v>14664.687152157911</v>
      </c>
      <c r="BB320" s="1">
        <f t="shared" si="354"/>
        <v>32165.226552614644</v>
      </c>
      <c r="BC320" s="1">
        <f t="shared" si="355"/>
        <v>40993.387851917483</v>
      </c>
      <c r="BD320" s="1">
        <f t="shared" si="356"/>
        <v>41.568902739918961</v>
      </c>
      <c r="BE320" s="2">
        <f t="shared" si="362"/>
        <v>1.2215527840971803E-2</v>
      </c>
      <c r="BF320" s="2">
        <f t="shared" si="363"/>
        <v>1.0459493193196024E-2</v>
      </c>
      <c r="BG320" s="2">
        <f t="shared" si="364"/>
        <v>6.7106044469667243E-3</v>
      </c>
      <c r="BH320" s="2">
        <f t="shared" si="346"/>
        <v>7.2952471195539756E-3</v>
      </c>
      <c r="BI320" s="2">
        <f t="shared" si="357"/>
        <v>1.4921912043355725E-5</v>
      </c>
      <c r="BJ320" s="2">
        <f t="shared" si="347"/>
        <v>1.0940099785851396E-5</v>
      </c>
      <c r="BK320" s="2">
        <f t="shared" si="348"/>
        <v>4.5032212043649583E-6</v>
      </c>
      <c r="BL320" s="2">
        <f t="shared" si="349"/>
        <v>6.3399156421210492</v>
      </c>
      <c r="BM320" s="2">
        <f t="shared" si="350"/>
        <v>2.0917657813131978</v>
      </c>
      <c r="BN320" s="2">
        <f t="shared" si="351"/>
        <v>0.2916824640646884</v>
      </c>
      <c r="BO320" s="2">
        <f t="shared" si="358"/>
        <v>379.53720919200219</v>
      </c>
      <c r="BP320" s="2">
        <f t="shared" si="359"/>
        <v>28.532722479020361</v>
      </c>
      <c r="BQ320" s="2">
        <f t="shared" si="360"/>
        <v>0.87910536498541225</v>
      </c>
      <c r="BR320" s="11">
        <f t="shared" si="361"/>
        <v>3.1652536531219438E-2</v>
      </c>
      <c r="BS320" s="17">
        <f t="shared" si="412"/>
        <v>4.7853112845383941E-5</v>
      </c>
      <c r="BT320" s="17">
        <f t="shared" si="413"/>
        <v>4.7332430007867774E-4</v>
      </c>
      <c r="BU320" s="12">
        <f>(BU$3*templow!$I430+BU$4*templow!$I430^2+BU$5*templow!$I430^6)*(K320/K$56)^$BW$1</f>
        <v>-2.8837083255020119</v>
      </c>
      <c r="BV320" s="12">
        <f>(BV$3*templow!$I430+BV$4*templow!$I430^2+BV$5*templow!$I430^6)*(L320/L$56)^$BW$1</f>
        <v>-2.995224657395152</v>
      </c>
      <c r="BW320" s="12">
        <f>(BW$3*templow!$I430+BW$4*templow!$I430^2+BW$5*templow!$I430^6)*(M320/M$56)^$BW$1</f>
        <v>-3.4877400565613721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371"/>
        <v>2275</v>
      </c>
      <c r="B321" s="5">
        <f t="shared" si="372"/>
        <v>1165.4056865382177</v>
      </c>
      <c r="C321" s="5">
        <f t="shared" si="373"/>
        <v>2964.1699658818952</v>
      </c>
      <c r="D321" s="5">
        <f t="shared" si="374"/>
        <v>4369.9565186178443</v>
      </c>
      <c r="E321" s="15">
        <f t="shared" si="375"/>
        <v>5.1331431245706503E-9</v>
      </c>
      <c r="F321" s="15">
        <f t="shared" si="376"/>
        <v>1.0112636160783674E-8</v>
      </c>
      <c r="G321" s="15">
        <f t="shared" si="377"/>
        <v>2.0644586994147596E-8</v>
      </c>
      <c r="H321" s="5">
        <f t="shared" si="378"/>
        <v>425475.44523031224</v>
      </c>
      <c r="I321" s="5">
        <f t="shared" si="379"/>
        <v>191590.69654453846</v>
      </c>
      <c r="J321" s="5">
        <f t="shared" si="380"/>
        <v>64891.975552502074</v>
      </c>
      <c r="K321" s="5">
        <f t="shared" si="381"/>
        <v>365087.84035039926</v>
      </c>
      <c r="L321" s="5">
        <f t="shared" si="382"/>
        <v>64635.529929045988</v>
      </c>
      <c r="M321" s="5">
        <f t="shared" si="383"/>
        <v>14849.570076048833</v>
      </c>
      <c r="N321" s="15">
        <f t="shared" si="384"/>
        <v>1.4182358458685318E-3</v>
      </c>
      <c r="O321" s="15">
        <f t="shared" si="385"/>
        <v>2.0344226712873947E-3</v>
      </c>
      <c r="P321" s="15">
        <f t="shared" si="386"/>
        <v>1.8528717706189912E-3</v>
      </c>
      <c r="Q321" s="5">
        <f t="shared" si="387"/>
        <v>3427.3863350572628</v>
      </c>
      <c r="R321" s="5">
        <f t="shared" si="388"/>
        <v>4463.3910933389107</v>
      </c>
      <c r="S321" s="5">
        <f t="shared" si="389"/>
        <v>3185.1336672246262</v>
      </c>
      <c r="T321" s="5">
        <f t="shared" si="390"/>
        <v>8.0554268724062315</v>
      </c>
      <c r="U321" s="5">
        <f t="shared" si="391"/>
        <v>23.296491812175862</v>
      </c>
      <c r="V321" s="5">
        <f t="shared" si="392"/>
        <v>49.083629217724059</v>
      </c>
      <c r="W321" s="15">
        <f t="shared" si="393"/>
        <v>-1.0734613539272964E-2</v>
      </c>
      <c r="X321" s="15">
        <f t="shared" si="394"/>
        <v>-1.217998157191269E-2</v>
      </c>
      <c r="Y321" s="15">
        <f t="shared" si="395"/>
        <v>-9.7425357312937999E-3</v>
      </c>
      <c r="Z321" s="5">
        <f t="shared" si="408"/>
        <v>2698.4882575412557</v>
      </c>
      <c r="AA321" s="5">
        <f t="shared" si="409"/>
        <v>13879.971174668523</v>
      </c>
      <c r="AB321" s="5">
        <f t="shared" si="410"/>
        <v>99067.588154716708</v>
      </c>
      <c r="AC321" s="16">
        <f t="shared" si="396"/>
        <v>0.78962990655935394</v>
      </c>
      <c r="AD321" s="16">
        <f t="shared" si="397"/>
        <v>3.110645451220726</v>
      </c>
      <c r="AE321" s="16">
        <f t="shared" si="398"/>
        <v>31.065633156224589</v>
      </c>
      <c r="AF321" s="15">
        <f t="shared" si="399"/>
        <v>-4.0504037456468023E-3</v>
      </c>
      <c r="AG321" s="15">
        <f t="shared" si="400"/>
        <v>2.9673830763510267E-4</v>
      </c>
      <c r="AH321" s="15">
        <f t="shared" si="401"/>
        <v>9.7937136394747881E-3</v>
      </c>
      <c r="AI321" s="1">
        <f t="shared" si="365"/>
        <v>837572.66625243775</v>
      </c>
      <c r="AJ321" s="1">
        <f t="shared" si="366"/>
        <v>374720.69589897635</v>
      </c>
      <c r="AK321" s="1">
        <f t="shared" si="367"/>
        <v>127169.65579585826</v>
      </c>
      <c r="AL321" s="14">
        <f t="shared" si="402"/>
        <v>100.87949003502605</v>
      </c>
      <c r="AM321" s="14">
        <f t="shared" si="403"/>
        <v>25.311750565873506</v>
      </c>
      <c r="AN321" s="14">
        <f t="shared" si="404"/>
        <v>7.840651400407932</v>
      </c>
      <c r="AO321" s="11">
        <f t="shared" si="405"/>
        <v>1.4376025616952821E-3</v>
      </c>
      <c r="AP321" s="11">
        <f t="shared" si="406"/>
        <v>1.811000065044322E-3</v>
      </c>
      <c r="AQ321" s="11">
        <f t="shared" si="407"/>
        <v>1.6428055606352854E-3</v>
      </c>
      <c r="AR321" s="1">
        <f t="shared" si="411"/>
        <v>425475.44523031224</v>
      </c>
      <c r="AS321" s="1">
        <f t="shared" si="411"/>
        <v>191590.69654453846</v>
      </c>
      <c r="AT321" s="1">
        <f t="shared" si="411"/>
        <v>64891.975552502074</v>
      </c>
      <c r="AU321" s="1">
        <f t="shared" si="368"/>
        <v>85095.089046062451</v>
      </c>
      <c r="AV321" s="1">
        <f t="shared" si="369"/>
        <v>38318.139308907696</v>
      </c>
      <c r="AW321" s="1">
        <f t="shared" si="370"/>
        <v>12978.395110500416</v>
      </c>
      <c r="AX321" s="1">
        <f t="shared" si="352"/>
        <v>292070.27228031936</v>
      </c>
      <c r="AY321" s="1">
        <f t="shared" si="344"/>
        <v>51708.423943236783</v>
      </c>
      <c r="AZ321" s="1">
        <f t="shared" si="345"/>
        <v>11879.656060839066</v>
      </c>
      <c r="BA321" s="1">
        <f t="shared" si="353"/>
        <v>14666.338876616082</v>
      </c>
      <c r="BB321" s="1">
        <f t="shared" si="354"/>
        <v>32171.251126611609</v>
      </c>
      <c r="BC321" s="1">
        <f t="shared" si="355"/>
        <v>41001.47817521164</v>
      </c>
      <c r="BD321" s="1">
        <f t="shared" si="356"/>
        <v>40.365403364197135</v>
      </c>
      <c r="BE321" s="2">
        <f t="shared" si="362"/>
        <v>1.2215527840971803E-2</v>
      </c>
      <c r="BF321" s="2">
        <f t="shared" si="363"/>
        <v>1.0459493193196024E-2</v>
      </c>
      <c r="BG321" s="2">
        <f t="shared" si="364"/>
        <v>6.7106044469667243E-3</v>
      </c>
      <c r="BH321" s="2">
        <f t="shared" si="346"/>
        <v>7.2890024144529079E-3</v>
      </c>
      <c r="BI321" s="2">
        <f t="shared" si="357"/>
        <v>1.4921912043355725E-5</v>
      </c>
      <c r="BJ321" s="2">
        <f t="shared" si="347"/>
        <v>1.0940099785851396E-5</v>
      </c>
      <c r="BK321" s="2">
        <f t="shared" si="348"/>
        <v>4.5032212043649583E-6</v>
      </c>
      <c r="BL321" s="2">
        <f t="shared" si="349"/>
        <v>6.3489071703343356</v>
      </c>
      <c r="BM321" s="2">
        <f t="shared" si="350"/>
        <v>2.0960213382380251</v>
      </c>
      <c r="BN321" s="2">
        <f t="shared" si="351"/>
        <v>0.29222292030115982</v>
      </c>
      <c r="BO321" s="2">
        <f t="shared" si="358"/>
        <v>385.20880217551161</v>
      </c>
      <c r="BP321" s="2">
        <f t="shared" si="359"/>
        <v>28.875298963798354</v>
      </c>
      <c r="BQ321" s="2">
        <f t="shared" si="360"/>
        <v>0.8791258328304089</v>
      </c>
      <c r="BR321" s="11">
        <f t="shared" si="361"/>
        <v>3.1632621208315087E-2</v>
      </c>
      <c r="BS321" s="17">
        <f t="shared" si="412"/>
        <v>4.6384912701599149E-5</v>
      </c>
      <c r="BT321" s="17">
        <f t="shared" si="413"/>
        <v>4.5953815541619196E-4</v>
      </c>
      <c r="BU321" s="12">
        <f>(BU$3*templow!$I431+BU$4*templow!$I431^2+BU$5*templow!$I431^6)*(K321/K$56)^$BW$1</f>
        <v>-2.9169524309368695</v>
      </c>
      <c r="BV321" s="12">
        <f>(BV$3*templow!$I431+BV$4*templow!$I431^2+BV$5*templow!$I431^6)*(L321/L$56)^$BW$1</f>
        <v>-3.0178134384880533</v>
      </c>
      <c r="BW321" s="12">
        <f>(BW$3*templow!$I431+BW$4*templow!$I431^2+BW$5*templow!$I431^6)*(M321/M$56)^$BW$1</f>
        <v>-3.5075584772864352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371"/>
        <v>2276</v>
      </c>
      <c r="B322" s="5">
        <f t="shared" si="372"/>
        <v>1165.4056922213019</v>
      </c>
      <c r="C322" s="5">
        <f t="shared" si="373"/>
        <v>2964.1699943586887</v>
      </c>
      <c r="D322" s="5">
        <f t="shared" si="374"/>
        <v>4369.9566043229952</v>
      </c>
      <c r="E322" s="15">
        <f t="shared" si="375"/>
        <v>4.8764859683421175E-9</v>
      </c>
      <c r="F322" s="15">
        <f t="shared" si="376"/>
        <v>9.6070043527444895E-9</v>
      </c>
      <c r="G322" s="15">
        <f t="shared" si="377"/>
        <v>1.9612357644440214E-8</v>
      </c>
      <c r="H322" s="5">
        <f t="shared" si="378"/>
        <v>426071.11890616838</v>
      </c>
      <c r="I322" s="5">
        <f t="shared" si="379"/>
        <v>191976.07834651729</v>
      </c>
      <c r="J322" s="5">
        <f t="shared" si="380"/>
        <v>65010.864719579426</v>
      </c>
      <c r="K322" s="5">
        <f t="shared" si="381"/>
        <v>365598.96845369163</v>
      </c>
      <c r="L322" s="5">
        <f t="shared" si="382"/>
        <v>64765.542702301107</v>
      </c>
      <c r="M322" s="5">
        <f t="shared" si="383"/>
        <v>14876.775814036046</v>
      </c>
      <c r="N322" s="15">
        <f t="shared" si="384"/>
        <v>1.4000140426528862E-3</v>
      </c>
      <c r="O322" s="15">
        <f t="shared" si="385"/>
        <v>2.0114753201194713E-3</v>
      </c>
      <c r="P322" s="15">
        <f t="shared" si="386"/>
        <v>1.8320892691090496E-3</v>
      </c>
      <c r="Q322" s="5">
        <f t="shared" si="387"/>
        <v>3395.3415640051376</v>
      </c>
      <c r="R322" s="5">
        <f t="shared" si="388"/>
        <v>4417.8957636577616</v>
      </c>
      <c r="S322" s="5">
        <f t="shared" si="389"/>
        <v>3159.8810477754005</v>
      </c>
      <c r="T322" s="5">
        <f t="shared" si="390"/>
        <v>7.9689549780370763</v>
      </c>
      <c r="U322" s="5">
        <f t="shared" si="391"/>
        <v>23.012740971213347</v>
      </c>
      <c r="V322" s="5">
        <f t="shared" si="392"/>
        <v>48.605430206248805</v>
      </c>
      <c r="W322" s="15">
        <f t="shared" si="393"/>
        <v>-1.0734613539272964E-2</v>
      </c>
      <c r="X322" s="15">
        <f t="shared" si="394"/>
        <v>-1.217998157191269E-2</v>
      </c>
      <c r="Y322" s="15">
        <f t="shared" si="395"/>
        <v>-9.7425357312937999E-3</v>
      </c>
      <c r="Z322" s="5">
        <f t="shared" si="408"/>
        <v>2662.4790801922031</v>
      </c>
      <c r="AA322" s="5">
        <f t="shared" si="409"/>
        <v>13742.884143936537</v>
      </c>
      <c r="AB322" s="5">
        <f t="shared" si="410"/>
        <v>99246.759098912225</v>
      </c>
      <c r="AC322" s="16">
        <f t="shared" si="396"/>
        <v>0.78643158662815116</v>
      </c>
      <c r="AD322" s="16">
        <f t="shared" si="397"/>
        <v>3.111568498887574</v>
      </c>
      <c r="AE322" s="16">
        <f t="shared" si="398"/>
        <v>31.369881071385628</v>
      </c>
      <c r="AF322" s="15">
        <f t="shared" si="399"/>
        <v>-4.0504037456468023E-3</v>
      </c>
      <c r="AG322" s="15">
        <f t="shared" si="400"/>
        <v>2.9673830763510267E-4</v>
      </c>
      <c r="AH322" s="15">
        <f t="shared" si="401"/>
        <v>9.7937136394747881E-3</v>
      </c>
      <c r="AI322" s="1">
        <f t="shared" si="365"/>
        <v>838910.48867325648</v>
      </c>
      <c r="AJ322" s="1">
        <f t="shared" si="366"/>
        <v>375566.76561798638</v>
      </c>
      <c r="AK322" s="1">
        <f t="shared" si="367"/>
        <v>127431.08532677285</v>
      </c>
      <c r="AL322" s="14">
        <f t="shared" si="402"/>
        <v>101.02306440218995</v>
      </c>
      <c r="AM322" s="14">
        <f t="shared" si="403"/>
        <v>25.35713175197548</v>
      </c>
      <c r="AN322" s="14">
        <f t="shared" si="404"/>
        <v>7.8534032594703289</v>
      </c>
      <c r="AO322" s="11">
        <f t="shared" si="405"/>
        <v>1.4232265360783294E-3</v>
      </c>
      <c r="AP322" s="11">
        <f t="shared" si="406"/>
        <v>1.7928900643938788E-3</v>
      </c>
      <c r="AQ322" s="11">
        <f t="shared" si="407"/>
        <v>1.6263775050289326E-3</v>
      </c>
      <c r="AR322" s="1">
        <f t="shared" si="411"/>
        <v>426071.11890616838</v>
      </c>
      <c r="AS322" s="1">
        <f t="shared" si="411"/>
        <v>191976.07834651729</v>
      </c>
      <c r="AT322" s="1">
        <f t="shared" si="411"/>
        <v>65010.864719579426</v>
      </c>
      <c r="AU322" s="1">
        <f t="shared" si="368"/>
        <v>85214.223781233683</v>
      </c>
      <c r="AV322" s="1">
        <f t="shared" si="369"/>
        <v>38395.215669303456</v>
      </c>
      <c r="AW322" s="1">
        <f t="shared" si="370"/>
        <v>13002.172943915886</v>
      </c>
      <c r="AX322" s="1">
        <f t="shared" si="352"/>
        <v>292479.17476295331</v>
      </c>
      <c r="AY322" s="1">
        <f t="shared" si="344"/>
        <v>51812.43416184088</v>
      </c>
      <c r="AZ322" s="1">
        <f t="shared" si="345"/>
        <v>11901.420651228837</v>
      </c>
      <c r="BA322" s="1">
        <f t="shared" si="353"/>
        <v>14667.969391415156</v>
      </c>
      <c r="BB322" s="1">
        <f t="shared" si="354"/>
        <v>32177.207801933673</v>
      </c>
      <c r="BC322" s="1">
        <f t="shared" si="355"/>
        <v>41009.477804902657</v>
      </c>
      <c r="BD322" s="1">
        <f t="shared" si="356"/>
        <v>39.196666119050889</v>
      </c>
      <c r="BE322" s="2">
        <f t="shared" si="362"/>
        <v>1.2215527840971803E-2</v>
      </c>
      <c r="BF322" s="2">
        <f t="shared" si="363"/>
        <v>1.0459493193196024E-2</v>
      </c>
      <c r="BG322" s="2">
        <f t="shared" si="364"/>
        <v>6.7106044469667243E-3</v>
      </c>
      <c r="BH322" s="2">
        <f t="shared" si="346"/>
        <v>7.2828143273672647E-3</v>
      </c>
      <c r="BI322" s="2">
        <f t="shared" si="357"/>
        <v>1.4921912043355725E-5</v>
      </c>
      <c r="BJ322" s="2">
        <f t="shared" si="347"/>
        <v>1.0940099785851396E-5</v>
      </c>
      <c r="BK322" s="2">
        <f t="shared" si="348"/>
        <v>4.5032212043649583E-6</v>
      </c>
      <c r="BL322" s="2">
        <f t="shared" si="349"/>
        <v>6.357795760532003</v>
      </c>
      <c r="BM322" s="2">
        <f t="shared" si="350"/>
        <v>2.1002374536073245</v>
      </c>
      <c r="BN322" s="2">
        <f t="shared" si="351"/>
        <v>0.29275830451931184</v>
      </c>
      <c r="BO322" s="2">
        <f t="shared" si="358"/>
        <v>390.96522139483505</v>
      </c>
      <c r="BP322" s="2">
        <f t="shared" si="359"/>
        <v>29.221995378718184</v>
      </c>
      <c r="BQ322" s="2">
        <f t="shared" si="360"/>
        <v>0.87914648669498663</v>
      </c>
      <c r="BR322" s="11">
        <f t="shared" si="361"/>
        <v>3.1612906986673711E-2</v>
      </c>
      <c r="BS322" s="17">
        <f t="shared" si="412"/>
        <v>4.4962626954613091E-5</v>
      </c>
      <c r="BT322" s="17">
        <f t="shared" si="413"/>
        <v>4.4615354894775918E-4</v>
      </c>
      <c r="BU322" s="12">
        <f>(BU$3*templow!$I432+BU$4*templow!$I432^2+BU$5*templow!$I432^6)*(K322/K$56)^$BW$1</f>
        <v>-2.9501661255863993</v>
      </c>
      <c r="BV322" s="12">
        <f>(BV$3*templow!$I432+BV$4*templow!$I432^2+BV$5*templow!$I432^6)*(L322/L$56)^$BW$1</f>
        <v>-3.040373431460909</v>
      </c>
      <c r="BW322" s="12">
        <f>(BW$3*templow!$I432+BW$4*templow!$I432^2+BW$5*templow!$I432^6)*(M322/M$56)^$BW$1</f>
        <v>-3.5273488949707366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371"/>
        <v>2277</v>
      </c>
      <c r="B323" s="5">
        <f t="shared" si="372"/>
        <v>1165.4056976202321</v>
      </c>
      <c r="C323" s="5">
        <f t="shared" si="373"/>
        <v>2964.1700214116427</v>
      </c>
      <c r="D323" s="5">
        <f t="shared" si="374"/>
        <v>4369.956685742889</v>
      </c>
      <c r="E323" s="15">
        <f t="shared" si="375"/>
        <v>4.6326616699250113E-9</v>
      </c>
      <c r="F323" s="15">
        <f t="shared" si="376"/>
        <v>9.1266541351072643E-9</v>
      </c>
      <c r="G323" s="15">
        <f t="shared" si="377"/>
        <v>1.8631739762218202E-8</v>
      </c>
      <c r="H323" s="5">
        <f t="shared" si="378"/>
        <v>426659.94173987897</v>
      </c>
      <c r="I323" s="5">
        <f t="shared" si="379"/>
        <v>192357.87434412964</v>
      </c>
      <c r="J323" s="5">
        <f t="shared" si="380"/>
        <v>65128.634183646951</v>
      </c>
      <c r="K323" s="5">
        <f t="shared" si="381"/>
        <v>366104.21813718777</v>
      </c>
      <c r="L323" s="5">
        <f t="shared" si="382"/>
        <v>64894.345788073937</v>
      </c>
      <c r="M323" s="5">
        <f t="shared" si="383"/>
        <v>14903.725338086535</v>
      </c>
      <c r="N323" s="15">
        <f t="shared" si="384"/>
        <v>1.3819778694483809E-3</v>
      </c>
      <c r="O323" s="15">
        <f t="shared" si="385"/>
        <v>1.9887594606422532E-3</v>
      </c>
      <c r="P323" s="15">
        <f t="shared" si="386"/>
        <v>1.8115164459937549E-3</v>
      </c>
      <c r="Q323" s="5">
        <f t="shared" si="387"/>
        <v>3363.5358170780146</v>
      </c>
      <c r="R323" s="5">
        <f t="shared" si="388"/>
        <v>4372.7650316487961</v>
      </c>
      <c r="S323" s="5">
        <f t="shared" si="389"/>
        <v>3134.7642606584091</v>
      </c>
      <c r="T323" s="5">
        <f t="shared" si="390"/>
        <v>7.8834113260359828</v>
      </c>
      <c r="U323" s="5">
        <f t="shared" si="391"/>
        <v>22.732446210264769</v>
      </c>
      <c r="V323" s="5">
        <f t="shared" si="392"/>
        <v>48.131890065729522</v>
      </c>
      <c r="W323" s="15">
        <f t="shared" si="393"/>
        <v>-1.0734613539272964E-2</v>
      </c>
      <c r="X323" s="15">
        <f t="shared" si="394"/>
        <v>-1.217998157191269E-2</v>
      </c>
      <c r="Y323" s="15">
        <f t="shared" si="395"/>
        <v>-9.7425357312937999E-3</v>
      </c>
      <c r="Z323" s="5">
        <f t="shared" si="408"/>
        <v>2626.9026159894343</v>
      </c>
      <c r="AA323" s="5">
        <f t="shared" si="409"/>
        <v>13606.839447034132</v>
      </c>
      <c r="AB323" s="5">
        <f t="shared" si="410"/>
        <v>99424.191479454545</v>
      </c>
      <c r="AC323" s="16">
        <f t="shared" si="396"/>
        <v>0.78324622118397758</v>
      </c>
      <c r="AD323" s="16">
        <f t="shared" si="397"/>
        <v>3.1124918204580245</v>
      </c>
      <c r="AE323" s="16">
        <f t="shared" si="398"/>
        <v>31.677108703503158</v>
      </c>
      <c r="AF323" s="15">
        <f t="shared" si="399"/>
        <v>-4.0504037456468023E-3</v>
      </c>
      <c r="AG323" s="15">
        <f t="shared" si="400"/>
        <v>2.9673830763510267E-4</v>
      </c>
      <c r="AH323" s="15">
        <f t="shared" si="401"/>
        <v>9.7937136394747881E-3</v>
      </c>
      <c r="AI323" s="1">
        <f t="shared" si="365"/>
        <v>840233.66358716448</v>
      </c>
      <c r="AJ323" s="1">
        <f t="shared" si="366"/>
        <v>376405.30472549121</v>
      </c>
      <c r="AK323" s="1">
        <f t="shared" si="367"/>
        <v>127690.14973801145</v>
      </c>
      <c r="AL323" s="14">
        <f t="shared" si="402"/>
        <v>101.16540532114297</v>
      </c>
      <c r="AM323" s="14">
        <f t="shared" si="403"/>
        <v>25.402139676059324</v>
      </c>
      <c r="AN323" s="14">
        <f t="shared" si="404"/>
        <v>7.8660481318854609</v>
      </c>
      <c r="AO323" s="11">
        <f t="shared" si="405"/>
        <v>1.408994270717546E-3</v>
      </c>
      <c r="AP323" s="11">
        <f t="shared" si="406"/>
        <v>1.7749611637499401E-3</v>
      </c>
      <c r="AQ323" s="11">
        <f t="shared" si="407"/>
        <v>1.6101137299786431E-3</v>
      </c>
      <c r="AR323" s="1">
        <f t="shared" si="411"/>
        <v>426659.94173987897</v>
      </c>
      <c r="AS323" s="1">
        <f t="shared" si="411"/>
        <v>192357.87434412964</v>
      </c>
      <c r="AT323" s="1">
        <f t="shared" si="411"/>
        <v>65128.634183646951</v>
      </c>
      <c r="AU323" s="1">
        <f t="shared" si="368"/>
        <v>85331.988347975799</v>
      </c>
      <c r="AV323" s="1">
        <f t="shared" si="369"/>
        <v>38471.574868825926</v>
      </c>
      <c r="AW323" s="1">
        <f t="shared" si="370"/>
        <v>13025.726836729391</v>
      </c>
      <c r="AX323" s="1">
        <f t="shared" si="352"/>
        <v>292883.37450975023</v>
      </c>
      <c r="AY323" s="1">
        <f t="shared" si="344"/>
        <v>51915.476630459139</v>
      </c>
      <c r="AZ323" s="1">
        <f t="shared" si="345"/>
        <v>11922.980270469228</v>
      </c>
      <c r="BA323" s="1">
        <f t="shared" si="353"/>
        <v>14669.578912391678</v>
      </c>
      <c r="BB323" s="1">
        <f t="shared" si="354"/>
        <v>32183.097262647741</v>
      </c>
      <c r="BC323" s="1">
        <f t="shared" si="355"/>
        <v>41017.387655825529</v>
      </c>
      <c r="BD323" s="1">
        <f t="shared" si="356"/>
        <v>38.061690120783041</v>
      </c>
      <c r="BE323" s="2">
        <f t="shared" si="362"/>
        <v>1.2215527840971803E-2</v>
      </c>
      <c r="BF323" s="2">
        <f t="shared" si="363"/>
        <v>1.0459493193196024E-2</v>
      </c>
      <c r="BG323" s="2">
        <f t="shared" si="364"/>
        <v>6.7106044469667243E-3</v>
      </c>
      <c r="BH323" s="2">
        <f t="shared" si="346"/>
        <v>7.276682561402536E-3</v>
      </c>
      <c r="BI323" s="2">
        <f t="shared" si="357"/>
        <v>1.4921912043355725E-5</v>
      </c>
      <c r="BJ323" s="2">
        <f t="shared" si="347"/>
        <v>1.0940099785851396E-5</v>
      </c>
      <c r="BK323" s="2">
        <f t="shared" si="348"/>
        <v>4.5032212043649583E-6</v>
      </c>
      <c r="BL323" s="2">
        <f t="shared" si="349"/>
        <v>6.3665821230657516</v>
      </c>
      <c r="BM323" s="2">
        <f t="shared" si="350"/>
        <v>2.1044143399190425</v>
      </c>
      <c r="BN323" s="2">
        <f t="shared" si="351"/>
        <v>0.29328864646712743</v>
      </c>
      <c r="BO323" s="2">
        <f t="shared" si="358"/>
        <v>396.80773586559644</v>
      </c>
      <c r="BP323" s="2">
        <f t="shared" si="359"/>
        <v>29.57286128335447</v>
      </c>
      <c r="BQ323" s="2">
        <f t="shared" si="360"/>
        <v>0.87916732472089498</v>
      </c>
      <c r="BR323" s="11">
        <f t="shared" si="361"/>
        <v>3.1593391821557376E-2</v>
      </c>
      <c r="BS323" s="17">
        <f t="shared" si="412"/>
        <v>4.3584785194233629E-5</v>
      </c>
      <c r="BT323" s="17">
        <f t="shared" si="413"/>
        <v>4.3315878538617396E-4</v>
      </c>
      <c r="BU323" s="12">
        <f>(BU$3*templow!$I433+BU$4*templow!$I433^2+BU$5*templow!$I433^6)*(K323/K$56)^$BW$1</f>
        <v>-2.9833493674974019</v>
      </c>
      <c r="BV323" s="12">
        <f>(BV$3*templow!$I433+BV$4*templow!$I433^2+BV$5*templow!$I433^6)*(L323/L$56)^$BW$1</f>
        <v>-3.0629047257475421</v>
      </c>
      <c r="BW323" s="12">
        <f>(BW$3*templow!$I433+BW$4*templow!$I433^2+BW$5*templow!$I433^6)*(M323/M$56)^$BW$1</f>
        <v>-3.5471114154272336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371"/>
        <v>2278</v>
      </c>
      <c r="B324" s="5">
        <f t="shared" si="372"/>
        <v>1165.4057027492161</v>
      </c>
      <c r="C324" s="5">
        <f t="shared" si="373"/>
        <v>2964.1700471119493</v>
      </c>
      <c r="D324" s="5">
        <f t="shared" si="374"/>
        <v>4369.95676309179</v>
      </c>
      <c r="E324" s="15">
        <f t="shared" si="375"/>
        <v>4.4010285864287604E-9</v>
      </c>
      <c r="F324" s="15">
        <f t="shared" si="376"/>
        <v>8.6703214283519008E-9</v>
      </c>
      <c r="G324" s="15">
        <f t="shared" si="377"/>
        <v>1.770015277410729E-8</v>
      </c>
      <c r="H324" s="5">
        <f t="shared" si="378"/>
        <v>427241.96128675016</v>
      </c>
      <c r="I324" s="5">
        <f t="shared" si="379"/>
        <v>192736.10406114694</v>
      </c>
      <c r="J324" s="5">
        <f t="shared" si="380"/>
        <v>65245.290568529424</v>
      </c>
      <c r="K324" s="5">
        <f t="shared" si="381"/>
        <v>366603.6302026647</v>
      </c>
      <c r="L324" s="5">
        <f t="shared" si="382"/>
        <v>65021.945771611041</v>
      </c>
      <c r="M324" s="5">
        <f t="shared" si="383"/>
        <v>14930.420163326216</v>
      </c>
      <c r="N324" s="15">
        <f t="shared" si="384"/>
        <v>1.3641254067435771E-3</v>
      </c>
      <c r="O324" s="15">
        <f t="shared" si="385"/>
        <v>1.9662727466860375E-3</v>
      </c>
      <c r="P324" s="15">
        <f t="shared" si="386"/>
        <v>1.7911511809374225E-3</v>
      </c>
      <c r="Q324" s="5">
        <f t="shared" si="387"/>
        <v>3331.9686058221541</v>
      </c>
      <c r="R324" s="5">
        <f t="shared" si="388"/>
        <v>4327.9981963047039</v>
      </c>
      <c r="S324" s="5">
        <f t="shared" si="389"/>
        <v>3109.7838968436013</v>
      </c>
      <c r="T324" s="5">
        <f t="shared" si="390"/>
        <v>7.798785952079859</v>
      </c>
      <c r="U324" s="5">
        <f t="shared" si="391"/>
        <v>22.455565434339249</v>
      </c>
      <c r="V324" s="5">
        <f t="shared" si="392"/>
        <v>47.662963406949444</v>
      </c>
      <c r="W324" s="15">
        <f t="shared" si="393"/>
        <v>-1.0734613539272964E-2</v>
      </c>
      <c r="X324" s="15">
        <f t="shared" si="394"/>
        <v>-1.217998157191269E-2</v>
      </c>
      <c r="Y324" s="15">
        <f t="shared" si="395"/>
        <v>-9.7425357312937999E-3</v>
      </c>
      <c r="Z324" s="5">
        <f t="shared" si="408"/>
        <v>2591.7548486370943</v>
      </c>
      <c r="AA324" s="5">
        <f t="shared" si="409"/>
        <v>13471.83607165688</v>
      </c>
      <c r="AB324" s="5">
        <f t="shared" si="410"/>
        <v>99599.895628334139</v>
      </c>
      <c r="AC324" s="16">
        <f t="shared" si="396"/>
        <v>0.78007375775593024</v>
      </c>
      <c r="AD324" s="16">
        <f t="shared" si="397"/>
        <v>3.1134154160133551</v>
      </c>
      <c r="AE324" s="16">
        <f t="shared" si="398"/>
        <v>31.987345235071782</v>
      </c>
      <c r="AF324" s="15">
        <f t="shared" si="399"/>
        <v>-4.0504037456468023E-3</v>
      </c>
      <c r="AG324" s="15">
        <f t="shared" si="400"/>
        <v>2.9673830763510267E-4</v>
      </c>
      <c r="AH324" s="15">
        <f t="shared" si="401"/>
        <v>9.7937136394747881E-3</v>
      </c>
      <c r="AI324" s="1">
        <f t="shared" si="365"/>
        <v>841542.28557642386</v>
      </c>
      <c r="AJ324" s="1">
        <f t="shared" si="366"/>
        <v>377236.34912176803</v>
      </c>
      <c r="AK324" s="1">
        <f t="shared" si="367"/>
        <v>127946.86160093969</v>
      </c>
      <c r="AL324" s="14">
        <f t="shared" si="402"/>
        <v>101.30652138287036</v>
      </c>
      <c r="AM324" s="14">
        <f t="shared" si="403"/>
        <v>25.446776609346472</v>
      </c>
      <c r="AN324" s="14">
        <f t="shared" si="404"/>
        <v>7.8785867116623036</v>
      </c>
      <c r="AO324" s="11">
        <f t="shared" si="405"/>
        <v>1.3949043280103706E-3</v>
      </c>
      <c r="AP324" s="11">
        <f t="shared" si="406"/>
        <v>1.7572115521124407E-3</v>
      </c>
      <c r="AQ324" s="11">
        <f t="shared" si="407"/>
        <v>1.5940125926788566E-3</v>
      </c>
      <c r="AR324" s="1">
        <f t="shared" si="411"/>
        <v>427241.96128675016</v>
      </c>
      <c r="AS324" s="1">
        <f t="shared" si="411"/>
        <v>192736.10406114694</v>
      </c>
      <c r="AT324" s="1">
        <f t="shared" si="411"/>
        <v>65245.290568529424</v>
      </c>
      <c r="AU324" s="1">
        <f t="shared" si="368"/>
        <v>85448.392257350031</v>
      </c>
      <c r="AV324" s="1">
        <f t="shared" si="369"/>
        <v>38547.220812229389</v>
      </c>
      <c r="AW324" s="1">
        <f t="shared" si="370"/>
        <v>13049.058113705885</v>
      </c>
      <c r="AX324" s="1">
        <f t="shared" si="352"/>
        <v>293282.90416213172</v>
      </c>
      <c r="AY324" s="1">
        <f t="shared" si="344"/>
        <v>52017.556617288843</v>
      </c>
      <c r="AZ324" s="1">
        <f t="shared" si="345"/>
        <v>11944.336130660973</v>
      </c>
      <c r="BA324" s="1">
        <f t="shared" si="353"/>
        <v>14671.167653150605</v>
      </c>
      <c r="BB324" s="1">
        <f t="shared" si="354"/>
        <v>32188.920185886542</v>
      </c>
      <c r="BC324" s="1">
        <f t="shared" si="355"/>
        <v>41025.208633518792</v>
      </c>
      <c r="BD324" s="1">
        <f t="shared" si="356"/>
        <v>36.959503178015659</v>
      </c>
      <c r="BE324" s="2">
        <f t="shared" si="362"/>
        <v>1.2215527840971803E-2</v>
      </c>
      <c r="BF324" s="2">
        <f t="shared" si="363"/>
        <v>1.0459493193196024E-2</v>
      </c>
      <c r="BG324" s="2">
        <f t="shared" si="364"/>
        <v>6.7106044469667243E-3</v>
      </c>
      <c r="BH324" s="2">
        <f t="shared" si="346"/>
        <v>7.2706068165186485E-3</v>
      </c>
      <c r="BI324" s="2">
        <f t="shared" si="357"/>
        <v>1.4921912043355725E-5</v>
      </c>
      <c r="BJ324" s="2">
        <f t="shared" si="347"/>
        <v>1.0940099785851396E-5</v>
      </c>
      <c r="BK324" s="2">
        <f t="shared" si="348"/>
        <v>4.5032212043649583E-6</v>
      </c>
      <c r="BL324" s="2">
        <f t="shared" si="349"/>
        <v>6.3752669675516778</v>
      </c>
      <c r="BM324" s="2">
        <f t="shared" si="350"/>
        <v>2.1085522107651862</v>
      </c>
      <c r="BN324" s="2">
        <f t="shared" si="351"/>
        <v>0.29381397597315473</v>
      </c>
      <c r="BO324" s="2">
        <f t="shared" si="358"/>
        <v>402.73763359016471</v>
      </c>
      <c r="BP324" s="2">
        <f t="shared" si="359"/>
        <v>29.927946833497238</v>
      </c>
      <c r="BQ324" s="2">
        <f t="shared" si="360"/>
        <v>0.87918834506941879</v>
      </c>
      <c r="BR324" s="11">
        <f t="shared" si="361"/>
        <v>3.157407369012552E-2</v>
      </c>
      <c r="BS324" s="17">
        <f t="shared" si="412"/>
        <v>4.2249965480365179E-5</v>
      </c>
      <c r="BT324" s="17">
        <f t="shared" si="413"/>
        <v>4.2054251008366404E-4</v>
      </c>
      <c r="BU324" s="12">
        <f>(BU$3*templow!$I434+BU$4*templow!$I434^2+BU$5*templow!$I434^6)*(K324/K$56)^$BW$1</f>
        <v>-3.016502119923993</v>
      </c>
      <c r="BV324" s="12">
        <f>(BV$3*templow!$I434+BV$4*templow!$I434^2+BV$5*templow!$I434^6)*(L324/L$56)^$BW$1</f>
        <v>-3.0854074123151949</v>
      </c>
      <c r="BW324" s="12">
        <f>(BW$3*templow!$I434+BW$4*templow!$I434^2+BW$5*templow!$I434^6)*(M324/M$56)^$BW$1</f>
        <v>-3.5668461452059406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371"/>
        <v>2279</v>
      </c>
      <c r="B325" s="5">
        <f t="shared" si="372"/>
        <v>1165.4057076217507</v>
      </c>
      <c r="C325" s="5">
        <f t="shared" si="373"/>
        <v>2964.1700715272414</v>
      </c>
      <c r="D325" s="5">
        <f t="shared" si="374"/>
        <v>4369.9568365732466</v>
      </c>
      <c r="E325" s="15">
        <f t="shared" si="375"/>
        <v>4.1809771571073224E-9</v>
      </c>
      <c r="F325" s="15">
        <f t="shared" si="376"/>
        <v>8.2368053569343059E-9</v>
      </c>
      <c r="G325" s="15">
        <f t="shared" si="377"/>
        <v>1.6815145135401924E-8</v>
      </c>
      <c r="H325" s="5">
        <f t="shared" si="378"/>
        <v>427817.22504631837</v>
      </c>
      <c r="I325" s="5">
        <f t="shared" si="379"/>
        <v>193110.7871160355</v>
      </c>
      <c r="J325" s="5">
        <f t="shared" si="380"/>
        <v>65360.840514493786</v>
      </c>
      <c r="K325" s="5">
        <f t="shared" si="381"/>
        <v>367097.24540423538</v>
      </c>
      <c r="L325" s="5">
        <f t="shared" si="382"/>
        <v>65148.349270167972</v>
      </c>
      <c r="M325" s="5">
        <f t="shared" si="383"/>
        <v>14956.861808673437</v>
      </c>
      <c r="N325" s="15">
        <f t="shared" si="384"/>
        <v>1.3464547563202256E-3</v>
      </c>
      <c r="O325" s="15">
        <f t="shared" si="385"/>
        <v>1.9440128568426474E-3</v>
      </c>
      <c r="P325" s="15">
        <f t="shared" si="386"/>
        <v>1.7709913758601203E-3</v>
      </c>
      <c r="Q325" s="5">
        <f t="shared" si="387"/>
        <v>3300.6394101112455</v>
      </c>
      <c r="R325" s="5">
        <f t="shared" si="388"/>
        <v>4283.5944989338295</v>
      </c>
      <c r="S325" s="5">
        <f t="shared" si="389"/>
        <v>3084.9405124020327</v>
      </c>
      <c r="T325" s="5">
        <f t="shared" si="390"/>
        <v>7.7150689988087704</v>
      </c>
      <c r="U325" s="5">
        <f t="shared" si="391"/>
        <v>22.182057061162116</v>
      </c>
      <c r="V325" s="5">
        <f t="shared" si="392"/>
        <v>47.198605282897887</v>
      </c>
      <c r="W325" s="15">
        <f t="shared" si="393"/>
        <v>-1.0734613539272964E-2</v>
      </c>
      <c r="X325" s="15">
        <f t="shared" si="394"/>
        <v>-1.217998157191269E-2</v>
      </c>
      <c r="Y325" s="15">
        <f t="shared" si="395"/>
        <v>-9.7425357312937999E-3</v>
      </c>
      <c r="Z325" s="5">
        <f t="shared" si="408"/>
        <v>2557.0317681544107</v>
      </c>
      <c r="AA325" s="5">
        <f t="shared" si="409"/>
        <v>13337.872820761811</v>
      </c>
      <c r="AB325" s="5">
        <f t="shared" si="410"/>
        <v>99773.881903092071</v>
      </c>
      <c r="AC325" s="16">
        <f t="shared" si="396"/>
        <v>0.77691414408563486</v>
      </c>
      <c r="AD325" s="16">
        <f t="shared" si="397"/>
        <v>3.1143392856348679</v>
      </c>
      <c r="AE325" s="16">
        <f t="shared" si="398"/>
        <v>32.300620134391096</v>
      </c>
      <c r="AF325" s="15">
        <f t="shared" si="399"/>
        <v>-4.0504037456468023E-3</v>
      </c>
      <c r="AG325" s="15">
        <f t="shared" si="400"/>
        <v>2.9673830763510267E-4</v>
      </c>
      <c r="AH325" s="15">
        <f t="shared" si="401"/>
        <v>9.7937136394747881E-3</v>
      </c>
      <c r="AI325" s="1">
        <f t="shared" si="365"/>
        <v>842836.44927613158</v>
      </c>
      <c r="AJ325" s="1">
        <f t="shared" si="366"/>
        <v>378059.93502182059</v>
      </c>
      <c r="AK325" s="1">
        <f t="shared" si="367"/>
        <v>128201.23355455161</v>
      </c>
      <c r="AL325" s="14">
        <f t="shared" si="402"/>
        <v>101.44642115895168</v>
      </c>
      <c r="AM325" s="14">
        <f t="shared" si="403"/>
        <v>25.491044825470222</v>
      </c>
      <c r="AN325" s="14">
        <f t="shared" si="404"/>
        <v>7.8910196924288964</v>
      </c>
      <c r="AO325" s="11">
        <f t="shared" si="405"/>
        <v>1.3809552847302668E-3</v>
      </c>
      <c r="AP325" s="11">
        <f t="shared" si="406"/>
        <v>1.7396394365913163E-3</v>
      </c>
      <c r="AQ325" s="11">
        <f t="shared" si="407"/>
        <v>1.578072466752068E-3</v>
      </c>
      <c r="AR325" s="1">
        <f t="shared" si="411"/>
        <v>427817.22504631837</v>
      </c>
      <c r="AS325" s="1">
        <f t="shared" si="411"/>
        <v>193110.7871160355</v>
      </c>
      <c r="AT325" s="1">
        <f t="shared" si="411"/>
        <v>65360.840514493786</v>
      </c>
      <c r="AU325" s="1">
        <f t="shared" si="368"/>
        <v>85563.445009263683</v>
      </c>
      <c r="AV325" s="1">
        <f t="shared" si="369"/>
        <v>38622.1574232071</v>
      </c>
      <c r="AW325" s="1">
        <f t="shared" si="370"/>
        <v>13072.168102898759</v>
      </c>
      <c r="AX325" s="1">
        <f t="shared" si="352"/>
        <v>293677.79632338823</v>
      </c>
      <c r="AY325" s="1">
        <f t="shared" si="344"/>
        <v>52118.679416134379</v>
      </c>
      <c r="AZ325" s="1">
        <f t="shared" si="345"/>
        <v>11965.489446938751</v>
      </c>
      <c r="BA325" s="1">
        <f t="shared" si="353"/>
        <v>14672.735825090254</v>
      </c>
      <c r="BB325" s="1">
        <f t="shared" si="354"/>
        <v>32194.677241922811</v>
      </c>
      <c r="BC325" s="1">
        <f t="shared" si="355"/>
        <v>41032.941634325245</v>
      </c>
      <c r="BD325" s="1">
        <f t="shared" si="356"/>
        <v>35.889160974121566</v>
      </c>
      <c r="BE325" s="2">
        <f t="shared" si="362"/>
        <v>1.2215527840971803E-2</v>
      </c>
      <c r="BF325" s="2">
        <f t="shared" si="363"/>
        <v>1.0459493193196024E-2</v>
      </c>
      <c r="BG325" s="2">
        <f t="shared" si="364"/>
        <v>6.7106044469667243E-3</v>
      </c>
      <c r="BH325" s="2">
        <f t="shared" si="346"/>
        <v>7.2645867896495202E-3</v>
      </c>
      <c r="BI325" s="2">
        <f t="shared" si="357"/>
        <v>1.4921912043355725E-5</v>
      </c>
      <c r="BJ325" s="2">
        <f t="shared" si="347"/>
        <v>1.0940099785851396E-5</v>
      </c>
      <c r="BK325" s="2">
        <f t="shared" si="348"/>
        <v>4.5032212043649583E-6</v>
      </c>
      <c r="BL325" s="2">
        <f t="shared" si="349"/>
        <v>6.3838510027736843</v>
      </c>
      <c r="BM325" s="2">
        <f t="shared" si="350"/>
        <v>2.1126512807737345</v>
      </c>
      <c r="BN325" s="2">
        <f t="shared" si="351"/>
        <v>0.29433432293998468</v>
      </c>
      <c r="BO325" s="2">
        <f t="shared" si="358"/>
        <v>408.75622184174762</v>
      </c>
      <c r="BP325" s="2">
        <f t="shared" si="359"/>
        <v>30.287302788324741</v>
      </c>
      <c r="BQ325" s="2">
        <f t="shared" si="360"/>
        <v>0.87920954592115952</v>
      </c>
      <c r="BR325" s="11">
        <f t="shared" si="361"/>
        <v>3.1554950591200476E-2</v>
      </c>
      <c r="BS325" s="17">
        <f t="shared" si="412"/>
        <v>4.0956792689864214E-5</v>
      </c>
      <c r="BT325" s="17">
        <f t="shared" si="413"/>
        <v>4.0829369911035343E-4</v>
      </c>
      <c r="BU325" s="12">
        <f>(BU$3*templow!$I435+BU$4*templow!$I435^2+BU$5*templow!$I435^6)*(K325/K$56)^$BW$1</f>
        <v>-3.0496243511141818</v>
      </c>
      <c r="BV325" s="12">
        <f>(BV$3*templow!$I435+BV$4*templow!$I435^2+BV$5*templow!$I435^6)*(L325/L$56)^$BW$1</f>
        <v>-3.1078815835504021</v>
      </c>
      <c r="BW325" s="12">
        <f>(BW$3*templow!$I435+BW$4*templow!$I435^2+BW$5*templow!$I435^6)*(M325/M$56)^$BW$1</f>
        <v>-3.586553191508739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371"/>
        <v>2280</v>
      </c>
      <c r="B326" s="5">
        <f t="shared" si="372"/>
        <v>1165.4057122506588</v>
      </c>
      <c r="C326" s="5">
        <f t="shared" si="373"/>
        <v>2964.1700947217687</v>
      </c>
      <c r="D326" s="5">
        <f t="shared" si="374"/>
        <v>4369.9569063806321</v>
      </c>
      <c r="E326" s="15">
        <f t="shared" si="375"/>
        <v>3.971928299251956E-9</v>
      </c>
      <c r="F326" s="15">
        <f t="shared" si="376"/>
        <v>7.8249650890875896E-9</v>
      </c>
      <c r="G326" s="15">
        <f t="shared" si="377"/>
        <v>1.5974387878631828E-8</v>
      </c>
      <c r="H326" s="5">
        <f t="shared" si="378"/>
        <v>428385.78045602707</v>
      </c>
      <c r="I326" s="5">
        <f t="shared" si="379"/>
        <v>193481.9432167444</v>
      </c>
      <c r="J326" s="5">
        <f t="shared" si="380"/>
        <v>65475.290676829485</v>
      </c>
      <c r="K326" s="5">
        <f t="shared" si="381"/>
        <v>367585.10444291407</v>
      </c>
      <c r="L326" s="5">
        <f t="shared" si="382"/>
        <v>65273.562931247892</v>
      </c>
      <c r="M326" s="5">
        <f t="shared" si="383"/>
        <v>14983.051796512716</v>
      </c>
      <c r="N326" s="15">
        <f t="shared" si="384"/>
        <v>1.3289640409626102E-3</v>
      </c>
      <c r="O326" s="15">
        <f t="shared" si="385"/>
        <v>1.9219774941749979E-3</v>
      </c>
      <c r="P326" s="15">
        <f t="shared" si="386"/>
        <v>1.751034954678321E-3</v>
      </c>
      <c r="Q326" s="5">
        <f t="shared" si="387"/>
        <v>3269.5476790432913</v>
      </c>
      <c r="R326" s="5">
        <f t="shared" si="388"/>
        <v>4239.5531248208117</v>
      </c>
      <c r="S326" s="5">
        <f t="shared" si="389"/>
        <v>3060.2346291804729</v>
      </c>
      <c r="T326" s="5">
        <f t="shared" si="390"/>
        <v>7.632250714677733</v>
      </c>
      <c r="U326" s="5">
        <f t="shared" si="391"/>
        <v>21.911880014930045</v>
      </c>
      <c r="V326" s="5">
        <f t="shared" si="392"/>
        <v>46.738771184462024</v>
      </c>
      <c r="W326" s="15">
        <f t="shared" si="393"/>
        <v>-1.0734613539272964E-2</v>
      </c>
      <c r="X326" s="15">
        <f t="shared" si="394"/>
        <v>-1.217998157191269E-2</v>
      </c>
      <c r="Y326" s="15">
        <f t="shared" si="395"/>
        <v>-9.7425357312937999E-3</v>
      </c>
      <c r="Z326" s="5">
        <f t="shared" si="408"/>
        <v>2522.7293718619462</v>
      </c>
      <c r="AA326" s="5">
        <f t="shared" si="409"/>
        <v>13204.948317498298</v>
      </c>
      <c r="AB326" s="5">
        <f t="shared" si="410"/>
        <v>99946.160684599352</v>
      </c>
      <c r="AC326" s="16">
        <f t="shared" si="396"/>
        <v>0.77376732812638438</v>
      </c>
      <c r="AD326" s="16">
        <f t="shared" si="397"/>
        <v>3.1152634294038886</v>
      </c>
      <c r="AE326" s="16">
        <f t="shared" si="398"/>
        <v>32.616963158364776</v>
      </c>
      <c r="AF326" s="15">
        <f t="shared" si="399"/>
        <v>-4.0504037456468023E-3</v>
      </c>
      <c r="AG326" s="15">
        <f t="shared" si="400"/>
        <v>2.9673830763510267E-4</v>
      </c>
      <c r="AH326" s="15">
        <f t="shared" si="401"/>
        <v>9.7937136394747881E-3</v>
      </c>
      <c r="AI326" s="1">
        <f t="shared" si="365"/>
        <v>844116.24935778219</v>
      </c>
      <c r="AJ326" s="1">
        <f t="shared" si="366"/>
        <v>378876.09894284559</v>
      </c>
      <c r="AK326" s="1">
        <f t="shared" si="367"/>
        <v>128453.27830199522</v>
      </c>
      <c r="AL326" s="14">
        <f t="shared" si="402"/>
        <v>101.58511320065394</v>
      </c>
      <c r="AM326" s="14">
        <f t="shared" si="403"/>
        <v>25.534946600059946</v>
      </c>
      <c r="AN326" s="14">
        <f t="shared" si="404"/>
        <v>7.9033477673310051</v>
      </c>
      <c r="AO326" s="11">
        <f t="shared" si="405"/>
        <v>1.3671457318829641E-3</v>
      </c>
      <c r="AP326" s="11">
        <f t="shared" si="406"/>
        <v>1.7222430422254031E-3</v>
      </c>
      <c r="AQ326" s="11">
        <f t="shared" si="407"/>
        <v>1.5622917420845474E-3</v>
      </c>
      <c r="AR326" s="1">
        <f t="shared" si="411"/>
        <v>428385.78045602707</v>
      </c>
      <c r="AS326" s="1">
        <f t="shared" si="411"/>
        <v>193481.9432167444</v>
      </c>
      <c r="AT326" s="1">
        <f t="shared" si="411"/>
        <v>65475.290676829485</v>
      </c>
      <c r="AU326" s="1">
        <f t="shared" si="368"/>
        <v>85677.156091205426</v>
      </c>
      <c r="AV326" s="1">
        <f t="shared" si="369"/>
        <v>38696.388643348881</v>
      </c>
      <c r="AW326" s="1">
        <f t="shared" si="370"/>
        <v>13095.058135365898</v>
      </c>
      <c r="AX326" s="1">
        <f t="shared" si="352"/>
        <v>294068.08355433121</v>
      </c>
      <c r="AY326" s="1">
        <f t="shared" ref="AY326:AY346" si="414">(AS326-AV326)/C326*1000</f>
        <v>52218.850344998318</v>
      </c>
      <c r="AZ326" s="1">
        <f t="shared" ref="AZ326:AZ346" si="415">(AT326-AW326)/D326*1000</f>
        <v>11986.441437210173</v>
      </c>
      <c r="BA326" s="1">
        <f t="shared" si="353"/>
        <v>14674.283637426926</v>
      </c>
      <c r="BB326" s="1">
        <f t="shared" si="354"/>
        <v>32200.36909424244</v>
      </c>
      <c r="BC326" s="1">
        <f t="shared" si="355"/>
        <v>41040.587545491646</v>
      </c>
      <c r="BD326" s="1">
        <f t="shared" si="356"/>
        <v>34.849746272754949</v>
      </c>
      <c r="BE326" s="2">
        <f t="shared" si="362"/>
        <v>1.2215527840971803E-2</v>
      </c>
      <c r="BF326" s="2">
        <f t="shared" si="363"/>
        <v>1.0459493193196024E-2</v>
      </c>
      <c r="BG326" s="2">
        <f t="shared" si="364"/>
        <v>6.7106044469667243E-3</v>
      </c>
      <c r="BH326" s="2">
        <f t="shared" ref="BH326:BH346" si="416">(BE326*Z326+BF326*AA326+BG326*AB326)/(Z326+AA326+AB326)</f>
        <v>7.2586221748213069E-3</v>
      </c>
      <c r="BI326" s="2">
        <f t="shared" si="357"/>
        <v>1.4921912043355725E-5</v>
      </c>
      <c r="BJ326" s="2">
        <f t="shared" ref="BJ326:BJ346" si="417">BJ$5*BF326^2</f>
        <v>1.0940099785851396E-5</v>
      </c>
      <c r="BK326" s="2">
        <f t="shared" ref="BK326:BK346" si="418">BK$5*BG326^2</f>
        <v>4.5032212043649583E-6</v>
      </c>
      <c r="BL326" s="2">
        <f t="shared" ref="BL326:BL346" si="419">BI326*AR326</f>
        <v>6.3923349365891315</v>
      </c>
      <c r="BM326" s="2">
        <f t="shared" ref="BM326:BM346" si="420">BJ326*AS326</f>
        <v>2.1167117655516172</v>
      </c>
      <c r="BN326" s="2">
        <f t="shared" ref="BN326:BN346" si="421">BK326*AT326</f>
        <v>0.29484971733785781</v>
      </c>
      <c r="BO326" s="2">
        <f t="shared" si="358"/>
        <v>414.86482745271661</v>
      </c>
      <c r="BP326" s="2">
        <f t="shared" si="359"/>
        <v>30.650980517662124</v>
      </c>
      <c r="BQ326" s="2">
        <f t="shared" si="360"/>
        <v>0.87923092547580883</v>
      </c>
      <c r="BR326" s="11">
        <f t="shared" si="361"/>
        <v>3.1536020544994131E-2</v>
      </c>
      <c r="BS326" s="17">
        <f t="shared" si="412"/>
        <v>3.9703936922013926E-5</v>
      </c>
      <c r="BT326" s="17">
        <f t="shared" si="413"/>
        <v>3.9640164962170235E-4</v>
      </c>
      <c r="BU326" s="12">
        <f>(BU$3*templow!$I436+BU$4*templow!$I436^2+BU$5*templow!$I436^6)*(K326/K$56)^$BW$1</f>
        <v>-3.0827160341023454</v>
      </c>
      <c r="BV326" s="12">
        <f>(BV$3*templow!$I436+BV$4*templow!$I436^2+BV$5*templow!$I436^6)*(L326/L$56)^$BW$1</f>
        <v>-3.1303273331485313</v>
      </c>
      <c r="BW326" s="12">
        <f>(BW$3*templow!$I436+BW$4*templow!$I436^2+BW$5*templow!$I436^6)*(M326/M$56)^$BW$1</f>
        <v>-3.606232662107093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371"/>
        <v>2281</v>
      </c>
      <c r="B327" s="5">
        <f t="shared" si="372"/>
        <v>1165.4057166481214</v>
      </c>
      <c r="C327" s="5">
        <f t="shared" si="373"/>
        <v>2964.1701167565698</v>
      </c>
      <c r="D327" s="5">
        <f t="shared" si="374"/>
        <v>4369.9569726976497</v>
      </c>
      <c r="E327" s="15">
        <f t="shared" si="375"/>
        <v>3.7733318842893578E-9</v>
      </c>
      <c r="F327" s="15">
        <f t="shared" si="376"/>
        <v>7.4337168346332098E-9</v>
      </c>
      <c r="G327" s="15">
        <f t="shared" si="377"/>
        <v>1.5175668484700237E-8</v>
      </c>
      <c r="H327" s="5">
        <f t="shared" si="378"/>
        <v>428947.67488507961</v>
      </c>
      <c r="I327" s="5">
        <f t="shared" si="379"/>
        <v>193849.5921555903</v>
      </c>
      <c r="J327" s="5">
        <f t="shared" si="380"/>
        <v>65588.647724458016</v>
      </c>
      <c r="K327" s="5">
        <f t="shared" si="381"/>
        <v>368067.24796133349</v>
      </c>
      <c r="L327" s="5">
        <f t="shared" si="382"/>
        <v>65397.593430873269</v>
      </c>
      <c r="M327" s="5">
        <f t="shared" si="383"/>
        <v>15008.991652375244</v>
      </c>
      <c r="N327" s="15">
        <f t="shared" si="384"/>
        <v>1.3116514042377236E-3</v>
      </c>
      <c r="O327" s="15">
        <f t="shared" si="385"/>
        <v>1.9001643859399842E-3</v>
      </c>
      <c r="P327" s="15">
        <f t="shared" si="386"/>
        <v>1.7312798630626514E-3</v>
      </c>
      <c r="Q327" s="5">
        <f t="shared" si="387"/>
        <v>3238.6928318224304</v>
      </c>
      <c r="R327" s="5">
        <f t="shared" si="388"/>
        <v>4195.8732048598849</v>
      </c>
      <c r="S327" s="5">
        <f t="shared" si="389"/>
        <v>3035.6667354689184</v>
      </c>
      <c r="T327" s="5">
        <f t="shared" si="390"/>
        <v>7.5503214528208273</v>
      </c>
      <c r="U327" s="5">
        <f t="shared" si="391"/>
        <v>21.644993720142235</v>
      </c>
      <c r="V327" s="5">
        <f t="shared" si="392"/>
        <v>46.283417036160635</v>
      </c>
      <c r="W327" s="15">
        <f t="shared" si="393"/>
        <v>-1.0734613539272964E-2</v>
      </c>
      <c r="X327" s="15">
        <f t="shared" si="394"/>
        <v>-1.217998157191269E-2</v>
      </c>
      <c r="Y327" s="15">
        <f t="shared" si="395"/>
        <v>-9.7425357312937999E-3</v>
      </c>
      <c r="Z327" s="5">
        <f t="shared" si="408"/>
        <v>2488.8436653344361</v>
      </c>
      <c r="AA327" s="5">
        <f t="shared" si="409"/>
        <v>13073.061010063353</v>
      </c>
      <c r="AB327" s="5">
        <f t="shared" si="410"/>
        <v>100116.74237488069</v>
      </c>
      <c r="AC327" s="16">
        <f t="shared" si="396"/>
        <v>0.77063325804228211</v>
      </c>
      <c r="AD327" s="16">
        <f t="shared" si="397"/>
        <v>3.1161878474017675</v>
      </c>
      <c r="AE327" s="16">
        <f t="shared" si="398"/>
        <v>32.936404355327099</v>
      </c>
      <c r="AF327" s="15">
        <f t="shared" si="399"/>
        <v>-4.0504037456468023E-3</v>
      </c>
      <c r="AG327" s="15">
        <f t="shared" si="400"/>
        <v>2.9673830763510267E-4</v>
      </c>
      <c r="AH327" s="15">
        <f t="shared" si="401"/>
        <v>9.7937136394747881E-3</v>
      </c>
      <c r="AI327" s="1">
        <f t="shared" si="365"/>
        <v>845381.78051320941</v>
      </c>
      <c r="AJ327" s="1">
        <f t="shared" si="366"/>
        <v>379684.8776919099</v>
      </c>
      <c r="AK327" s="1">
        <f t="shared" si="367"/>
        <v>128703.0086071616</v>
      </c>
      <c r="AL327" s="14">
        <f t="shared" si="402"/>
        <v>101.72260603804972</v>
      </c>
      <c r="AM327" s="14">
        <f t="shared" si="403"/>
        <v>25.578484210334341</v>
      </c>
      <c r="AN327" s="14">
        <f t="shared" si="404"/>
        <v>7.9155716289332112</v>
      </c>
      <c r="AO327" s="11">
        <f t="shared" si="405"/>
        <v>1.3534742745641346E-3</v>
      </c>
      <c r="AP327" s="11">
        <f t="shared" si="406"/>
        <v>1.7050206118031492E-3</v>
      </c>
      <c r="AQ327" s="11">
        <f t="shared" si="407"/>
        <v>1.5466688246637019E-3</v>
      </c>
      <c r="AR327" s="1">
        <f t="shared" si="411"/>
        <v>428947.67488507961</v>
      </c>
      <c r="AS327" s="1">
        <f t="shared" si="411"/>
        <v>193849.5921555903</v>
      </c>
      <c r="AT327" s="1">
        <f t="shared" si="411"/>
        <v>65588.647724458016</v>
      </c>
      <c r="AU327" s="1">
        <f t="shared" si="368"/>
        <v>85789.534977015923</v>
      </c>
      <c r="AV327" s="1">
        <f t="shared" si="369"/>
        <v>38769.918431118065</v>
      </c>
      <c r="AW327" s="1">
        <f t="shared" si="370"/>
        <v>13117.729544891605</v>
      </c>
      <c r="AX327" s="1">
        <f t="shared" ref="AX327:AX346" si="422">(AR327-AU327)/B327*1000</f>
        <v>294453.79836906673</v>
      </c>
      <c r="AY327" s="1">
        <f t="shared" si="414"/>
        <v>52318.074744698613</v>
      </c>
      <c r="AZ327" s="1">
        <f t="shared" si="415"/>
        <v>12007.193321900195</v>
      </c>
      <c r="BA327" s="1">
        <f t="shared" ref="BA327:BA346" si="423">LN(AX327)*B327</f>
        <v>14675.811297219243</v>
      </c>
      <c r="BB327" s="1">
        <f t="shared" ref="BB327:BB346" si="424">LN(AY327)*C327</f>
        <v>32205.996399616881</v>
      </c>
      <c r="BC327" s="1">
        <f t="shared" ref="BC327:BC346" si="425">LN(AZ327)*D327</f>
        <v>41048.147245266875</v>
      </c>
      <c r="BD327" s="1">
        <f t="shared" ref="BD327:BD346" si="426">SUM(BA327:BC327)*BT327</f>
        <v>33.840368145836493</v>
      </c>
      <c r="BE327" s="2">
        <f t="shared" si="362"/>
        <v>1.2215527840971803E-2</v>
      </c>
      <c r="BF327" s="2">
        <f t="shared" si="363"/>
        <v>1.0459493193196024E-2</v>
      </c>
      <c r="BG327" s="2">
        <f t="shared" si="364"/>
        <v>6.7106044469667243E-3</v>
      </c>
      <c r="BH327" s="2">
        <f t="shared" si="416"/>
        <v>7.2527126632692552E-3</v>
      </c>
      <c r="BI327" s="2">
        <f t="shared" ref="BI327:BI346" si="427">BI$5*BE327^2</f>
        <v>1.4921912043355725E-5</v>
      </c>
      <c r="BJ327" s="2">
        <f t="shared" si="417"/>
        <v>1.0940099785851396E-5</v>
      </c>
      <c r="BK327" s="2">
        <f t="shared" si="418"/>
        <v>4.5032212043649583E-6</v>
      </c>
      <c r="BL327" s="2">
        <f t="shared" si="419"/>
        <v>6.4007194758371053</v>
      </c>
      <c r="BM327" s="2">
        <f t="shared" si="420"/>
        <v>2.120733881628754</v>
      </c>
      <c r="BN327" s="2">
        <f t="shared" si="421"/>
        <v>0.29536018919840279</v>
      </c>
      <c r="BO327" s="2">
        <f t="shared" ref="BO327:BO346" si="428">2*BI$5*BE327*AR327/Z327*1000</f>
        <v>421.06479710727149</v>
      </c>
      <c r="BP327" s="2">
        <f t="shared" ref="BP327:BP346" si="429">2*BJ$5*BF327*AS327/AA327*1000</f>
        <v>31.019032009327351</v>
      </c>
      <c r="BQ327" s="2">
        <f t="shared" ref="BQ327:BQ346" si="430">2*BK$5*BG327*AT327/AB327*1000</f>
        <v>0.87925248195193584</v>
      </c>
      <c r="BR327" s="11">
        <f t="shared" ref="BR327:BR346" si="431">SUM(H327:J327)*SUM(B326:D326)/SUM(H326:J326)/SUM(B327:D327)-1+BR$5</f>
        <v>3.1517281592879892E-2</v>
      </c>
      <c r="BS327" s="17">
        <f t="shared" si="412"/>
        <v>3.8490111960450045E-5</v>
      </c>
      <c r="BT327" s="17">
        <f t="shared" si="413"/>
        <v>3.8485597050650711E-4</v>
      </c>
      <c r="BU327" s="12">
        <f>(BU$3*templow!$I437+BU$4*templow!$I437^2+BU$5*templow!$I437^6)*(K327/K$56)^$BW$1</f>
        <v>-3.1157771465073796</v>
      </c>
      <c r="BV327" s="12">
        <f>(BV$3*templow!$I437+BV$4*templow!$I437^2+BV$5*templow!$I437^6)*(L327/L$56)^$BW$1</f>
        <v>-3.1527447560068813</v>
      </c>
      <c r="BW327" s="12">
        <f>(BW$3*templow!$I437+BW$4*templow!$I437^2+BW$5*templow!$I437^6)*(M327/M$56)^$BW$1</f>
        <v>-3.6258846652625678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371"/>
        <v>2282</v>
      </c>
      <c r="B328" s="5">
        <f t="shared" si="372"/>
        <v>1165.4057208257107</v>
      </c>
      <c r="C328" s="5">
        <f t="shared" si="373"/>
        <v>2964.1701376896308</v>
      </c>
      <c r="D328" s="5">
        <f t="shared" si="374"/>
        <v>4369.957035698817</v>
      </c>
      <c r="E328" s="15">
        <f t="shared" si="375"/>
        <v>3.5846652900748897E-9</v>
      </c>
      <c r="F328" s="15">
        <f t="shared" si="376"/>
        <v>7.0620309929015493E-9</v>
      </c>
      <c r="G328" s="15">
        <f t="shared" si="377"/>
        <v>1.4416885060465224E-8</v>
      </c>
      <c r="H328" s="5">
        <f t="shared" si="378"/>
        <v>429502.95562844165</v>
      </c>
      <c r="I328" s="5">
        <f t="shared" si="379"/>
        <v>194213.75380424192</v>
      </c>
      <c r="J328" s="5">
        <f t="shared" si="380"/>
        <v>65700.918338570831</v>
      </c>
      <c r="K328" s="5">
        <f t="shared" si="381"/>
        <v>368543.7165385898</v>
      </c>
      <c r="L328" s="5">
        <f t="shared" si="382"/>
        <v>65520.447471891188</v>
      </c>
      <c r="M328" s="5">
        <f t="shared" si="383"/>
        <v>15034.682904625935</v>
      </c>
      <c r="N328" s="15">
        <f t="shared" si="384"/>
        <v>1.2945150102199321E-3</v>
      </c>
      <c r="O328" s="15">
        <f t="shared" si="385"/>
        <v>1.878571283326691E-3</v>
      </c>
      <c r="P328" s="15">
        <f t="shared" si="386"/>
        <v>1.711724068193865E-3</v>
      </c>
      <c r="Q328" s="5">
        <f t="shared" si="387"/>
        <v>3208.0742586256533</v>
      </c>
      <c r="R328" s="5">
        <f t="shared" si="388"/>
        <v>4152.5538171610806</v>
      </c>
      <c r="S328" s="5">
        <f t="shared" si="389"/>
        <v>3011.2372866609144</v>
      </c>
      <c r="T328" s="5">
        <f t="shared" si="390"/>
        <v>7.4692716699275135</v>
      </c>
      <c r="U328" s="5">
        <f t="shared" si="391"/>
        <v>21.381358095506737</v>
      </c>
      <c r="V328" s="5">
        <f t="shared" si="392"/>
        <v>45.832499191919467</v>
      </c>
      <c r="W328" s="15">
        <f t="shared" si="393"/>
        <v>-1.0734613539272964E-2</v>
      </c>
      <c r="X328" s="15">
        <f t="shared" si="394"/>
        <v>-1.217998157191269E-2</v>
      </c>
      <c r="Y328" s="15">
        <f t="shared" si="395"/>
        <v>-9.7425357312937999E-3</v>
      </c>
      <c r="Z328" s="5">
        <f t="shared" si="408"/>
        <v>2455.3706633210672</v>
      </c>
      <c r="AA328" s="5">
        <f t="shared" si="409"/>
        <v>12942.209176481476</v>
      </c>
      <c r="AB328" s="5">
        <f t="shared" si="410"/>
        <v>100285.63739498371</v>
      </c>
      <c r="AC328" s="16">
        <f t="shared" si="396"/>
        <v>0.76751188220738764</v>
      </c>
      <c r="AD328" s="16">
        <f t="shared" si="397"/>
        <v>3.1171125397098787</v>
      </c>
      <c r="AE328" s="16">
        <f t="shared" si="398"/>
        <v>33.258974067897121</v>
      </c>
      <c r="AF328" s="15">
        <f t="shared" si="399"/>
        <v>-4.0504037456468023E-3</v>
      </c>
      <c r="AG328" s="15">
        <f t="shared" si="400"/>
        <v>2.9673830763510267E-4</v>
      </c>
      <c r="AH328" s="15">
        <f t="shared" si="401"/>
        <v>9.7937136394747881E-3</v>
      </c>
      <c r="AI328" s="1">
        <f t="shared" si="365"/>
        <v>846633.13743890438</v>
      </c>
      <c r="AJ328" s="1">
        <f t="shared" si="366"/>
        <v>380486.308353837</v>
      </c>
      <c r="AK328" s="1">
        <f t="shared" si="367"/>
        <v>128950.43729133703</v>
      </c>
      <c r="AL328" s="14">
        <f t="shared" si="402"/>
        <v>101.85890817915971</v>
      </c>
      <c r="AM328" s="14">
        <f t="shared" si="403"/>
        <v>25.621659934703672</v>
      </c>
      <c r="AN328" s="14">
        <f t="shared" si="404"/>
        <v>7.9276919691223968</v>
      </c>
      <c r="AO328" s="11">
        <f t="shared" si="405"/>
        <v>1.3399395318184932E-3</v>
      </c>
      <c r="AP328" s="11">
        <f t="shared" si="406"/>
        <v>1.6879704056851177E-3</v>
      </c>
      <c r="AQ328" s="11">
        <f t="shared" si="407"/>
        <v>1.5312021364170649E-3</v>
      </c>
      <c r="AR328" s="1">
        <f t="shared" si="411"/>
        <v>429502.95562844165</v>
      </c>
      <c r="AS328" s="1">
        <f t="shared" si="411"/>
        <v>194213.75380424192</v>
      </c>
      <c r="AT328" s="1">
        <f t="shared" si="411"/>
        <v>65700.918338570831</v>
      </c>
      <c r="AU328" s="1">
        <f t="shared" si="368"/>
        <v>85900.591125688341</v>
      </c>
      <c r="AV328" s="1">
        <f t="shared" si="369"/>
        <v>38842.750760848387</v>
      </c>
      <c r="AW328" s="1">
        <f t="shared" si="370"/>
        <v>13140.183667714167</v>
      </c>
      <c r="AX328" s="1">
        <f t="shared" si="422"/>
        <v>294834.9732308719</v>
      </c>
      <c r="AY328" s="1">
        <f t="shared" si="414"/>
        <v>52416.357977512955</v>
      </c>
      <c r="AZ328" s="1">
        <f t="shared" si="415"/>
        <v>12027.746323700747</v>
      </c>
      <c r="BA328" s="1">
        <f t="shared" si="423"/>
        <v>14677.319009392155</v>
      </c>
      <c r="BB328" s="1">
        <f t="shared" si="424"/>
        <v>32211.559808174556</v>
      </c>
      <c r="BC328" s="1">
        <f t="shared" si="425"/>
        <v>41055.621602999025</v>
      </c>
      <c r="BD328" s="1">
        <f t="shared" si="426"/>
        <v>32.860161223365779</v>
      </c>
      <c r="BE328" s="2">
        <f t="shared" si="362"/>
        <v>1.2215527840971803E-2</v>
      </c>
      <c r="BF328" s="2">
        <f t="shared" si="363"/>
        <v>1.0459493193196024E-2</v>
      </c>
      <c r="BG328" s="2">
        <f t="shared" si="364"/>
        <v>6.7106044469667243E-3</v>
      </c>
      <c r="BH328" s="2">
        <f t="shared" si="416"/>
        <v>7.2468579435531989E-3</v>
      </c>
      <c r="BI328" s="2">
        <f t="shared" si="427"/>
        <v>1.4921912043355725E-5</v>
      </c>
      <c r="BJ328" s="2">
        <f t="shared" si="417"/>
        <v>1.0940099785851396E-5</v>
      </c>
      <c r="BK328" s="2">
        <f t="shared" si="418"/>
        <v>4.5032212043649583E-6</v>
      </c>
      <c r="BL328" s="2">
        <f t="shared" si="419"/>
        <v>6.4090053262489226</v>
      </c>
      <c r="BM328" s="2">
        <f t="shared" si="420"/>
        <v>2.1247178464031826</v>
      </c>
      <c r="BN328" s="2">
        <f t="shared" si="421"/>
        <v>0.29586576860850272</v>
      </c>
      <c r="BO328" s="2">
        <f t="shared" si="428"/>
        <v>427.35749763846178</v>
      </c>
      <c r="BP328" s="2">
        <f t="shared" si="429"/>
        <v>31.391509876566158</v>
      </c>
      <c r="BQ328" s="2">
        <f t="shared" si="430"/>
        <v>0.87927421358676938</v>
      </c>
      <c r="BR328" s="11">
        <f t="shared" si="431"/>
        <v>3.1498731797143548E-2</v>
      </c>
      <c r="BS328" s="17">
        <f t="shared" si="412"/>
        <v>3.7314073789450436E-5</v>
      </c>
      <c r="BT328" s="17">
        <f t="shared" si="413"/>
        <v>3.7364657330728846E-4</v>
      </c>
      <c r="BU328" s="12">
        <f>(BU$3*templow!$I438+BU$4*templow!$I438^2+BU$5*templow!$I438^6)*(K328/K$56)^$BW$1</f>
        <v>-3.1488076703364949</v>
      </c>
      <c r="BV328" s="12">
        <f>(BV$3*templow!$I438+BV$4*templow!$I438^2+BV$5*templow!$I438^6)*(L328/L$56)^$BW$1</f>
        <v>-3.175133948121283</v>
      </c>
      <c r="BW328" s="12">
        <f>(BW$3*templow!$I438+BW$4*templow!$I438^2+BW$5*templow!$I438^6)*(M328/M$56)^$BW$1</f>
        <v>-3.6455093096501323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371"/>
        <v>2283</v>
      </c>
      <c r="B329" s="5">
        <f t="shared" si="372"/>
        <v>1165.4057247944206</v>
      </c>
      <c r="C329" s="5">
        <f t="shared" si="373"/>
        <v>2964.1701575760389</v>
      </c>
      <c r="D329" s="5">
        <f t="shared" si="374"/>
        <v>4369.9570955499266</v>
      </c>
      <c r="E329" s="15">
        <f t="shared" si="375"/>
        <v>3.4054320255711452E-9</v>
      </c>
      <c r="F329" s="15">
        <f t="shared" si="376"/>
        <v>6.7089294432564718E-9</v>
      </c>
      <c r="G329" s="15">
        <f t="shared" si="377"/>
        <v>1.3696040807441962E-8</v>
      </c>
      <c r="H329" s="5">
        <f t="shared" si="378"/>
        <v>430051.66990100517</v>
      </c>
      <c r="I329" s="5">
        <f t="shared" si="379"/>
        <v>194574.44810879853</v>
      </c>
      <c r="J329" s="5">
        <f t="shared" si="380"/>
        <v>65812.109211295552</v>
      </c>
      <c r="K329" s="5">
        <f t="shared" si="381"/>
        <v>369014.55068522762</v>
      </c>
      <c r="L329" s="5">
        <f t="shared" si="382"/>
        <v>65642.131782310535</v>
      </c>
      <c r="M329" s="5">
        <f t="shared" si="383"/>
        <v>15060.127084157009</v>
      </c>
      <c r="N329" s="15">
        <f t="shared" si="384"/>
        <v>1.2775530432589388E-3</v>
      </c>
      <c r="O329" s="15">
        <f t="shared" si="385"/>
        <v>1.8571959611777267E-3</v>
      </c>
      <c r="P329" s="15">
        <f t="shared" si="386"/>
        <v>1.6923655585210362E-3</v>
      </c>
      <c r="Q329" s="5">
        <f t="shared" si="387"/>
        <v>3177.6913214546203</v>
      </c>
      <c r="R329" s="5">
        <f t="shared" si="388"/>
        <v>4109.5939886293363</v>
      </c>
      <c r="S329" s="5">
        <f t="shared" si="389"/>
        <v>2986.9467059066487</v>
      </c>
      <c r="T329" s="5">
        <f t="shared" si="390"/>
        <v>7.3890919251310017</v>
      </c>
      <c r="U329" s="5">
        <f t="shared" si="391"/>
        <v>21.120933547920998</v>
      </c>
      <c r="V329" s="5">
        <f t="shared" si="392"/>
        <v>45.3859744308877</v>
      </c>
      <c r="W329" s="15">
        <f t="shared" si="393"/>
        <v>-1.0734613539272964E-2</v>
      </c>
      <c r="X329" s="15">
        <f t="shared" si="394"/>
        <v>-1.217998157191269E-2</v>
      </c>
      <c r="Y329" s="15">
        <f t="shared" si="395"/>
        <v>-9.7425357312937999E-3</v>
      </c>
      <c r="Z329" s="5">
        <f t="shared" si="408"/>
        <v>2422.3063906337779</v>
      </c>
      <c r="AA329" s="5">
        <f t="shared" si="409"/>
        <v>12812.390929309622</v>
      </c>
      <c r="AB329" s="5">
        <f t="shared" si="410"/>
        <v>100452.85618289198</v>
      </c>
      <c r="AC329" s="16">
        <f t="shared" si="396"/>
        <v>0.76440314920486641</v>
      </c>
      <c r="AD329" s="16">
        <f t="shared" si="397"/>
        <v>3.1180375064096202</v>
      </c>
      <c r="AE329" s="16">
        <f t="shared" si="398"/>
        <v>33.584702935860825</v>
      </c>
      <c r="AF329" s="15">
        <f t="shared" si="399"/>
        <v>-4.0504037456468023E-3</v>
      </c>
      <c r="AG329" s="15">
        <f t="shared" si="400"/>
        <v>2.9673830763510267E-4</v>
      </c>
      <c r="AH329" s="15">
        <f t="shared" si="401"/>
        <v>9.7937136394747881E-3</v>
      </c>
      <c r="AI329" s="1">
        <f t="shared" si="365"/>
        <v>847870.41482070228</v>
      </c>
      <c r="AJ329" s="1">
        <f t="shared" si="366"/>
        <v>381280.42827930173</v>
      </c>
      <c r="AK329" s="1">
        <f t="shared" si="367"/>
        <v>129195.5772299175</v>
      </c>
      <c r="AL329" s="14">
        <f t="shared" si="402"/>
        <v>101.99402810911947</v>
      </c>
      <c r="AM329" s="14">
        <f t="shared" si="403"/>
        <v>25.664476052380834</v>
      </c>
      <c r="AN329" s="14">
        <f t="shared" si="404"/>
        <v>7.9397094790135743</v>
      </c>
      <c r="AO329" s="11">
        <f t="shared" si="405"/>
        <v>1.3265401365003082E-3</v>
      </c>
      <c r="AP329" s="11">
        <f t="shared" si="406"/>
        <v>1.6710907016282664E-3</v>
      </c>
      <c r="AQ329" s="11">
        <f t="shared" si="407"/>
        <v>1.5158901150528943E-3</v>
      </c>
      <c r="AR329" s="1">
        <f t="shared" si="411"/>
        <v>430051.66990100517</v>
      </c>
      <c r="AS329" s="1">
        <f t="shared" si="411"/>
        <v>194574.44810879853</v>
      </c>
      <c r="AT329" s="1">
        <f t="shared" si="411"/>
        <v>65812.109211295552</v>
      </c>
      <c r="AU329" s="1">
        <f t="shared" si="368"/>
        <v>86010.333980201045</v>
      </c>
      <c r="AV329" s="1">
        <f t="shared" si="369"/>
        <v>38914.889621759707</v>
      </c>
      <c r="AW329" s="1">
        <f t="shared" si="370"/>
        <v>13162.421842259111</v>
      </c>
      <c r="AX329" s="1">
        <f t="shared" si="422"/>
        <v>295211.64054818213</v>
      </c>
      <c r="AY329" s="1">
        <f t="shared" si="414"/>
        <v>52513.705425848428</v>
      </c>
      <c r="AZ329" s="1">
        <f t="shared" si="415"/>
        <v>12048.101667325609</v>
      </c>
      <c r="BA329" s="1">
        <f t="shared" si="423"/>
        <v>14678.806976760661</v>
      </c>
      <c r="BB329" s="1">
        <f t="shared" si="424"/>
        <v>32217.059963471493</v>
      </c>
      <c r="BC329" s="1">
        <f t="shared" si="425"/>
        <v>41063.011479231172</v>
      </c>
      <c r="BD329" s="1">
        <f t="shared" si="426"/>
        <v>31.908284964451333</v>
      </c>
      <c r="BE329" s="2">
        <f t="shared" si="362"/>
        <v>1.2215527840971803E-2</v>
      </c>
      <c r="BF329" s="2">
        <f t="shared" si="363"/>
        <v>1.0459493193196024E-2</v>
      </c>
      <c r="BG329" s="2">
        <f t="shared" si="364"/>
        <v>6.7106044469667243E-3</v>
      </c>
      <c r="BH329" s="2">
        <f t="shared" si="416"/>
        <v>7.2410577016716309E-3</v>
      </c>
      <c r="BI329" s="2">
        <f t="shared" si="427"/>
        <v>1.4921912043355725E-5</v>
      </c>
      <c r="BJ329" s="2">
        <f t="shared" si="417"/>
        <v>1.0940099785851396E-5</v>
      </c>
      <c r="BK329" s="2">
        <f t="shared" si="418"/>
        <v>4.5032212043649583E-6</v>
      </c>
      <c r="BL329" s="2">
        <f t="shared" si="419"/>
        <v>6.4171931923610499</v>
      </c>
      <c r="BM329" s="2">
        <f t="shared" si="420"/>
        <v>2.1286638780872202</v>
      </c>
      <c r="BN329" s="2">
        <f t="shared" si="421"/>
        <v>0.29636648570428853</v>
      </c>
      <c r="BO329" s="2">
        <f t="shared" si="428"/>
        <v>433.74431632966593</v>
      </c>
      <c r="BP329" s="2">
        <f t="shared" si="429"/>
        <v>31.768467365575656</v>
      </c>
      <c r="BQ329" s="2">
        <f t="shared" si="430"/>
        <v>0.87929611863598722</v>
      </c>
      <c r="BR329" s="11">
        <f t="shared" si="431"/>
        <v>3.1480369240744571E-2</v>
      </c>
      <c r="BS329" s="17">
        <f t="shared" si="412"/>
        <v>3.6174619162584379E-5</v>
      </c>
      <c r="BT329" s="17">
        <f t="shared" si="413"/>
        <v>3.6276366340513443E-4</v>
      </c>
      <c r="BU329" s="12">
        <f>(BU$3*templow!$I439+BU$4*templow!$I439^2+BU$5*templow!$I439^6)*(K329/K$56)^$BW$1</f>
        <v>-3.1818075917944979</v>
      </c>
      <c r="BV329" s="12">
        <f>(BV$3*templow!$I439+BV$4*templow!$I439^2+BV$5*templow!$I439^6)*(L329/L$56)^$BW$1</f>
        <v>-3.1974950064861316</v>
      </c>
      <c r="BW329" s="12">
        <f>(BW$3*templow!$I439+BW$4*templow!$I439^2+BW$5*templow!$I439^6)*(M329/M$56)^$BW$1</f>
        <v>-3.6651067042841512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371"/>
        <v>2284</v>
      </c>
      <c r="B330" s="5">
        <f t="shared" si="372"/>
        <v>1165.405728564695</v>
      </c>
      <c r="C330" s="5">
        <f t="shared" si="373"/>
        <v>2964.1701764681275</v>
      </c>
      <c r="D330" s="5">
        <f t="shared" si="374"/>
        <v>4369.9571524084813</v>
      </c>
      <c r="E330" s="15">
        <f t="shared" si="375"/>
        <v>3.2351604242925876E-9</v>
      </c>
      <c r="F330" s="15">
        <f t="shared" si="376"/>
        <v>6.3734829710936477E-9</v>
      </c>
      <c r="G330" s="15">
        <f t="shared" si="377"/>
        <v>1.3011238767069864E-8</v>
      </c>
      <c r="H330" s="5">
        <f t="shared" si="378"/>
        <v>430593.8648319015</v>
      </c>
      <c r="I330" s="5">
        <f t="shared" si="379"/>
        <v>194931.69508496355</v>
      </c>
      <c r="J330" s="5">
        <f t="shared" si="380"/>
        <v>65922.227044390311</v>
      </c>
      <c r="K330" s="5">
        <f t="shared" si="381"/>
        <v>369479.79083835264</v>
      </c>
      <c r="L330" s="5">
        <f t="shared" si="382"/>
        <v>65762.653113671375</v>
      </c>
      <c r="M330" s="5">
        <f t="shared" si="383"/>
        <v>15085.325724088068</v>
      </c>
      <c r="N330" s="15">
        <f t="shared" si="384"/>
        <v>1.2607637077213241E-3</v>
      </c>
      <c r="O330" s="15">
        <f t="shared" si="385"/>
        <v>1.8360362177225475E-3</v>
      </c>
      <c r="P330" s="15">
        <f t="shared" si="386"/>
        <v>1.6732023435293009E-3</v>
      </c>
      <c r="Q330" s="5">
        <f t="shared" si="387"/>
        <v>3147.5433549726513</v>
      </c>
      <c r="R330" s="5">
        <f t="shared" si="388"/>
        <v>4066.992696516751</v>
      </c>
      <c r="S330" s="5">
        <f t="shared" si="389"/>
        <v>2962.7953847587842</v>
      </c>
      <c r="T330" s="5">
        <f t="shared" si="390"/>
        <v>7.3097728789085581</v>
      </c>
      <c r="U330" s="5">
        <f t="shared" si="391"/>
        <v>20.863680966525727</v>
      </c>
      <c r="V330" s="5">
        <f t="shared" si="392"/>
        <v>44.943799953295191</v>
      </c>
      <c r="W330" s="15">
        <f t="shared" si="393"/>
        <v>-1.0734613539272964E-2</v>
      </c>
      <c r="X330" s="15">
        <f t="shared" si="394"/>
        <v>-1.217998157191269E-2</v>
      </c>
      <c r="Y330" s="15">
        <f t="shared" si="395"/>
        <v>-9.7425357312937999E-3</v>
      </c>
      <c r="Z330" s="5">
        <f t="shared" si="408"/>
        <v>2389.6468830043377</v>
      </c>
      <c r="AA330" s="5">
        <f t="shared" si="409"/>
        <v>12683.604220267162</v>
      </c>
      <c r="AB330" s="5">
        <f t="shared" si="410"/>
        <v>100618.40919148174</v>
      </c>
      <c r="AC330" s="16">
        <f t="shared" si="396"/>
        <v>0.7613070078261428</v>
      </c>
      <c r="AD330" s="16">
        <f t="shared" si="397"/>
        <v>3.1189627475824149</v>
      </c>
      <c r="AE330" s="16">
        <f t="shared" si="398"/>
        <v>33.913621899081477</v>
      </c>
      <c r="AF330" s="15">
        <f t="shared" si="399"/>
        <v>-4.0504037456468023E-3</v>
      </c>
      <c r="AG330" s="15">
        <f t="shared" si="400"/>
        <v>2.9673830763510267E-4</v>
      </c>
      <c r="AH330" s="15">
        <f t="shared" si="401"/>
        <v>9.7937136394747881E-3</v>
      </c>
      <c r="AI330" s="1">
        <f t="shared" si="365"/>
        <v>849093.7073188331</v>
      </c>
      <c r="AJ330" s="1">
        <f t="shared" si="366"/>
        <v>382067.27507313126</v>
      </c>
      <c r="AK330" s="1">
        <f t="shared" si="367"/>
        <v>129438.44134918485</v>
      </c>
      <c r="AL330" s="14">
        <f t="shared" si="402"/>
        <v>102.12797428936985</v>
      </c>
      <c r="AM330" s="14">
        <f t="shared" si="403"/>
        <v>25.706934843001196</v>
      </c>
      <c r="AN330" s="14">
        <f t="shared" si="404"/>
        <v>7.9516248488580468</v>
      </c>
      <c r="AO330" s="11">
        <f t="shared" si="405"/>
        <v>1.3132747351353052E-3</v>
      </c>
      <c r="AP330" s="11">
        <f t="shared" si="406"/>
        <v>1.6543797946119837E-3</v>
      </c>
      <c r="AQ330" s="11">
        <f t="shared" si="407"/>
        <v>1.5007312139023654E-3</v>
      </c>
      <c r="AR330" s="1">
        <f t="shared" si="411"/>
        <v>430593.8648319015</v>
      </c>
      <c r="AS330" s="1">
        <f t="shared" si="411"/>
        <v>194931.69508496355</v>
      </c>
      <c r="AT330" s="1">
        <f t="shared" si="411"/>
        <v>65922.227044390311</v>
      </c>
      <c r="AU330" s="1">
        <f t="shared" si="368"/>
        <v>86118.772966380304</v>
      </c>
      <c r="AV330" s="1">
        <f t="shared" si="369"/>
        <v>38986.339016992708</v>
      </c>
      <c r="AW330" s="1">
        <f t="shared" si="370"/>
        <v>13184.445408878062</v>
      </c>
      <c r="AX330" s="1">
        <f t="shared" si="422"/>
        <v>295583.83267068217</v>
      </c>
      <c r="AY330" s="1">
        <f t="shared" si="414"/>
        <v>52610.122490937101</v>
      </c>
      <c r="AZ330" s="1">
        <f t="shared" si="415"/>
        <v>12068.260579270456</v>
      </c>
      <c r="BA330" s="1">
        <f t="shared" si="423"/>
        <v>14680.275400053219</v>
      </c>
      <c r="BB330" s="1">
        <f t="shared" si="424"/>
        <v>32222.497502561066</v>
      </c>
      <c r="BC330" s="1">
        <f t="shared" si="425"/>
        <v>41070.317725795896</v>
      </c>
      <c r="BD330" s="1">
        <f t="shared" si="426"/>
        <v>30.983922948965027</v>
      </c>
      <c r="BE330" s="2">
        <f t="shared" si="362"/>
        <v>1.2215527840971803E-2</v>
      </c>
      <c r="BF330" s="2">
        <f t="shared" si="363"/>
        <v>1.0459493193196024E-2</v>
      </c>
      <c r="BG330" s="2">
        <f t="shared" si="364"/>
        <v>6.7106044469667243E-3</v>
      </c>
      <c r="BH330" s="2">
        <f t="shared" si="416"/>
        <v>7.2353116211743449E-3</v>
      </c>
      <c r="BI330" s="2">
        <f t="shared" si="427"/>
        <v>1.4921912043355725E-5</v>
      </c>
      <c r="BJ330" s="2">
        <f t="shared" si="417"/>
        <v>1.0940099785851396E-5</v>
      </c>
      <c r="BK330" s="2">
        <f t="shared" si="418"/>
        <v>4.5032212043649583E-6</v>
      </c>
      <c r="BL330" s="2">
        <f t="shared" si="419"/>
        <v>6.4252837774302378</v>
      </c>
      <c r="BM330" s="2">
        <f t="shared" si="420"/>
        <v>2.1325721956546593</v>
      </c>
      <c r="BN330" s="2">
        <f t="shared" si="421"/>
        <v>0.29686237066525956</v>
      </c>
      <c r="BO330" s="2">
        <f t="shared" si="428"/>
        <v>440.22666122057285</v>
      </c>
      <c r="BP330" s="2">
        <f t="shared" si="429"/>
        <v>32.149958363118856</v>
      </c>
      <c r="BQ330" s="2">
        <f t="shared" si="430"/>
        <v>0.8793181953735103</v>
      </c>
      <c r="BR330" s="11">
        <f t="shared" si="431"/>
        <v>3.1462192027072539E-2</v>
      </c>
      <c r="BS330" s="17">
        <f t="shared" si="412"/>
        <v>3.5070584221793685E-5</v>
      </c>
      <c r="BT330" s="17">
        <f t="shared" si="413"/>
        <v>3.5219773146129556E-4</v>
      </c>
      <c r="BU330" s="12">
        <f>(BU$3*templow!$I440+BU$4*templow!$I440^2+BU$5*templow!$I440^6)*(K330/K$56)^$BW$1</f>
        <v>-3.2147769010984555</v>
      </c>
      <c r="BV330" s="12">
        <f>(BV$3*templow!$I440+BV$4*templow!$I440^2+BV$5*templow!$I440^6)*(L330/L$56)^$BW$1</f>
        <v>-3.2198280289977346</v>
      </c>
      <c r="BW330" s="12">
        <f>(BW$3*templow!$I440+BW$4*templow!$I440^2+BW$5*templow!$I440^6)*(M330/M$56)^$BW$1</f>
        <v>-3.6846769584469921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371"/>
        <v>2285</v>
      </c>
      <c r="B331" s="5">
        <f t="shared" si="372"/>
        <v>1165.4057321464559</v>
      </c>
      <c r="C331" s="5">
        <f t="shared" si="373"/>
        <v>2964.1701944156111</v>
      </c>
      <c r="D331" s="5">
        <f t="shared" si="374"/>
        <v>4369.9572064241102</v>
      </c>
      <c r="E331" s="15">
        <f t="shared" si="375"/>
        <v>3.0734024030779582E-9</v>
      </c>
      <c r="F331" s="15">
        <f t="shared" si="376"/>
        <v>6.0548088225389649E-9</v>
      </c>
      <c r="G331" s="15">
        <f t="shared" si="377"/>
        <v>1.2360676828716369E-8</v>
      </c>
      <c r="H331" s="5">
        <f t="shared" si="378"/>
        <v>431129.58745897072</v>
      </c>
      <c r="I331" s="5">
        <f t="shared" si="379"/>
        <v>195285.51481331364</v>
      </c>
      <c r="J331" s="5">
        <f t="shared" si="380"/>
        <v>66031.278547965092</v>
      </c>
      <c r="K331" s="5">
        <f t="shared" si="381"/>
        <v>369939.47735687892</v>
      </c>
      <c r="L331" s="5">
        <f t="shared" si="382"/>
        <v>65882.018239446727</v>
      </c>
      <c r="M331" s="5">
        <f t="shared" si="383"/>
        <v>15110.280359472396</v>
      </c>
      <c r="N331" s="15">
        <f t="shared" si="384"/>
        <v>1.2441452277627274E-3</v>
      </c>
      <c r="O331" s="15">
        <f t="shared" si="385"/>
        <v>1.8150898743247712E-3</v>
      </c>
      <c r="P331" s="15">
        <f t="shared" si="386"/>
        <v>1.6542324534949415E-3</v>
      </c>
      <c r="Q331" s="5">
        <f t="shared" si="387"/>
        <v>3117.6296673270795</v>
      </c>
      <c r="R331" s="5">
        <f t="shared" si="388"/>
        <v>4024.7488699481364</v>
      </c>
      <c r="S331" s="5">
        <f t="shared" si="389"/>
        <v>2938.7836838109492</v>
      </c>
      <c r="T331" s="5">
        <f t="shared" si="390"/>
        <v>7.2313052919936158</v>
      </c>
      <c r="U331" s="5">
        <f t="shared" si="391"/>
        <v>20.609561716831177</v>
      </c>
      <c r="V331" s="5">
        <f t="shared" si="392"/>
        <v>44.505933376350093</v>
      </c>
      <c r="W331" s="15">
        <f t="shared" si="393"/>
        <v>-1.0734613539272964E-2</v>
      </c>
      <c r="X331" s="15">
        <f t="shared" si="394"/>
        <v>-1.217998157191269E-2</v>
      </c>
      <c r="Y331" s="15">
        <f t="shared" si="395"/>
        <v>-9.7425357312937999E-3</v>
      </c>
      <c r="Z331" s="5">
        <f t="shared" si="408"/>
        <v>2357.388187910839</v>
      </c>
      <c r="AA331" s="5">
        <f t="shared" si="409"/>
        <v>12555.846844791398</v>
      </c>
      <c r="AB331" s="5">
        <f t="shared" si="410"/>
        <v>100782.30688652239</v>
      </c>
      <c r="AC331" s="16">
        <f t="shared" si="396"/>
        <v>0.75822340707005664</v>
      </c>
      <c r="AD331" s="16">
        <f t="shared" si="397"/>
        <v>3.1198882633097096</v>
      </c>
      <c r="AE331" s="16">
        <f t="shared" si="398"/>
        <v>34.245762200438499</v>
      </c>
      <c r="AF331" s="15">
        <f t="shared" si="399"/>
        <v>-4.0504037456468023E-3</v>
      </c>
      <c r="AG331" s="15">
        <f t="shared" si="400"/>
        <v>2.9673830763510267E-4</v>
      </c>
      <c r="AH331" s="15">
        <f t="shared" si="401"/>
        <v>9.7937136394747881E-3</v>
      </c>
      <c r="AI331" s="1">
        <f t="shared" si="365"/>
        <v>850303.10955333011</v>
      </c>
      <c r="AJ331" s="1">
        <f t="shared" si="366"/>
        <v>382846.88658281084</v>
      </c>
      <c r="AK331" s="1">
        <f t="shared" si="367"/>
        <v>129679.04262314443</v>
      </c>
      <c r="AL331" s="14">
        <f t="shared" si="402"/>
        <v>102.26075515687079</v>
      </c>
      <c r="AM331" s="14">
        <f t="shared" si="403"/>
        <v>25.749038586251004</v>
      </c>
      <c r="AN331" s="14">
        <f t="shared" si="404"/>
        <v>7.9634387679538507</v>
      </c>
      <c r="AO331" s="11">
        <f t="shared" si="405"/>
        <v>1.3001419877839522E-3</v>
      </c>
      <c r="AP331" s="11">
        <f t="shared" si="406"/>
        <v>1.6378359966658638E-3</v>
      </c>
      <c r="AQ331" s="11">
        <f t="shared" si="407"/>
        <v>1.4857239017633417E-3</v>
      </c>
      <c r="AR331" s="1">
        <f t="shared" si="411"/>
        <v>431129.58745897072</v>
      </c>
      <c r="AS331" s="1">
        <f t="shared" si="411"/>
        <v>195285.51481331364</v>
      </c>
      <c r="AT331" s="1">
        <f t="shared" si="411"/>
        <v>66031.278547965092</v>
      </c>
      <c r="AU331" s="1">
        <f t="shared" si="368"/>
        <v>86225.917491794156</v>
      </c>
      <c r="AV331" s="1">
        <f t="shared" si="369"/>
        <v>39057.102962662728</v>
      </c>
      <c r="AW331" s="1">
        <f t="shared" si="370"/>
        <v>13206.255709593019</v>
      </c>
      <c r="AX331" s="1">
        <f t="shared" si="422"/>
        <v>295951.58188550314</v>
      </c>
      <c r="AY331" s="1">
        <f t="shared" si="414"/>
        <v>52705.61459155738</v>
      </c>
      <c r="AZ331" s="1">
        <f t="shared" si="415"/>
        <v>12088.224287577917</v>
      </c>
      <c r="BA331" s="1">
        <f t="shared" si="423"/>
        <v>14681.724477934869</v>
      </c>
      <c r="BB331" s="1">
        <f t="shared" si="424"/>
        <v>32227.87305606293</v>
      </c>
      <c r="BC331" s="1">
        <f t="shared" si="425"/>
        <v>41077.54118590866</v>
      </c>
      <c r="BD331" s="1">
        <f t="shared" si="426"/>
        <v>30.086282189244056</v>
      </c>
      <c r="BE331" s="2">
        <f t="shared" si="362"/>
        <v>1.2215527840971803E-2</v>
      </c>
      <c r="BF331" s="2">
        <f t="shared" si="363"/>
        <v>1.0459493193196024E-2</v>
      </c>
      <c r="BG331" s="2">
        <f t="shared" si="364"/>
        <v>6.7106044469667243E-3</v>
      </c>
      <c r="BH331" s="2">
        <f t="shared" si="416"/>
        <v>7.2296193832736251E-3</v>
      </c>
      <c r="BI331" s="2">
        <f t="shared" si="427"/>
        <v>1.4921912043355725E-5</v>
      </c>
      <c r="BJ331" s="2">
        <f t="shared" si="417"/>
        <v>1.0940099785851396E-5</v>
      </c>
      <c r="BK331" s="2">
        <f t="shared" si="418"/>
        <v>4.5032212043649583E-6</v>
      </c>
      <c r="BL331" s="2">
        <f t="shared" si="419"/>
        <v>6.4332777833510004</v>
      </c>
      <c r="BM331" s="2">
        <f t="shared" si="420"/>
        <v>2.136443018789012</v>
      </c>
      <c r="BN331" s="2">
        <f t="shared" si="421"/>
        <v>0.29735345370852539</v>
      </c>
      <c r="BO331" s="2">
        <f t="shared" si="428"/>
        <v>446.80596141774959</v>
      </c>
      <c r="BP331" s="2">
        <f t="shared" si="429"/>
        <v>32.536037404230868</v>
      </c>
      <c r="BQ331" s="2">
        <f t="shared" si="430"/>
        <v>0.87934044209128959</v>
      </c>
      <c r="BR331" s="11">
        <f t="shared" si="431"/>
        <v>3.1444198279722418E-2</v>
      </c>
      <c r="BS331" s="17">
        <f t="shared" si="412"/>
        <v>3.4000843165052426E-5</v>
      </c>
      <c r="BT331" s="17">
        <f t="shared" si="413"/>
        <v>3.4193954510805394E-4</v>
      </c>
      <c r="BU331" s="12">
        <f>(BU$3*templow!$I441+BU$4*templow!$I441^2+BU$5*templow!$I441^6)*(K331/K$56)^$BW$1</f>
        <v>-3.2477155922976357</v>
      </c>
      <c r="BV331" s="12">
        <f>(BV$3*templow!$I441+BV$4*templow!$I441^2+BV$5*templow!$I441^6)*(L331/L$56)^$BW$1</f>
        <v>-3.2421331143609269</v>
      </c>
      <c r="BW331" s="12">
        <f>(BW$3*templow!$I441+BW$4*templow!$I441^2+BW$5*templow!$I441^6)*(M331/M$56)^$BW$1</f>
        <v>-3.7042201816202334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371"/>
        <v>2286</v>
      </c>
      <c r="B332" s="5">
        <f t="shared" si="372"/>
        <v>1165.4057355491286</v>
      </c>
      <c r="C332" s="5">
        <f t="shared" si="373"/>
        <v>2964.170211465721</v>
      </c>
      <c r="D332" s="5">
        <f t="shared" si="374"/>
        <v>4369.9572577389581</v>
      </c>
      <c r="E332" s="15">
        <f t="shared" si="375"/>
        <v>2.9197322829240603E-9</v>
      </c>
      <c r="F332" s="15">
        <f t="shared" si="376"/>
        <v>5.7520683814120161E-9</v>
      </c>
      <c r="G332" s="15">
        <f t="shared" si="377"/>
        <v>1.174264298728055E-8</v>
      </c>
      <c r="H332" s="5">
        <f t="shared" si="378"/>
        <v>431658.88472337654</v>
      </c>
      <c r="I332" s="5">
        <f t="shared" si="379"/>
        <v>195635.92743466041</v>
      </c>
      <c r="J332" s="5">
        <f t="shared" si="380"/>
        <v>66139.270439231201</v>
      </c>
      <c r="K332" s="5">
        <f t="shared" si="381"/>
        <v>370393.65051690157</v>
      </c>
      <c r="L332" s="5">
        <f t="shared" si="382"/>
        <v>66000.233953475457</v>
      </c>
      <c r="M332" s="5">
        <f t="shared" si="383"/>
        <v>15134.992527009761</v>
      </c>
      <c r="N332" s="15">
        <f t="shared" si="384"/>
        <v>1.2276958470818222E-3</v>
      </c>
      <c r="O332" s="15">
        <f t="shared" si="385"/>
        <v>1.7943547752146127E-3</v>
      </c>
      <c r="P332" s="15">
        <f t="shared" si="386"/>
        <v>1.63545393926956E-3</v>
      </c>
      <c r="Q332" s="5">
        <f t="shared" si="387"/>
        <v>3087.9495409570472</v>
      </c>
      <c r="R332" s="5">
        <f t="shared" si="388"/>
        <v>3982.8613914200296</v>
      </c>
      <c r="S332" s="5">
        <f t="shared" si="389"/>
        <v>2914.9119333289191</v>
      </c>
      <c r="T332" s="5">
        <f t="shared" si="390"/>
        <v>7.1536800242995646</v>
      </c>
      <c r="U332" s="5">
        <f t="shared" si="391"/>
        <v>20.358537634914978</v>
      </c>
      <c r="V332" s="5">
        <f t="shared" si="392"/>
        <v>44.07233273017642</v>
      </c>
      <c r="W332" s="15">
        <f t="shared" si="393"/>
        <v>-1.0734613539272964E-2</v>
      </c>
      <c r="X332" s="15">
        <f t="shared" si="394"/>
        <v>-1.217998157191269E-2</v>
      </c>
      <c r="Y332" s="15">
        <f t="shared" si="395"/>
        <v>-9.7425357312937999E-3</v>
      </c>
      <c r="Z332" s="5">
        <f t="shared" si="408"/>
        <v>2325.5263653743286</v>
      </c>
      <c r="AA332" s="5">
        <f t="shared" si="409"/>
        <v>12429.116446518927</v>
      </c>
      <c r="AB332" s="5">
        <f t="shared" si="410"/>
        <v>100944.55974471879</v>
      </c>
      <c r="AC332" s="16">
        <f t="shared" si="396"/>
        <v>0.75515229614202306</v>
      </c>
      <c r="AD332" s="16">
        <f t="shared" si="397"/>
        <v>3.1208140536729747</v>
      </c>
      <c r="AE332" s="16">
        <f t="shared" si="398"/>
        <v>34.581155388795146</v>
      </c>
      <c r="AF332" s="15">
        <f t="shared" si="399"/>
        <v>-4.0504037456468023E-3</v>
      </c>
      <c r="AG332" s="15">
        <f t="shared" si="400"/>
        <v>2.9673830763510267E-4</v>
      </c>
      <c r="AH332" s="15">
        <f t="shared" si="401"/>
        <v>9.7937136394747881E-3</v>
      </c>
      <c r="AI332" s="1">
        <f t="shared" si="365"/>
        <v>851498.71608979139</v>
      </c>
      <c r="AJ332" s="1">
        <f t="shared" si="366"/>
        <v>383619.30088719248</v>
      </c>
      <c r="AK332" s="1">
        <f t="shared" si="367"/>
        <v>129917.39407042302</v>
      </c>
      <c r="AL332" s="14">
        <f t="shared" si="402"/>
        <v>102.3923791233379</v>
      </c>
      <c r="AM332" s="14">
        <f t="shared" si="403"/>
        <v>25.790789561504344</v>
      </c>
      <c r="AN332" s="14">
        <f t="shared" si="404"/>
        <v>7.9751519245584506</v>
      </c>
      <c r="AO332" s="11">
        <f t="shared" si="405"/>
        <v>1.2871405679061127E-3</v>
      </c>
      <c r="AP332" s="11">
        <f t="shared" si="406"/>
        <v>1.6214576366992051E-3</v>
      </c>
      <c r="AQ332" s="11">
        <f t="shared" si="407"/>
        <v>1.4708666627457083E-3</v>
      </c>
      <c r="AR332" s="1">
        <f t="shared" si="411"/>
        <v>431658.88472337654</v>
      </c>
      <c r="AS332" s="1">
        <f t="shared" si="411"/>
        <v>195635.92743466041</v>
      </c>
      <c r="AT332" s="1">
        <f t="shared" si="411"/>
        <v>66139.270439231201</v>
      </c>
      <c r="AU332" s="1">
        <f t="shared" si="368"/>
        <v>86331.776944675308</v>
      </c>
      <c r="AV332" s="1">
        <f t="shared" si="369"/>
        <v>39127.185486932081</v>
      </c>
      <c r="AW332" s="1">
        <f t="shared" si="370"/>
        <v>13227.854087846241</v>
      </c>
      <c r="AX332" s="1">
        <f t="shared" si="422"/>
        <v>296314.92041352123</v>
      </c>
      <c r="AY332" s="1">
        <f t="shared" si="414"/>
        <v>52800.18716278037</v>
      </c>
      <c r="AZ332" s="1">
        <f t="shared" si="415"/>
        <v>12107.99402160781</v>
      </c>
      <c r="BA332" s="1">
        <f t="shared" si="423"/>
        <v>14683.154407030068</v>
      </c>
      <c r="BB332" s="1">
        <f t="shared" si="424"/>
        <v>32233.187248231141</v>
      </c>
      <c r="BC332" s="1">
        <f t="shared" si="425"/>
        <v>41084.682694260009</v>
      </c>
      <c r="BD332" s="1">
        <f t="shared" si="426"/>
        <v>29.214592461279672</v>
      </c>
      <c r="BE332" s="2">
        <f t="shared" ref="BE332:BE346" si="432">BE331</f>
        <v>1.2215527840971803E-2</v>
      </c>
      <c r="BF332" s="2">
        <f t="shared" ref="BF332:BF346" si="433">BF331</f>
        <v>1.0459493193196024E-2</v>
      </c>
      <c r="BG332" s="2">
        <f t="shared" ref="BG332:BG346" si="434">BG331</f>
        <v>6.7106044469667243E-3</v>
      </c>
      <c r="BH332" s="2">
        <f t="shared" si="416"/>
        <v>7.2239806669539787E-3</v>
      </c>
      <c r="BI332" s="2">
        <f t="shared" si="427"/>
        <v>1.4921912043355725E-5</v>
      </c>
      <c r="BJ332" s="2">
        <f t="shared" si="417"/>
        <v>1.0940099785851396E-5</v>
      </c>
      <c r="BK332" s="2">
        <f t="shared" si="418"/>
        <v>4.5032212043649583E-6</v>
      </c>
      <c r="BL332" s="2">
        <f t="shared" si="419"/>
        <v>6.4411759105752528</v>
      </c>
      <c r="BM332" s="2">
        <f t="shared" si="420"/>
        <v>2.1402765678327675</v>
      </c>
      <c r="BN332" s="2">
        <f t="shared" si="421"/>
        <v>0.29783976508317439</v>
      </c>
      <c r="BO332" s="2">
        <f t="shared" si="428"/>
        <v>453.48366740984977</v>
      </c>
      <c r="BP332" s="2">
        <f t="shared" si="429"/>
        <v>32.92675968001771</v>
      </c>
      <c r="BQ332" s="2">
        <f t="shared" si="430"/>
        <v>0.87936285709911233</v>
      </c>
      <c r="BR332" s="11">
        <f t="shared" si="431"/>
        <v>3.1426386142258983E-2</v>
      </c>
      <c r="BS332" s="17">
        <f t="shared" si="412"/>
        <v>3.2964306960822684E-5</v>
      </c>
      <c r="BT332" s="17">
        <f t="shared" si="413"/>
        <v>3.3198014088160575E-4</v>
      </c>
      <c r="BU332" s="12">
        <f>(BU$3*templow!$I442+BU$4*templow!$I442^2+BU$5*templow!$I442^6)*(K332/K$56)^$BW$1</f>
        <v>-3.2806236630986092</v>
      </c>
      <c r="BV332" s="12">
        <f>(BV$3*templow!$I442+BV$4*templow!$I442^2+BV$5*templow!$I442^6)*(L332/L$56)^$BW$1</f>
        <v>-3.2644103619988813</v>
      </c>
      <c r="BW332" s="12">
        <f>(BW$3*templow!$I442+BW$4*templow!$I442^2+BW$5*templow!$I442^6)*(M332/M$56)^$BW$1</f>
        <v>-3.7237364834183508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371"/>
        <v>2287</v>
      </c>
      <c r="B333" s="5">
        <f t="shared" si="372"/>
        <v>1165.4057387816677</v>
      </c>
      <c r="C333" s="5">
        <f t="shared" si="373"/>
        <v>2964.170227663325</v>
      </c>
      <c r="D333" s="5">
        <f t="shared" si="374"/>
        <v>4369.9573064880633</v>
      </c>
      <c r="E333" s="15">
        <f t="shared" si="375"/>
        <v>2.773745668777857E-9</v>
      </c>
      <c r="F333" s="15">
        <f t="shared" si="376"/>
        <v>5.4644649623414151E-9</v>
      </c>
      <c r="G333" s="15">
        <f t="shared" si="377"/>
        <v>1.1155510837916522E-8</v>
      </c>
      <c r="H333" s="5">
        <f t="shared" si="378"/>
        <v>432181.80346436705</v>
      </c>
      <c r="I333" s="5">
        <f t="shared" si="379"/>
        <v>195982.95314550161</v>
      </c>
      <c r="J333" s="5">
        <f t="shared" si="380"/>
        <v>66246.209441276136</v>
      </c>
      <c r="K333" s="5">
        <f t="shared" si="381"/>
        <v>370842.35050719441</v>
      </c>
      <c r="L333" s="5">
        <f t="shared" si="382"/>
        <v>66117.307068425769</v>
      </c>
      <c r="M333" s="5">
        <f t="shared" si="383"/>
        <v>15159.463764765063</v>
      </c>
      <c r="N333" s="15">
        <f t="shared" si="384"/>
        <v>1.2114138286838383E-3</v>
      </c>
      <c r="O333" s="15">
        <f t="shared" si="385"/>
        <v>1.7738287872257619E-3</v>
      </c>
      <c r="P333" s="15">
        <f t="shared" si="386"/>
        <v>1.6168648720262802E-3</v>
      </c>
      <c r="Q333" s="5">
        <f t="shared" si="387"/>
        <v>3058.5022333868924</v>
      </c>
      <c r="R333" s="5">
        <f t="shared" si="388"/>
        <v>3941.3290982732756</v>
      </c>
      <c r="S333" s="5">
        <f t="shared" si="389"/>
        <v>2891.1804338743464</v>
      </c>
      <c r="T333" s="5">
        <f t="shared" si="390"/>
        <v>7.0768880338550924</v>
      </c>
      <c r="U333" s="5">
        <f t="shared" si="391"/>
        <v>20.110571021690621</v>
      </c>
      <c r="V333" s="5">
        <f t="shared" si="392"/>
        <v>43.642956453791207</v>
      </c>
      <c r="W333" s="15">
        <f t="shared" si="393"/>
        <v>-1.0734613539272964E-2</v>
      </c>
      <c r="X333" s="15">
        <f t="shared" si="394"/>
        <v>-1.217998157191269E-2</v>
      </c>
      <c r="Y333" s="15">
        <f t="shared" si="395"/>
        <v>-9.7425357312937999E-3</v>
      </c>
      <c r="Z333" s="5">
        <f t="shared" si="408"/>
        <v>2294.0574887262001</v>
      </c>
      <c r="AA333" s="5">
        <f t="shared" si="409"/>
        <v>12303.410521693215</v>
      </c>
      <c r="AB333" s="5">
        <f t="shared" si="410"/>
        <v>101105.17825179682</v>
      </c>
      <c r="AC333" s="16">
        <f t="shared" si="396"/>
        <v>0.75209362445319561</v>
      </c>
      <c r="AD333" s="16">
        <f t="shared" si="397"/>
        <v>3.1217401187537055</v>
      </c>
      <c r="AE333" s="16">
        <f t="shared" si="398"/>
        <v>34.919833321995185</v>
      </c>
      <c r="AF333" s="15">
        <f t="shared" si="399"/>
        <v>-4.0504037456468023E-3</v>
      </c>
      <c r="AG333" s="15">
        <f t="shared" si="400"/>
        <v>2.9673830763510267E-4</v>
      </c>
      <c r="AH333" s="15">
        <f t="shared" si="401"/>
        <v>9.7937136394747881E-3</v>
      </c>
      <c r="AI333" s="1">
        <f t="shared" si="365"/>
        <v>852680.62142548757</v>
      </c>
      <c r="AJ333" s="1">
        <f t="shared" si="366"/>
        <v>384384.5562854053</v>
      </c>
      <c r="AK333" s="1">
        <f t="shared" si="367"/>
        <v>130153.50875122695</v>
      </c>
      <c r="AL333" s="14">
        <f t="shared" si="402"/>
        <v>102.52285457450182</v>
      </c>
      <c r="AM333" s="14">
        <f t="shared" si="403"/>
        <v>25.832190047468437</v>
      </c>
      <c r="AN333" s="14">
        <f t="shared" si="404"/>
        <v>7.9867650058036546</v>
      </c>
      <c r="AO333" s="11">
        <f t="shared" si="405"/>
        <v>1.2742691622270516E-3</v>
      </c>
      <c r="AP333" s="11">
        <f t="shared" si="406"/>
        <v>1.6052430603322131E-3</v>
      </c>
      <c r="AQ333" s="11">
        <f t="shared" si="407"/>
        <v>1.4561579961182513E-3</v>
      </c>
      <c r="AR333" s="1">
        <f t="shared" si="411"/>
        <v>432181.80346436705</v>
      </c>
      <c r="AS333" s="1">
        <f t="shared" si="411"/>
        <v>195982.95314550161</v>
      </c>
      <c r="AT333" s="1">
        <f t="shared" si="411"/>
        <v>66246.209441276136</v>
      </c>
      <c r="AU333" s="1">
        <f t="shared" si="368"/>
        <v>86436.360692873423</v>
      </c>
      <c r="AV333" s="1">
        <f t="shared" si="369"/>
        <v>39196.590629100327</v>
      </c>
      <c r="AW333" s="1">
        <f t="shared" si="370"/>
        <v>13249.241888255228</v>
      </c>
      <c r="AX333" s="1">
        <f t="shared" si="422"/>
        <v>296673.88040575554</v>
      </c>
      <c r="AY333" s="1">
        <f t="shared" si="414"/>
        <v>52893.845654740617</v>
      </c>
      <c r="AZ333" s="1">
        <f t="shared" si="415"/>
        <v>12127.571011812051</v>
      </c>
      <c r="BA333" s="1">
        <f t="shared" si="423"/>
        <v>14684.565381945242</v>
      </c>
      <c r="BB333" s="1">
        <f t="shared" si="424"/>
        <v>32238.440697021419</v>
      </c>
      <c r="BC333" s="1">
        <f t="shared" si="425"/>
        <v>41091.743077106556</v>
      </c>
      <c r="BD333" s="1">
        <f t="shared" si="426"/>
        <v>28.368105654846968</v>
      </c>
      <c r="BE333" s="2">
        <f t="shared" si="432"/>
        <v>1.2215527840971803E-2</v>
      </c>
      <c r="BF333" s="2">
        <f t="shared" si="433"/>
        <v>1.0459493193196024E-2</v>
      </c>
      <c r="BG333" s="2">
        <f t="shared" si="434"/>
        <v>6.7106044469667243E-3</v>
      </c>
      <c r="BH333" s="2">
        <f t="shared" si="416"/>
        <v>7.218395149080359E-3</v>
      </c>
      <c r="BI333" s="2">
        <f t="shared" si="427"/>
        <v>1.4921912043355725E-5</v>
      </c>
      <c r="BJ333" s="2">
        <f t="shared" si="417"/>
        <v>1.0940099785851396E-5</v>
      </c>
      <c r="BK333" s="2">
        <f t="shared" si="418"/>
        <v>4.5032212043649583E-6</v>
      </c>
      <c r="BL333" s="2">
        <f t="shared" si="419"/>
        <v>6.4489788580341356</v>
      </c>
      <c r="BM333" s="2">
        <f t="shared" si="420"/>
        <v>2.1440730637376264</v>
      </c>
      <c r="BN333" s="2">
        <f t="shared" si="421"/>
        <v>0.29832133506475678</v>
      </c>
      <c r="BO333" s="2">
        <f t="shared" si="428"/>
        <v>460.26125138753906</v>
      </c>
      <c r="BP333" s="2">
        <f t="shared" si="429"/>
        <v>33.322181045548355</v>
      </c>
      <c r="BQ333" s="2">
        <f t="shared" si="430"/>
        <v>0.87938543872438346</v>
      </c>
      <c r="BR333" s="11">
        <f t="shared" si="431"/>
        <v>3.1408753777980553E-2</v>
      </c>
      <c r="BS333" s="17">
        <f t="shared" si="412"/>
        <v>3.195992210759295E-5</v>
      </c>
      <c r="BT333" s="17">
        <f t="shared" si="413"/>
        <v>3.223108163899085E-4</v>
      </c>
      <c r="BU333" s="12">
        <f>(BU$3*templow!$I443+BU$4*templow!$I443^2+BU$5*templow!$I443^6)*(K333/K$56)^$BW$1</f>
        <v>-3.3135011146954301</v>
      </c>
      <c r="BV333" s="12">
        <f>(BV$3*templow!$I443+BV$4*templow!$I443^2+BV$5*templow!$I443^6)*(L333/L$56)^$BW$1</f>
        <v>-3.2866598719660196</v>
      </c>
      <c r="BW333" s="12">
        <f>(BW$3*templow!$I443+BW$4*templow!$I443^2+BW$5*templow!$I443^6)*(M333/M$56)^$BW$1</f>
        <v>-3.7432259735248876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371"/>
        <v>2288</v>
      </c>
      <c r="B334" s="5">
        <f t="shared" si="372"/>
        <v>1165.4057418525799</v>
      </c>
      <c r="C334" s="5">
        <f t="shared" si="373"/>
        <v>2964.1702430510491</v>
      </c>
      <c r="D334" s="5">
        <f t="shared" si="374"/>
        <v>4369.9573527997145</v>
      </c>
      <c r="E334" s="15">
        <f t="shared" si="375"/>
        <v>2.6350583853389641E-9</v>
      </c>
      <c r="F334" s="15">
        <f t="shared" si="376"/>
        <v>5.1912417142243443E-9</v>
      </c>
      <c r="G334" s="15">
        <f t="shared" si="377"/>
        <v>1.0597735296020695E-8</v>
      </c>
      <c r="H334" s="5">
        <f t="shared" si="378"/>
        <v>432698.39041418076</v>
      </c>
      <c r="I334" s="5">
        <f t="shared" si="379"/>
        <v>196326.61219356803</v>
      </c>
      <c r="J334" s="5">
        <f t="shared" si="380"/>
        <v>66352.102281867163</v>
      </c>
      <c r="K334" s="5">
        <f t="shared" si="381"/>
        <v>371285.61742483306</v>
      </c>
      <c r="L334" s="5">
        <f t="shared" si="382"/>
        <v>66233.244414290835</v>
      </c>
      <c r="M334" s="5">
        <f t="shared" si="383"/>
        <v>15183.695611893592</v>
      </c>
      <c r="N334" s="15">
        <f t="shared" si="384"/>
        <v>1.195297454652744E-3</v>
      </c>
      <c r="O334" s="15">
        <f t="shared" si="385"/>
        <v>1.7535097995609039E-3</v>
      </c>
      <c r="P334" s="15">
        <f t="shared" si="386"/>
        <v>1.5984633430670137E-3</v>
      </c>
      <c r="Q334" s="5">
        <f t="shared" si="387"/>
        <v>3029.2869780052788</v>
      </c>
      <c r="R334" s="5">
        <f t="shared" si="388"/>
        <v>3900.1507841395442</v>
      </c>
      <c r="S334" s="5">
        <f t="shared" si="389"/>
        <v>2867.589456921185</v>
      </c>
      <c r="T334" s="5">
        <f t="shared" si="390"/>
        <v>7.0009203757509528</v>
      </c>
      <c r="U334" s="5">
        <f t="shared" si="391"/>
        <v>19.865624637245787</v>
      </c>
      <c r="V334" s="5">
        <f t="shared" si="392"/>
        <v>43.217763391120847</v>
      </c>
      <c r="W334" s="15">
        <f t="shared" si="393"/>
        <v>-1.0734613539272964E-2</v>
      </c>
      <c r="X334" s="15">
        <f t="shared" si="394"/>
        <v>-1.217998157191269E-2</v>
      </c>
      <c r="Y334" s="15">
        <f t="shared" si="395"/>
        <v>-9.7425357312937999E-3</v>
      </c>
      <c r="Z334" s="5">
        <f t="shared" si="408"/>
        <v>2262.9776453470099</v>
      </c>
      <c r="AA334" s="5">
        <f t="shared" si="409"/>
        <v>12178.726423498554</v>
      </c>
      <c r="AB334" s="5">
        <f t="shared" si="410"/>
        <v>101264.17290062858</v>
      </c>
      <c r="AC334" s="16">
        <f t="shared" si="396"/>
        <v>0.74904734161963327</v>
      </c>
      <c r="AD334" s="16">
        <f t="shared" si="397"/>
        <v>3.1226664586334212</v>
      </c>
      <c r="AE334" s="16">
        <f t="shared" si="398"/>
        <v>35.261828169888993</v>
      </c>
      <c r="AF334" s="15">
        <f t="shared" si="399"/>
        <v>-4.0504037456468023E-3</v>
      </c>
      <c r="AG334" s="15">
        <f t="shared" si="400"/>
        <v>2.9673830763510267E-4</v>
      </c>
      <c r="AH334" s="15">
        <f t="shared" si="401"/>
        <v>9.7937136394747881E-3</v>
      </c>
      <c r="AI334" s="1">
        <f t="shared" si="365"/>
        <v>853848.91997581231</v>
      </c>
      <c r="AJ334" s="1">
        <f t="shared" si="366"/>
        <v>385142.69128596509</v>
      </c>
      <c r="AK334" s="1">
        <f t="shared" si="367"/>
        <v>130387.39976435949</v>
      </c>
      <c r="AL334" s="14">
        <f t="shared" si="402"/>
        <v>102.65218986938953</v>
      </c>
      <c r="AM334" s="14">
        <f t="shared" si="403"/>
        <v>25.87324232183725</v>
      </c>
      <c r="AN334" s="14">
        <f t="shared" si="404"/>
        <v>7.9982786976127107</v>
      </c>
      <c r="AO334" s="11">
        <f t="shared" si="405"/>
        <v>1.2615264706047811E-3</v>
      </c>
      <c r="AP334" s="11">
        <f t="shared" si="406"/>
        <v>1.5891906297288909E-3</v>
      </c>
      <c r="AQ334" s="11">
        <f t="shared" si="407"/>
        <v>1.4415964161570687E-3</v>
      </c>
      <c r="AR334" s="1">
        <f t="shared" si="411"/>
        <v>432698.39041418076</v>
      </c>
      <c r="AS334" s="1">
        <f t="shared" si="411"/>
        <v>196326.61219356803</v>
      </c>
      <c r="AT334" s="1">
        <f t="shared" si="411"/>
        <v>66352.102281867163</v>
      </c>
      <c r="AU334" s="1">
        <f t="shared" si="368"/>
        <v>86539.678082836152</v>
      </c>
      <c r="AV334" s="1">
        <f t="shared" si="369"/>
        <v>39265.322438713607</v>
      </c>
      <c r="AW334" s="1">
        <f t="shared" si="370"/>
        <v>13270.420456373433</v>
      </c>
      <c r="AX334" s="1">
        <f t="shared" si="422"/>
        <v>297028.49393986643</v>
      </c>
      <c r="AY334" s="1">
        <f t="shared" si="414"/>
        <v>52986.595531432678</v>
      </c>
      <c r="AZ334" s="1">
        <f t="shared" si="415"/>
        <v>12146.956489514874</v>
      </c>
      <c r="BA334" s="1">
        <f t="shared" si="423"/>
        <v>14685.957595291051</v>
      </c>
      <c r="BB334" s="1">
        <f t="shared" si="424"/>
        <v>32243.634014157687</v>
      </c>
      <c r="BC334" s="1">
        <f t="shared" si="425"/>
        <v>41098.723152360973</v>
      </c>
      <c r="BD334" s="1">
        <f t="shared" si="426"/>
        <v>27.54609514204536</v>
      </c>
      <c r="BE334" s="2">
        <f t="shared" si="432"/>
        <v>1.2215527840971803E-2</v>
      </c>
      <c r="BF334" s="2">
        <f t="shared" si="433"/>
        <v>1.0459493193196024E-2</v>
      </c>
      <c r="BG334" s="2">
        <f t="shared" si="434"/>
        <v>6.7106044469667243E-3</v>
      </c>
      <c r="BH334" s="2">
        <f t="shared" si="416"/>
        <v>7.2128625045049105E-3</v>
      </c>
      <c r="BI334" s="2">
        <f t="shared" si="427"/>
        <v>1.4921912043355725E-5</v>
      </c>
      <c r="BJ334" s="2">
        <f t="shared" si="417"/>
        <v>1.0940099785851396E-5</v>
      </c>
      <c r="BK334" s="2">
        <f t="shared" si="418"/>
        <v>4.5032212043649583E-6</v>
      </c>
      <c r="BL334" s="2">
        <f t="shared" si="419"/>
        <v>6.4566873230620017</v>
      </c>
      <c r="BM334" s="2">
        <f t="shared" si="420"/>
        <v>2.1478327280157838</v>
      </c>
      <c r="BN334" s="2">
        <f t="shared" si="421"/>
        <v>0.29879819394989676</v>
      </c>
      <c r="BO334" s="2">
        <f t="shared" si="428"/>
        <v>467.14020756821043</v>
      </c>
      <c r="BP334" s="2">
        <f t="shared" si="429"/>
        <v>33.722358027843157</v>
      </c>
      <c r="BQ334" s="2">
        <f t="shared" si="430"/>
        <v>0.8794081853119543</v>
      </c>
      <c r="BR334" s="11">
        <f t="shared" si="431"/>
        <v>3.1391299369704945E-2</v>
      </c>
      <c r="BS334" s="17">
        <f t="shared" si="412"/>
        <v>3.0986669436851213E-5</v>
      </c>
      <c r="BT334" s="17">
        <f t="shared" si="413"/>
        <v>3.1292312270864901E-4</v>
      </c>
      <c r="BU334" s="12">
        <f>(BU$3*templow!$I444+BU$4*templow!$I444^2+BU$5*templow!$I444^6)*(K334/K$56)^$BW$1</f>
        <v>-3.3463479516047427</v>
      </c>
      <c r="BV334" s="12">
        <f>(BV$3*templow!$I444+BV$4*templow!$I444^2+BV$5*templow!$I444^6)*(L334/L$56)^$BW$1</f>
        <v>-3.3088817448639554</v>
      </c>
      <c r="BW334" s="12">
        <f>(BW$3*templow!$I444+BW$4*templow!$I444^2+BW$5*templow!$I444^6)*(M334/M$56)^$BW$1</f>
        <v>-3.7626887616309723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371"/>
        <v>2289</v>
      </c>
      <c r="B335" s="5">
        <f t="shared" si="372"/>
        <v>1165.4057447699465</v>
      </c>
      <c r="C335" s="5">
        <f t="shared" si="373"/>
        <v>2964.1702576693874</v>
      </c>
      <c r="D335" s="5">
        <f t="shared" si="374"/>
        <v>4369.9573967957831</v>
      </c>
      <c r="E335" s="15">
        <f t="shared" si="375"/>
        <v>2.5033054660720158E-9</v>
      </c>
      <c r="F335" s="15">
        <f t="shared" si="376"/>
        <v>4.931679628513127E-9</v>
      </c>
      <c r="G335" s="15">
        <f t="shared" si="377"/>
        <v>1.006784853121966E-8</v>
      </c>
      <c r="H335" s="5">
        <f t="shared" si="378"/>
        <v>433208.69219309004</v>
      </c>
      <c r="I335" s="5">
        <f t="shared" si="379"/>
        <v>196666.92487345618</v>
      </c>
      <c r="J335" s="5">
        <f t="shared" si="380"/>
        <v>66456.955692278512</v>
      </c>
      <c r="K335" s="5">
        <f t="shared" si="381"/>
        <v>371723.49127093609</v>
      </c>
      <c r="L335" s="5">
        <f t="shared" si="382"/>
        <v>66348.052836913557</v>
      </c>
      <c r="M335" s="5">
        <f t="shared" si="383"/>
        <v>15207.689608371753</v>
      </c>
      <c r="N335" s="15">
        <f t="shared" si="384"/>
        <v>1.1793450259129923E-3</v>
      </c>
      <c r="O335" s="15">
        <f t="shared" si="385"/>
        <v>1.7333957235219355E-3</v>
      </c>
      <c r="P335" s="15">
        <f t="shared" si="386"/>
        <v>1.5802474635600028E-3</v>
      </c>
      <c r="Q335" s="5">
        <f t="shared" si="387"/>
        <v>3000.3029848301735</v>
      </c>
      <c r="R335" s="5">
        <f t="shared" si="388"/>
        <v>3859.3252003617727</v>
      </c>
      <c r="S335" s="5">
        <f t="shared" si="389"/>
        <v>2844.1392454645666</v>
      </c>
      <c r="T335" s="5">
        <f t="shared" si="390"/>
        <v>6.9257682010980446</v>
      </c>
      <c r="U335" s="5">
        <f t="shared" si="391"/>
        <v>19.623661695249599</v>
      </c>
      <c r="V335" s="5">
        <f t="shared" si="392"/>
        <v>42.796712787056251</v>
      </c>
      <c r="W335" s="15">
        <f t="shared" si="393"/>
        <v>-1.0734613539272964E-2</v>
      </c>
      <c r="X335" s="15">
        <f t="shared" si="394"/>
        <v>-1.217998157191269E-2</v>
      </c>
      <c r="Y335" s="15">
        <f t="shared" si="395"/>
        <v>-9.7425357312937999E-3</v>
      </c>
      <c r="Z335" s="5">
        <f t="shared" si="408"/>
        <v>2232.2829373773816</v>
      </c>
      <c r="AA335" s="5">
        <f t="shared" si="409"/>
        <v>12055.061366321344</v>
      </c>
      <c r="AB335" s="5">
        <f t="shared" si="410"/>
        <v>101421.55418940174</v>
      </c>
      <c r="AC335" s="16">
        <f t="shared" si="396"/>
        <v>0.74601339746147033</v>
      </c>
      <c r="AD335" s="16">
        <f t="shared" si="397"/>
        <v>3.123593073393665</v>
      </c>
      <c r="AE335" s="16">
        <f t="shared" si="398"/>
        <v>35.607172417389251</v>
      </c>
      <c r="AF335" s="15">
        <f t="shared" si="399"/>
        <v>-4.0504037456468023E-3</v>
      </c>
      <c r="AG335" s="15">
        <f t="shared" si="400"/>
        <v>2.9673830763510267E-4</v>
      </c>
      <c r="AH335" s="15">
        <f t="shared" si="401"/>
        <v>9.7937136394747881E-3</v>
      </c>
      <c r="AI335" s="1">
        <f t="shared" si="365"/>
        <v>855003.70606106729</v>
      </c>
      <c r="AJ335" s="1">
        <f t="shared" si="366"/>
        <v>385893.74459608219</v>
      </c>
      <c r="AK335" s="1">
        <f t="shared" si="367"/>
        <v>130619.08024429699</v>
      </c>
      <c r="AL335" s="14">
        <f t="shared" si="402"/>
        <v>102.78039333962745</v>
      </c>
      <c r="AM335" s="14">
        <f t="shared" si="403"/>
        <v>25.913948660953231</v>
      </c>
      <c r="AN335" s="14">
        <f t="shared" si="404"/>
        <v>8.0096936846195543</v>
      </c>
      <c r="AO335" s="11">
        <f t="shared" si="405"/>
        <v>1.2489112058987333E-3</v>
      </c>
      <c r="AP335" s="11">
        <f t="shared" si="406"/>
        <v>1.5732987234316021E-3</v>
      </c>
      <c r="AQ335" s="11">
        <f t="shared" si="407"/>
        <v>1.427180451995498E-3</v>
      </c>
      <c r="AR335" s="1">
        <f t="shared" si="411"/>
        <v>433208.69219309004</v>
      </c>
      <c r="AS335" s="1">
        <f t="shared" si="411"/>
        <v>196666.92487345618</v>
      </c>
      <c r="AT335" s="1">
        <f t="shared" si="411"/>
        <v>66456.955692278512</v>
      </c>
      <c r="AU335" s="1">
        <f t="shared" si="368"/>
        <v>86641.73843861802</v>
      </c>
      <c r="AV335" s="1">
        <f t="shared" si="369"/>
        <v>39333.384974691238</v>
      </c>
      <c r="AW335" s="1">
        <f t="shared" si="370"/>
        <v>13291.391138455703</v>
      </c>
      <c r="AX335" s="1">
        <f t="shared" si="422"/>
        <v>297378.79301674891</v>
      </c>
      <c r="AY335" s="1">
        <f t="shared" si="414"/>
        <v>53078.442269530846</v>
      </c>
      <c r="AZ335" s="1">
        <f t="shared" si="415"/>
        <v>12166.151686697403</v>
      </c>
      <c r="BA335" s="1">
        <f t="shared" si="423"/>
        <v>14687.331237704371</v>
      </c>
      <c r="BB335" s="1">
        <f t="shared" si="424"/>
        <v>32248.767805197793</v>
      </c>
      <c r="BC335" s="1">
        <f t="shared" si="425"/>
        <v>41105.62372968065</v>
      </c>
      <c r="BD335" s="1">
        <f t="shared" si="426"/>
        <v>26.747855163733774</v>
      </c>
      <c r="BE335" s="2">
        <f t="shared" si="432"/>
        <v>1.2215527840971803E-2</v>
      </c>
      <c r="BF335" s="2">
        <f t="shared" si="433"/>
        <v>1.0459493193196024E-2</v>
      </c>
      <c r="BG335" s="2">
        <f t="shared" si="434"/>
        <v>6.7106044469667243E-3</v>
      </c>
      <c r="BH335" s="2">
        <f t="shared" si="416"/>
        <v>7.2073824061721732E-3</v>
      </c>
      <c r="BI335" s="2">
        <f t="shared" si="427"/>
        <v>1.4921912043355725E-5</v>
      </c>
      <c r="BJ335" s="2">
        <f t="shared" si="417"/>
        <v>1.0940099785851396E-5</v>
      </c>
      <c r="BK335" s="2">
        <f t="shared" si="418"/>
        <v>4.5032212043649583E-6</v>
      </c>
      <c r="BL335" s="2">
        <f t="shared" si="419"/>
        <v>6.4643020013224533</v>
      </c>
      <c r="BM335" s="2">
        <f t="shared" si="420"/>
        <v>2.1515557826921508</v>
      </c>
      <c r="BN335" s="2">
        <f t="shared" si="421"/>
        <v>0.29927037205101109</v>
      </c>
      <c r="BO335" s="2">
        <f t="shared" si="428"/>
        <v>474.12205252555316</v>
      </c>
      <c r="BP335" s="2">
        <f t="shared" si="429"/>
        <v>34.127347833956691</v>
      </c>
      <c r="BQ335" s="2">
        <f t="shared" si="430"/>
        <v>0.87943109522389273</v>
      </c>
      <c r="BR335" s="11">
        <f t="shared" si="431"/>
        <v>3.1374021119533219E-2</v>
      </c>
      <c r="BS335" s="17">
        <f t="shared" si="412"/>
        <v>3.0043562957906976E-5</v>
      </c>
      <c r="BT335" s="17">
        <f t="shared" si="413"/>
        <v>3.0380885699868835E-4</v>
      </c>
      <c r="BU335" s="12">
        <f>(BU$3*templow!$I445+BU$4*templow!$I445^2+BU$5*templow!$I445^6)*(K335/K$56)^$BW$1</f>
        <v>-3.3791641815057272</v>
      </c>
      <c r="BV335" s="12">
        <f>(BV$3*templow!$I445+BV$4*templow!$I445^2+BV$5*templow!$I445^6)*(L335/L$56)^$BW$1</f>
        <v>-3.3310760817604073</v>
      </c>
      <c r="BW335" s="12">
        <f>(BW$3*templow!$I445+BW$4*templow!$I445^2+BW$5*templow!$I445^6)*(M335/M$56)^$BW$1</f>
        <v>-3.7821249573762037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371"/>
        <v>2290</v>
      </c>
      <c r="B336" s="5">
        <f t="shared" si="372"/>
        <v>1165.4057475414447</v>
      </c>
      <c r="C336" s="5">
        <f t="shared" si="373"/>
        <v>2964.1702715568085</v>
      </c>
      <c r="D336" s="5">
        <f t="shared" si="374"/>
        <v>4369.9574385920487</v>
      </c>
      <c r="E336" s="15">
        <f t="shared" si="375"/>
        <v>2.3781401927684147E-9</v>
      </c>
      <c r="F336" s="15">
        <f t="shared" si="376"/>
        <v>4.6850956470874707E-9</v>
      </c>
      <c r="G336" s="15">
        <f t="shared" si="377"/>
        <v>9.5644561046586765E-9</v>
      </c>
      <c r="H336" s="5">
        <f t="shared" si="378"/>
        <v>433712.75530458987</v>
      </c>
      <c r="I336" s="5">
        <f t="shared" si="379"/>
        <v>197003.91152235237</v>
      </c>
      <c r="J336" s="5">
        <f t="shared" si="380"/>
        <v>66560.776406147008</v>
      </c>
      <c r="K336" s="5">
        <f t="shared" si="381"/>
        <v>372156.01194653107</v>
      </c>
      <c r="L336" s="5">
        <f t="shared" si="382"/>
        <v>66461.739196542228</v>
      </c>
      <c r="M336" s="5">
        <f t="shared" si="383"/>
        <v>15231.447294734327</v>
      </c>
      <c r="N336" s="15">
        <f t="shared" si="384"/>
        <v>1.1635548620190228E-3</v>
      </c>
      <c r="O336" s="15">
        <f t="shared" si="385"/>
        <v>1.7134844922745973E-3</v>
      </c>
      <c r="P336" s="15">
        <f t="shared" si="386"/>
        <v>1.5622153643573E-3</v>
      </c>
      <c r="Q336" s="5">
        <f t="shared" si="387"/>
        <v>2971.5494412598828</v>
      </c>
      <c r="R336" s="5">
        <f t="shared" si="388"/>
        <v>3818.8510573888816</v>
      </c>
      <c r="S336" s="5">
        <f t="shared" si="389"/>
        <v>2820.8300146223492</v>
      </c>
      <c r="T336" s="5">
        <f t="shared" si="390"/>
        <v>6.8514227559966709</v>
      </c>
      <c r="U336" s="5">
        <f t="shared" si="391"/>
        <v>19.384645857428008</v>
      </c>
      <c r="V336" s="5">
        <f t="shared" si="392"/>
        <v>42.379764283546436</v>
      </c>
      <c r="W336" s="15">
        <f t="shared" si="393"/>
        <v>-1.0734613539272964E-2</v>
      </c>
      <c r="X336" s="15">
        <f t="shared" si="394"/>
        <v>-1.217998157191269E-2</v>
      </c>
      <c r="Y336" s="15">
        <f t="shared" si="395"/>
        <v>-9.7425357312937999E-3</v>
      </c>
      <c r="Z336" s="5">
        <f t="shared" si="408"/>
        <v>2201.9694824016042</v>
      </c>
      <c r="AA336" s="5">
        <f t="shared" si="409"/>
        <v>11932.412429938551</v>
      </c>
      <c r="AB336" s="5">
        <f t="shared" si="410"/>
        <v>101577.33261982558</v>
      </c>
      <c r="AC336" s="16">
        <f t="shared" si="396"/>
        <v>0.74299174200208973</v>
      </c>
      <c r="AD336" s="16">
        <f t="shared" si="397"/>
        <v>3.1245199631160046</v>
      </c>
      <c r="AE336" s="16">
        <f t="shared" si="398"/>
        <v>35.955898867556563</v>
      </c>
      <c r="AF336" s="15">
        <f t="shared" si="399"/>
        <v>-4.0504037456468023E-3</v>
      </c>
      <c r="AG336" s="15">
        <f t="shared" si="400"/>
        <v>2.9673830763510267E-4</v>
      </c>
      <c r="AH336" s="15">
        <f t="shared" si="401"/>
        <v>9.7937136394747881E-3</v>
      </c>
      <c r="AI336" s="1">
        <f t="shared" si="365"/>
        <v>856145.07389357861</v>
      </c>
      <c r="AJ336" s="1">
        <f t="shared" si="366"/>
        <v>386637.75511116523</v>
      </c>
      <c r="AK336" s="1">
        <f t="shared" si="367"/>
        <v>130848.56335832299</v>
      </c>
      <c r="AL336" s="14">
        <f t="shared" si="402"/>
        <v>102.9074732887661</v>
      </c>
      <c r="AM336" s="14">
        <f t="shared" si="403"/>
        <v>25.954311339477108</v>
      </c>
      <c r="AN336" s="14">
        <f t="shared" si="404"/>
        <v>8.021010650090183</v>
      </c>
      <c r="AO336" s="11">
        <f t="shared" si="405"/>
        <v>1.2364220938397459E-3</v>
      </c>
      <c r="AP336" s="11">
        <f t="shared" si="406"/>
        <v>1.557565736197286E-3</v>
      </c>
      <c r="AQ336" s="11">
        <f t="shared" si="407"/>
        <v>1.4129086474755431E-3</v>
      </c>
      <c r="AR336" s="1">
        <f t="shared" si="411"/>
        <v>433712.75530458987</v>
      </c>
      <c r="AS336" s="1">
        <f t="shared" si="411"/>
        <v>197003.91152235237</v>
      </c>
      <c r="AT336" s="1">
        <f t="shared" si="411"/>
        <v>66560.776406147008</v>
      </c>
      <c r="AU336" s="1">
        <f t="shared" si="368"/>
        <v>86742.551060917976</v>
      </c>
      <c r="AV336" s="1">
        <f t="shared" si="369"/>
        <v>39400.782304470478</v>
      </c>
      <c r="AW336" s="1">
        <f t="shared" si="370"/>
        <v>13312.155281229403</v>
      </c>
      <c r="AX336" s="1">
        <f t="shared" si="422"/>
        <v>297724.80955722491</v>
      </c>
      <c r="AY336" s="1">
        <f t="shared" si="414"/>
        <v>53169.391357233777</v>
      </c>
      <c r="AZ336" s="1">
        <f t="shared" si="415"/>
        <v>12185.15783578746</v>
      </c>
      <c r="BA336" s="1">
        <f t="shared" si="423"/>
        <v>14688.686497870034</v>
      </c>
      <c r="BB336" s="1">
        <f t="shared" si="424"/>
        <v>32253.842669598405</v>
      </c>
      <c r="BC336" s="1">
        <f t="shared" si="425"/>
        <v>41112.445610555529</v>
      </c>
      <c r="BD336" s="1">
        <f t="shared" si="426"/>
        <v>25.972700233359021</v>
      </c>
      <c r="BE336" s="2">
        <f t="shared" si="432"/>
        <v>1.2215527840971803E-2</v>
      </c>
      <c r="BF336" s="2">
        <f t="shared" si="433"/>
        <v>1.0459493193196024E-2</v>
      </c>
      <c r="BG336" s="2">
        <f t="shared" si="434"/>
        <v>6.7106044469667243E-3</v>
      </c>
      <c r="BH336" s="2">
        <f t="shared" si="416"/>
        <v>7.2019545252227724E-3</v>
      </c>
      <c r="BI336" s="2">
        <f t="shared" si="427"/>
        <v>1.4921912043355725E-5</v>
      </c>
      <c r="BJ336" s="2">
        <f t="shared" si="417"/>
        <v>1.0940099785851396E-5</v>
      </c>
      <c r="BK336" s="2">
        <f t="shared" si="418"/>
        <v>4.5032212043649583E-6</v>
      </c>
      <c r="BL336" s="2">
        <f t="shared" si="419"/>
        <v>6.4718235867365541</v>
      </c>
      <c r="BM336" s="2">
        <f t="shared" si="420"/>
        <v>2.1552424502575747</v>
      </c>
      <c r="BN336" s="2">
        <f t="shared" si="421"/>
        <v>0.29973789969115605</v>
      </c>
      <c r="BO336" s="2">
        <f t="shared" si="428"/>
        <v>481.2083255240621</v>
      </c>
      <c r="BP336" s="2">
        <f t="shared" si="429"/>
        <v>34.537208359159067</v>
      </c>
      <c r="BQ336" s="2">
        <f t="shared" si="430"/>
        <v>0.87945416683932409</v>
      </c>
      <c r="BR336" s="11">
        <f t="shared" si="431"/>
        <v>3.1356917248642729E-2</v>
      </c>
      <c r="BS336" s="17">
        <f t="shared" si="412"/>
        <v>2.9129648743038305E-5</v>
      </c>
      <c r="BT336" s="17">
        <f t="shared" si="413"/>
        <v>2.9496005533853235E-4</v>
      </c>
      <c r="BU336" s="12">
        <f>(BU$3*templow!$I446+BU$4*templow!$I446^2+BU$5*templow!$I446^6)*(K336/K$56)^$BW$1</f>
        <v>-3.4119498150848395</v>
      </c>
      <c r="BV336" s="12">
        <f>(BV$3*templow!$I446+BV$4*templow!$I446^2+BV$5*templow!$I446^6)*(L336/L$56)^$BW$1</f>
        <v>-3.3532429841110134</v>
      </c>
      <c r="BW336" s="12">
        <f>(BW$3*templow!$I446+BW$4*templow!$I446^2+BW$5*templow!$I446^6)*(M336/M$56)^$BW$1</f>
        <v>-3.8015346702917965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371"/>
        <v>2291</v>
      </c>
      <c r="B337" s="5">
        <f t="shared" si="372"/>
        <v>1165.4057501743682</v>
      </c>
      <c r="C337" s="5">
        <f t="shared" si="373"/>
        <v>2964.1702847498586</v>
      </c>
      <c r="D337" s="5">
        <f t="shared" si="374"/>
        <v>4369.9574782985019</v>
      </c>
      <c r="E337" s="15">
        <f t="shared" si="375"/>
        <v>2.2592331831299939E-9</v>
      </c>
      <c r="F337" s="15">
        <f t="shared" si="376"/>
        <v>4.4508408647330969E-9</v>
      </c>
      <c r="G337" s="15">
        <f t="shared" si="377"/>
        <v>9.0862332994257425E-9</v>
      </c>
      <c r="H337" s="5">
        <f t="shared" si="378"/>
        <v>434210.62613071309</v>
      </c>
      <c r="I337" s="5">
        <f t="shared" si="379"/>
        <v>197337.59251584348</v>
      </c>
      <c r="J337" s="5">
        <f t="shared" si="380"/>
        <v>66663.571158351071</v>
      </c>
      <c r="K337" s="5">
        <f t="shared" si="381"/>
        <v>372583.219248529</v>
      </c>
      <c r="L337" s="5">
        <f t="shared" si="382"/>
        <v>66574.310366415564</v>
      </c>
      <c r="M337" s="5">
        <f t="shared" si="383"/>
        <v>15254.970211817112</v>
      </c>
      <c r="N337" s="15">
        <f t="shared" si="384"/>
        <v>1.1479253009065715E-3</v>
      </c>
      <c r="O337" s="15">
        <f t="shared" si="385"/>
        <v>1.6937740605980078E-3</v>
      </c>
      <c r="P337" s="15">
        <f t="shared" si="386"/>
        <v>1.5443651957431914E-3</v>
      </c>
      <c r="Q337" s="5">
        <f t="shared" si="387"/>
        <v>2943.0255128101735</v>
      </c>
      <c r="R337" s="5">
        <f t="shared" si="388"/>
        <v>3778.7270261449057</v>
      </c>
      <c r="S337" s="5">
        <f t="shared" si="389"/>
        <v>2797.6619522291107</v>
      </c>
      <c r="T337" s="5">
        <f t="shared" si="390"/>
        <v>6.7778753805168659</v>
      </c>
      <c r="U337" s="5">
        <f t="shared" si="391"/>
        <v>19.148541228106481</v>
      </c>
      <c r="V337" s="5">
        <f t="shared" si="392"/>
        <v>41.966877915730173</v>
      </c>
      <c r="W337" s="15">
        <f t="shared" si="393"/>
        <v>-1.0734613539272964E-2</v>
      </c>
      <c r="X337" s="15">
        <f t="shared" si="394"/>
        <v>-1.217998157191269E-2</v>
      </c>
      <c r="Y337" s="15">
        <f t="shared" si="395"/>
        <v>-9.7425357312937999E-3</v>
      </c>
      <c r="Z337" s="5">
        <f t="shared" si="408"/>
        <v>2172.0334141046046</v>
      </c>
      <c r="AA337" s="5">
        <f t="shared" si="409"/>
        <v>11810.776563634228</v>
      </c>
      <c r="AB337" s="5">
        <f t="shared" si="410"/>
        <v>101731.51869538106</v>
      </c>
      <c r="AC337" s="16">
        <f t="shared" si="396"/>
        <v>0.73998232546729981</v>
      </c>
      <c r="AD337" s="16">
        <f t="shared" si="397"/>
        <v>3.1254471278820315</v>
      </c>
      <c r="AE337" s="16">
        <f t="shared" si="398"/>
        <v>36.308040644715327</v>
      </c>
      <c r="AF337" s="15">
        <f t="shared" si="399"/>
        <v>-4.0504037456468023E-3</v>
      </c>
      <c r="AG337" s="15">
        <f t="shared" si="400"/>
        <v>2.9673830763510267E-4</v>
      </c>
      <c r="AH337" s="15">
        <f t="shared" si="401"/>
        <v>9.7937136394747881E-3</v>
      </c>
      <c r="AI337" s="1">
        <f t="shared" si="365"/>
        <v>857273.11756513873</v>
      </c>
      <c r="AJ337" s="1">
        <f t="shared" si="366"/>
        <v>387374.76190451923</v>
      </c>
      <c r="AK337" s="1">
        <f t="shared" si="367"/>
        <v>131075.86230372009</v>
      </c>
      <c r="AL337" s="14">
        <f t="shared" si="402"/>
        <v>103.03343799162559</v>
      </c>
      <c r="AM337" s="14">
        <f t="shared" si="403"/>
        <v>25.994332630065585</v>
      </c>
      <c r="AN337" s="14">
        <f t="shared" si="404"/>
        <v>8.0322302758460999</v>
      </c>
      <c r="AO337" s="11">
        <f t="shared" si="405"/>
        <v>1.2240578729013484E-3</v>
      </c>
      <c r="AP337" s="11">
        <f t="shared" si="406"/>
        <v>1.5419900788353131E-3</v>
      </c>
      <c r="AQ337" s="11">
        <f t="shared" si="407"/>
        <v>1.3987795610007877E-3</v>
      </c>
      <c r="AR337" s="1">
        <f t="shared" si="411"/>
        <v>434210.62613071309</v>
      </c>
      <c r="AS337" s="1">
        <f t="shared" si="411"/>
        <v>197337.59251584348</v>
      </c>
      <c r="AT337" s="1">
        <f t="shared" si="411"/>
        <v>66663.571158351071</v>
      </c>
      <c r="AU337" s="1">
        <f t="shared" si="368"/>
        <v>86842.125226142627</v>
      </c>
      <c r="AV337" s="1">
        <f t="shared" si="369"/>
        <v>39467.5185031687</v>
      </c>
      <c r="AW337" s="1">
        <f t="shared" si="370"/>
        <v>13332.714231670216</v>
      </c>
      <c r="AX337" s="1">
        <f t="shared" si="422"/>
        <v>298066.57539882319</v>
      </c>
      <c r="AY337" s="1">
        <f t="shared" si="414"/>
        <v>53259.448293132453</v>
      </c>
      <c r="AZ337" s="1">
        <f t="shared" si="415"/>
        <v>12203.97616945369</v>
      </c>
      <c r="BA337" s="1">
        <f t="shared" si="423"/>
        <v>14690.023562542252</v>
      </c>
      <c r="BB337" s="1">
        <f t="shared" si="424"/>
        <v>32258.859200779279</v>
      </c>
      <c r="BC337" s="1">
        <f t="shared" si="425"/>
        <v>41119.189588394584</v>
      </c>
      <c r="BD337" s="1">
        <f t="shared" si="426"/>
        <v>25.219964557689373</v>
      </c>
      <c r="BE337" s="2">
        <f t="shared" si="432"/>
        <v>1.2215527840971803E-2</v>
      </c>
      <c r="BF337" s="2">
        <f t="shared" si="433"/>
        <v>1.0459493193196024E-2</v>
      </c>
      <c r="BG337" s="2">
        <f t="shared" si="434"/>
        <v>6.7106044469667243E-3</v>
      </c>
      <c r="BH337" s="2">
        <f t="shared" si="416"/>
        <v>7.1965785310955576E-3</v>
      </c>
      <c r="BI337" s="2">
        <f t="shared" si="427"/>
        <v>1.4921912043355725E-5</v>
      </c>
      <c r="BJ337" s="2">
        <f t="shared" si="417"/>
        <v>1.0940099785851396E-5</v>
      </c>
      <c r="BK337" s="2">
        <f t="shared" si="418"/>
        <v>4.5032212043649583E-6</v>
      </c>
      <c r="BL337" s="2">
        <f t="shared" si="419"/>
        <v>6.4792527714129173</v>
      </c>
      <c r="BM337" s="2">
        <f t="shared" si="420"/>
        <v>2.1588929536230093</v>
      </c>
      <c r="BN337" s="2">
        <f t="shared" si="421"/>
        <v>0.30020080719897879</v>
      </c>
      <c r="BO337" s="2">
        <f t="shared" si="428"/>
        <v>488.4005888585358</v>
      </c>
      <c r="BP337" s="2">
        <f t="shared" si="429"/>
        <v>34.951998195214998</v>
      </c>
      <c r="BQ337" s="2">
        <f t="shared" si="430"/>
        <v>0.87947739855420959</v>
      </c>
      <c r="BR337" s="11">
        <f t="shared" si="431"/>
        <v>3.1339985997051095E-2</v>
      </c>
      <c r="BS337" s="17">
        <f t="shared" si="412"/>
        <v>2.8244003851496581E-5</v>
      </c>
      <c r="BT337" s="17">
        <f t="shared" si="413"/>
        <v>2.8636898576556537E-4</v>
      </c>
      <c r="BU337" s="12">
        <f>(BU$3*templow!$I447+BU$4*templow!$I447^2+BU$5*templow!$I447^6)*(K337/K$56)^$BW$1</f>
        <v>-3.4447048658851269</v>
      </c>
      <c r="BV337" s="12">
        <f>(BV$3*templow!$I447+BV$4*templow!$I447^2+BV$5*templow!$I447^6)*(L337/L$56)^$BW$1</f>
        <v>-3.375382553683941</v>
      </c>
      <c r="BW337" s="12">
        <f>(BW$3*templow!$I447+BW$4*templow!$I447^2+BW$5*templow!$I447^6)*(M337/M$56)^$BW$1</f>
        <v>-3.820918009745935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371"/>
        <v>2292</v>
      </c>
      <c r="B338" s="5">
        <f t="shared" si="372"/>
        <v>1165.4057526756455</v>
      </c>
      <c r="C338" s="5">
        <f t="shared" si="373"/>
        <v>2964.1702972832563</v>
      </c>
      <c r="D338" s="5">
        <f t="shared" si="374"/>
        <v>4369.9575160196327</v>
      </c>
      <c r="E338" s="15">
        <f t="shared" si="375"/>
        <v>2.146271523973494E-9</v>
      </c>
      <c r="F338" s="15">
        <f t="shared" si="376"/>
        <v>4.2282988214964422E-9</v>
      </c>
      <c r="G338" s="15">
        <f t="shared" si="377"/>
        <v>8.6319216344544554E-9</v>
      </c>
      <c r="H338" s="5">
        <f t="shared" si="378"/>
        <v>434702.35092748958</v>
      </c>
      <c r="I338" s="5">
        <f t="shared" si="379"/>
        <v>197667.98826381518</v>
      </c>
      <c r="J338" s="5">
        <f t="shared" si="380"/>
        <v>66765.346683916316</v>
      </c>
      <c r="K338" s="5">
        <f t="shared" si="381"/>
        <v>373005.15286582377</v>
      </c>
      <c r="L338" s="5">
        <f t="shared" si="382"/>
        <v>66685.773231377199</v>
      </c>
      <c r="M338" s="5">
        <f t="shared" si="383"/>
        <v>15278.259900505715</v>
      </c>
      <c r="N338" s="15">
        <f t="shared" si="384"/>
        <v>1.1324546986999362E-3</v>
      </c>
      <c r="O338" s="15">
        <f t="shared" si="385"/>
        <v>1.6742624046446331E-3</v>
      </c>
      <c r="P338" s="15">
        <f t="shared" si="386"/>
        <v>1.526695127241906E-3</v>
      </c>
      <c r="Q338" s="5">
        <f t="shared" si="387"/>
        <v>2914.7303438377671</v>
      </c>
      <c r="R338" s="5">
        <f t="shared" si="388"/>
        <v>3738.9517393727792</v>
      </c>
      <c r="S338" s="5">
        <f t="shared" si="389"/>
        <v>2774.635219422737</v>
      </c>
      <c r="T338" s="5">
        <f t="shared" si="390"/>
        <v>6.705117507689665</v>
      </c>
      <c r="U338" s="5">
        <f t="shared" si="391"/>
        <v>18.915312348819135</v>
      </c>
      <c r="V338" s="5">
        <f t="shared" si="392"/>
        <v>41.558014108105326</v>
      </c>
      <c r="W338" s="15">
        <f t="shared" si="393"/>
        <v>-1.0734613539272964E-2</v>
      </c>
      <c r="X338" s="15">
        <f t="shared" si="394"/>
        <v>-1.217998157191269E-2</v>
      </c>
      <c r="Y338" s="15">
        <f t="shared" si="395"/>
        <v>-9.7425357312937999E-3</v>
      </c>
      <c r="Z338" s="5">
        <f t="shared" si="408"/>
        <v>2142.4708829028355</v>
      </c>
      <c r="AA338" s="5">
        <f t="shared" si="409"/>
        <v>11690.150590244391</v>
      </c>
      <c r="AB338" s="5">
        <f t="shared" si="410"/>
        <v>101884.12291960682</v>
      </c>
      <c r="AC338" s="16">
        <f t="shared" si="396"/>
        <v>0.73698509828451464</v>
      </c>
      <c r="AD338" s="16">
        <f t="shared" si="397"/>
        <v>3.1263745677733623</v>
      </c>
      <c r="AE338" s="16">
        <f t="shared" si="398"/>
        <v>36.663631197600083</v>
      </c>
      <c r="AF338" s="15">
        <f t="shared" si="399"/>
        <v>-4.0504037456468023E-3</v>
      </c>
      <c r="AG338" s="15">
        <f t="shared" si="400"/>
        <v>2.9673830763510267E-4</v>
      </c>
      <c r="AH338" s="15">
        <f t="shared" si="401"/>
        <v>9.7937136394747881E-3</v>
      </c>
      <c r="AI338" s="1">
        <f t="shared" si="365"/>
        <v>858387.93103476742</v>
      </c>
      <c r="AJ338" s="1">
        <f t="shared" si="366"/>
        <v>388104.804217236</v>
      </c>
      <c r="AK338" s="1">
        <f t="shared" si="367"/>
        <v>131300.99030501829</v>
      </c>
      <c r="AL338" s="14">
        <f t="shared" si="402"/>
        <v>103.15829569366188</v>
      </c>
      <c r="AM338" s="14">
        <f t="shared" si="403"/>
        <v>26.034014803056877</v>
      </c>
      <c r="AN338" s="14">
        <f t="shared" si="404"/>
        <v>8.0433532421898146</v>
      </c>
      <c r="AO338" s="11">
        <f t="shared" si="405"/>
        <v>1.2118172941723349E-3</v>
      </c>
      <c r="AP338" s="11">
        <f t="shared" si="406"/>
        <v>1.5265701780469599E-3</v>
      </c>
      <c r="AQ338" s="11">
        <f t="shared" si="407"/>
        <v>1.3847917653907799E-3</v>
      </c>
      <c r="AR338" s="1">
        <f t="shared" si="411"/>
        <v>434702.35092748958</v>
      </c>
      <c r="AS338" s="1">
        <f t="shared" si="411"/>
        <v>197667.98826381518</v>
      </c>
      <c r="AT338" s="1">
        <f t="shared" si="411"/>
        <v>66765.346683916316</v>
      </c>
      <c r="AU338" s="1">
        <f t="shared" si="368"/>
        <v>86940.470185497921</v>
      </c>
      <c r="AV338" s="1">
        <f t="shared" si="369"/>
        <v>39533.597652763041</v>
      </c>
      <c r="AW338" s="1">
        <f t="shared" si="370"/>
        <v>13353.069336783265</v>
      </c>
      <c r="AX338" s="1">
        <f t="shared" si="422"/>
        <v>298404.12229265907</v>
      </c>
      <c r="AY338" s="1">
        <f t="shared" si="414"/>
        <v>53348.618585101758</v>
      </c>
      <c r="AZ338" s="1">
        <f t="shared" si="415"/>
        <v>12222.607920404573</v>
      </c>
      <c r="BA338" s="1">
        <f t="shared" si="423"/>
        <v>14691.342616565818</v>
      </c>
      <c r="BB338" s="1">
        <f t="shared" si="424"/>
        <v>32263.81798618663</v>
      </c>
      <c r="BC338" s="1">
        <f t="shared" si="425"/>
        <v>41125.856448611477</v>
      </c>
      <c r="BD338" s="1">
        <f t="shared" si="426"/>
        <v>24.489001473979176</v>
      </c>
      <c r="BE338" s="2">
        <f t="shared" si="432"/>
        <v>1.2215527840971803E-2</v>
      </c>
      <c r="BF338" s="2">
        <f t="shared" si="433"/>
        <v>1.0459493193196024E-2</v>
      </c>
      <c r="BG338" s="2">
        <f t="shared" si="434"/>
        <v>6.7106044469667243E-3</v>
      </c>
      <c r="BH338" s="2">
        <f t="shared" si="416"/>
        <v>7.1912540916281957E-3</v>
      </c>
      <c r="BI338" s="2">
        <f t="shared" si="427"/>
        <v>1.4921912043355725E-5</v>
      </c>
      <c r="BJ338" s="2">
        <f t="shared" si="417"/>
        <v>1.0940099785851396E-5</v>
      </c>
      <c r="BK338" s="2">
        <f t="shared" si="418"/>
        <v>4.5032212043649583E-6</v>
      </c>
      <c r="BL338" s="2">
        <f t="shared" si="419"/>
        <v>6.4865902455799533</v>
      </c>
      <c r="BM338" s="2">
        <f t="shared" si="420"/>
        <v>2.1625075160746405</v>
      </c>
      <c r="BN338" s="2">
        <f t="shared" si="421"/>
        <v>0.3006591249037896</v>
      </c>
      <c r="BO338" s="2">
        <f t="shared" si="428"/>
        <v>495.70042819867507</v>
      </c>
      <c r="BP338" s="2">
        <f t="shared" si="429"/>
        <v>35.371776638762768</v>
      </c>
      <c r="BQ338" s="2">
        <f t="shared" si="430"/>
        <v>0.87950078878117899</v>
      </c>
      <c r="BR338" s="11">
        <f t="shared" si="431"/>
        <v>3.1323225623420131E-2</v>
      </c>
      <c r="BS338" s="17">
        <f t="shared" si="412"/>
        <v>2.7385735290958979E-5</v>
      </c>
      <c r="BT338" s="17">
        <f t="shared" si="413"/>
        <v>2.7802814151996636E-4</v>
      </c>
      <c r="BU338" s="12">
        <f>(BU$3*templow!$I448+BU$4*templow!$I448^2+BU$5*templow!$I448^6)*(K338/K$56)^$BW$1</f>
        <v>-3.4774293501601115</v>
      </c>
      <c r="BV338" s="12">
        <f>(BV$3*templow!$I448+BV$4*templow!$I448^2+BV$5*templow!$I448^6)*(L338/L$56)^$BW$1</f>
        <v>-3.3974948924872801</v>
      </c>
      <c r="BW338" s="12">
        <f>(BW$3*templow!$I448+BW$4*templow!$I448^2+BW$5*templow!$I448^6)*(M338/M$56)^$BW$1</f>
        <v>-3.8402750848912994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371"/>
        <v>2293</v>
      </c>
      <c r="B339" s="5">
        <f t="shared" si="372"/>
        <v>1165.4057550518587</v>
      </c>
      <c r="C339" s="5">
        <f t="shared" si="373"/>
        <v>2964.1703091899844</v>
      </c>
      <c r="D339" s="5">
        <f t="shared" si="374"/>
        <v>4369.9575518547072</v>
      </c>
      <c r="E339" s="15">
        <f t="shared" si="375"/>
        <v>2.0389579477748191E-9</v>
      </c>
      <c r="F339" s="15">
        <f t="shared" si="376"/>
        <v>4.01688388042162E-9</v>
      </c>
      <c r="G339" s="15">
        <f t="shared" si="377"/>
        <v>8.2003255527317319E-9</v>
      </c>
      <c r="H339" s="5">
        <f t="shared" si="378"/>
        <v>435187.97582052986</v>
      </c>
      <c r="I339" s="5">
        <f t="shared" si="379"/>
        <v>197995.11920643569</v>
      </c>
      <c r="J339" s="5">
        <f t="shared" si="380"/>
        <v>66866.109716945255</v>
      </c>
      <c r="K339" s="5">
        <f t="shared" si="381"/>
        <v>373421.85237549705</v>
      </c>
      <c r="L339" s="5">
        <f t="shared" si="382"/>
        <v>66796.134686519275</v>
      </c>
      <c r="M339" s="5">
        <f t="shared" si="383"/>
        <v>15301.317901489865</v>
      </c>
      <c r="N339" s="15">
        <f t="shared" si="384"/>
        <v>1.1171414294728343E-3</v>
      </c>
      <c r="O339" s="15">
        <f t="shared" si="385"/>
        <v>1.6549475217024767E-3</v>
      </c>
      <c r="P339" s="15">
        <f t="shared" si="386"/>
        <v>1.5092033473909083E-3</v>
      </c>
      <c r="Q339" s="5">
        <f t="shared" si="387"/>
        <v>2886.6630582502285</v>
      </c>
      <c r="R339" s="5">
        <f t="shared" si="388"/>
        <v>3699.5237929529912</v>
      </c>
      <c r="S339" s="5">
        <f t="shared" si="389"/>
        <v>2751.749951223514</v>
      </c>
      <c r="T339" s="5">
        <f t="shared" si="390"/>
        <v>6.6331406625092031</v>
      </c>
      <c r="U339" s="5">
        <f t="shared" si="391"/>
        <v>18.684924192983544</v>
      </c>
      <c r="V339" s="5">
        <f t="shared" si="392"/>
        <v>41.1531336707355</v>
      </c>
      <c r="W339" s="15">
        <f t="shared" si="393"/>
        <v>-1.0734613539272964E-2</v>
      </c>
      <c r="X339" s="15">
        <f t="shared" si="394"/>
        <v>-1.217998157191269E-2</v>
      </c>
      <c r="Y339" s="15">
        <f t="shared" si="395"/>
        <v>-9.7425357312937999E-3</v>
      </c>
      <c r="Z339" s="5">
        <f t="shared" si="408"/>
        <v>2113.278056549776</v>
      </c>
      <c r="AA339" s="5">
        <f t="shared" si="409"/>
        <v>11570.531210130828</v>
      </c>
      <c r="AB339" s="5">
        <f t="shared" si="410"/>
        <v>102035.15579442642</v>
      </c>
      <c r="AC339" s="16">
        <f t="shared" si="396"/>
        <v>0.73400001108193713</v>
      </c>
      <c r="AD339" s="16">
        <f t="shared" si="397"/>
        <v>3.1273022828716366</v>
      </c>
      <c r="AE339" s="16">
        <f t="shared" si="398"/>
        <v>37.022704302532695</v>
      </c>
      <c r="AF339" s="15">
        <f t="shared" si="399"/>
        <v>-4.0504037456468023E-3</v>
      </c>
      <c r="AG339" s="15">
        <f t="shared" si="400"/>
        <v>2.9673830763510267E-4</v>
      </c>
      <c r="AH339" s="15">
        <f t="shared" si="401"/>
        <v>9.7937136394747881E-3</v>
      </c>
      <c r="AI339" s="1">
        <f t="shared" si="365"/>
        <v>859489.60811678856</v>
      </c>
      <c r="AJ339" s="1">
        <f t="shared" si="366"/>
        <v>388827.92144827545</v>
      </c>
      <c r="AK339" s="1">
        <f t="shared" si="367"/>
        <v>131523.96061129973</v>
      </c>
      <c r="AL339" s="14">
        <f t="shared" si="402"/>
        <v>103.28205461035321</v>
      </c>
      <c r="AM339" s="14">
        <f t="shared" si="403"/>
        <v>26.073360126163923</v>
      </c>
      <c r="AN339" s="14">
        <f t="shared" si="404"/>
        <v>8.05438022783237</v>
      </c>
      <c r="AO339" s="11">
        <f t="shared" si="405"/>
        <v>1.1996991212306115E-3</v>
      </c>
      <c r="AP339" s="11">
        <f t="shared" si="406"/>
        <v>1.5113044762664902E-3</v>
      </c>
      <c r="AQ339" s="11">
        <f t="shared" si="407"/>
        <v>1.3709438477368721E-3</v>
      </c>
      <c r="AR339" s="1">
        <f t="shared" si="411"/>
        <v>435187.97582052986</v>
      </c>
      <c r="AS339" s="1">
        <f t="shared" si="411"/>
        <v>197995.11920643569</v>
      </c>
      <c r="AT339" s="1">
        <f t="shared" si="411"/>
        <v>66866.109716945255</v>
      </c>
      <c r="AU339" s="1">
        <f t="shared" si="368"/>
        <v>87037.59516410598</v>
      </c>
      <c r="AV339" s="1">
        <f t="shared" si="369"/>
        <v>39599.02384128714</v>
      </c>
      <c r="AW339" s="1">
        <f t="shared" si="370"/>
        <v>13373.221943389051</v>
      </c>
      <c r="AX339" s="1">
        <f t="shared" si="422"/>
        <v>298737.48190039757</v>
      </c>
      <c r="AY339" s="1">
        <f t="shared" si="414"/>
        <v>53436.907749215425</v>
      </c>
      <c r="AZ339" s="1">
        <f t="shared" si="415"/>
        <v>12241.054321191892</v>
      </c>
      <c r="BA339" s="1">
        <f t="shared" si="423"/>
        <v>14692.64384289702</v>
      </c>
      <c r="BB339" s="1">
        <f t="shared" si="424"/>
        <v>32268.719607355859</v>
      </c>
      <c r="BC339" s="1">
        <f t="shared" si="425"/>
        <v>41132.446968709017</v>
      </c>
      <c r="BD339" s="1">
        <f t="shared" si="426"/>
        <v>23.779182903103127</v>
      </c>
      <c r="BE339" s="2">
        <f t="shared" si="432"/>
        <v>1.2215527840971803E-2</v>
      </c>
      <c r="BF339" s="2">
        <f t="shared" si="433"/>
        <v>1.0459493193196024E-2</v>
      </c>
      <c r="BG339" s="2">
        <f t="shared" si="434"/>
        <v>6.7106044469667243E-3</v>
      </c>
      <c r="BH339" s="2">
        <f t="shared" si="416"/>
        <v>7.1859808731561904E-3</v>
      </c>
      <c r="BI339" s="2">
        <f t="shared" si="427"/>
        <v>1.4921912043355725E-5</v>
      </c>
      <c r="BJ339" s="2">
        <f t="shared" si="417"/>
        <v>1.0940099785851396E-5</v>
      </c>
      <c r="BK339" s="2">
        <f t="shared" si="418"/>
        <v>4.5032212043649583E-6</v>
      </c>
      <c r="BL339" s="2">
        <f t="shared" si="419"/>
        <v>6.4938366975199644</v>
      </c>
      <c r="BM339" s="2">
        <f t="shared" si="420"/>
        <v>2.1660863612299486</v>
      </c>
      <c r="BN339" s="2">
        <f t="shared" si="421"/>
        <v>0.30111288313074164</v>
      </c>
      <c r="BO339" s="2">
        <f t="shared" si="428"/>
        <v>503.10945293881935</v>
      </c>
      <c r="BP339" s="2">
        <f t="shared" si="429"/>
        <v>35.796603699793891</v>
      </c>
      <c r="BQ339" s="2">
        <f t="shared" si="430"/>
        <v>0.87952433594933221</v>
      </c>
      <c r="BR339" s="11">
        <f t="shared" si="431"/>
        <v>3.1306634404827366E-2</v>
      </c>
      <c r="BS339" s="17">
        <f t="shared" si="412"/>
        <v>2.6553979015070366E-5</v>
      </c>
      <c r="BT339" s="17">
        <f t="shared" si="413"/>
        <v>2.6993023448540422E-4</v>
      </c>
      <c r="BU339" s="12">
        <f>(BU$3*templow!$I449+BU$4*templow!$I449^2+BU$5*templow!$I449^6)*(K339/K$56)^$BW$1</f>
        <v>-3.5101232867321377</v>
      </c>
      <c r="BV339" s="12">
        <f>(BV$3*templow!$I449+BV$4*templow!$I449^2+BV$5*templow!$I449^6)*(L339/L$56)^$BW$1</f>
        <v>-3.4195801026991153</v>
      </c>
      <c r="BW339" s="12">
        <f>(BW$3*templow!$I449+BW$4*templow!$I449^2+BW$5*templow!$I449^6)*(M339/M$56)^$BW$1</f>
        <v>-3.8596060046147054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371"/>
        <v>2294</v>
      </c>
      <c r="B340" s="5">
        <f t="shared" si="372"/>
        <v>1165.4057573092614</v>
      </c>
      <c r="C340" s="5">
        <f t="shared" si="373"/>
        <v>2964.170320501376</v>
      </c>
      <c r="D340" s="5">
        <f t="shared" si="374"/>
        <v>4369.9575858980279</v>
      </c>
      <c r="E340" s="15">
        <f t="shared" si="375"/>
        <v>1.937010050386078E-9</v>
      </c>
      <c r="F340" s="15">
        <f t="shared" si="376"/>
        <v>3.8160396864005389E-9</v>
      </c>
      <c r="G340" s="15">
        <f t="shared" si="377"/>
        <v>7.7903092750951451E-9</v>
      </c>
      <c r="H340" s="5">
        <f t="shared" si="378"/>
        <v>435667.54680073715</v>
      </c>
      <c r="I340" s="5">
        <f t="shared" si="379"/>
        <v>198319.00581022518</v>
      </c>
      <c r="J340" s="5">
        <f t="shared" si="380"/>
        <v>66965.866989572169</v>
      </c>
      <c r="K340" s="5">
        <f t="shared" si="381"/>
        <v>373833.35723913444</v>
      </c>
      <c r="L340" s="5">
        <f t="shared" si="382"/>
        <v>66905.401635854854</v>
      </c>
      <c r="M340" s="5">
        <f t="shared" si="383"/>
        <v>15324.145755023537</v>
      </c>
      <c r="N340" s="15">
        <f t="shared" si="384"/>
        <v>1.1019838850341301E-3</v>
      </c>
      <c r="O340" s="15">
        <f t="shared" si="385"/>
        <v>1.6358274299610454E-3</v>
      </c>
      <c r="P340" s="15">
        <f t="shared" si="386"/>
        <v>1.491888063540614E-3</v>
      </c>
      <c r="Q340" s="5">
        <f t="shared" si="387"/>
        <v>2858.8227602024504</v>
      </c>
      <c r="R340" s="5">
        <f t="shared" si="388"/>
        <v>3660.4417471973611</v>
      </c>
      <c r="S340" s="5">
        <f t="shared" si="389"/>
        <v>2729.0062571057638</v>
      </c>
      <c r="T340" s="5">
        <f t="shared" si="390"/>
        <v>6.56193646094553</v>
      </c>
      <c r="U340" s="5">
        <f t="shared" si="391"/>
        <v>18.457342160640419</v>
      </c>
      <c r="V340" s="5">
        <f t="shared" si="392"/>
        <v>40.75219779549365</v>
      </c>
      <c r="W340" s="15">
        <f t="shared" si="393"/>
        <v>-1.0734613539272964E-2</v>
      </c>
      <c r="X340" s="15">
        <f t="shared" si="394"/>
        <v>-1.217998157191269E-2</v>
      </c>
      <c r="Y340" s="15">
        <f t="shared" si="395"/>
        <v>-9.7425357312937999E-3</v>
      </c>
      <c r="Z340" s="5">
        <f t="shared" si="408"/>
        <v>2084.4511207165783</v>
      </c>
      <c r="AA340" s="5">
        <f t="shared" si="409"/>
        <v>11451.915005084373</v>
      </c>
      <c r="AB340" s="5">
        <f t="shared" si="410"/>
        <v>102184.62781851309</v>
      </c>
      <c r="AC340" s="16">
        <f t="shared" si="396"/>
        <v>0.73102701468774611</v>
      </c>
      <c r="AD340" s="16">
        <f t="shared" si="397"/>
        <v>3.1282302732585192</v>
      </c>
      <c r="AE340" s="16">
        <f t="shared" si="398"/>
        <v>37.385294066630649</v>
      </c>
      <c r="AF340" s="15">
        <f t="shared" si="399"/>
        <v>-4.0504037456468023E-3</v>
      </c>
      <c r="AG340" s="15">
        <f t="shared" si="400"/>
        <v>2.9673830763510267E-4</v>
      </c>
      <c r="AH340" s="15">
        <f t="shared" si="401"/>
        <v>9.7937136394747881E-3</v>
      </c>
      <c r="AI340" s="1">
        <f t="shared" si="365"/>
        <v>860578.24246921577</v>
      </c>
      <c r="AJ340" s="1">
        <f t="shared" si="366"/>
        <v>389544.15314473503</v>
      </c>
      <c r="AK340" s="1">
        <f t="shared" si="367"/>
        <v>131744.78649355881</v>
      </c>
      <c r="AL340" s="14">
        <f t="shared" si="402"/>
        <v>103.40472292660661</v>
      </c>
      <c r="AM340" s="14">
        <f t="shared" si="403"/>
        <v>26.112370864175205</v>
      </c>
      <c r="AN340" s="14">
        <f t="shared" si="404"/>
        <v>8.0653119098228441</v>
      </c>
      <c r="AO340" s="11">
        <f t="shared" si="405"/>
        <v>1.1877021300183055E-3</v>
      </c>
      <c r="AP340" s="11">
        <f t="shared" si="406"/>
        <v>1.4961914315038253E-3</v>
      </c>
      <c r="AQ340" s="11">
        <f t="shared" si="407"/>
        <v>1.3572344092595034E-3</v>
      </c>
      <c r="AR340" s="1">
        <f t="shared" si="411"/>
        <v>435667.54680073715</v>
      </c>
      <c r="AS340" s="1">
        <f t="shared" si="411"/>
        <v>198319.00581022518</v>
      </c>
      <c r="AT340" s="1">
        <f t="shared" si="411"/>
        <v>66965.866989572169</v>
      </c>
      <c r="AU340" s="1">
        <f t="shared" si="368"/>
        <v>87133.509360147436</v>
      </c>
      <c r="AV340" s="1">
        <f t="shared" si="369"/>
        <v>39663.801162045042</v>
      </c>
      <c r="AW340" s="1">
        <f t="shared" si="370"/>
        <v>13393.173397914434</v>
      </c>
      <c r="AX340" s="1">
        <f t="shared" si="422"/>
        <v>299066.68579130759</v>
      </c>
      <c r="AY340" s="1">
        <f t="shared" si="414"/>
        <v>53524.321308683888</v>
      </c>
      <c r="AZ340" s="1">
        <f t="shared" si="415"/>
        <v>12259.31660401883</v>
      </c>
      <c r="BA340" s="1">
        <f t="shared" si="423"/>
        <v>14693.927422624312</v>
      </c>
      <c r="BB340" s="1">
        <f t="shared" si="424"/>
        <v>32273.56463997352</v>
      </c>
      <c r="BC340" s="1">
        <f t="shared" si="425"/>
        <v>41138.961918362715</v>
      </c>
      <c r="BD340" s="1">
        <f t="shared" si="426"/>
        <v>23.089898818211804</v>
      </c>
      <c r="BE340" s="2">
        <f t="shared" si="432"/>
        <v>1.2215527840971803E-2</v>
      </c>
      <c r="BF340" s="2">
        <f t="shared" si="433"/>
        <v>1.0459493193196024E-2</v>
      </c>
      <c r="BG340" s="2">
        <f t="shared" si="434"/>
        <v>6.7106044469667243E-3</v>
      </c>
      <c r="BH340" s="2">
        <f t="shared" si="416"/>
        <v>7.1807585406103462E-3</v>
      </c>
      <c r="BI340" s="2">
        <f t="shared" si="427"/>
        <v>1.4921912043355725E-5</v>
      </c>
      <c r="BJ340" s="2">
        <f t="shared" si="417"/>
        <v>1.0940099785851396E-5</v>
      </c>
      <c r="BK340" s="2">
        <f t="shared" si="418"/>
        <v>4.5032212043649583E-6</v>
      </c>
      <c r="BL340" s="2">
        <f t="shared" si="419"/>
        <v>6.5009928135051638</v>
      </c>
      <c r="BM340" s="2">
        <f t="shared" si="420"/>
        <v>2.1696297129947064</v>
      </c>
      <c r="BN340" s="2">
        <f t="shared" si="421"/>
        <v>0.30156211219612478</v>
      </c>
      <c r="BO340" s="2">
        <f t="shared" si="428"/>
        <v>510.62929655292288</v>
      </c>
      <c r="BP340" s="2">
        <f t="shared" si="429"/>
        <v>36.226540110234964</v>
      </c>
      <c r="BQ340" s="2">
        <f t="shared" si="430"/>
        <v>0.87954803850406449</v>
      </c>
      <c r="BR340" s="11">
        <f t="shared" si="431"/>
        <v>3.129021063655954E-2</v>
      </c>
      <c r="BS340" s="17">
        <f t="shared" si="412"/>
        <v>2.5747898955769649E-5</v>
      </c>
      <c r="BT340" s="17">
        <f t="shared" si="413"/>
        <v>2.620681888207808E-4</v>
      </c>
      <c r="BU340" s="12">
        <f>(BU$3*templow!$I450+BU$4*templow!$I450^2+BU$5*templow!$I450^6)*(K340/K$56)^$BW$1</f>
        <v>-3.5427866968550075</v>
      </c>
      <c r="BV340" s="12">
        <f>(BV$3*templow!$I450+BV$4*templow!$I450^2+BV$5*templow!$I450^6)*(L340/L$56)^$BW$1</f>
        <v>-3.4416382866001958</v>
      </c>
      <c r="BW340" s="12">
        <f>(BW$3*templow!$I450+BW$4*templow!$I450^2+BW$5*templow!$I450^6)*(M340/M$56)^$BW$1</f>
        <v>-3.8789108774887779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371"/>
        <v>2295</v>
      </c>
      <c r="B341" s="5">
        <f t="shared" si="372"/>
        <v>1165.405759453794</v>
      </c>
      <c r="C341" s="5">
        <f t="shared" si="373"/>
        <v>2964.1703312471977</v>
      </c>
      <c r="D341" s="5">
        <f t="shared" si="374"/>
        <v>4369.9576182391829</v>
      </c>
      <c r="E341" s="15">
        <f t="shared" si="375"/>
        <v>1.840159547866774E-9</v>
      </c>
      <c r="F341" s="15">
        <f t="shared" si="376"/>
        <v>3.6252377020805117E-9</v>
      </c>
      <c r="G341" s="15">
        <f t="shared" si="377"/>
        <v>7.4007938113403873E-9</v>
      </c>
      <c r="H341" s="5">
        <f t="shared" si="378"/>
        <v>436141.10972015286</v>
      </c>
      <c r="I341" s="5">
        <f t="shared" si="379"/>
        <v>198639.66856420727</v>
      </c>
      <c r="J341" s="5">
        <f t="shared" si="380"/>
        <v>67064.625230941179</v>
      </c>
      <c r="K341" s="5">
        <f t="shared" si="381"/>
        <v>374239.70679925662</v>
      </c>
      <c r="L341" s="5">
        <f t="shared" si="382"/>
        <v>67013.580991018171</v>
      </c>
      <c r="M341" s="5">
        <f t="shared" si="383"/>
        <v>15346.745000690416</v>
      </c>
      <c r="N341" s="15">
        <f t="shared" si="384"/>
        <v>1.086980474731325E-3</v>
      </c>
      <c r="O341" s="15">
        <f t="shared" si="385"/>
        <v>1.6169001682719841E-3</v>
      </c>
      <c r="P341" s="15">
        <f t="shared" si="386"/>
        <v>1.4747475016327893E-3</v>
      </c>
      <c r="Q341" s="5">
        <f t="shared" si="387"/>
        <v>2831.2085347799193</v>
      </c>
      <c r="R341" s="5">
        <f t="shared" si="388"/>
        <v>3621.704128118115</v>
      </c>
      <c r="S341" s="5">
        <f t="shared" si="389"/>
        <v>2706.404221561987</v>
      </c>
      <c r="T341" s="5">
        <f t="shared" si="390"/>
        <v>6.4914966089680153</v>
      </c>
      <c r="U341" s="5">
        <f t="shared" si="391"/>
        <v>18.232532073257332</v>
      </c>
      <c r="V341" s="5">
        <f t="shared" si="392"/>
        <v>40.3551680523423</v>
      </c>
      <c r="W341" s="15">
        <f t="shared" si="393"/>
        <v>-1.0734613539272964E-2</v>
      </c>
      <c r="X341" s="15">
        <f t="shared" si="394"/>
        <v>-1.217998157191269E-2</v>
      </c>
      <c r="Y341" s="15">
        <f t="shared" si="395"/>
        <v>-9.7425357312937999E-3</v>
      </c>
      <c r="Z341" s="5">
        <f t="shared" si="408"/>
        <v>2055.986279548466</v>
      </c>
      <c r="AA341" s="5">
        <f t="shared" si="409"/>
        <v>11334.298442158235</v>
      </c>
      <c r="AB341" s="5">
        <f t="shared" si="410"/>
        <v>102332.54948569284</v>
      </c>
      <c r="AC341" s="16">
        <f t="shared" si="396"/>
        <v>0.72806606012928587</v>
      </c>
      <c r="AD341" s="16">
        <f t="shared" si="397"/>
        <v>3.1291585390156986</v>
      </c>
      <c r="AE341" s="16">
        <f t="shared" si="398"/>
        <v>37.751434931046788</v>
      </c>
      <c r="AF341" s="15">
        <f t="shared" si="399"/>
        <v>-4.0504037456468023E-3</v>
      </c>
      <c r="AG341" s="15">
        <f t="shared" si="400"/>
        <v>2.9673830763510267E-4</v>
      </c>
      <c r="AH341" s="15">
        <f t="shared" si="401"/>
        <v>9.7937136394747881E-3</v>
      </c>
      <c r="AI341" s="1">
        <f t="shared" si="365"/>
        <v>861653.9275824416</v>
      </c>
      <c r="AJ341" s="1">
        <f t="shared" si="366"/>
        <v>390253.53899230657</v>
      </c>
      <c r="AK341" s="1">
        <f t="shared" si="367"/>
        <v>131963.48124211736</v>
      </c>
      <c r="AL341" s="14">
        <f t="shared" si="402"/>
        <v>103.52630879618376</v>
      </c>
      <c r="AM341" s="14">
        <f t="shared" si="403"/>
        <v>26.151049278663002</v>
      </c>
      <c r="AN341" s="14">
        <f t="shared" si="404"/>
        <v>8.0761489634798131</v>
      </c>
      <c r="AO341" s="11">
        <f t="shared" si="405"/>
        <v>1.1758251087181223E-3</v>
      </c>
      <c r="AP341" s="11">
        <f t="shared" si="406"/>
        <v>1.4812295171887869E-3</v>
      </c>
      <c r="AQ341" s="11">
        <f t="shared" si="407"/>
        <v>1.3436620651669084E-3</v>
      </c>
      <c r="AR341" s="1">
        <f t="shared" si="411"/>
        <v>436141.10972015286</v>
      </c>
      <c r="AS341" s="1">
        <f t="shared" si="411"/>
        <v>198639.66856420727</v>
      </c>
      <c r="AT341" s="1">
        <f t="shared" si="411"/>
        <v>67064.625230941179</v>
      </c>
      <c r="AU341" s="1">
        <f t="shared" si="368"/>
        <v>87228.221944030578</v>
      </c>
      <c r="AV341" s="1">
        <f t="shared" si="369"/>
        <v>39727.933712841455</v>
      </c>
      <c r="AW341" s="1">
        <f t="shared" si="370"/>
        <v>13412.925046188237</v>
      </c>
      <c r="AX341" s="1">
        <f t="shared" si="422"/>
        <v>299391.76543940534</v>
      </c>
      <c r="AY341" s="1">
        <f t="shared" si="414"/>
        <v>53610.864792814544</v>
      </c>
      <c r="AZ341" s="1">
        <f t="shared" si="415"/>
        <v>12277.396000552335</v>
      </c>
      <c r="BA341" s="1">
        <f t="shared" si="423"/>
        <v>14695.193534988728</v>
      </c>
      <c r="BB341" s="1">
        <f t="shared" si="424"/>
        <v>32278.353653938571</v>
      </c>
      <c r="BC341" s="1">
        <f t="shared" si="425"/>
        <v>41145.402059503198</v>
      </c>
      <c r="BD341" s="1">
        <f t="shared" si="426"/>
        <v>22.42055672847231</v>
      </c>
      <c r="BE341" s="2">
        <f t="shared" si="432"/>
        <v>1.2215527840971803E-2</v>
      </c>
      <c r="BF341" s="2">
        <f t="shared" si="433"/>
        <v>1.0459493193196024E-2</v>
      </c>
      <c r="BG341" s="2">
        <f t="shared" si="434"/>
        <v>6.7106044469667243E-3</v>
      </c>
      <c r="BH341" s="2">
        <f t="shared" si="416"/>
        <v>7.1755867576126413E-3</v>
      </c>
      <c r="BI341" s="2">
        <f t="shared" si="427"/>
        <v>1.4921912043355725E-5</v>
      </c>
      <c r="BJ341" s="2">
        <f t="shared" si="417"/>
        <v>1.0940099785851396E-5</v>
      </c>
      <c r="BK341" s="2">
        <f t="shared" si="418"/>
        <v>4.5032212043649583E-6</v>
      </c>
      <c r="BL341" s="2">
        <f t="shared" si="419"/>
        <v>6.50805927773568</v>
      </c>
      <c r="BM341" s="2">
        <f t="shared" si="420"/>
        <v>2.1731377955208764</v>
      </c>
      <c r="BN341" s="2">
        <f t="shared" si="421"/>
        <v>0.30200684240276349</v>
      </c>
      <c r="BO341" s="2">
        <f t="shared" si="428"/>
        <v>518.26161695484939</v>
      </c>
      <c r="BP341" s="2">
        <f t="shared" si="429"/>
        <v>36.661647332632228</v>
      </c>
      <c r="BQ341" s="2">
        <f t="shared" si="430"/>
        <v>0.87957189490687238</v>
      </c>
      <c r="BR341" s="11">
        <f t="shared" si="431"/>
        <v>3.1273952631910545E-2</v>
      </c>
      <c r="BS341" s="17">
        <f t="shared" si="412"/>
        <v>2.4966686089143487E-5</v>
      </c>
      <c r="BT341" s="17">
        <f t="shared" si="413"/>
        <v>2.5443513477745706E-4</v>
      </c>
      <c r="BU341" s="12">
        <f>(BU$3*templow!$I451+BU$4*templow!$I451^2+BU$5*templow!$I451^6)*(K341/K$56)^$BW$1</f>
        <v>-3.5754196040809085</v>
      </c>
      <c r="BV341" s="12">
        <f>(BV$3*templow!$I451+BV$4*templow!$I451^2+BV$5*templow!$I451^6)*(L341/L$56)^$BW$1</f>
        <v>-3.4636695465091871</v>
      </c>
      <c r="BW341" s="12">
        <f>(BW$3*templow!$I451+BW$4*templow!$I451^2+BW$5*templow!$I451^6)*(M341/M$56)^$BW$1</f>
        <v>-3.8981898117256413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371"/>
        <v>2296</v>
      </c>
      <c r="B342" s="5">
        <f t="shared" si="372"/>
        <v>1165.4057614910998</v>
      </c>
      <c r="C342" s="5">
        <f t="shared" si="373"/>
        <v>2964.1703414557287</v>
      </c>
      <c r="D342" s="5">
        <f t="shared" si="374"/>
        <v>4369.9576489632809</v>
      </c>
      <c r="E342" s="15">
        <f t="shared" si="375"/>
        <v>1.7481515704734353E-9</v>
      </c>
      <c r="F342" s="15">
        <f t="shared" si="376"/>
        <v>3.443975816976486E-9</v>
      </c>
      <c r="G342" s="15">
        <f t="shared" si="377"/>
        <v>7.0307541207733676E-9</v>
      </c>
      <c r="H342" s="5">
        <f t="shared" si="378"/>
        <v>436608.71028791834</v>
      </c>
      <c r="I342" s="5">
        <f t="shared" si="379"/>
        <v>198957.12797614449</v>
      </c>
      <c r="J342" s="5">
        <f t="shared" si="380"/>
        <v>67162.391166209098</v>
      </c>
      <c r="K342" s="5">
        <f t="shared" si="381"/>
        <v>374640.94027584972</v>
      </c>
      <c r="L342" s="5">
        <f t="shared" si="382"/>
        <v>67120.679669993246</v>
      </c>
      <c r="M342" s="5">
        <f t="shared" si="383"/>
        <v>15369.11717717506</v>
      </c>
      <c r="N342" s="15">
        <f t="shared" si="384"/>
        <v>1.0721296252198531E-3</v>
      </c>
      <c r="O342" s="15">
        <f t="shared" si="385"/>
        <v>1.5981637959241457E-3</v>
      </c>
      <c r="P342" s="15">
        <f t="shared" si="386"/>
        <v>1.4577799060084828E-3</v>
      </c>
      <c r="Q342" s="5">
        <f t="shared" si="387"/>
        <v>2803.8194486688276</v>
      </c>
      <c r="R342" s="5">
        <f t="shared" si="388"/>
        <v>3583.3094286725573</v>
      </c>
      <c r="S342" s="5">
        <f t="shared" si="389"/>
        <v>2683.9439046595708</v>
      </c>
      <c r="T342" s="5">
        <f t="shared" si="390"/>
        <v>6.4218129015792424</v>
      </c>
      <c r="U342" s="5">
        <f t="shared" si="391"/>
        <v>18.010460168595749</v>
      </c>
      <c r="V342" s="5">
        <f t="shared" si="392"/>
        <v>39.962006385649993</v>
      </c>
      <c r="W342" s="15">
        <f t="shared" si="393"/>
        <v>-1.0734613539272964E-2</v>
      </c>
      <c r="X342" s="15">
        <f t="shared" si="394"/>
        <v>-1.217998157191269E-2</v>
      </c>
      <c r="Y342" s="15">
        <f t="shared" si="395"/>
        <v>-9.7425357312937999E-3</v>
      </c>
      <c r="Z342" s="5">
        <f t="shared" si="408"/>
        <v>2027.8797561975118</v>
      </c>
      <c r="AA342" s="5">
        <f t="shared" si="409"/>
        <v>11217.677877431817</v>
      </c>
      <c r="AB342" s="5">
        <f t="shared" si="410"/>
        <v>102478.93128338404</v>
      </c>
      <c r="AC342" s="16">
        <f t="shared" si="396"/>
        <v>0.72511709863225993</v>
      </c>
      <c r="AD342" s="16">
        <f t="shared" si="397"/>
        <v>3.1300870802248881</v>
      </c>
      <c r="AE342" s="16">
        <f t="shared" si="398"/>
        <v>38.121161674240724</v>
      </c>
      <c r="AF342" s="15">
        <f t="shared" si="399"/>
        <v>-4.0504037456468023E-3</v>
      </c>
      <c r="AG342" s="15">
        <f t="shared" si="400"/>
        <v>2.9673830763510267E-4</v>
      </c>
      <c r="AH342" s="15">
        <f t="shared" si="401"/>
        <v>9.7937136394747881E-3</v>
      </c>
      <c r="AI342" s="1">
        <f t="shared" si="365"/>
        <v>862716.75676822802</v>
      </c>
      <c r="AJ342" s="1">
        <f t="shared" si="366"/>
        <v>390956.11880591739</v>
      </c>
      <c r="AK342" s="1">
        <f t="shared" si="367"/>
        <v>132180.05816409388</v>
      </c>
      <c r="AL342" s="14">
        <f t="shared" si="402"/>
        <v>103.64682034114625</v>
      </c>
      <c r="AM342" s="14">
        <f t="shared" si="403"/>
        <v>26.189397627699048</v>
      </c>
      <c r="AN342" s="14">
        <f t="shared" si="404"/>
        <v>8.0868920623247309</v>
      </c>
      <c r="AO342" s="11">
        <f t="shared" si="405"/>
        <v>1.1640668576309411E-3</v>
      </c>
      <c r="AP342" s="11">
        <f t="shared" si="406"/>
        <v>1.466417222016899E-3</v>
      </c>
      <c r="AQ342" s="11">
        <f t="shared" si="407"/>
        <v>1.3302254445152393E-3</v>
      </c>
      <c r="AR342" s="1">
        <f t="shared" si="411"/>
        <v>436608.71028791834</v>
      </c>
      <c r="AS342" s="1">
        <f t="shared" si="411"/>
        <v>198957.12797614449</v>
      </c>
      <c r="AT342" s="1">
        <f t="shared" si="411"/>
        <v>67162.391166209098</v>
      </c>
      <c r="AU342" s="1">
        <f t="shared" si="368"/>
        <v>87321.742057583673</v>
      </c>
      <c r="AV342" s="1">
        <f t="shared" si="369"/>
        <v>39791.425595228902</v>
      </c>
      <c r="AW342" s="1">
        <f t="shared" si="370"/>
        <v>13432.47823324182</v>
      </c>
      <c r="AX342" s="1">
        <f t="shared" si="422"/>
        <v>299712.75222067983</v>
      </c>
      <c r="AY342" s="1">
        <f t="shared" si="414"/>
        <v>53696.543735994594</v>
      </c>
      <c r="AZ342" s="1">
        <f t="shared" si="415"/>
        <v>12295.293741740048</v>
      </c>
      <c r="BA342" s="1">
        <f t="shared" si="423"/>
        <v>14696.442357404023</v>
      </c>
      <c r="BB342" s="1">
        <f t="shared" si="424"/>
        <v>32283.087213422921</v>
      </c>
      <c r="BC342" s="1">
        <f t="shared" si="425"/>
        <v>41151.768146397779</v>
      </c>
      <c r="BD342" s="1">
        <f t="shared" si="426"/>
        <v>21.770581177470156</v>
      </c>
      <c r="BE342" s="2">
        <f t="shared" si="432"/>
        <v>1.2215527840971803E-2</v>
      </c>
      <c r="BF342" s="2">
        <f t="shared" si="433"/>
        <v>1.0459493193196024E-2</v>
      </c>
      <c r="BG342" s="2">
        <f t="shared" si="434"/>
        <v>6.7106044469667243E-3</v>
      </c>
      <c r="BH342" s="2">
        <f t="shared" si="416"/>
        <v>7.1704651865705325E-3</v>
      </c>
      <c r="BI342" s="2">
        <f t="shared" si="427"/>
        <v>1.4921912043355725E-5</v>
      </c>
      <c r="BJ342" s="2">
        <f t="shared" si="417"/>
        <v>1.0940099785851396E-5</v>
      </c>
      <c r="BK342" s="2">
        <f t="shared" si="418"/>
        <v>4.5032212043649583E-6</v>
      </c>
      <c r="BL342" s="2">
        <f t="shared" si="419"/>
        <v>6.5150367722792994</v>
      </c>
      <c r="BM342" s="2">
        <f t="shared" si="420"/>
        <v>2.176610833165427</v>
      </c>
      <c r="BN342" s="2">
        <f t="shared" si="421"/>
        <v>0.30244710403552655</v>
      </c>
      <c r="BO342" s="2">
        <f t="shared" si="428"/>
        <v>526.0080968640425</v>
      </c>
      <c r="BP342" s="2">
        <f t="shared" si="429"/>
        <v>37.101987568941269</v>
      </c>
      <c r="BQ342" s="2">
        <f t="shared" si="430"/>
        <v>0.87959590363518581</v>
      </c>
      <c r="BR342" s="11">
        <f t="shared" si="431"/>
        <v>3.1257858721965598E-2</v>
      </c>
      <c r="BS342" s="17">
        <f t="shared" si="412"/>
        <v>2.4209557533598222E-5</v>
      </c>
      <c r="BT342" s="17">
        <f t="shared" si="413"/>
        <v>2.4702440269656022E-4</v>
      </c>
      <c r="BU342" s="12">
        <f>(BU$3*templow!$I452+BU$4*templow!$I452^2+BU$5*templow!$I452^6)*(K342/K$56)^$BW$1</f>
        <v>-3.6080220341314693</v>
      </c>
      <c r="BV342" s="12">
        <f>(BV$3*templow!$I452+BV$4*templow!$I452^2+BV$5*templow!$I452^6)*(L342/L$56)^$BW$1</f>
        <v>-3.4856739847204095</v>
      </c>
      <c r="BW342" s="12">
        <f>(BW$3*templow!$I452+BW$4*templow!$I452^2+BW$5*templow!$I452^6)*(M342/M$56)^$BW$1</f>
        <v>-3.9174429151325603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371"/>
        <v>2297</v>
      </c>
      <c r="B343" s="5">
        <f t="shared" si="372"/>
        <v>1165.4057634265405</v>
      </c>
      <c r="C343" s="5">
        <f t="shared" si="373"/>
        <v>2964.1703511538331</v>
      </c>
      <c r="D343" s="5">
        <f t="shared" si="374"/>
        <v>4369.9576781511742</v>
      </c>
      <c r="E343" s="15">
        <f t="shared" si="375"/>
        <v>1.6607439919497635E-9</v>
      </c>
      <c r="F343" s="15">
        <f t="shared" si="376"/>
        <v>3.2717770261276618E-9</v>
      </c>
      <c r="G343" s="15">
        <f t="shared" si="377"/>
        <v>6.6792164147346991E-9</v>
      </c>
      <c r="H343" s="5">
        <f t="shared" si="378"/>
        <v>437070.39406636631</v>
      </c>
      <c r="I343" s="5">
        <f t="shared" si="379"/>
        <v>199271.40456885553</v>
      </c>
      <c r="J343" s="5">
        <f t="shared" si="380"/>
        <v>67259.171515571536</v>
      </c>
      <c r="K343" s="5">
        <f t="shared" si="381"/>
        <v>375037.09676300769</v>
      </c>
      <c r="L343" s="5">
        <f t="shared" si="382"/>
        <v>67226.704595870193</v>
      </c>
      <c r="M343" s="5">
        <f t="shared" si="383"/>
        <v>15391.263822039416</v>
      </c>
      <c r="N343" s="15">
        <f t="shared" si="384"/>
        <v>1.0574297802752319E-3</v>
      </c>
      <c r="O343" s="15">
        <f t="shared" si="385"/>
        <v>1.5796163924177709E-3</v>
      </c>
      <c r="P343" s="15">
        <f t="shared" si="386"/>
        <v>1.4409835392008574E-3</v>
      </c>
      <c r="Q343" s="5">
        <f t="shared" si="387"/>
        <v>2776.6545508132745</v>
      </c>
      <c r="R343" s="5">
        <f t="shared" si="388"/>
        <v>3545.2561099835675</v>
      </c>
      <c r="S343" s="5">
        <f t="shared" si="389"/>
        <v>2661.6253425900409</v>
      </c>
      <c r="T343" s="5">
        <f t="shared" si="390"/>
        <v>6.3528772218592717</v>
      </c>
      <c r="U343" s="5">
        <f t="shared" si="391"/>
        <v>17.791093095640587</v>
      </c>
      <c r="V343" s="5">
        <f t="shared" si="392"/>
        <v>39.572675110543607</v>
      </c>
      <c r="W343" s="15">
        <f t="shared" si="393"/>
        <v>-1.0734613539272964E-2</v>
      </c>
      <c r="X343" s="15">
        <f t="shared" si="394"/>
        <v>-1.217998157191269E-2</v>
      </c>
      <c r="Y343" s="15">
        <f t="shared" si="395"/>
        <v>-9.7425357312937999E-3</v>
      </c>
      <c r="Z343" s="5">
        <f t="shared" si="408"/>
        <v>2000.1277933322949</v>
      </c>
      <c r="AA343" s="5">
        <f t="shared" si="409"/>
        <v>11102.049559705758</v>
      </c>
      <c r="AB343" s="5">
        <f t="shared" si="410"/>
        <v>102623.78369107474</v>
      </c>
      <c r="AC343" s="16">
        <f t="shared" si="396"/>
        <v>0.72218008161992731</v>
      </c>
      <c r="AD343" s="16">
        <f t="shared" si="397"/>
        <v>3.1310158969678246</v>
      </c>
      <c r="AE343" s="16">
        <f t="shared" si="398"/>
        <v>38.494509415282359</v>
      </c>
      <c r="AF343" s="15">
        <f t="shared" si="399"/>
        <v>-4.0504037456468023E-3</v>
      </c>
      <c r="AG343" s="15">
        <f t="shared" si="400"/>
        <v>2.9673830763510267E-4</v>
      </c>
      <c r="AH343" s="15">
        <f t="shared" si="401"/>
        <v>9.7937136394747881E-3</v>
      </c>
      <c r="AI343" s="1">
        <f t="shared" si="365"/>
        <v>863766.82314898889</v>
      </c>
      <c r="AJ343" s="1">
        <f t="shared" si="366"/>
        <v>391651.93252055458</v>
      </c>
      <c r="AK343" s="1">
        <f t="shared" si="367"/>
        <v>132394.53058092631</v>
      </c>
      <c r="AL343" s="14">
        <f t="shared" si="402"/>
        <v>103.76626565131961</v>
      </c>
      <c r="AM343" s="14">
        <f t="shared" si="403"/>
        <v>26.227418165577401</v>
      </c>
      <c r="AN343" s="14">
        <f t="shared" si="404"/>
        <v>8.0975418780171999</v>
      </c>
      <c r="AO343" s="11">
        <f t="shared" si="405"/>
        <v>1.1524261890546318E-3</v>
      </c>
      <c r="AP343" s="11">
        <f t="shared" si="406"/>
        <v>1.45175304979673E-3</v>
      </c>
      <c r="AQ343" s="11">
        <f t="shared" si="407"/>
        <v>1.3169231900700868E-3</v>
      </c>
      <c r="AR343" s="1">
        <f t="shared" si="411"/>
        <v>437070.39406636631</v>
      </c>
      <c r="AS343" s="1">
        <f t="shared" si="411"/>
        <v>199271.40456885553</v>
      </c>
      <c r="AT343" s="1">
        <f t="shared" si="411"/>
        <v>67259.171515571536</v>
      </c>
      <c r="AU343" s="1">
        <f t="shared" si="368"/>
        <v>87414.07881327327</v>
      </c>
      <c r="AV343" s="1">
        <f t="shared" si="369"/>
        <v>39854.280913771108</v>
      </c>
      <c r="AW343" s="1">
        <f t="shared" si="370"/>
        <v>13451.834303114309</v>
      </c>
      <c r="AX343" s="1">
        <f t="shared" si="422"/>
        <v>300029.67741040612</v>
      </c>
      <c r="AY343" s="1">
        <f t="shared" si="414"/>
        <v>53781.36367669615</v>
      </c>
      <c r="AZ343" s="1">
        <f t="shared" si="415"/>
        <v>12313.011057631533</v>
      </c>
      <c r="BA343" s="1">
        <f t="shared" si="423"/>
        <v>14697.674065476618</v>
      </c>
      <c r="BB343" s="1">
        <f t="shared" si="424"/>
        <v>32287.765876931277</v>
      </c>
      <c r="BC343" s="1">
        <f t="shared" si="425"/>
        <v>41158.060925730926</v>
      </c>
      <c r="BD343" s="1">
        <f t="shared" si="426"/>
        <v>21.139413255859932</v>
      </c>
      <c r="BE343" s="2">
        <f t="shared" si="432"/>
        <v>1.2215527840971803E-2</v>
      </c>
      <c r="BF343" s="2">
        <f t="shared" si="433"/>
        <v>1.0459493193196024E-2</v>
      </c>
      <c r="BG343" s="2">
        <f t="shared" si="434"/>
        <v>6.7106044469667243E-3</v>
      </c>
      <c r="BH343" s="2">
        <f t="shared" si="416"/>
        <v>7.1653934887696575E-3</v>
      </c>
      <c r="BI343" s="2">
        <f t="shared" si="427"/>
        <v>1.4921912043355725E-5</v>
      </c>
      <c r="BJ343" s="2">
        <f t="shared" si="417"/>
        <v>1.0940099785851396E-5</v>
      </c>
      <c r="BK343" s="2">
        <f t="shared" si="418"/>
        <v>4.5032212043649583E-6</v>
      </c>
      <c r="BL343" s="2">
        <f t="shared" si="419"/>
        <v>6.5219259770131437</v>
      </c>
      <c r="BM343" s="2">
        <f t="shared" si="420"/>
        <v>2.1800490504500432</v>
      </c>
      <c r="BN343" s="2">
        <f t="shared" si="421"/>
        <v>0.30288292735694133</v>
      </c>
      <c r="BO343" s="2">
        <f t="shared" si="428"/>
        <v>533.87044417668392</v>
      </c>
      <c r="BP343" s="2">
        <f t="shared" si="429"/>
        <v>37.547623769422195</v>
      </c>
      <c r="BQ343" s="2">
        <f t="shared" si="430"/>
        <v>0.87962006318218855</v>
      </c>
      <c r="BR343" s="11">
        <f t="shared" si="431"/>
        <v>3.1241927255411611E-2</v>
      </c>
      <c r="BS343" s="17">
        <f t="shared" si="412"/>
        <v>2.347575567918682E-5</v>
      </c>
      <c r="BT343" s="17">
        <f t="shared" si="413"/>
        <v>2.3982951718112643E-4</v>
      </c>
      <c r="BU343" s="12">
        <f>(BU$3*templow!$I453+BU$4*templow!$I453^2+BU$5*templow!$I453^6)*(K343/K$56)^$BW$1</f>
        <v>-3.6405940147728817</v>
      </c>
      <c r="BV343" s="12">
        <f>(BV$3*templow!$I453+BV$4*templow!$I453^2+BV$5*templow!$I453^6)*(L343/L$56)^$BW$1</f>
        <v>-3.5076517034439862</v>
      </c>
      <c r="BW343" s="12">
        <f>(BW$3*templow!$I453+BW$4*templow!$I453^2+BW$5*templow!$I453^6)*(M343/M$56)^$BW$1</f>
        <v>-3.9366702950694719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371"/>
        <v>2298</v>
      </c>
      <c r="B344" s="5">
        <f t="shared" si="372"/>
        <v>1165.4057652652091</v>
      </c>
      <c r="C344" s="5">
        <f t="shared" si="373"/>
        <v>2964.1703603670321</v>
      </c>
      <c r="D344" s="5">
        <f t="shared" si="374"/>
        <v>4369.9577058796731</v>
      </c>
      <c r="E344" s="15">
        <f t="shared" si="375"/>
        <v>1.5777067923522753E-9</v>
      </c>
      <c r="F344" s="15">
        <f t="shared" si="376"/>
        <v>3.1081881748212786E-9</v>
      </c>
      <c r="G344" s="15">
        <f t="shared" si="377"/>
        <v>6.3452555939979637E-9</v>
      </c>
      <c r="H344" s="5">
        <f t="shared" si="378"/>
        <v>437526.20646722283</v>
      </c>
      <c r="I344" s="5">
        <f t="shared" si="379"/>
        <v>199582.51887661175</v>
      </c>
      <c r="J344" s="5">
        <f t="shared" si="380"/>
        <v>67354.972993311618</v>
      </c>
      <c r="K344" s="5">
        <f t="shared" si="381"/>
        <v>375428.21522566938</v>
      </c>
      <c r="L344" s="5">
        <f t="shared" si="382"/>
        <v>67331.662695628227</v>
      </c>
      <c r="M344" s="5">
        <f t="shared" si="383"/>
        <v>15413.186471504545</v>
      </c>
      <c r="N344" s="15">
        <f t="shared" si="384"/>
        <v>1.0428794005645781E-3</v>
      </c>
      <c r="O344" s="15">
        <f t="shared" si="385"/>
        <v>1.5612560572317857E-3</v>
      </c>
      <c r="P344" s="15">
        <f t="shared" si="386"/>
        <v>1.4243566817260245E-3</v>
      </c>
      <c r="Q344" s="5">
        <f t="shared" si="387"/>
        <v>2749.7128730596055</v>
      </c>
      <c r="R344" s="5">
        <f t="shared" si="388"/>
        <v>3507.5426025361317</v>
      </c>
      <c r="S344" s="5">
        <f t="shared" si="389"/>
        <v>2639.4485482108544</v>
      </c>
      <c r="T344" s="5">
        <f t="shared" si="390"/>
        <v>6.2846815400201628</v>
      </c>
      <c r="U344" s="5">
        <f t="shared" si="391"/>
        <v>17.5743979095915</v>
      </c>
      <c r="V344" s="5">
        <f t="shared" si="392"/>
        <v>39.187136909296257</v>
      </c>
      <c r="W344" s="15">
        <f t="shared" si="393"/>
        <v>-1.0734613539272964E-2</v>
      </c>
      <c r="X344" s="15">
        <f t="shared" si="394"/>
        <v>-1.217998157191269E-2</v>
      </c>
      <c r="Y344" s="15">
        <f t="shared" si="395"/>
        <v>-9.7425357312937999E-3</v>
      </c>
      <c r="Z344" s="5">
        <f t="shared" si="408"/>
        <v>1972.7266536250736</v>
      </c>
      <c r="AA344" s="5">
        <f t="shared" si="409"/>
        <v>10987.409634128795</v>
      </c>
      <c r="AB344" s="5">
        <f t="shared" si="410"/>
        <v>102767.11717883642</v>
      </c>
      <c r="AC344" s="16">
        <f t="shared" si="396"/>
        <v>0.71925496071230244</v>
      </c>
      <c r="AD344" s="16">
        <f t="shared" si="397"/>
        <v>3.1319449893262692</v>
      </c>
      <c r="AE344" s="16">
        <f t="shared" si="398"/>
        <v>38.871513617187702</v>
      </c>
      <c r="AF344" s="15">
        <f t="shared" si="399"/>
        <v>-4.0504037456468023E-3</v>
      </c>
      <c r="AG344" s="15">
        <f t="shared" si="400"/>
        <v>2.9673830763510267E-4</v>
      </c>
      <c r="AH344" s="15">
        <f t="shared" si="401"/>
        <v>9.7937136394747881E-3</v>
      </c>
      <c r="AI344" s="1">
        <f t="shared" si="365"/>
        <v>864804.21964736329</v>
      </c>
      <c r="AJ344" s="1">
        <f t="shared" si="366"/>
        <v>392341.02018227027</v>
      </c>
      <c r="AK344" s="1">
        <f t="shared" si="367"/>
        <v>132606.91182594799</v>
      </c>
      <c r="AL344" s="14">
        <f t="shared" si="402"/>
        <v>103.88465278377582</v>
      </c>
      <c r="AM344" s="14">
        <f t="shared" si="403"/>
        <v>26.265113142544472</v>
      </c>
      <c r="AN344" s="14">
        <f t="shared" si="404"/>
        <v>8.1080990802921065</v>
      </c>
      <c r="AO344" s="11">
        <f t="shared" si="405"/>
        <v>1.1409019271640855E-3</v>
      </c>
      <c r="AP344" s="11">
        <f t="shared" si="406"/>
        <v>1.4372355192987627E-3</v>
      </c>
      <c r="AQ344" s="11">
        <f t="shared" si="407"/>
        <v>1.303753958169386E-3</v>
      </c>
      <c r="AR344" s="1">
        <f t="shared" si="411"/>
        <v>437526.20646722283</v>
      </c>
      <c r="AS344" s="1">
        <f t="shared" si="411"/>
        <v>199582.51887661175</v>
      </c>
      <c r="AT344" s="1">
        <f t="shared" si="411"/>
        <v>67354.972993311618</v>
      </c>
      <c r="AU344" s="1">
        <f t="shared" si="368"/>
        <v>87505.241293444575</v>
      </c>
      <c r="AV344" s="1">
        <f t="shared" si="369"/>
        <v>39916.503775322351</v>
      </c>
      <c r="AW344" s="1">
        <f t="shared" si="370"/>
        <v>13470.994598662324</v>
      </c>
      <c r="AX344" s="1">
        <f t="shared" si="422"/>
        <v>300342.57218053547</v>
      </c>
      <c r="AY344" s="1">
        <f t="shared" si="414"/>
        <v>53865.330156502583</v>
      </c>
      <c r="AZ344" s="1">
        <f t="shared" si="415"/>
        <v>12330.549177203638</v>
      </c>
      <c r="BA344" s="1">
        <f t="shared" si="423"/>
        <v>14698.888833025236</v>
      </c>
      <c r="BB344" s="1">
        <f t="shared" si="424"/>
        <v>32292.390197360288</v>
      </c>
      <c r="BC344" s="1">
        <f t="shared" si="425"/>
        <v>41164.281136683887</v>
      </c>
      <c r="BD344" s="1">
        <f t="shared" si="426"/>
        <v>20.526510127864071</v>
      </c>
      <c r="BE344" s="2">
        <f t="shared" si="432"/>
        <v>1.2215527840971803E-2</v>
      </c>
      <c r="BF344" s="2">
        <f t="shared" si="433"/>
        <v>1.0459493193196024E-2</v>
      </c>
      <c r="BG344" s="2">
        <f t="shared" si="434"/>
        <v>6.7106044469667243E-3</v>
      </c>
      <c r="BH344" s="2">
        <f t="shared" si="416"/>
        <v>7.1603713244649571E-3</v>
      </c>
      <c r="BI344" s="2">
        <f t="shared" si="427"/>
        <v>1.4921912043355725E-5</v>
      </c>
      <c r="BJ344" s="2">
        <f t="shared" si="417"/>
        <v>1.0940099785851396E-5</v>
      </c>
      <c r="BK344" s="2">
        <f t="shared" si="418"/>
        <v>4.5032212043649583E-6</v>
      </c>
      <c r="BL344" s="2">
        <f t="shared" si="419"/>
        <v>6.5287275695669962</v>
      </c>
      <c r="BM344" s="2">
        <f t="shared" si="420"/>
        <v>2.1834526720217022</v>
      </c>
      <c r="BN344" s="2">
        <f t="shared" si="421"/>
        <v>0.30331434260290996</v>
      </c>
      <c r="BO344" s="2">
        <f t="shared" si="428"/>
        <v>541.85039234238559</v>
      </c>
      <c r="BP344" s="2">
        <f t="shared" si="429"/>
        <v>37.998619641641511</v>
      </c>
      <c r="BQ344" s="2">
        <f t="shared" si="430"/>
        <v>0.87964437205663437</v>
      </c>
      <c r="BR344" s="11">
        <f t="shared" si="431"/>
        <v>3.1226156598319149E-2</v>
      </c>
      <c r="BS344" s="17">
        <f t="shared" si="412"/>
        <v>2.2764547346970395E-5</v>
      </c>
      <c r="BT344" s="17">
        <f t="shared" si="413"/>
        <v>2.3284419143798681E-4</v>
      </c>
      <c r="BU344" s="12">
        <f>(BU$3*templow!$I454+BU$4*templow!$I454^2+BU$5*templow!$I454^6)*(K344/K$56)^$BW$1</f>
        <v>-3.6731355756949799</v>
      </c>
      <c r="BV344" s="12">
        <f>(BV$3*templow!$I454+BV$4*templow!$I454^2+BV$5*templow!$I454^6)*(L344/L$56)^$BW$1</f>
        <v>-3.5296028047483827</v>
      </c>
      <c r="BW344" s="12">
        <f>(BW$3*templow!$I454+BW$4*templow!$I454^2+BW$5*templow!$I454^6)*(M344/M$56)^$BW$1</f>
        <v>-3.9558720584083709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371"/>
        <v>2299</v>
      </c>
      <c r="B345" s="5">
        <f t="shared" si="372"/>
        <v>1165.4057670119444</v>
      </c>
      <c r="C345" s="5">
        <f t="shared" si="373"/>
        <v>2964.1703691195712</v>
      </c>
      <c r="D345" s="5">
        <f t="shared" si="374"/>
        <v>4369.9577322217465</v>
      </c>
      <c r="E345" s="15">
        <f t="shared" si="375"/>
        <v>1.4988214527346614E-9</v>
      </c>
      <c r="F345" s="15">
        <f t="shared" si="376"/>
        <v>2.9527787660802143E-9</v>
      </c>
      <c r="G345" s="15">
        <f t="shared" si="377"/>
        <v>6.0279928142980655E-9</v>
      </c>
      <c r="H345" s="5">
        <f t="shared" si="378"/>
        <v>437976.19274793769</v>
      </c>
      <c r="I345" s="5">
        <f t="shared" si="379"/>
        <v>199890.49144161431</v>
      </c>
      <c r="J345" s="5">
        <f t="shared" si="380"/>
        <v>67449.802306872356</v>
      </c>
      <c r="K345" s="5">
        <f t="shared" si="381"/>
        <v>375814.33449646627</v>
      </c>
      <c r="L345" s="5">
        <f t="shared" si="382"/>
        <v>67435.560898946074</v>
      </c>
      <c r="M345" s="5">
        <f t="shared" si="383"/>
        <v>15434.886660237777</v>
      </c>
      <c r="N345" s="15">
        <f t="shared" si="384"/>
        <v>1.0284769634716362E-3</v>
      </c>
      <c r="O345" s="15">
        <f t="shared" si="385"/>
        <v>1.5430809096088627E-3</v>
      </c>
      <c r="P345" s="15">
        <f t="shared" si="386"/>
        <v>1.4078976318978587E-3</v>
      </c>
      <c r="Q345" s="5">
        <f t="shared" si="387"/>
        <v>2722.9934307881736</v>
      </c>
      <c r="R345" s="5">
        <f t="shared" si="388"/>
        <v>3470.1673073502129</v>
      </c>
      <c r="S345" s="5">
        <f t="shared" si="389"/>
        <v>2617.4135115797949</v>
      </c>
      <c r="T345" s="5">
        <f t="shared" si="390"/>
        <v>6.2172179124706437</v>
      </c>
      <c r="U345" s="5">
        <f t="shared" si="391"/>
        <v>17.360342066915216</v>
      </c>
      <c r="V345" s="5">
        <f t="shared" si="392"/>
        <v>38.805354827750335</v>
      </c>
      <c r="W345" s="15">
        <f t="shared" si="393"/>
        <v>-1.0734613539272964E-2</v>
      </c>
      <c r="X345" s="15">
        <f t="shared" si="394"/>
        <v>-1.217998157191269E-2</v>
      </c>
      <c r="Y345" s="15">
        <f t="shared" si="395"/>
        <v>-9.7425357312937999E-3</v>
      </c>
      <c r="Z345" s="5">
        <f t="shared" si="408"/>
        <v>1945.6726202169489</v>
      </c>
      <c r="AA345" s="5">
        <f t="shared" si="409"/>
        <v>10873.754145756915</v>
      </c>
      <c r="AB345" s="5">
        <f t="shared" si="410"/>
        <v>102908.9422058723</v>
      </c>
      <c r="AC345" s="16">
        <f t="shared" si="396"/>
        <v>0.71634168772535833</v>
      </c>
      <c r="AD345" s="16">
        <f t="shared" si="397"/>
        <v>3.1328743573820081</v>
      </c>
      <c r="AE345" s="16">
        <f t="shared" si="398"/>
        <v>39.252210090287385</v>
      </c>
      <c r="AF345" s="15">
        <f t="shared" si="399"/>
        <v>-4.0504037456468023E-3</v>
      </c>
      <c r="AG345" s="15">
        <f t="shared" si="400"/>
        <v>2.9673830763510267E-4</v>
      </c>
      <c r="AH345" s="15">
        <f t="shared" si="401"/>
        <v>9.7937136394747881E-3</v>
      </c>
      <c r="AI345" s="1">
        <f t="shared" si="365"/>
        <v>865829.03897607152</v>
      </c>
      <c r="AJ345" s="1">
        <f t="shared" si="366"/>
        <v>393023.42193936557</v>
      </c>
      <c r="AK345" s="1">
        <f t="shared" si="367"/>
        <v>132817.21524201552</v>
      </c>
      <c r="AL345" s="14">
        <f t="shared" si="402"/>
        <v>104.00198976233396</v>
      </c>
      <c r="AM345" s="14">
        <f t="shared" si="403"/>
        <v>26.302484804536068</v>
      </c>
      <c r="AN345" s="14">
        <f t="shared" si="404"/>
        <v>8.1185643368985758</v>
      </c>
      <c r="AO345" s="11">
        <f t="shared" si="405"/>
        <v>1.1294929078924446E-3</v>
      </c>
      <c r="AP345" s="11">
        <f t="shared" si="406"/>
        <v>1.4228631641057751E-3</v>
      </c>
      <c r="AQ345" s="11">
        <f t="shared" si="407"/>
        <v>1.2907164185876922E-3</v>
      </c>
      <c r="AR345" s="1">
        <f t="shared" si="411"/>
        <v>437976.19274793769</v>
      </c>
      <c r="AS345" s="1">
        <f t="shared" si="411"/>
        <v>199890.49144161431</v>
      </c>
      <c r="AT345" s="1">
        <f t="shared" si="411"/>
        <v>67449.802306872356</v>
      </c>
      <c r="AU345" s="1">
        <f t="shared" si="368"/>
        <v>87595.23854958755</v>
      </c>
      <c r="AV345" s="1">
        <f t="shared" si="369"/>
        <v>39978.098288322864</v>
      </c>
      <c r="AW345" s="1">
        <f t="shared" si="370"/>
        <v>13489.960461374472</v>
      </c>
      <c r="AX345" s="1">
        <f t="shared" si="422"/>
        <v>300651.467597173</v>
      </c>
      <c r="AY345" s="1">
        <f t="shared" si="414"/>
        <v>53948.448719156862</v>
      </c>
      <c r="AZ345" s="1">
        <f t="shared" si="415"/>
        <v>12347.909328190219</v>
      </c>
      <c r="BA345" s="1">
        <f t="shared" si="423"/>
        <v>14700.086832100364</v>
      </c>
      <c r="BB345" s="1">
        <f t="shared" si="424"/>
        <v>32296.96072205704</v>
      </c>
      <c r="BC345" s="1">
        <f t="shared" si="425"/>
        <v>41170.429511013252</v>
      </c>
      <c r="BD345" s="1">
        <f t="shared" si="426"/>
        <v>19.931344571230007</v>
      </c>
      <c r="BE345" s="2">
        <f t="shared" si="432"/>
        <v>1.2215527840971803E-2</v>
      </c>
      <c r="BF345" s="2">
        <f t="shared" si="433"/>
        <v>1.0459493193196024E-2</v>
      </c>
      <c r="BG345" s="2">
        <f t="shared" si="434"/>
        <v>6.7106044469667243E-3</v>
      </c>
      <c r="BH345" s="2">
        <f t="shared" si="416"/>
        <v>7.1553983529702063E-3</v>
      </c>
      <c r="BI345" s="2">
        <f t="shared" si="427"/>
        <v>1.4921912043355725E-5</v>
      </c>
      <c r="BJ345" s="2">
        <f t="shared" si="417"/>
        <v>1.0940099785851396E-5</v>
      </c>
      <c r="BK345" s="2">
        <f t="shared" si="418"/>
        <v>4.5032212043649583E-6</v>
      </c>
      <c r="BL345" s="2">
        <f t="shared" si="419"/>
        <v>6.5354422252685396</v>
      </c>
      <c r="BM345" s="2">
        <f t="shared" si="420"/>
        <v>2.186821922614135</v>
      </c>
      <c r="BN345" s="2">
        <f t="shared" si="421"/>
        <v>0.30374137997853207</v>
      </c>
      <c r="BO345" s="2">
        <f t="shared" si="428"/>
        <v>549.94970074654293</v>
      </c>
      <c r="BP345" s="2">
        <f t="shared" si="429"/>
        <v>38.455039659582759</v>
      </c>
      <c r="BQ345" s="2">
        <f t="shared" si="430"/>
        <v>0.87966882878268615</v>
      </c>
      <c r="BR345" s="11">
        <f t="shared" si="431"/>
        <v>3.1210545133961015E-2</v>
      </c>
      <c r="BS345" s="17">
        <f t="shared" si="412"/>
        <v>2.2075222977337249E-5</v>
      </c>
      <c r="BT345" s="17">
        <f t="shared" si="413"/>
        <v>2.2606232178445321E-4</v>
      </c>
      <c r="BU345" s="12">
        <f>(BU$3*templow!$I455+BU$4*templow!$I455^2+BU$5*templow!$I455^6)*(K345/K$56)^$BW$1</f>
        <v>-3.7056467483941953</v>
      </c>
      <c r="BV345" s="12">
        <f>(BV$3*templow!$I455+BV$4*templow!$I455^2+BV$5*templow!$I455^6)*(L345/L$56)^$BW$1</f>
        <v>-3.5515273905052247</v>
      </c>
      <c r="BW345" s="12">
        <f>(BW$3*templow!$I455+BW$4*templow!$I455^2+BW$5*templow!$I455^6)*(M345/M$56)^$BW$1</f>
        <v>-3.9750483114944917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371"/>
        <v>2300</v>
      </c>
      <c r="B346" s="5">
        <f t="shared" si="372"/>
        <v>1165.4057686713427</v>
      </c>
      <c r="C346" s="5">
        <f t="shared" si="373"/>
        <v>2964.1703774344837</v>
      </c>
      <c r="D346" s="5">
        <f t="shared" si="374"/>
        <v>4369.9577572467169</v>
      </c>
      <c r="E346" s="15">
        <f t="shared" si="375"/>
        <v>1.4238803800979283E-9</v>
      </c>
      <c r="F346" s="15">
        <f t="shared" si="376"/>
        <v>2.8051398277762035E-9</v>
      </c>
      <c r="G346" s="15">
        <f t="shared" si="377"/>
        <v>5.7265931735831616E-9</v>
      </c>
      <c r="H346" s="5">
        <f t="shared" si="378"/>
        <v>438420.39800812193</v>
      </c>
      <c r="I346" s="5">
        <f t="shared" si="379"/>
        <v>200195.34281055076</v>
      </c>
      <c r="J346" s="5">
        <f t="shared" si="380"/>
        <v>67543.66615595085</v>
      </c>
      <c r="K346" s="5">
        <f t="shared" si="381"/>
        <v>376195.49327266228</v>
      </c>
      <c r="L346" s="5">
        <f t="shared" si="382"/>
        <v>67538.406137039143</v>
      </c>
      <c r="M346" s="5">
        <f t="shared" si="383"/>
        <v>15456.365921144876</v>
      </c>
      <c r="N346" s="15">
        <f t="shared" si="384"/>
        <v>1.014220962877177E-3</v>
      </c>
      <c r="O346" s="15">
        <f t="shared" si="385"/>
        <v>1.525089088340037E-3</v>
      </c>
      <c r="P346" s="15">
        <f t="shared" si="386"/>
        <v>1.3916047056201641E-3</v>
      </c>
      <c r="Q346" s="5">
        <f t="shared" si="387"/>
        <v>2696.4952235325454</v>
      </c>
      <c r="R346" s="5">
        <f t="shared" si="388"/>
        <v>3433.128597130205</v>
      </c>
      <c r="S346" s="5">
        <f t="shared" si="389"/>
        <v>2595.5202004819507</v>
      </c>
      <c r="T346" s="5">
        <f t="shared" si="390"/>
        <v>6.1504784808908264</v>
      </c>
      <c r="U346" s="5">
        <f t="shared" si="391"/>
        <v>17.148893420458087</v>
      </c>
      <c r="V346" s="5">
        <f t="shared" si="392"/>
        <v>38.427292271775443</v>
      </c>
      <c r="W346" s="15">
        <f t="shared" si="393"/>
        <v>-1.0734613539272964E-2</v>
      </c>
      <c r="X346" s="15">
        <f t="shared" si="394"/>
        <v>-1.217998157191269E-2</v>
      </c>
      <c r="Y346" s="15">
        <f t="shared" si="395"/>
        <v>-9.7425357312937999E-3</v>
      </c>
      <c r="Z346" s="5">
        <f t="shared" si="408"/>
        <v>1918.9619971616628</v>
      </c>
      <c r="AA346" s="5">
        <f t="shared" si="409"/>
        <v>10761.079043045609</v>
      </c>
      <c r="AB346" s="5">
        <f t="shared" si="410"/>
        <v>103049.26921910231</v>
      </c>
      <c r="AC346" s="16">
        <f t="shared" si="396"/>
        <v>0.71344021467023255</v>
      </c>
      <c r="AD346" s="16">
        <f t="shared" si="397"/>
        <v>3.1338040012168511</v>
      </c>
      <c r="AE346" s="16">
        <f t="shared" si="398"/>
        <v>39.636634995628164</v>
      </c>
      <c r="AF346" s="15">
        <f t="shared" si="399"/>
        <v>-4.0504037456468023E-3</v>
      </c>
      <c r="AG346" s="15">
        <f t="shared" si="400"/>
        <v>2.9673830763510267E-4</v>
      </c>
      <c r="AH346" s="15">
        <f t="shared" si="401"/>
        <v>9.7937136394747881E-3</v>
      </c>
      <c r="AI346" s="1">
        <f t="shared" si="365"/>
        <v>866841.37362805195</v>
      </c>
      <c r="AJ346" s="1">
        <f t="shared" si="366"/>
        <v>393699.1780337519</v>
      </c>
      <c r="AK346" s="1">
        <f t="shared" si="367"/>
        <v>133025.45417918844</v>
      </c>
      <c r="AL346" s="14">
        <f t="shared" si="402"/>
        <v>104.11828457707878</v>
      </c>
      <c r="AM346" s="14">
        <f t="shared" si="403"/>
        <v>26.339535392921363</v>
      </c>
      <c r="AN346" s="14">
        <f t="shared" si="404"/>
        <v>8.128938313540722</v>
      </c>
      <c r="AO346" s="11">
        <f t="shared" si="405"/>
        <v>1.1181979788135201E-3</v>
      </c>
      <c r="AP346" s="11">
        <f t="shared" si="406"/>
        <v>1.4086345324647173E-3</v>
      </c>
      <c r="AQ346" s="11">
        <f t="shared" si="407"/>
        <v>1.2778092544018153E-3</v>
      </c>
      <c r="AR346" s="1">
        <f t="shared" si="411"/>
        <v>438420.39800812193</v>
      </c>
      <c r="AS346" s="1">
        <f t="shared" si="411"/>
        <v>200195.34281055076</v>
      </c>
      <c r="AT346" s="1">
        <f t="shared" si="411"/>
        <v>67543.66615595085</v>
      </c>
      <c r="AU346" s="1">
        <f t="shared" si="368"/>
        <v>87684.079601624398</v>
      </c>
      <c r="AV346" s="1">
        <f t="shared" si="369"/>
        <v>40039.068562110158</v>
      </c>
      <c r="AW346" s="1">
        <f t="shared" si="370"/>
        <v>13508.73323119017</v>
      </c>
      <c r="AX346" s="1">
        <f t="shared" si="422"/>
        <v>300956.39461812982</v>
      </c>
      <c r="AY346" s="1">
        <f t="shared" si="414"/>
        <v>54030.72490963131</v>
      </c>
      <c r="AZ346" s="1">
        <f t="shared" si="415"/>
        <v>12365.092736915902</v>
      </c>
      <c r="BA346" s="1">
        <f t="shared" si="423"/>
        <v>14701.268233003422</v>
      </c>
      <c r="BB346" s="1">
        <f t="shared" si="424"/>
        <v>32301.477992876877</v>
      </c>
      <c r="BC346" s="1">
        <f t="shared" si="425"/>
        <v>41176.506773128698</v>
      </c>
      <c r="BD346" s="1">
        <f t="shared" si="426"/>
        <v>19.353404530266683</v>
      </c>
      <c r="BE346" s="2">
        <f t="shared" si="432"/>
        <v>1.2215527840971803E-2</v>
      </c>
      <c r="BF346" s="2">
        <f t="shared" si="433"/>
        <v>1.0459493193196024E-2</v>
      </c>
      <c r="BG346" s="2">
        <f t="shared" si="434"/>
        <v>6.7106044469667243E-3</v>
      </c>
      <c r="BH346" s="2">
        <f t="shared" si="416"/>
        <v>7.1504742327459462E-3</v>
      </c>
      <c r="BI346" s="2">
        <f t="shared" si="427"/>
        <v>1.4921912043355725E-5</v>
      </c>
      <c r="BJ346" s="2">
        <f t="shared" si="417"/>
        <v>1.0940099785851396E-5</v>
      </c>
      <c r="BK346" s="2">
        <f t="shared" si="418"/>
        <v>4.5032212043649583E-6</v>
      </c>
      <c r="BL346" s="2">
        <f t="shared" si="419"/>
        <v>6.5420706170902054</v>
      </c>
      <c r="BM346" s="2">
        <f t="shared" si="420"/>
        <v>2.1901570270101534</v>
      </c>
      <c r="BN346" s="2">
        <f t="shared" si="421"/>
        <v>0.30416406965402565</v>
      </c>
      <c r="BO346" s="2">
        <f t="shared" si="428"/>
        <v>558.17015509838416</v>
      </c>
      <c r="BP346" s="2">
        <f t="shared" si="429"/>
        <v>38.916949072866785</v>
      </c>
      <c r="BQ346" s="2">
        <f t="shared" si="430"/>
        <v>0.87969343189973603</v>
      </c>
      <c r="BR346" s="11">
        <f t="shared" si="431"/>
        <v>3.1195091262606417E-2</v>
      </c>
      <c r="BS346" s="17">
        <f t="shared" si="412"/>
        <v>2.140709584624111E-5</v>
      </c>
      <c r="BT346" s="17">
        <f t="shared" si="413"/>
        <v>2.1947798231500312E-4</v>
      </c>
      <c r="BU346" s="12">
        <f>(BU$3*templow!$I456+BU$4*templow!$I456^2+BU$5*templow!$I456^6)*(K346/K$56)^$BW$1</f>
        <v>-3.7381275660602991</v>
      </c>
      <c r="BV346" s="12">
        <f>(BV$3*templow!$I456+BV$4*templow!$I456^2+BV$5*templow!$I456^6)*(L346/L$56)^$BW$1</f>
        <v>-3.5734255623363809</v>
      </c>
      <c r="BW346" s="12">
        <f>(BW$3*templow!$I456+BW$4*templow!$I456^2+BW$5*templow!$I456^6)*(M346/M$56)^$BW$1</f>
        <v>-3.9941991601092557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7" spans="1:86">
      <c r="A347" s="2"/>
    </row>
    <row r="348" spans="1:86">
      <c r="A348" s="2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2"/>
      <c r="BF348" s="2"/>
      <c r="BG348" s="2"/>
      <c r="BO348" s="2"/>
      <c r="BP348" s="2"/>
      <c r="BQ348" s="2"/>
      <c r="BU348">
        <v>0</v>
      </c>
      <c r="BV348">
        <v>0</v>
      </c>
      <c r="BW348">
        <v>0</v>
      </c>
    </row>
    <row r="349" spans="1:86">
      <c r="A349" s="2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350" s="2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  <row r="351" spans="1:86">
      <c r="A351" s="2"/>
    </row>
    <row r="352" spans="1:86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H350"/>
  <sheetViews>
    <sheetView workbookViewId="0">
      <pane xSplit="1" ySplit="5" topLeftCell="BA59" activePane="bottomRight" state="frozen"/>
      <selection pane="topRight" activeCell="B1" sqref="B1"/>
      <selection pane="bottomLeft" activeCell="A6" sqref="A6"/>
      <selection pane="bottomRight" activeCell="BF1" sqref="BF1:BH4"/>
    </sheetView>
  </sheetViews>
  <sheetFormatPr defaultRowHeight="15"/>
  <cols>
    <col min="1" max="57" width="9.140625" style="2"/>
    <col min="58" max="59" width="9.28515625" style="2" bestFit="1" customWidth="1"/>
    <col min="60" max="60" width="12.7109375" style="2" bestFit="1" customWidth="1"/>
    <col min="61" max="69" width="9.140625" style="2"/>
    <col min="70" max="70" width="15.28515625" style="2" bestFit="1" customWidth="1"/>
    <col min="71" max="72" width="15.28515625" style="2" customWidth="1"/>
    <col min="73" max="78" width="9.140625" style="2"/>
    <col min="79" max="81" width="9.28515625" style="2" bestFit="1" customWidth="1"/>
    <col min="82" max="82" width="9.28515625" style="2" customWidth="1"/>
    <col min="83" max="83" width="10.5703125" style="2" bestFit="1" customWidth="1"/>
    <col min="84" max="16384" width="9.140625" style="2"/>
  </cols>
  <sheetData>
    <row r="1" spans="1:86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F1" s="2">
        <v>0.10267381546003281</v>
      </c>
      <c r="BG1" s="2">
        <v>5.3843849789935803E-2</v>
      </c>
      <c r="BH1" s="2">
        <v>1.5408460323634668E-2</v>
      </c>
      <c r="BU1" s="2" t="s">
        <v>64</v>
      </c>
      <c r="BW1" s="2">
        <v>-0.25</v>
      </c>
    </row>
    <row r="2" spans="1:86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>
        <v>1.2215527840971803E-2</v>
      </c>
      <c r="BG2" s="2">
        <v>1.0459493193196024E-2</v>
      </c>
      <c r="BH2" s="2">
        <v>6.7106044469667243E-3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2320047.1852118261</v>
      </c>
      <c r="BE3" s="2" t="s">
        <v>54</v>
      </c>
      <c r="BF3" s="2">
        <v>0.14950789050460667</v>
      </c>
      <c r="BG3" s="2">
        <v>0.11076968641152254</v>
      </c>
      <c r="BH3" s="2">
        <v>5.7402569690651904E-2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F4" s="2">
        <v>0.40250950903973925</v>
      </c>
      <c r="BG4" s="2">
        <v>0.31839023806359795</v>
      </c>
      <c r="BH4" s="2">
        <v>0.18099193288069168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E5" s="2" t="s">
        <v>25</v>
      </c>
      <c r="BF5" s="2" t="s">
        <v>26</v>
      </c>
      <c r="BG5" s="2" t="s">
        <v>27</v>
      </c>
      <c r="BH5" s="2" t="s">
        <v>57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SUM(BA6:BC6)*BT6*0.75+0.1*econlow!BD6+0.15*econhigh!BD6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(BU$3*tempmid!$I116+BU$4*tempmid!$I116^2+BU$5*tempmid!$I116^6)*(K6/K$56)^$BW$1</f>
        <v>1.1868197088520147</v>
      </c>
      <c r="BV6" s="12">
        <f>(BV$3*tempmid!$I116+BV$4*tempmid!$I116^2+BV$5*tempmid!$I116^6)*(L6/L$56)^$BW$1</f>
        <v>0.76813343393367928</v>
      </c>
      <c r="BW6" s="12">
        <f>(BW$3*tempmid!$I116+BW$4*tempmid!$I116^2+BW$5*tempmid!$I116^6)*(M6/M$56)^$BW$1</f>
        <v>0.39373073305027645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>SUM(BA7:BC7)*BT7*0.75+0.1*econlow!BD7+0.15*econhigh!BD7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6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7">2*BI$5*BE7*AR7/Z7*1000</f>
        <v>0</v>
      </c>
      <c r="BP7" s="2">
        <f t="shared" si="17"/>
        <v>0</v>
      </c>
      <c r="BQ7" s="2">
        <f t="shared" si="17"/>
        <v>0</v>
      </c>
      <c r="BR7" s="11">
        <f t="shared" ref="BR7:BR70" si="18">SUM(H7:J7)*SUM(B6:D6)/SUM(H6:J6)/SUM(B7:D7)-1+BR$5</f>
        <v>6.4255530852422166E-2</v>
      </c>
      <c r="BS7" s="17">
        <v>0</v>
      </c>
      <c r="BT7" s="17">
        <v>0</v>
      </c>
      <c r="BU7" s="12">
        <f>(BU$3*tempmid!$I117+BU$4*tempmid!$I117^2+BU$5*tempmid!$I117^6)*(K7/K$56)^$BW$1</f>
        <v>1.2064902473942338</v>
      </c>
      <c r="BV7" s="12">
        <f>(BV$3*tempmid!$I117+BV$4*tempmid!$I117^2+BV$5*tempmid!$I117^6)*(L7/L$56)^$BW$1</f>
        <v>0.782234287328891</v>
      </c>
      <c r="BW7" s="12">
        <f>(BW$3*tempmid!$I117+BW$4*tempmid!$I117^2+BW$5*tempmid!$I117^6)*(M7/M$56)^$BW$1</f>
        <v>0.40175362957996086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19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0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1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2">AC8/AC7-1</f>
        <v>-8.1868518598653406E-3</v>
      </c>
      <c r="AG8" s="11"/>
      <c r="AH8" s="11"/>
      <c r="AI8" s="1">
        <f t="shared" ref="AI8:AK23" si="23">(1-$AI$5)*AI7+AU7</f>
        <v>15161.168894687262</v>
      </c>
      <c r="AJ8" s="1">
        <f t="shared" si="23"/>
        <v>1670.4937536078194</v>
      </c>
      <c r="AK8" s="1">
        <f t="shared" si="23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4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>SUM(BA8:BC8)*BT8*0.75+0.1*econlow!BD8+0.15*econhigh!BD8</f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6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7"/>
        <v>0</v>
      </c>
      <c r="BP8" s="2">
        <f t="shared" si="17"/>
        <v>0</v>
      </c>
      <c r="BQ8" s="2">
        <f t="shared" si="17"/>
        <v>0</v>
      </c>
      <c r="BR8" s="11">
        <f t="shared" si="18"/>
        <v>6.7651233799188554E-2</v>
      </c>
      <c r="BS8" s="17">
        <v>0</v>
      </c>
      <c r="BT8" s="17">
        <v>0</v>
      </c>
      <c r="BU8" s="12">
        <f>(BU$3*tempmid!$I118+BU$4*tempmid!$I118^2+BU$5*tempmid!$I118^6)*(K8/K$56)^$BW$1</f>
        <v>1.2236403864760717</v>
      </c>
      <c r="BV8" s="12">
        <f>(BV$3*tempmid!$I118+BV$4*tempmid!$I118^2+BV$5*tempmid!$I118^6)*(L8/L$56)^$BW$1</f>
        <v>0.7981655518384545</v>
      </c>
      <c r="BW8" s="12">
        <f>(BW$3*tempmid!$I118+BW$4*tempmid!$I118^2+BW$5*tempmid!$I118^6)*(M8/M$56)^$BW$1</f>
        <v>0.41013805077549392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19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0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1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2"/>
        <v>-6.6199255029035786E-3</v>
      </c>
      <c r="AG9" s="11"/>
      <c r="AH9" s="11"/>
      <c r="AI9" s="1">
        <f t="shared" si="23"/>
        <v>15253.246420325468</v>
      </c>
      <c r="AJ9" s="1">
        <f t="shared" si="23"/>
        <v>1681.5973521649007</v>
      </c>
      <c r="AK9" s="1">
        <f t="shared" si="23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4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>SUM(BA9:BC9)*BT9*0.75+0.1*econlow!BD9+0.15*econhigh!BD9</f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6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7"/>
        <v>0</v>
      </c>
      <c r="BP9" s="2">
        <f t="shared" si="17"/>
        <v>0</v>
      </c>
      <c r="BQ9" s="2">
        <f t="shared" si="17"/>
        <v>0</v>
      </c>
      <c r="BR9" s="11">
        <f t="shared" si="18"/>
        <v>5.7450470942512738E-2</v>
      </c>
      <c r="BS9" s="17">
        <v>0</v>
      </c>
      <c r="BT9" s="17">
        <v>0</v>
      </c>
      <c r="BU9" s="12">
        <f>(BU$3*tempmid!$I119+BU$4*tempmid!$I119^2+BU$5*tempmid!$I119^6)*(K9/K$56)^$BW$1</f>
        <v>1.2430669484500487</v>
      </c>
      <c r="BV9" s="12">
        <f>(BV$3*tempmid!$I119+BV$4*tempmid!$I119^2+BV$5*tempmid!$I119^6)*(L9/L$56)^$BW$1</f>
        <v>0.81941568507505025</v>
      </c>
      <c r="BW9" s="12">
        <f>(BW$3*tempmid!$I119+BW$4*tempmid!$I119^2+BW$5*tempmid!$I119^6)*(M9/M$56)^$BW$1</f>
        <v>0.41601463526406557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19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0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1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2"/>
        <v>4.359219243165624E-3</v>
      </c>
      <c r="AG10" s="11"/>
      <c r="AH10" s="11"/>
      <c r="AI10" s="1">
        <f t="shared" si="23"/>
        <v>15386.333687158345</v>
      </c>
      <c r="AJ10" s="1">
        <f t="shared" si="23"/>
        <v>1699.9668276187188</v>
      </c>
      <c r="AK10" s="1">
        <f t="shared" si="23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4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>SUM(BA10:BC10)*BT10*0.75+0.1*econlow!BD10+0.15*econhigh!BD10</f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6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7"/>
        <v>0</v>
      </c>
      <c r="BP10" s="2">
        <f t="shared" si="17"/>
        <v>0</v>
      </c>
      <c r="BQ10" s="2">
        <f t="shared" si="17"/>
        <v>0</v>
      </c>
      <c r="BR10" s="11">
        <f t="shared" si="18"/>
        <v>7.5046453543986508E-2</v>
      </c>
      <c r="BS10" s="17">
        <v>0</v>
      </c>
      <c r="BT10" s="17">
        <v>0</v>
      </c>
      <c r="BU10" s="12">
        <f>(BU$3*tempmid!$I120+BU$4*tempmid!$I120^2+BU$5*tempmid!$I120^6)*(K10/K$56)^$BW$1</f>
        <v>1.2593118207155451</v>
      </c>
      <c r="BV10" s="12">
        <f>(BV$3*tempmid!$I120+BV$4*tempmid!$I120^2+BV$5*tempmid!$I120^6)*(L10/L$56)^$BW$1</f>
        <v>0.82564885654975384</v>
      </c>
      <c r="BW10" s="12">
        <f>(BW$3*tempmid!$I120+BW$4*tempmid!$I120^2+BW$5*tempmid!$I120^6)*(M10/M$56)^$BW$1</f>
        <v>0.42251126553065149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19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0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1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2"/>
        <v>-3.4801996623438303E-2</v>
      </c>
      <c r="AG11" s="11"/>
      <c r="AH11" s="11"/>
      <c r="AI11" s="1">
        <f t="shared" si="23"/>
        <v>15558.457848600259</v>
      </c>
      <c r="AJ11" s="1">
        <f t="shared" si="23"/>
        <v>1725.2935495004265</v>
      </c>
      <c r="AK11" s="1">
        <f t="shared" si="23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4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>SUM(BA11:BC11)*BT11*0.75+0.1*econlow!BD11+0.15*econhigh!BD11</f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6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7"/>
        <v>0</v>
      </c>
      <c r="BP11" s="2">
        <f t="shared" si="17"/>
        <v>0</v>
      </c>
      <c r="BQ11" s="2">
        <f t="shared" si="17"/>
        <v>0</v>
      </c>
      <c r="BR11" s="11">
        <f t="shared" si="18"/>
        <v>6.8693189053533804E-2</v>
      </c>
      <c r="BS11" s="17">
        <v>0</v>
      </c>
      <c r="BT11" s="17">
        <v>0</v>
      </c>
      <c r="BU11" s="12">
        <f>(BU$3*tempmid!$I121+BU$4*tempmid!$I121^2+BU$5*tempmid!$I121^6)*(K11/K$56)^$BW$1</f>
        <v>1.278250073957429</v>
      </c>
      <c r="BV11" s="12">
        <f>(BV$3*tempmid!$I121+BV$4*tempmid!$I121^2+BV$5*tempmid!$I121^6)*(L11/L$56)^$BW$1</f>
        <v>0.8335258277849551</v>
      </c>
      <c r="BW11" s="12">
        <f>(BW$3*tempmid!$I121+BW$4*tempmid!$I121^2+BW$5*tempmid!$I121^6)*(M11/M$56)^$BW$1</f>
        <v>0.4255309222237601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19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0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1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2"/>
        <v>-3.5914342187042259E-3</v>
      </c>
      <c r="AG12" s="11"/>
      <c r="AH12" s="11"/>
      <c r="AI12" s="1">
        <f t="shared" si="23"/>
        <v>15767.700827134828</v>
      </c>
      <c r="AJ12" s="1">
        <f t="shared" si="23"/>
        <v>1757.4799652700076</v>
      </c>
      <c r="AK12" s="1">
        <f t="shared" si="23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4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>SUM(BA12:BC12)*BT12*0.75+0.1*econlow!BD12+0.15*econhigh!BD12</f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6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7"/>
        <v>0</v>
      </c>
      <c r="BP12" s="2">
        <f t="shared" si="17"/>
        <v>0</v>
      </c>
      <c r="BQ12" s="2">
        <f t="shared" si="17"/>
        <v>0</v>
      </c>
      <c r="BR12" s="11">
        <f t="shared" si="18"/>
        <v>6.5035237962948605E-2</v>
      </c>
      <c r="BS12" s="17">
        <v>0</v>
      </c>
      <c r="BT12" s="17">
        <v>0</v>
      </c>
      <c r="BU12" s="12">
        <f>(BU$3*tempmid!$I122+BU$4*tempmid!$I122^2+BU$5*tempmid!$I122^6)*(K12/K$56)^$BW$1</f>
        <v>1.296612906629165</v>
      </c>
      <c r="BV12" s="12">
        <f>(BV$3*tempmid!$I122+BV$4*tempmid!$I122^2+BV$5*tempmid!$I122^6)*(L12/L$56)^$BW$1</f>
        <v>0.84881797034193118</v>
      </c>
      <c r="BW12" s="12">
        <f>(BW$3*tempmid!$I122+BW$4*tempmid!$I122^2+BW$5*tempmid!$I122^6)*(M12/M$56)^$BW$1</f>
        <v>0.43619225056872191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19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0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1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2"/>
        <v>-6.1904386233404551E-3</v>
      </c>
      <c r="AG13" s="11"/>
      <c r="AH13" s="11"/>
      <c r="AI13" s="1">
        <f t="shared" si="23"/>
        <v>16011.489771367214</v>
      </c>
      <c r="AJ13" s="1">
        <f t="shared" si="23"/>
        <v>1796.7035905080247</v>
      </c>
      <c r="AK13" s="1">
        <f t="shared" si="23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4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>SUM(BA13:BC13)*BT13*0.75+0.1*econlow!BD13+0.15*econhigh!BD13</f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6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7"/>
        <v>0</v>
      </c>
      <c r="BP13" s="2">
        <f t="shared" si="17"/>
        <v>0</v>
      </c>
      <c r="BQ13" s="2">
        <f t="shared" si="17"/>
        <v>0</v>
      </c>
      <c r="BR13" s="11">
        <f t="shared" si="18"/>
        <v>5.2772381868527701E-2</v>
      </c>
      <c r="BS13" s="17">
        <v>0</v>
      </c>
      <c r="BT13" s="17">
        <v>0</v>
      </c>
      <c r="BU13" s="12">
        <f>(BU$3*tempmid!$I123+BU$4*tempmid!$I123^2+BU$5*tempmid!$I123^6)*(K13/K$56)^$BW$1</f>
        <v>1.3196615207960363</v>
      </c>
      <c r="BV13" s="12">
        <f>(BV$3*tempmid!$I123+BV$4*tempmid!$I123^2+BV$5*tempmid!$I123^6)*(L13/L$56)^$BW$1</f>
        <v>0.8676526964841903</v>
      </c>
      <c r="BW13" s="12">
        <f>(BW$3*tempmid!$I123+BW$4*tempmid!$I123^2+BW$5*tempmid!$I123^6)*(M13/M$56)^$BW$1</f>
        <v>0.44452281187049186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19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0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1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2"/>
        <v>-7.7060795613759225E-3</v>
      </c>
      <c r="AG14" s="11"/>
      <c r="AH14" s="11"/>
      <c r="AI14" s="1">
        <f t="shared" si="23"/>
        <v>16287.616019827288</v>
      </c>
      <c r="AJ14" s="1">
        <f t="shared" si="23"/>
        <v>1842.7073702976782</v>
      </c>
      <c r="AK14" s="1">
        <f t="shared" si="23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4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>SUM(BA14:BC14)*BT14*0.75+0.1*econlow!BD14+0.15*econhigh!BD14</f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6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7"/>
        <v>0</v>
      </c>
      <c r="BP14" s="2">
        <f t="shared" si="17"/>
        <v>0</v>
      </c>
      <c r="BQ14" s="2">
        <f t="shared" si="17"/>
        <v>0</v>
      </c>
      <c r="BR14" s="11">
        <f t="shared" si="18"/>
        <v>7.2294549261994828E-2</v>
      </c>
      <c r="BS14" s="17">
        <v>0</v>
      </c>
      <c r="BT14" s="17">
        <v>0</v>
      </c>
      <c r="BU14" s="12">
        <f>(BU$3*tempmid!$I124+BU$4*tempmid!$I124^2+BU$5*tempmid!$I124^6)*(K14/K$56)^$BW$1</f>
        <v>1.3379161266476787</v>
      </c>
      <c r="BV14" s="12">
        <f>(BV$3*tempmid!$I124+BV$4*tempmid!$I124^2+BV$5*tempmid!$I124^6)*(L14/L$56)^$BW$1</f>
        <v>0.87527771492928119</v>
      </c>
      <c r="BW14" s="12">
        <f>(BW$3*tempmid!$I124+BW$4*tempmid!$I124^2+BW$5*tempmid!$I124^6)*(M14/M$56)^$BW$1</f>
        <v>0.45236266475397369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19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0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1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2"/>
        <v>-3.5826023754592651E-3</v>
      </c>
      <c r="AG15" s="11"/>
      <c r="AH15" s="11"/>
      <c r="AI15" s="1">
        <f t="shared" si="23"/>
        <v>16594.118898996312</v>
      </c>
      <c r="AJ15" s="1">
        <f t="shared" si="23"/>
        <v>1895.5090832679803</v>
      </c>
      <c r="AK15" s="1">
        <f t="shared" si="23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4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>SUM(BA15:BC15)*BT15*0.75+0.1*econlow!BD15+0.15*econhigh!BD15</f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6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7"/>
        <v>0</v>
      </c>
      <c r="BP15" s="2">
        <f t="shared" si="17"/>
        <v>0</v>
      </c>
      <c r="BQ15" s="2">
        <f t="shared" si="17"/>
        <v>0</v>
      </c>
      <c r="BR15" s="11">
        <f t="shared" si="18"/>
        <v>6.9156537978306759E-2</v>
      </c>
      <c r="BS15" s="17">
        <v>0</v>
      </c>
      <c r="BT15" s="17">
        <v>0</v>
      </c>
      <c r="BU15" s="12">
        <f>(BU$3*tempmid!$I125+BU$4*tempmid!$I125^2+BU$5*tempmid!$I125^6)*(K15/K$56)^$BW$1</f>
        <v>1.3571182360336935</v>
      </c>
      <c r="BV15" s="12">
        <f>(BV$3*tempmid!$I125+BV$4*tempmid!$I125^2+BV$5*tempmid!$I125^6)*(L15/L$56)^$BW$1</f>
        <v>0.89071005718912377</v>
      </c>
      <c r="BW15" s="12">
        <f>(BW$3*tempmid!$I125+BW$4*tempmid!$I125^2+BW$5*tempmid!$I125^6)*(M15/M$56)^$BW$1</f>
        <v>0.4592118309386613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19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0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1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2"/>
        <v>-6.5810246464045319E-3</v>
      </c>
      <c r="AG16" s="11"/>
      <c r="AH16" s="11"/>
      <c r="AI16" s="1">
        <f t="shared" si="23"/>
        <v>16933.665119762947</v>
      </c>
      <c r="AJ16" s="1">
        <f t="shared" si="23"/>
        <v>1955.2874379125933</v>
      </c>
      <c r="AK16" s="1">
        <f t="shared" si="23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4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>SUM(BA16:BC16)*BT16*0.75+0.1*econlow!BD16+0.15*econhigh!BD16</f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6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7"/>
        <v>0</v>
      </c>
      <c r="BP16" s="2">
        <f t="shared" si="17"/>
        <v>0</v>
      </c>
      <c r="BQ16" s="2">
        <f t="shared" si="17"/>
        <v>0</v>
      </c>
      <c r="BR16" s="11">
        <f t="shared" si="18"/>
        <v>5.1440999330630149E-2</v>
      </c>
      <c r="BS16" s="17">
        <v>0</v>
      </c>
      <c r="BT16" s="17">
        <v>0</v>
      </c>
      <c r="BU16" s="12">
        <f>(BU$3*tempmid!$I126+BU$4*tempmid!$I126^2+BU$5*tempmid!$I126^6)*(K16/K$56)^$BW$1</f>
        <v>1.3845096123932763</v>
      </c>
      <c r="BV16" s="12">
        <f>(BV$3*tempmid!$I126+BV$4*tempmid!$I126^2+BV$5*tempmid!$I126^6)*(L16/L$56)^$BW$1</f>
        <v>0.90069775944355568</v>
      </c>
      <c r="BW16" s="12">
        <f>(BW$3*tempmid!$I126+BW$4*tempmid!$I126^2+BW$5*tempmid!$I126^6)*(M16/M$56)^$BW$1</f>
        <v>0.46573464920168123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19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0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1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2"/>
        <v>-2.9009460794526598E-2</v>
      </c>
      <c r="AG17" s="11"/>
      <c r="AH17" s="11"/>
      <c r="AI17" s="1">
        <f t="shared" si="23"/>
        <v>17303.613214560632</v>
      </c>
      <c r="AJ17" s="1">
        <f t="shared" si="23"/>
        <v>2022.0972268223595</v>
      </c>
      <c r="AK17" s="1">
        <f t="shared" si="23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4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>SUM(BA17:BC17)*BT17*0.75+0.1*econlow!BD17+0.15*econhigh!BD17</f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6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7"/>
        <v>0</v>
      </c>
      <c r="BP17" s="2">
        <f t="shared" si="17"/>
        <v>0</v>
      </c>
      <c r="BQ17" s="2">
        <f t="shared" si="17"/>
        <v>0</v>
      </c>
      <c r="BR17" s="11">
        <f t="shared" si="18"/>
        <v>4.8303920805933015E-2</v>
      </c>
      <c r="BS17" s="17">
        <v>0</v>
      </c>
      <c r="BT17" s="17">
        <v>0</v>
      </c>
      <c r="BU17" s="12">
        <f>(BU$3*tempmid!$I127+BU$4*tempmid!$I127^2+BU$5*tempmid!$I127^6)*(K17/K$56)^$BW$1</f>
        <v>1.4129513468583519</v>
      </c>
      <c r="BV17" s="12">
        <f>(BV$3*tempmid!$I127+BV$4*tempmid!$I127^2+BV$5*tempmid!$I127^6)*(L17/L$56)^$BW$1</f>
        <v>0.91679093669607781</v>
      </c>
      <c r="BW17" s="12">
        <f>(BW$3*tempmid!$I127+BW$4*tempmid!$I127^2+BW$5*tempmid!$I127^6)*(M17/M$56)^$BW$1</f>
        <v>0.4763310608870332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19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0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1"/>
        <v>-4.3801292754440668E-3</v>
      </c>
      <c r="X18" s="11">
        <f t="shared" si="21"/>
        <v>-6.3176391659285347E-3</v>
      </c>
      <c r="Y18" s="11">
        <f t="shared" si="2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2"/>
        <v>-2.3448777986213587E-3</v>
      </c>
      <c r="AG18" s="11">
        <f t="shared" si="22"/>
        <v>-2.7262534679217687E-3</v>
      </c>
      <c r="AH18" s="11">
        <f t="shared" si="22"/>
        <v>2.9132934827406087E-2</v>
      </c>
      <c r="AI18" s="1">
        <f t="shared" si="23"/>
        <v>17705.192862941749</v>
      </c>
      <c r="AJ18" s="1">
        <f t="shared" si="23"/>
        <v>2096.1006960981927</v>
      </c>
      <c r="AK18" s="1">
        <f t="shared" si="23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4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>SUM(BA18:BC18)*BT18*0.75+0.1*econlow!BD18+0.15*econhigh!BD18</f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6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7"/>
        <v>0</v>
      </c>
      <c r="BP18" s="2">
        <f t="shared" si="17"/>
        <v>0</v>
      </c>
      <c r="BQ18" s="2">
        <f t="shared" si="17"/>
        <v>0</v>
      </c>
      <c r="BR18" s="11">
        <f t="shared" si="18"/>
        <v>6.347093856464367E-2</v>
      </c>
      <c r="BS18" s="17">
        <v>0</v>
      </c>
      <c r="BT18" s="17">
        <v>0</v>
      </c>
      <c r="BU18" s="12">
        <f>(BU$3*tempmid!$I128+BU$4*tempmid!$I128^2+BU$5*tempmid!$I128^6)*(K18/K$56)^$BW$1</f>
        <v>1.4362450561215498</v>
      </c>
      <c r="BV18" s="12">
        <f>(BV$3*tempmid!$I128+BV$4*tempmid!$I128^2+BV$5*tempmid!$I128^6)*(L18/L$56)^$BW$1</f>
        <v>0.93304286827511174</v>
      </c>
      <c r="BW18" s="12">
        <f>(BW$3*tempmid!$I128+BW$4*tempmid!$I128^2+BW$5*tempmid!$I128^6)*(M18/M$56)^$BW$1</f>
        <v>0.4875164277713368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19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0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1"/>
        <v>-8.5899528508527334E-3</v>
      </c>
      <c r="X19" s="11">
        <f t="shared" si="21"/>
        <v>-2.6775413126886471E-2</v>
      </c>
      <c r="Y19" s="11">
        <f t="shared" si="2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2"/>
        <v>4.69647265895623E-3</v>
      </c>
      <c r="AG19" s="11">
        <f t="shared" si="22"/>
        <v>6.6741306627322583E-3</v>
      </c>
      <c r="AH19" s="11">
        <f t="shared" si="22"/>
        <v>2.1307173751365927E-2</v>
      </c>
      <c r="AI19" s="1">
        <f t="shared" si="23"/>
        <v>18136.837984258334</v>
      </c>
      <c r="AJ19" s="1">
        <f t="shared" si="23"/>
        <v>2177.0914061087037</v>
      </c>
      <c r="AK19" s="1">
        <f t="shared" si="23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4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>SUM(BA19:BC19)*BT19*0.75+0.1*econlow!BD19+0.15*econhigh!BD19</f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6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7"/>
        <v>0</v>
      </c>
      <c r="BP19" s="2">
        <f t="shared" si="17"/>
        <v>0</v>
      </c>
      <c r="BQ19" s="2">
        <f t="shared" si="17"/>
        <v>0</v>
      </c>
      <c r="BR19" s="11">
        <f t="shared" si="18"/>
        <v>7.4891970679945102E-2</v>
      </c>
      <c r="BS19" s="17">
        <v>0</v>
      </c>
      <c r="BT19" s="17">
        <v>0</v>
      </c>
      <c r="BU19" s="12">
        <f>(BU$3*tempmid!$I129+BU$4*tempmid!$I129^2+BU$5*tempmid!$I129^6)*(K19/K$56)^$BW$1</f>
        <v>1.4566242476728619</v>
      </c>
      <c r="BV19" s="12">
        <f>(BV$3*tempmid!$I129+BV$4*tempmid!$I129^2+BV$5*tempmid!$I129^6)*(L19/L$56)^$BW$1</f>
        <v>0.94469687012185277</v>
      </c>
      <c r="BW19" s="12">
        <f>(BW$3*tempmid!$I129+BW$4*tempmid!$I129^2+BW$5*tempmid!$I129^6)*(M19/M$56)^$BW$1</f>
        <v>0.49666795869568814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19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0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1"/>
        <v>-2.4798612970081124E-2</v>
      </c>
      <c r="X20" s="11">
        <f t="shared" si="21"/>
        <v>-1.3411914889112975E-2</v>
      </c>
      <c r="Y20" s="11">
        <f t="shared" si="2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2"/>
        <v>-1.2771967666171058E-2</v>
      </c>
      <c r="AG20" s="11">
        <f t="shared" si="22"/>
        <v>-8.8820764208933367E-3</v>
      </c>
      <c r="AH20" s="11">
        <f t="shared" si="22"/>
        <v>-1.7411090343561919E-2</v>
      </c>
      <c r="AI20" s="1">
        <f t="shared" si="23"/>
        <v>18596.447869177071</v>
      </c>
      <c r="AJ20" s="1">
        <f t="shared" si="23"/>
        <v>2264.9858257401193</v>
      </c>
      <c r="AK20" s="1">
        <f t="shared" si="23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4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>SUM(BA20:BC20)*BT20*0.75+0.1*econlow!BD20+0.15*econhigh!BD20</f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6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7"/>
        <v>0</v>
      </c>
      <c r="BP20" s="2">
        <f t="shared" si="17"/>
        <v>0</v>
      </c>
      <c r="BQ20" s="2">
        <f t="shared" si="17"/>
        <v>0</v>
      </c>
      <c r="BR20" s="11">
        <f t="shared" si="18"/>
        <v>3.0247627033290508E-2</v>
      </c>
      <c r="BS20" s="17">
        <v>0</v>
      </c>
      <c r="BT20" s="17">
        <v>0</v>
      </c>
      <c r="BU20" s="12">
        <f>(BU$3*tempmid!$I130+BU$4*tempmid!$I130^2+BU$5*tempmid!$I130^6)*(K20/K$56)^$BW$1</f>
        <v>1.4961452406667475</v>
      </c>
      <c r="BV20" s="12">
        <f>(BV$3*tempmid!$I130+BV$4*tempmid!$I130^2+BV$5*tempmid!$I130^6)*(L20/L$56)^$BW$1</f>
        <v>0.96106189732860736</v>
      </c>
      <c r="BW20" s="12">
        <f>(BW$3*tempmid!$I130+BW$4*tempmid!$I130^2+BW$5*tempmid!$I130^6)*(M20/M$56)^$BW$1</f>
        <v>0.50523302365008194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19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0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1"/>
        <v>-2.2411231897511597E-2</v>
      </c>
      <c r="X21" s="11">
        <f t="shared" si="21"/>
        <v>9.9214385982544506E-3</v>
      </c>
      <c r="Y21" s="11">
        <f t="shared" si="2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2"/>
        <v>-8.7582752643594608E-3</v>
      </c>
      <c r="AG21" s="11">
        <f t="shared" si="22"/>
        <v>2.8611862457217363E-4</v>
      </c>
      <c r="AH21" s="11">
        <f t="shared" si="22"/>
        <v>-3.2814885423209095E-3</v>
      </c>
      <c r="AI21" s="1">
        <f t="shared" si="23"/>
        <v>19086.149934753397</v>
      </c>
      <c r="AJ21" s="1">
        <f t="shared" si="23"/>
        <v>2359.6403746104361</v>
      </c>
      <c r="AK21" s="1">
        <f t="shared" si="23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4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>SUM(BA21:BC21)*BT21*0.75+0.1*econlow!BD21+0.15*econhigh!BD21</f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6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7"/>
        <v>0</v>
      </c>
      <c r="BP21" s="2">
        <f t="shared" si="17"/>
        <v>0</v>
      </c>
      <c r="BQ21" s="2">
        <f t="shared" si="17"/>
        <v>0</v>
      </c>
      <c r="BR21" s="11">
        <f t="shared" si="18"/>
        <v>2.0173876499010562E-2</v>
      </c>
      <c r="BS21" s="17">
        <v>0</v>
      </c>
      <c r="BT21" s="17">
        <v>0</v>
      </c>
      <c r="BU21" s="12">
        <f>(BU$3*tempmid!$I131+BU$4*tempmid!$I131^2+BU$5*tempmid!$I131^6)*(K21/K$56)^$BW$1</f>
        <v>1.5409780728695515</v>
      </c>
      <c r="BV21" s="12">
        <f>(BV$3*tempmid!$I131+BV$4*tempmid!$I131^2+BV$5*tempmid!$I131^6)*(L21/L$56)^$BW$1</f>
        <v>0.97954950169540733</v>
      </c>
      <c r="BW21" s="12">
        <f>(BW$3*tempmid!$I131+BW$4*tempmid!$I131^2+BW$5*tempmid!$I131^6)*(M21/M$56)^$BW$1</f>
        <v>0.51547532216178504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19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0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1"/>
        <v>1.519830866653149E-2</v>
      </c>
      <c r="X22" s="11">
        <f t="shared" si="21"/>
        <v>-1.3346373343440576E-2</v>
      </c>
      <c r="Y22" s="11">
        <f t="shared" si="2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2"/>
        <v>-1.411771290454511E-2</v>
      </c>
      <c r="AG22" s="11">
        <f t="shared" si="22"/>
        <v>4.3436106470791103E-3</v>
      </c>
      <c r="AH22" s="11">
        <f t="shared" si="22"/>
        <v>2.9864948970290017E-2</v>
      </c>
      <c r="AI22" s="1">
        <f t="shared" si="23"/>
        <v>19604.799112691886</v>
      </c>
      <c r="AJ22" s="1">
        <f t="shared" si="23"/>
        <v>2460.7937107426487</v>
      </c>
      <c r="AK22" s="1">
        <f t="shared" si="23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4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5">AL22*AI22^$AR$5*B22^(1-$AR$5)</f>
        <v>12522.720493719629</v>
      </c>
      <c r="AS22" s="1">
        <f t="shared" si="25"/>
        <v>1767.9803332996653</v>
      </c>
      <c r="AT22" s="1">
        <f t="shared" si="25"/>
        <v>561.37624208675288</v>
      </c>
      <c r="AU22" s="1">
        <f t="shared" ref="AU22:AW70" si="26">$AU$5*AR22</f>
        <v>2504.544098743926</v>
      </c>
      <c r="AV22" s="1">
        <f t="shared" si="26"/>
        <v>353.59606665993306</v>
      </c>
      <c r="AW22" s="1">
        <f t="shared" si="26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>SUM(BA22:BC22)*BT22*0.75+0.1*econlow!BD22+0.15*econhigh!BD22</f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6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7"/>
        <v>0</v>
      </c>
      <c r="BP22" s="2">
        <f t="shared" si="17"/>
        <v>0</v>
      </c>
      <c r="BQ22" s="2">
        <f t="shared" si="17"/>
        <v>0</v>
      </c>
      <c r="BR22" s="11">
        <f t="shared" si="18"/>
        <v>6.1508636266423861E-2</v>
      </c>
      <c r="BS22" s="17">
        <v>0</v>
      </c>
      <c r="BT22" s="17">
        <v>0</v>
      </c>
      <c r="BU22" s="12">
        <f>(BU$3*tempmid!$I132+BU$4*tempmid!$I132^2+BU$5*tempmid!$I132^6)*(K22/K$56)^$BW$1</f>
        <v>1.5684829859823797</v>
      </c>
      <c r="BV22" s="12">
        <f>(BV$3*tempmid!$I132+BV$4*tempmid!$I132^2+BV$5*tempmid!$I132^6)*(L22/L$56)^$BW$1</f>
        <v>0.99574126917849659</v>
      </c>
      <c r="BW22" s="12">
        <f>(BW$3*tempmid!$I132+BW$4*tempmid!$I132^2+BW$5*tempmid!$I132^6)*(M22/M$56)^$BW$1</f>
        <v>0.52451675931274366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19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0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1"/>
        <v>-1.4602190653870806E-2</v>
      </c>
      <c r="X23" s="11">
        <f t="shared" si="21"/>
        <v>1.2266952726774027E-2</v>
      </c>
      <c r="Y23" s="11">
        <f t="shared" si="2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2"/>
        <v>-3.6958937098646727E-3</v>
      </c>
      <c r="AG23" s="11">
        <f t="shared" si="22"/>
        <v>-8.4510729951581265E-3</v>
      </c>
      <c r="AH23" s="11">
        <f t="shared" si="22"/>
        <v>5.5492268770880981E-2</v>
      </c>
      <c r="AI23" s="1">
        <f t="shared" si="23"/>
        <v>20148.863300166624</v>
      </c>
      <c r="AJ23" s="1">
        <f t="shared" si="23"/>
        <v>2568.3104063283172</v>
      </c>
      <c r="AK23" s="1">
        <f t="shared" si="23"/>
        <v>813.48906459805391</v>
      </c>
      <c r="AL23" s="14">
        <f t="shared" ref="AL23:AN38" si="27">(1+AL$5)*AL22</f>
        <v>7.7796313315375505</v>
      </c>
      <c r="AM23" s="14">
        <f t="shared" si="27"/>
        <v>1.008904352750092</v>
      </c>
      <c r="AN23" s="14">
        <f t="shared" si="27"/>
        <v>0.4205987458712413</v>
      </c>
      <c r="AO23" s="11">
        <f t="shared" si="24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5"/>
        <v>12926.608401519468</v>
      </c>
      <c r="AS23" s="1">
        <f t="shared" si="25"/>
        <v>1853.1142854562922</v>
      </c>
      <c r="AT23" s="1">
        <f t="shared" si="25"/>
        <v>591.08301482606362</v>
      </c>
      <c r="AU23" s="1">
        <f t="shared" si="26"/>
        <v>2585.321680303894</v>
      </c>
      <c r="AV23" s="1">
        <f t="shared" si="26"/>
        <v>370.62285709125848</v>
      </c>
      <c r="AW23" s="1">
        <f t="shared" si="26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>SUM(BA23:BC23)*BT23*0.75+0.1*econlow!BD23+0.15*econhigh!BD23</f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6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7"/>
        <v>0</v>
      </c>
      <c r="BP23" s="2">
        <f t="shared" si="17"/>
        <v>0</v>
      </c>
      <c r="BQ23" s="2">
        <f t="shared" si="17"/>
        <v>0</v>
      </c>
      <c r="BR23" s="11">
        <f t="shared" si="18"/>
        <v>5.2648442643014909E-2</v>
      </c>
      <c r="BS23" s="17">
        <v>0</v>
      </c>
      <c r="BT23" s="17">
        <v>0</v>
      </c>
      <c r="BU23" s="12">
        <f>(BU$3*tempmid!$I133+BU$4*tempmid!$I133^2+BU$5*tempmid!$I133^6)*(K23/K$56)^$BW$1</f>
        <v>1.6000116071387542</v>
      </c>
      <c r="BV23" s="12">
        <f>(BV$3*tempmid!$I133+BV$4*tempmid!$I133^2+BV$5*tempmid!$I133^6)*(L23/L$56)^$BW$1</f>
        <v>1.0153384489258144</v>
      </c>
      <c r="BW23" s="12">
        <f>(BW$3*tempmid!$I133+BW$4*tempmid!$I133^2+BW$5*tempmid!$I133^6)*(M23/M$56)^$BW$1</f>
        <v>0.53384840224287711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19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0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1"/>
        <v>-1.0600046355257464E-2</v>
      </c>
      <c r="X24" s="11">
        <f t="shared" si="21"/>
        <v>2.4563451909217271E-2</v>
      </c>
      <c r="Y24" s="11">
        <f t="shared" si="2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2"/>
        <v>-1.9065126390688247E-3</v>
      </c>
      <c r="AG24" s="11">
        <f t="shared" si="22"/>
        <v>-2.3503595024234603E-3</v>
      </c>
      <c r="AH24" s="11">
        <f t="shared" si="22"/>
        <v>1.9763214710052823E-2</v>
      </c>
      <c r="AI24" s="1">
        <f t="shared" ref="AI24:AK39" si="28">(1-$AI$5)*AI23+AU23</f>
        <v>20719.298650453857</v>
      </c>
      <c r="AJ24" s="1">
        <f t="shared" si="28"/>
        <v>2682.1022227867443</v>
      </c>
      <c r="AK24" s="1">
        <f t="shared" si="28"/>
        <v>850.35676110346128</v>
      </c>
      <c r="AL24" s="14">
        <f t="shared" si="27"/>
        <v>7.9400560502048938</v>
      </c>
      <c r="AM24" s="14">
        <f t="shared" si="27"/>
        <v>1.0351128363209818</v>
      </c>
      <c r="AN24" s="14">
        <f t="shared" si="27"/>
        <v>0.43050997620774745</v>
      </c>
      <c r="AO24" s="11">
        <f t="shared" si="24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5"/>
        <v>13344.031722777712</v>
      </c>
      <c r="AS24" s="1">
        <f t="shared" si="25"/>
        <v>1942.3679221830037</v>
      </c>
      <c r="AT24" s="1">
        <f t="shared" si="25"/>
        <v>622.57783732422467</v>
      </c>
      <c r="AU24" s="1">
        <f t="shared" si="26"/>
        <v>2668.8063445555426</v>
      </c>
      <c r="AV24" s="1">
        <f t="shared" si="26"/>
        <v>388.47358443660073</v>
      </c>
      <c r="AW24" s="1">
        <f t="shared" si="26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>SUM(BA24:BC24)*BT24*0.75+0.1*econlow!BD24+0.15*econhigh!BD24</f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6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7"/>
        <v>0</v>
      </c>
      <c r="BP24" s="2">
        <f t="shared" si="17"/>
        <v>0</v>
      </c>
      <c r="BQ24" s="2">
        <f t="shared" si="17"/>
        <v>0</v>
      </c>
      <c r="BR24" s="11">
        <f t="shared" si="18"/>
        <v>5.298173514030588E-2</v>
      </c>
      <c r="BS24" s="17">
        <v>0</v>
      </c>
      <c r="BT24" s="17">
        <v>0</v>
      </c>
      <c r="BU24" s="12">
        <f>(BU$3*tempmid!$I134+BU$4*tempmid!$I134^2+BU$5*tempmid!$I134^6)*(K24/K$56)^$BW$1</f>
        <v>1.6311027894411239</v>
      </c>
      <c r="BV24" s="12">
        <f>(BV$3*tempmid!$I134+BV$4*tempmid!$I134^2+BV$5*tempmid!$I134^6)*(L24/L$56)^$BW$1</f>
        <v>1.0387517548700318</v>
      </c>
      <c r="BW24" s="12">
        <f>(BW$3*tempmid!$I134+BW$4*tempmid!$I134^2+BW$5*tempmid!$I134^6)*(M24/M$56)^$BW$1</f>
        <v>0.54377607041486242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19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0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1"/>
        <v>-1.449065348024936E-2</v>
      </c>
      <c r="X25" s="11">
        <f t="shared" si="21"/>
        <v>-1.6231741197668126E-2</v>
      </c>
      <c r="Y25" s="11">
        <f t="shared" si="2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2"/>
        <v>-7.7596257389900281E-5</v>
      </c>
      <c r="AG25" s="11">
        <f t="shared" si="22"/>
        <v>-9.73535026831851E-3</v>
      </c>
      <c r="AH25" s="11">
        <f t="shared" si="22"/>
        <v>1.0258623333963213E-2</v>
      </c>
      <c r="AI25" s="1">
        <f t="shared" si="28"/>
        <v>21316.175129964013</v>
      </c>
      <c r="AJ25" s="1">
        <f t="shared" si="28"/>
        <v>2802.3655849446704</v>
      </c>
      <c r="AK25" s="1">
        <f t="shared" si="28"/>
        <v>889.8366524579601</v>
      </c>
      <c r="AL25" s="14">
        <f t="shared" si="27"/>
        <v>8.1037889063999327</v>
      </c>
      <c r="AM25" s="14">
        <f t="shared" si="27"/>
        <v>1.0620021422207806</v>
      </c>
      <c r="AN25" s="14">
        <f t="shared" si="27"/>
        <v>0.44065476046648366</v>
      </c>
      <c r="AO25" s="11">
        <f t="shared" si="24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5"/>
        <v>13775.299073981647</v>
      </c>
      <c r="AS25" s="1">
        <f t="shared" si="25"/>
        <v>2036.2478405779661</v>
      </c>
      <c r="AT25" s="1">
        <f t="shared" si="25"/>
        <v>655.92537283621471</v>
      </c>
      <c r="AU25" s="1">
        <f t="shared" si="26"/>
        <v>2755.0598147963296</v>
      </c>
      <c r="AV25" s="1">
        <f t="shared" si="26"/>
        <v>407.24956811559326</v>
      </c>
      <c r="AW25" s="1">
        <f t="shared" si="26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>SUM(BA25:BC25)*BT25*0.75+0.1*econlow!BD25+0.15*econhigh!BD25</f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6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7"/>
        <v>0</v>
      </c>
      <c r="BP25" s="2">
        <f t="shared" si="17"/>
        <v>0</v>
      </c>
      <c r="BQ25" s="2">
        <f t="shared" si="17"/>
        <v>0</v>
      </c>
      <c r="BR25" s="11">
        <f t="shared" si="18"/>
        <v>5.1730956327600025E-2</v>
      </c>
      <c r="BS25" s="17">
        <v>0</v>
      </c>
      <c r="BT25" s="17">
        <v>0</v>
      </c>
      <c r="BU25" s="12">
        <f>(BU$3*tempmid!$I135+BU$4*tempmid!$I135^2+BU$5*tempmid!$I135^6)*(K25/K$56)^$BW$1</f>
        <v>1.6638538654274697</v>
      </c>
      <c r="BV25" s="12">
        <f>(BV$3*tempmid!$I135+BV$4*tempmid!$I135^2+BV$5*tempmid!$I135^6)*(L25/L$56)^$BW$1</f>
        <v>1.0576980740814483</v>
      </c>
      <c r="BW25" s="12">
        <f>(BW$3*tempmid!$I135+BW$4*tempmid!$I135^2+BW$5*tempmid!$I135^6)*(M25/M$56)^$BW$1</f>
        <v>0.55661448657732959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19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0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1"/>
        <v>-5.1281902986994754E-2</v>
      </c>
      <c r="X26" s="11">
        <f t="shared" si="21"/>
        <v>-3.7016753471331154E-2</v>
      </c>
      <c r="Y26" s="11">
        <f t="shared" si="21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2"/>
        <v>-1.5721294261408225E-3</v>
      </c>
      <c r="AG26" s="11">
        <f t="shared" si="22"/>
        <v>1.2560552014162951E-2</v>
      </c>
      <c r="AH26" s="11">
        <f t="shared" si="22"/>
        <v>1.1498837137846607E-2</v>
      </c>
      <c r="AI26" s="1">
        <f t="shared" si="28"/>
        <v>21939.617431763942</v>
      </c>
      <c r="AJ26" s="1">
        <f t="shared" si="28"/>
        <v>2929.3785945657969</v>
      </c>
      <c r="AK26" s="1">
        <f t="shared" si="28"/>
        <v>932.03806177940703</v>
      </c>
      <c r="AL26" s="14">
        <f t="shared" si="27"/>
        <v>8.2708981176267589</v>
      </c>
      <c r="AM26" s="14">
        <f t="shared" si="27"/>
        <v>1.0895899562893532</v>
      </c>
      <c r="AN26" s="14">
        <f t="shared" si="27"/>
        <v>0.45103860224616948</v>
      </c>
      <c r="AO26" s="11">
        <f t="shared" si="24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5"/>
        <v>14219.109702597792</v>
      </c>
      <c r="AS26" s="1">
        <f t="shared" si="25"/>
        <v>2134.1259420488577</v>
      </c>
      <c r="AT26" s="1">
        <f t="shared" si="25"/>
        <v>691.18551481508996</v>
      </c>
      <c r="AU26" s="1">
        <f t="shared" si="26"/>
        <v>2843.8219405195587</v>
      </c>
      <c r="AV26" s="1">
        <f t="shared" si="26"/>
        <v>426.82518840977156</v>
      </c>
      <c r="AW26" s="1">
        <f t="shared" si="26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>SUM(BA26:BC26)*BT26*0.75+0.1*econlow!BD26+0.15*econhigh!BD26</f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6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7"/>
        <v>0</v>
      </c>
      <c r="BP26" s="2">
        <f t="shared" si="17"/>
        <v>0</v>
      </c>
      <c r="BQ26" s="2">
        <f t="shared" si="17"/>
        <v>0</v>
      </c>
      <c r="BR26" s="11">
        <f t="shared" si="18"/>
        <v>4.2806571653571907E-2</v>
      </c>
      <c r="BS26" s="17">
        <v>0</v>
      </c>
      <c r="BT26" s="17">
        <v>0</v>
      </c>
      <c r="BU26" s="12">
        <f>(BU$3*tempmid!$I136+BU$4*tempmid!$I136^2+BU$5*tempmid!$I136^6)*(K26/K$56)^$BW$1</f>
        <v>1.7018432228851279</v>
      </c>
      <c r="BV26" s="12">
        <f>(BV$3*tempmid!$I136+BV$4*tempmid!$I136^2+BV$5*tempmid!$I136^6)*(L26/L$56)^$BW$1</f>
        <v>1.0777562718124944</v>
      </c>
      <c r="BW26" s="12">
        <f>(BW$3*tempmid!$I136+BW$4*tempmid!$I136^2+BW$5*tempmid!$I136^6)*(M26/M$56)^$BW$1</f>
        <v>0.56515010733421722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19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0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1"/>
        <v>-4.1487321329563676E-2</v>
      </c>
      <c r="X27" s="11">
        <f t="shared" si="21"/>
        <v>-3.2828119322393379E-3</v>
      </c>
      <c r="Y27" s="11">
        <f t="shared" si="2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2"/>
        <v>-1.2620676686745269E-2</v>
      </c>
      <c r="AG27" s="11">
        <f t="shared" si="22"/>
        <v>-2.9473431528211025E-2</v>
      </c>
      <c r="AH27" s="11">
        <f t="shared" si="22"/>
        <v>-1.9640801612479497E-2</v>
      </c>
      <c r="AI27" s="1">
        <f t="shared" si="28"/>
        <v>22589.477629107107</v>
      </c>
      <c r="AJ27" s="1">
        <f t="shared" si="28"/>
        <v>3063.265923518989</v>
      </c>
      <c r="AK27" s="1">
        <f t="shared" si="28"/>
        <v>977.0713585644844</v>
      </c>
      <c r="AL27" s="14">
        <f t="shared" si="27"/>
        <v>8.4414533081108676</v>
      </c>
      <c r="AM27" s="14">
        <f t="shared" si="27"/>
        <v>1.1178944237946982</v>
      </c>
      <c r="AN27" s="14">
        <f t="shared" si="27"/>
        <v>0.4616671348354846</v>
      </c>
      <c r="AO27" s="11">
        <f t="shared" si="24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5"/>
        <v>14678.013210257626</v>
      </c>
      <c r="AS27" s="1">
        <f t="shared" si="25"/>
        <v>2237.1355800170063</v>
      </c>
      <c r="AT27" s="1">
        <f t="shared" si="25"/>
        <v>728.41369484042536</v>
      </c>
      <c r="AU27" s="1">
        <f t="shared" si="26"/>
        <v>2935.6026420515254</v>
      </c>
      <c r="AV27" s="1">
        <f t="shared" si="26"/>
        <v>447.4271160034013</v>
      </c>
      <c r="AW27" s="1">
        <f t="shared" si="26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>SUM(BA27:BC27)*BT27*0.75+0.1*econlow!BD27+0.15*econhigh!BD27</f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6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7"/>
        <v>0</v>
      </c>
      <c r="BP27" s="2">
        <f t="shared" si="17"/>
        <v>0</v>
      </c>
      <c r="BQ27" s="2">
        <f t="shared" si="17"/>
        <v>0</v>
      </c>
      <c r="BR27" s="11">
        <f t="shared" si="18"/>
        <v>2.9448153818693784E-2</v>
      </c>
      <c r="BS27" s="17">
        <v>0</v>
      </c>
      <c r="BT27" s="17">
        <v>0</v>
      </c>
      <c r="BU27" s="12">
        <f>(BU$3*tempmid!$I137+BU$4*tempmid!$I137^2+BU$5*tempmid!$I137^6)*(K27/K$56)^$BW$1</f>
        <v>1.7452906990564641</v>
      </c>
      <c r="BV27" s="12">
        <f>(BV$3*tempmid!$I137+BV$4*tempmid!$I137^2+BV$5*tempmid!$I137^6)*(L27/L$56)^$BW$1</f>
        <v>1.1055460848147816</v>
      </c>
      <c r="BW27" s="12">
        <f>(BW$3*tempmid!$I137+BW$4*tempmid!$I137^2+BW$5*tempmid!$I137^6)*(M27/M$56)^$BW$1</f>
        <v>0.57524507838846939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19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0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1"/>
        <v>-2.8187302532176051E-2</v>
      </c>
      <c r="X28" s="11">
        <f t="shared" si="21"/>
        <v>3.0186328589969724E-2</v>
      </c>
      <c r="Y28" s="11">
        <f t="shared" si="2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2"/>
        <v>-1.2130262696667726E-2</v>
      </c>
      <c r="AG28" s="11">
        <f t="shared" si="22"/>
        <v>1.3559749423182055E-3</v>
      </c>
      <c r="AH28" s="11">
        <f t="shared" si="22"/>
        <v>1.7372753430668908E-3</v>
      </c>
      <c r="AI28" s="1">
        <f t="shared" si="28"/>
        <v>23266.132508247923</v>
      </c>
      <c r="AJ28" s="1">
        <f t="shared" si="28"/>
        <v>3204.3664471704915</v>
      </c>
      <c r="AK28" s="1">
        <f t="shared" si="28"/>
        <v>1025.0469616761211</v>
      </c>
      <c r="AL28" s="14">
        <f t="shared" si="27"/>
        <v>8.6155255378073292</v>
      </c>
      <c r="AM28" s="14">
        <f t="shared" si="27"/>
        <v>1.1469341613675916</v>
      </c>
      <c r="AN28" s="14">
        <f t="shared" si="27"/>
        <v>0.47254612426915754</v>
      </c>
      <c r="AO28" s="11">
        <f t="shared" si="24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5"/>
        <v>15144.061131962364</v>
      </c>
      <c r="AS28" s="1">
        <f t="shared" si="25"/>
        <v>2347.129099409734</v>
      </c>
      <c r="AT28" s="1">
        <f t="shared" si="25"/>
        <v>767.66952063484507</v>
      </c>
      <c r="AU28" s="1">
        <f t="shared" si="26"/>
        <v>3028.8122263924729</v>
      </c>
      <c r="AV28" s="1">
        <f t="shared" si="26"/>
        <v>469.42581988194684</v>
      </c>
      <c r="AW28" s="1">
        <f t="shared" si="26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>SUM(BA28:BC28)*BT28*0.75+0.1*econlow!BD28+0.15*econhigh!BD28</f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6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7"/>
        <v>0</v>
      </c>
      <c r="BP28" s="2">
        <f t="shared" si="17"/>
        <v>0</v>
      </c>
      <c r="BQ28" s="2">
        <f t="shared" si="17"/>
        <v>0</v>
      </c>
      <c r="BR28" s="11">
        <f t="shared" si="18"/>
        <v>1.7109021078205416E-2</v>
      </c>
      <c r="BS28" s="17">
        <v>0</v>
      </c>
      <c r="BT28" s="17">
        <v>0</v>
      </c>
      <c r="BU28" s="12">
        <f>(BU$3*tempmid!$I138+BU$4*tempmid!$I138^2+BU$5*tempmid!$I138^6)*(K28/K$56)^$BW$1</f>
        <v>1.7941835549183269</v>
      </c>
      <c r="BV28" s="12">
        <f>(BV$3*tempmid!$I138+BV$4*tempmid!$I138^2+BV$5*tempmid!$I138^6)*(L28/L$56)^$BW$1</f>
        <v>1.1381382614335238</v>
      </c>
      <c r="BW28" s="12">
        <f>(BW$3*tempmid!$I138+BW$4*tempmid!$I138^2+BW$5*tempmid!$I138^6)*(M28/M$56)^$BW$1</f>
        <v>0.58714146414718249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19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0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1"/>
        <v>-2.0726712821921511E-2</v>
      </c>
      <c r="X29" s="11">
        <f t="shared" si="21"/>
        <v>1.3669243377886886E-2</v>
      </c>
      <c r="Y29" s="11">
        <f t="shared" si="2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2"/>
        <v>-4.4187025312232286E-3</v>
      </c>
      <c r="AG29" s="11">
        <f t="shared" si="22"/>
        <v>2.0078250388817498E-3</v>
      </c>
      <c r="AH29" s="11">
        <f t="shared" si="22"/>
        <v>2.6291273103436374E-2</v>
      </c>
      <c r="AI29" s="1">
        <f t="shared" si="28"/>
        <v>23968.331483815607</v>
      </c>
      <c r="AJ29" s="1">
        <f t="shared" si="28"/>
        <v>3353.3556223353889</v>
      </c>
      <c r="AK29" s="1">
        <f t="shared" si="28"/>
        <v>1076.076169635478</v>
      </c>
      <c r="AL29" s="14">
        <f t="shared" si="27"/>
        <v>8.7931873320071432</v>
      </c>
      <c r="AM29" s="14">
        <f t="shared" si="27"/>
        <v>1.1767282692462604</v>
      </c>
      <c r="AN29" s="14">
        <f t="shared" si="27"/>
        <v>0.48368147245606974</v>
      </c>
      <c r="AO29" s="11">
        <f t="shared" si="24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5"/>
        <v>15618.982920650913</v>
      </c>
      <c r="AS29" s="1">
        <f t="shared" si="25"/>
        <v>2462.3553193478451</v>
      </c>
      <c r="AT29" s="1">
        <f t="shared" si="25"/>
        <v>808.99433513658573</v>
      </c>
      <c r="AU29" s="1">
        <f t="shared" si="26"/>
        <v>3123.796584130183</v>
      </c>
      <c r="AV29" s="1">
        <f t="shared" si="26"/>
        <v>492.47106386956904</v>
      </c>
      <c r="AW29" s="1">
        <f t="shared" si="26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>SUM(BA29:BC29)*BT29*0.75+0.1*econlow!BD29+0.15*econhigh!BD29</f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6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7"/>
        <v>0</v>
      </c>
      <c r="BP29" s="2">
        <f t="shared" si="17"/>
        <v>0</v>
      </c>
      <c r="BQ29" s="2">
        <f t="shared" si="17"/>
        <v>0</v>
      </c>
      <c r="BR29" s="11">
        <f t="shared" si="18"/>
        <v>3.5451074401415789E-2</v>
      </c>
      <c r="BS29" s="17">
        <v>0</v>
      </c>
      <c r="BT29" s="17">
        <v>0</v>
      </c>
      <c r="BU29" s="12">
        <f>(BU$3*tempmid!$I139+BU$4*tempmid!$I139^2+BU$5*tempmid!$I139^6)*(K29/K$56)^$BW$1</f>
        <v>1.833738602202019</v>
      </c>
      <c r="BV29" s="12">
        <f>(BV$3*tempmid!$I139+BV$4*tempmid!$I139^2+BV$5*tempmid!$I139^6)*(L29/L$56)^$BW$1</f>
        <v>1.1705634057375345</v>
      </c>
      <c r="BW29" s="12">
        <f>(BW$3*tempmid!$I139+BW$4*tempmid!$I139^2+BW$5*tempmid!$I139^6)*(M29/M$56)^$BW$1</f>
        <v>0.59846558593452215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19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0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1"/>
        <v>-1.9561938367143039E-3</v>
      </c>
      <c r="X30" s="11">
        <f t="shared" si="21"/>
        <v>2.040129612331798E-3</v>
      </c>
      <c r="Y30" s="11">
        <f t="shared" si="2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2"/>
        <v>-1.4389132472048205E-2</v>
      </c>
      <c r="AG30" s="11">
        <f t="shared" si="22"/>
        <v>-8.7584823488597863E-3</v>
      </c>
      <c r="AH30" s="11">
        <f t="shared" si="22"/>
        <v>1.3241394069414048E-2</v>
      </c>
      <c r="AI30" s="1">
        <f t="shared" si="28"/>
        <v>24695.294919564229</v>
      </c>
      <c r="AJ30" s="1">
        <f t="shared" si="28"/>
        <v>3510.4911239714193</v>
      </c>
      <c r="AK30" s="1">
        <f t="shared" si="28"/>
        <v>1130.2674196992473</v>
      </c>
      <c r="AL30" s="14">
        <f t="shared" si="27"/>
        <v>8.974512711554107</v>
      </c>
      <c r="AM30" s="14">
        <f t="shared" si="27"/>
        <v>1.2072963438391364</v>
      </c>
      <c r="AN30" s="14">
        <f t="shared" si="27"/>
        <v>0.49507922038107216</v>
      </c>
      <c r="AO30" s="11">
        <f t="shared" si="24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5"/>
        <v>16104.103440851959</v>
      </c>
      <c r="AS30" s="1">
        <f t="shared" si="25"/>
        <v>2581.9539914058173</v>
      </c>
      <c r="AT30" s="1">
        <f t="shared" si="25"/>
        <v>852.46594137172281</v>
      </c>
      <c r="AU30" s="1">
        <f t="shared" si="26"/>
        <v>3220.8206881703918</v>
      </c>
      <c r="AV30" s="1">
        <f t="shared" si="26"/>
        <v>516.39079828116348</v>
      </c>
      <c r="AW30" s="1">
        <f t="shared" si="26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>SUM(BA30:BC30)*BT30*0.75+0.1*econlow!BD30+0.15*econhigh!BD30</f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6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7"/>
        <v>0</v>
      </c>
      <c r="BP30" s="2">
        <f t="shared" si="17"/>
        <v>0</v>
      </c>
      <c r="BQ30" s="2">
        <f t="shared" si="17"/>
        <v>0</v>
      </c>
      <c r="BR30" s="11">
        <f t="shared" si="18"/>
        <v>5.377947418379822E-2</v>
      </c>
      <c r="BS30" s="17">
        <v>0</v>
      </c>
      <c r="BT30" s="17">
        <v>0</v>
      </c>
      <c r="BU30" s="12">
        <f>(BU$3*tempmid!$I140+BU$4*tempmid!$I140^2+BU$5*tempmid!$I140^6)*(K30/K$56)^$BW$1</f>
        <v>1.8658469028329643</v>
      </c>
      <c r="BV30" s="12">
        <f>(BV$3*tempmid!$I140+BV$4*tempmid!$I140^2+BV$5*tempmid!$I140^6)*(L30/L$56)^$BW$1</f>
        <v>1.1926184218029043</v>
      </c>
      <c r="BW30" s="12">
        <f>(BW$3*tempmid!$I140+BW$4*tempmid!$I140^2+BW$5*tempmid!$I140^6)*(M30/M$56)^$BW$1</f>
        <v>0.60799585564269576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19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0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1"/>
        <v>-1.3011283320596201E-2</v>
      </c>
      <c r="X31" s="11">
        <f t="shared" si="21"/>
        <v>6.0560791359451915E-3</v>
      </c>
      <c r="Y31" s="11">
        <f t="shared" si="2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2"/>
        <v>-1.1533292981858012E-2</v>
      </c>
      <c r="AG31" s="11">
        <f t="shared" si="22"/>
        <v>3.6188748862926667E-2</v>
      </c>
      <c r="AH31" s="11">
        <f t="shared" si="22"/>
        <v>1.6549153534043626E-2</v>
      </c>
      <c r="AI31" s="1">
        <f t="shared" si="28"/>
        <v>25446.586115778198</v>
      </c>
      <c r="AJ31" s="1">
        <f t="shared" si="28"/>
        <v>3675.8328098554407</v>
      </c>
      <c r="AK31" s="1">
        <f t="shared" si="28"/>
        <v>1187.7338660036671</v>
      </c>
      <c r="AL31" s="14">
        <f t="shared" si="27"/>
        <v>9.1595772236847885</v>
      </c>
      <c r="AM31" s="14">
        <f t="shared" si="27"/>
        <v>1.2386584906139566</v>
      </c>
      <c r="AN31" s="14">
        <f t="shared" si="27"/>
        <v>0.50674555138225119</v>
      </c>
      <c r="AO31" s="11">
        <f t="shared" si="24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5"/>
        <v>16606.714721536202</v>
      </c>
      <c r="AS31" s="1">
        <f t="shared" si="25"/>
        <v>2707.8262661865601</v>
      </c>
      <c r="AT31" s="1">
        <f t="shared" si="25"/>
        <v>898.1602512070865</v>
      </c>
      <c r="AU31" s="1">
        <f t="shared" si="26"/>
        <v>3321.3429443072405</v>
      </c>
      <c r="AV31" s="1">
        <f t="shared" si="26"/>
        <v>541.56525323731205</v>
      </c>
      <c r="AW31" s="1">
        <f t="shared" si="26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>SUM(BA31:BC31)*BT31*0.75+0.1*econlow!BD31+0.15*econhigh!BD31</f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6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7"/>
        <v>0</v>
      </c>
      <c r="BP31" s="2">
        <f t="shared" si="17"/>
        <v>0</v>
      </c>
      <c r="BQ31" s="2">
        <f t="shared" si="17"/>
        <v>0</v>
      </c>
      <c r="BR31" s="11">
        <f t="shared" si="18"/>
        <v>4.6607326093668328E-2</v>
      </c>
      <c r="BS31" s="17">
        <v>0</v>
      </c>
      <c r="BT31" s="17">
        <v>0</v>
      </c>
      <c r="BU31" s="12">
        <f>(BU$3*tempmid!$I141+BU$4*tempmid!$I141^2+BU$5*tempmid!$I141^6)*(K31/K$56)^$BW$1</f>
        <v>1.9006080622314518</v>
      </c>
      <c r="BV31" s="12">
        <f>(BV$3*tempmid!$I141+BV$4*tempmid!$I141^2+BV$5*tempmid!$I141^6)*(L31/L$56)^$BW$1</f>
        <v>1.2183218836506426</v>
      </c>
      <c r="BW31" s="12">
        <f>(BW$3*tempmid!$I141+BW$4*tempmid!$I141^2+BW$5*tempmid!$I141^6)*(M31/M$56)^$BW$1</f>
        <v>0.61957912783212143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19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0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1"/>
        <v>-1.9225474792414321E-2</v>
      </c>
      <c r="X32" s="11">
        <f t="shared" si="21"/>
        <v>-1.621067917238872E-2</v>
      </c>
      <c r="Y32" s="11">
        <f t="shared" si="2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2"/>
        <v>-1.0532003704103454E-2</v>
      </c>
      <c r="AG32" s="11">
        <f t="shared" si="22"/>
        <v>2.3311752738808256E-3</v>
      </c>
      <c r="AH32" s="11">
        <f t="shared" si="22"/>
        <v>3.6486417892915846E-3</v>
      </c>
      <c r="AI32" s="1">
        <f t="shared" si="28"/>
        <v>26223.270448507621</v>
      </c>
      <c r="AJ32" s="1">
        <f t="shared" si="28"/>
        <v>3849.8147821072084</v>
      </c>
      <c r="AK32" s="1">
        <f t="shared" si="28"/>
        <v>1248.5925296447178</v>
      </c>
      <c r="AL32" s="14">
        <f t="shared" si="27"/>
        <v>9.3484579735044626</v>
      </c>
      <c r="AM32" s="14">
        <f t="shared" si="27"/>
        <v>1.2708353373216845</v>
      </c>
      <c r="AN32" s="14">
        <f t="shared" si="27"/>
        <v>0.51868679450542221</v>
      </c>
      <c r="AO32" s="11">
        <f t="shared" si="24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5"/>
        <v>17128.86655162213</v>
      </c>
      <c r="AS32" s="1">
        <f t="shared" si="25"/>
        <v>2841.1558926250655</v>
      </c>
      <c r="AT32" s="1">
        <f t="shared" si="25"/>
        <v>946.69792193630326</v>
      </c>
      <c r="AU32" s="1">
        <f t="shared" si="26"/>
        <v>3425.7733103244263</v>
      </c>
      <c r="AV32" s="1">
        <f t="shared" si="26"/>
        <v>568.23117852501309</v>
      </c>
      <c r="AW32" s="1">
        <f t="shared" si="26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>SUM(BA32:BC32)*BT32*0.75+0.1*econlow!BD32+0.15*econhigh!BD32</f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6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7"/>
        <v>0</v>
      </c>
      <c r="BP32" s="2">
        <f t="shared" si="17"/>
        <v>0</v>
      </c>
      <c r="BQ32" s="2">
        <f t="shared" si="17"/>
        <v>0</v>
      </c>
      <c r="BR32" s="11">
        <f t="shared" si="18"/>
        <v>4.3919983115699973E-2</v>
      </c>
      <c r="BS32" s="17">
        <v>0</v>
      </c>
      <c r="BT32" s="17">
        <v>0</v>
      </c>
      <c r="BU32" s="12">
        <f>(BU$3*tempmid!$I142+BU$4*tempmid!$I142^2+BU$5*tempmid!$I142^6)*(K32/K$56)^$BW$1</f>
        <v>1.9374348696339065</v>
      </c>
      <c r="BV32" s="12">
        <f>(BV$3*tempmid!$I142+BV$4*tempmid!$I142^2+BV$5*tempmid!$I142^6)*(L32/L$56)^$BW$1</f>
        <v>1.2403429547831755</v>
      </c>
      <c r="BW32" s="12">
        <f>(BW$3*tempmid!$I142+BW$4*tempmid!$I142^2+BW$5*tempmid!$I142^6)*(M32/M$56)^$BW$1</f>
        <v>0.63113939646090611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19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0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1"/>
        <v>2.521244251574295E-4</v>
      </c>
      <c r="X33" s="11">
        <f t="shared" si="21"/>
        <v>7.9341206106642304E-5</v>
      </c>
      <c r="Y33" s="11">
        <f t="shared" si="2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2"/>
        <v>-3.3491621384740267E-4</v>
      </c>
      <c r="AG33" s="11">
        <f t="shared" si="22"/>
        <v>8.5558456280623307E-3</v>
      </c>
      <c r="AH33" s="11">
        <f t="shared" si="22"/>
        <v>-5.7443475828427015E-3</v>
      </c>
      <c r="AI33" s="1">
        <f t="shared" si="28"/>
        <v>27026.716713981288</v>
      </c>
      <c r="AJ33" s="1">
        <f t="shared" si="28"/>
        <v>4033.0644824215005</v>
      </c>
      <c r="AK33" s="1">
        <f t="shared" si="28"/>
        <v>1313.0728610675067</v>
      </c>
      <c r="AL33" s="14">
        <f t="shared" si="27"/>
        <v>9.5412336561121034</v>
      </c>
      <c r="AM33" s="14">
        <f t="shared" si="27"/>
        <v>1.3038480475639525</v>
      </c>
      <c r="AN33" s="14">
        <f t="shared" si="27"/>
        <v>0.53090942793766982</v>
      </c>
      <c r="AO33" s="11">
        <f t="shared" si="24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5"/>
        <v>17666.70561109337</v>
      </c>
      <c r="AS33" s="1">
        <f t="shared" si="25"/>
        <v>2982.3780962531046</v>
      </c>
      <c r="AT33" s="1">
        <f t="shared" si="25"/>
        <v>997.71591982171071</v>
      </c>
      <c r="AU33" s="1">
        <f t="shared" si="26"/>
        <v>3533.3411222186742</v>
      </c>
      <c r="AV33" s="1">
        <f t="shared" si="26"/>
        <v>596.47561925062098</v>
      </c>
      <c r="AW33" s="1">
        <f t="shared" si="26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>SUM(BA33:BC33)*BT33*0.75+0.1*econlow!BD33+0.15*econhigh!BD33</f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6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7"/>
        <v>0</v>
      </c>
      <c r="BP33" s="2">
        <f t="shared" si="17"/>
        <v>0</v>
      </c>
      <c r="BQ33" s="2">
        <f t="shared" si="17"/>
        <v>0</v>
      </c>
      <c r="BR33" s="11">
        <f t="shared" si="18"/>
        <v>4.4197072041392865E-2</v>
      </c>
      <c r="BS33" s="17">
        <v>0</v>
      </c>
      <c r="BT33" s="17">
        <v>0</v>
      </c>
      <c r="BU33" s="12">
        <f>(BU$3*tempmid!$I143+BU$4*tempmid!$I143^2+BU$5*tempmid!$I143^6)*(K33/K$56)^$BW$1</f>
        <v>1.9739628538822129</v>
      </c>
      <c r="BV33" s="12">
        <f>(BV$3*tempmid!$I143+BV$4*tempmid!$I143^2+BV$5*tempmid!$I143^6)*(L33/L$56)^$BW$1</f>
        <v>1.2625731407244289</v>
      </c>
      <c r="BW33" s="12">
        <f>(BW$3*tempmid!$I143+BW$4*tempmid!$I143^2+BW$5*tempmid!$I143^6)*(M33/M$56)^$BW$1</f>
        <v>0.64226127317859394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19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0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1"/>
        <v>-1.51105625085175E-2</v>
      </c>
      <c r="X34" s="11">
        <f t="shared" si="21"/>
        <v>-1.4631099862875141E-3</v>
      </c>
      <c r="Y34" s="11">
        <f t="shared" si="2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2"/>
        <v>2.1924188184192506E-3</v>
      </c>
      <c r="AG34" s="11">
        <f t="shared" si="22"/>
        <v>1.3359023132734738E-2</v>
      </c>
      <c r="AH34" s="11">
        <f t="shared" si="22"/>
        <v>2.5515467739823494E-2</v>
      </c>
      <c r="AI34" s="1">
        <f t="shared" si="28"/>
        <v>27857.386164801832</v>
      </c>
      <c r="AJ34" s="1">
        <f t="shared" si="28"/>
        <v>4226.2336534299711</v>
      </c>
      <c r="AK34" s="1">
        <f t="shared" si="28"/>
        <v>1381.3087589250983</v>
      </c>
      <c r="AL34" s="14">
        <f t="shared" si="27"/>
        <v>9.737984589387839</v>
      </c>
      <c r="AM34" s="14">
        <f t="shared" si="27"/>
        <v>1.3377183347129475</v>
      </c>
      <c r="AN34" s="14">
        <f t="shared" si="27"/>
        <v>0.54342008252179885</v>
      </c>
      <c r="AO34" s="11">
        <f t="shared" si="24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5"/>
        <v>18224.781346912463</v>
      </c>
      <c r="AS34" s="1">
        <f t="shared" si="25"/>
        <v>3130.3290962038368</v>
      </c>
      <c r="AT34" s="1">
        <f t="shared" si="25"/>
        <v>1051.2386818989658</v>
      </c>
      <c r="AU34" s="1">
        <f t="shared" si="26"/>
        <v>3644.9562693824928</v>
      </c>
      <c r="AV34" s="1">
        <f t="shared" si="26"/>
        <v>626.06581924076738</v>
      </c>
      <c r="AW34" s="1">
        <f t="shared" si="26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>SUM(BA34:BC34)*BT34*0.75+0.1*econlow!BD34+0.15*econhigh!BD34</f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6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7"/>
        <v>0</v>
      </c>
      <c r="BP34" s="2">
        <f t="shared" si="17"/>
        <v>0</v>
      </c>
      <c r="BQ34" s="2">
        <f t="shared" si="17"/>
        <v>0</v>
      </c>
      <c r="BR34" s="11">
        <f t="shared" si="18"/>
        <v>5.7694154448594243E-2</v>
      </c>
      <c r="BS34" s="17">
        <v>0</v>
      </c>
      <c r="BT34" s="17">
        <v>0</v>
      </c>
      <c r="BU34" s="12">
        <f>(BU$3*tempmid!$I144+BU$4*tempmid!$I144^2+BU$5*tempmid!$I144^6)*(K34/K$56)^$BW$1</f>
        <v>2.0029938875375506</v>
      </c>
      <c r="BV34" s="12">
        <f>(BV$3*tempmid!$I144+BV$4*tempmid!$I144^2+BV$5*tempmid!$I144^6)*(L34/L$56)^$BW$1</f>
        <v>1.2871010838147867</v>
      </c>
      <c r="BW34" s="12">
        <f>(BW$3*tempmid!$I144+BW$4*tempmid!$I144^2+BW$5*tempmid!$I144^6)*(M34/M$56)^$BW$1</f>
        <v>0.64757189318406683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19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0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1"/>
        <v>-2.3085892152052589E-2</v>
      </c>
      <c r="X35" s="11">
        <f t="shared" si="21"/>
        <v>-3.394743664338673E-3</v>
      </c>
      <c r="Y35" s="11">
        <f t="shared" si="2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2"/>
        <v>6.7979909893551849E-3</v>
      </c>
      <c r="AG35" s="11">
        <f t="shared" si="22"/>
        <v>-9.2360891870889583E-3</v>
      </c>
      <c r="AH35" s="11">
        <f t="shared" si="22"/>
        <v>-8.2138078025238981E-3</v>
      </c>
      <c r="AI35" s="1">
        <f t="shared" si="28"/>
        <v>28716.603817704141</v>
      </c>
      <c r="AJ35" s="1">
        <f t="shared" si="28"/>
        <v>4429.6761073277412</v>
      </c>
      <c r="AK35" s="1">
        <f t="shared" si="28"/>
        <v>1453.4256194123818</v>
      </c>
      <c r="AL35" s="14">
        <f t="shared" si="27"/>
        <v>9.938792747456521</v>
      </c>
      <c r="AM35" s="14">
        <f t="shared" si="27"/>
        <v>1.3724684761928969</v>
      </c>
      <c r="AN35" s="14">
        <f t="shared" si="27"/>
        <v>0.55622554535360091</v>
      </c>
      <c r="AO35" s="11">
        <f t="shared" si="24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5"/>
        <v>18805.705535227633</v>
      </c>
      <c r="AS35" s="1">
        <f t="shared" si="25"/>
        <v>3283.9817317822931</v>
      </c>
      <c r="AT35" s="1">
        <f t="shared" si="25"/>
        <v>1107.2037703407129</v>
      </c>
      <c r="AU35" s="1">
        <f t="shared" si="26"/>
        <v>3761.141107045527</v>
      </c>
      <c r="AV35" s="1">
        <f t="shared" si="26"/>
        <v>656.79634635645868</v>
      </c>
      <c r="AW35" s="1">
        <f t="shared" si="26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>SUM(BA35:BC35)*BT35*0.75+0.1*econlow!BD35+0.15*econhigh!BD35</f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6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7"/>
        <v>0</v>
      </c>
      <c r="BP35" s="2">
        <f t="shared" si="17"/>
        <v>0</v>
      </c>
      <c r="BQ35" s="2">
        <f t="shared" si="17"/>
        <v>0</v>
      </c>
      <c r="BR35" s="11">
        <f t="shared" si="18"/>
        <v>4.9561917962211294E-2</v>
      </c>
      <c r="BS35" s="17">
        <v>0</v>
      </c>
      <c r="BT35" s="17">
        <v>0</v>
      </c>
      <c r="BU35" s="12">
        <f>(BU$3*tempmid!$I145+BU$4*tempmid!$I145^2+BU$5*tempmid!$I145^6)*(K35/K$56)^$BW$1</f>
        <v>2.0354096671844859</v>
      </c>
      <c r="BV35" s="12">
        <f>(BV$3*tempmid!$I145+BV$4*tempmid!$I145^2+BV$5*tempmid!$I145^6)*(L35/L$56)^$BW$1</f>
        <v>1.3168401349451111</v>
      </c>
      <c r="BW35" s="12">
        <f>(BW$3*tempmid!$I145+BW$4*tempmid!$I145^2+BW$5*tempmid!$I145^6)*(M35/M$56)^$BW$1</f>
        <v>0.65520362980221369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19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0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1"/>
        <v>-3.8296340831148634E-2</v>
      </c>
      <c r="X36" s="11">
        <f t="shared" si="21"/>
        <v>3.7300021340771483E-3</v>
      </c>
      <c r="Y36" s="11">
        <f t="shared" si="2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2"/>
        <v>-1.1186699096666142E-2</v>
      </c>
      <c r="AG36" s="11">
        <f t="shared" si="22"/>
        <v>-3.9632070314776113E-2</v>
      </c>
      <c r="AH36" s="11">
        <f t="shared" si="22"/>
        <v>-1.137445808159776E-2</v>
      </c>
      <c r="AI36" s="1">
        <f t="shared" si="28"/>
        <v>29606.084542979253</v>
      </c>
      <c r="AJ36" s="1">
        <f t="shared" si="28"/>
        <v>4643.5048429514254</v>
      </c>
      <c r="AK36" s="1">
        <f t="shared" si="28"/>
        <v>1529.5238115392863</v>
      </c>
      <c r="AL36" s="14">
        <f t="shared" si="27"/>
        <v>10.143741794841343</v>
      </c>
      <c r="AM36" s="14">
        <f t="shared" si="27"/>
        <v>1.4081213281325451</v>
      </c>
      <c r="AN36" s="14">
        <f t="shared" si="27"/>
        <v>0.56933276346388972</v>
      </c>
      <c r="AO36" s="11">
        <f t="shared" si="24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5"/>
        <v>19414.601595393222</v>
      </c>
      <c r="AS36" s="1">
        <f t="shared" si="25"/>
        <v>3445.5695493833528</v>
      </c>
      <c r="AT36" s="1">
        <f t="shared" si="25"/>
        <v>1165.5922721539505</v>
      </c>
      <c r="AU36" s="1">
        <f t="shared" si="26"/>
        <v>3882.9203190786448</v>
      </c>
      <c r="AV36" s="1">
        <f t="shared" si="26"/>
        <v>689.11390987667062</v>
      </c>
      <c r="AW36" s="1">
        <f t="shared" si="26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>SUM(BA36:BC36)*BT36*0.75+0.1*econlow!BD36+0.15*econhigh!BD36</f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6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7"/>
        <v>0</v>
      </c>
      <c r="BP36" s="2">
        <f t="shared" si="17"/>
        <v>0</v>
      </c>
      <c r="BQ36" s="2">
        <f t="shared" si="17"/>
        <v>0</v>
      </c>
      <c r="BR36" s="11">
        <f t="shared" si="18"/>
        <v>4.6800538557361299E-2</v>
      </c>
      <c r="BS36" s="17">
        <v>0</v>
      </c>
      <c r="BT36" s="17">
        <v>0</v>
      </c>
      <c r="BU36" s="12">
        <f>(BU$3*tempmid!$I146+BU$4*tempmid!$I146^2+BU$5*tempmid!$I146^6)*(K36/K$56)^$BW$1</f>
        <v>2.069762885290702</v>
      </c>
      <c r="BV36" s="12">
        <f>(BV$3*tempmid!$I146+BV$4*tempmid!$I146^2+BV$5*tempmid!$I146^6)*(L36/L$56)^$BW$1</f>
        <v>1.3454841680647422</v>
      </c>
      <c r="BW36" s="12">
        <f>(BW$3*tempmid!$I146+BW$4*tempmid!$I146^2+BW$5*tempmid!$I146^6)*(M36/M$56)^$BW$1</f>
        <v>0.66351050622761387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19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0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1"/>
        <v>-8.2496603834885107E-3</v>
      </c>
      <c r="X37" s="11">
        <f t="shared" si="21"/>
        <v>-3.4539894612210631E-2</v>
      </c>
      <c r="Y37" s="11">
        <f t="shared" si="2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2"/>
        <v>9.2172159642207152E-2</v>
      </c>
      <c r="AG37" s="11">
        <f t="shared" si="22"/>
        <v>8.2257214163834469E-3</v>
      </c>
      <c r="AH37" s="11">
        <f t="shared" si="22"/>
        <v>2.4347622710749528E-2</v>
      </c>
      <c r="AI37" s="1">
        <f t="shared" si="28"/>
        <v>30528.396407759974</v>
      </c>
      <c r="AJ37" s="1">
        <f t="shared" si="28"/>
        <v>4868.2682685329537</v>
      </c>
      <c r="AK37" s="1">
        <f t="shared" si="28"/>
        <v>1609.6898848161477</v>
      </c>
      <c r="AL37" s="14">
        <f t="shared" si="27"/>
        <v>10.352917121321754</v>
      </c>
      <c r="AM37" s="14">
        <f t="shared" si="27"/>
        <v>1.4447003403982626</v>
      </c>
      <c r="AN37" s="14">
        <f t="shared" si="27"/>
        <v>0.58274884758730183</v>
      </c>
      <c r="AO37" s="11">
        <f t="shared" si="24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5"/>
        <v>20039.579743064602</v>
      </c>
      <c r="AS37" s="1">
        <f t="shared" si="25"/>
        <v>3610.4420492919689</v>
      </c>
      <c r="AT37" s="1">
        <f t="shared" si="25"/>
        <v>1226.6138409998002</v>
      </c>
      <c r="AU37" s="1">
        <f t="shared" si="26"/>
        <v>4007.9159486129206</v>
      </c>
      <c r="AV37" s="1">
        <f t="shared" si="26"/>
        <v>722.08840985839379</v>
      </c>
      <c r="AW37" s="1">
        <f t="shared" si="26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>SUM(BA37:BC37)*BT37*0.75+0.1*econlow!BD37+0.15*econhigh!BD37</f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6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7"/>
        <v>0</v>
      </c>
      <c r="BP37" s="2">
        <f t="shared" si="17"/>
        <v>0</v>
      </c>
      <c r="BQ37" s="2">
        <f t="shared" si="17"/>
        <v>0</v>
      </c>
      <c r="BR37" s="11">
        <f t="shared" si="18"/>
        <v>3.0796148802888695E-2</v>
      </c>
      <c r="BS37" s="17">
        <v>0</v>
      </c>
      <c r="BT37" s="17">
        <v>0</v>
      </c>
      <c r="BU37" s="12">
        <f>(BU$3*tempmid!$I147+BU$4*tempmid!$I147^2+BU$5*tempmid!$I147^6)*(K37/K$56)^$BW$1</f>
        <v>2.1147937374527639</v>
      </c>
      <c r="BV37" s="12">
        <f>(BV$3*tempmid!$I147+BV$4*tempmid!$I147^2+BV$5*tempmid!$I147^6)*(L37/L$56)^$BW$1</f>
        <v>1.368437324633903</v>
      </c>
      <c r="BW37" s="12">
        <f>(BW$3*tempmid!$I147+BW$4*tempmid!$I147^2+BW$5*tempmid!$I147^6)*(M37/M$56)^$BW$1</f>
        <v>0.67459223349869601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19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0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1"/>
        <v>-9.3167013436374901E-3</v>
      </c>
      <c r="X38" s="11">
        <f t="shared" si="21"/>
        <v>-5.6525097357958964E-2</v>
      </c>
      <c r="Y38" s="11">
        <f t="shared" si="2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2"/>
        <v>5.0446188233910227E-3</v>
      </c>
      <c r="AG38" s="11">
        <f t="shared" si="22"/>
        <v>3.6228195127321783E-2</v>
      </c>
      <c r="AH38" s="11">
        <f t="shared" si="22"/>
        <v>1.7713285479628693E-2</v>
      </c>
      <c r="AI38" s="1">
        <f t="shared" si="28"/>
        <v>31483.472715596898</v>
      </c>
      <c r="AJ38" s="1">
        <f t="shared" si="28"/>
        <v>5103.5298515380518</v>
      </c>
      <c r="AK38" s="1">
        <f t="shared" si="28"/>
        <v>1694.043664534493</v>
      </c>
      <c r="AL38" s="14">
        <f t="shared" si="27"/>
        <v>10.566405877510167</v>
      </c>
      <c r="AM38" s="14">
        <f t="shared" si="27"/>
        <v>1.4822295720176701</v>
      </c>
      <c r="AN38" s="14">
        <f t="shared" si="27"/>
        <v>0.5964810760199073</v>
      </c>
      <c r="AO38" s="11">
        <f t="shared" si="24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5"/>
        <v>20681.035819000379</v>
      </c>
      <c r="AS38" s="1">
        <f t="shared" si="25"/>
        <v>3776.5951924503188</v>
      </c>
      <c r="AT38" s="1">
        <f t="shared" si="25"/>
        <v>1289.9721805104373</v>
      </c>
      <c r="AU38" s="1">
        <f t="shared" si="26"/>
        <v>4136.2071638000762</v>
      </c>
      <c r="AV38" s="1">
        <f t="shared" si="26"/>
        <v>755.3190384900638</v>
      </c>
      <c r="AW38" s="1">
        <f t="shared" si="26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>SUM(BA38:BC38)*BT38*0.75+0.1*econlow!BD38+0.15*econhigh!BD38</f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6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7"/>
        <v>0</v>
      </c>
      <c r="BP38" s="2">
        <f t="shared" si="17"/>
        <v>0</v>
      </c>
      <c r="BQ38" s="2">
        <f t="shared" si="17"/>
        <v>0</v>
      </c>
      <c r="BR38" s="11">
        <f t="shared" si="18"/>
        <v>3.4870939747054103E-2</v>
      </c>
      <c r="BS38" s="17">
        <v>0</v>
      </c>
      <c r="BT38" s="17">
        <v>0</v>
      </c>
      <c r="BU38" s="12">
        <f>(BU$3*tempmid!$I148+BU$4*tempmid!$I148^2+BU$5*tempmid!$I148^6)*(K38/K$56)^$BW$1</f>
        <v>2.1580133489374225</v>
      </c>
      <c r="BV38" s="12">
        <f>(BV$3*tempmid!$I148+BV$4*tempmid!$I148^2+BV$5*tempmid!$I148^6)*(L38/L$56)^$BW$1</f>
        <v>1.3914480207437021</v>
      </c>
      <c r="BW38" s="12">
        <f>(BW$3*tempmid!$I148+BW$4*tempmid!$I148^2+BW$5*tempmid!$I148^6)*(M38/M$56)^$BW$1</f>
        <v>0.68392707266708086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19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0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1"/>
        <v>5.477029712758652E-3</v>
      </c>
      <c r="X39" s="11">
        <f t="shared" si="21"/>
        <v>-4.518495981017101E-2</v>
      </c>
      <c r="Y39" s="11">
        <f t="shared" si="2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2"/>
        <v>6.7203811174301187E-3</v>
      </c>
      <c r="AG39" s="11">
        <f t="shared" si="22"/>
        <v>1.1145407571677701E-4</v>
      </c>
      <c r="AH39" s="11">
        <f t="shared" si="22"/>
        <v>1.5114427747970671E-2</v>
      </c>
      <c r="AI39" s="1">
        <f t="shared" si="28"/>
        <v>32471.332607837285</v>
      </c>
      <c r="AJ39" s="1">
        <f t="shared" si="28"/>
        <v>5348.4959048743103</v>
      </c>
      <c r="AK39" s="1">
        <f t="shared" si="28"/>
        <v>1782.6337341831313</v>
      </c>
      <c r="AL39" s="14">
        <f t="shared" ref="AL39:AN54" si="29">(1+AL$5)*AL38</f>
        <v>10.784297011162321</v>
      </c>
      <c r="AM39" s="14">
        <f t="shared" si="29"/>
        <v>1.5207337070039275</v>
      </c>
      <c r="AN39" s="14">
        <f t="shared" si="29"/>
        <v>0.61053689856772375</v>
      </c>
      <c r="AO39" s="11">
        <f t="shared" si="24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5"/>
        <v>21347.530965259215</v>
      </c>
      <c r="AS39" s="1">
        <f t="shared" si="25"/>
        <v>3950.5573444347792</v>
      </c>
      <c r="AT39" s="1">
        <f t="shared" si="25"/>
        <v>1356.2136574006256</v>
      </c>
      <c r="AU39" s="1">
        <f t="shared" si="26"/>
        <v>4269.5061930518432</v>
      </c>
      <c r="AV39" s="1">
        <f t="shared" si="26"/>
        <v>790.11146888695589</v>
      </c>
      <c r="AW39" s="1">
        <f t="shared" si="26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>SUM(BA39:BC39)*BT39*0.75+0.1*econlow!BD39+0.15*econhigh!BD39</f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6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7"/>
        <v>0</v>
      </c>
      <c r="BP39" s="2">
        <f t="shared" si="17"/>
        <v>0</v>
      </c>
      <c r="BQ39" s="2">
        <f t="shared" si="17"/>
        <v>0</v>
      </c>
      <c r="BR39" s="11">
        <f t="shared" si="18"/>
        <v>2.8112857947955566E-2</v>
      </c>
      <c r="BS39" s="17">
        <v>0</v>
      </c>
      <c r="BT39" s="17">
        <v>0</v>
      </c>
      <c r="BU39" s="12">
        <f>(BU$3*tempmid!$I149+BU$4*tempmid!$I149^2+BU$5*tempmid!$I149^6)*(K39/K$56)^$BW$1</f>
        <v>2.2061113495371698</v>
      </c>
      <c r="BV39" s="12">
        <f>(BV$3*tempmid!$I149+BV$4*tempmid!$I149^2+BV$5*tempmid!$I149^6)*(L39/L$56)^$BW$1</f>
        <v>1.4127895905556942</v>
      </c>
      <c r="BW39" s="12">
        <f>(BW$3*tempmid!$I149+BW$4*tempmid!$I149^2+BW$5*tempmid!$I149^6)*(M39/M$56)^$BW$1</f>
        <v>0.69240346220372639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19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0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1"/>
        <v>-1.3953446990799145E-2</v>
      </c>
      <c r="X40" s="11">
        <f t="shared" si="21"/>
        <v>-4.9915268768261689E-2</v>
      </c>
      <c r="Y40" s="11">
        <f t="shared" si="2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2"/>
        <v>-8.0194353902968141E-3</v>
      </c>
      <c r="AG40" s="11">
        <f t="shared" si="22"/>
        <v>4.0853806928535796E-3</v>
      </c>
      <c r="AH40" s="11">
        <f t="shared" si="22"/>
        <v>1.3362109383825205E-2</v>
      </c>
      <c r="AI40" s="1">
        <f t="shared" ref="AI40:AK55" si="30">(1-$AI$5)*AI39+AU39</f>
        <v>33493.705540105402</v>
      </c>
      <c r="AJ40" s="1">
        <f t="shared" si="30"/>
        <v>5603.7577832738352</v>
      </c>
      <c r="AK40" s="1">
        <f t="shared" si="30"/>
        <v>1875.6130922449433</v>
      </c>
      <c r="AL40" s="14">
        <f t="shared" si="29"/>
        <v>11.006681304236382</v>
      </c>
      <c r="AM40" s="14">
        <f t="shared" si="29"/>
        <v>1.5602380705910903</v>
      </c>
      <c r="AN40" s="14">
        <f t="shared" si="29"/>
        <v>0.62492394058827527</v>
      </c>
      <c r="AO40" s="11">
        <f t="shared" si="24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5"/>
        <v>22025.972673419677</v>
      </c>
      <c r="AS40" s="1">
        <f t="shared" si="25"/>
        <v>4130.6231448912513</v>
      </c>
      <c r="AT40" s="1">
        <f t="shared" si="25"/>
        <v>1425.405562220285</v>
      </c>
      <c r="AU40" s="1">
        <f t="shared" si="26"/>
        <v>4405.1945346839357</v>
      </c>
      <c r="AV40" s="1">
        <f t="shared" si="26"/>
        <v>826.12462897825026</v>
      </c>
      <c r="AW40" s="1">
        <f t="shared" si="26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>SUM(BA40:BC40)*BT40*0.75+0.1*econlow!BD40+0.15*econhigh!BD40</f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6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7"/>
        <v>0</v>
      </c>
      <c r="BP40" s="2">
        <f t="shared" si="17"/>
        <v>0</v>
      </c>
      <c r="BQ40" s="2">
        <f t="shared" si="17"/>
        <v>0</v>
      </c>
      <c r="BR40" s="11">
        <f t="shared" si="18"/>
        <v>4.6463920071268622E-2</v>
      </c>
      <c r="BS40" s="17">
        <v>0</v>
      </c>
      <c r="BT40" s="17">
        <v>0</v>
      </c>
      <c r="BU40" s="12">
        <f>(BU$3*tempmid!$I150+BU$4*tempmid!$I150^2+BU$5*tempmid!$I150^6)*(K40/K$56)^$BW$1</f>
        <v>2.2421914551171378</v>
      </c>
      <c r="BV40" s="12">
        <f>(BV$3*tempmid!$I150+BV$4*tempmid!$I150^2+BV$5*tempmid!$I150^6)*(L40/L$56)^$BW$1</f>
        <v>1.4341722250858286</v>
      </c>
      <c r="BW40" s="12">
        <f>(BW$3*tempmid!$I150+BW$4*tempmid!$I150^2+BW$5*tempmid!$I150^6)*(M40/M$56)^$BW$1</f>
        <v>0.69843051772755271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19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0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1"/>
        <v>-3.3304077833318235E-3</v>
      </c>
      <c r="X41" s="11">
        <f t="shared" si="21"/>
        <v>-1.3683429744767883E-2</v>
      </c>
      <c r="Y41" s="11">
        <f t="shared" si="21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2"/>
        <v>-8.6957402306683251E-3</v>
      </c>
      <c r="AG41" s="11">
        <f t="shared" si="22"/>
        <v>-1.9880618724144039E-3</v>
      </c>
      <c r="AH41" s="11">
        <f t="shared" si="22"/>
        <v>-8.632087601455396E-3</v>
      </c>
      <c r="AI41" s="1">
        <f t="shared" si="30"/>
        <v>34549.5295207788</v>
      </c>
      <c r="AJ41" s="1">
        <f t="shared" si="30"/>
        <v>5869.5066339247023</v>
      </c>
      <c r="AK41" s="1">
        <f t="shared" si="30"/>
        <v>1973.132895464506</v>
      </c>
      <c r="AL41" s="14">
        <f t="shared" si="29"/>
        <v>11.233651410716254</v>
      </c>
      <c r="AM41" s="14">
        <f t="shared" si="29"/>
        <v>1.6007686458912171</v>
      </c>
      <c r="AN41" s="14">
        <f t="shared" si="29"/>
        <v>0.63965000712738851</v>
      </c>
      <c r="AO41" s="11">
        <f t="shared" si="24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5"/>
        <v>22724.702776484522</v>
      </c>
      <c r="AS41" s="1">
        <f t="shared" si="25"/>
        <v>4319.48259514238</v>
      </c>
      <c r="AT41" s="1">
        <f t="shared" si="25"/>
        <v>1497.856068219344</v>
      </c>
      <c r="AU41" s="1">
        <f t="shared" si="26"/>
        <v>4544.9405552969047</v>
      </c>
      <c r="AV41" s="1">
        <f t="shared" si="26"/>
        <v>863.89651902847606</v>
      </c>
      <c r="AW41" s="1">
        <f t="shared" si="26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>SUM(BA41:BC41)*BT41*0.75+0.1*econlow!BD41+0.15*econhigh!BD41</f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6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7"/>
        <v>0</v>
      </c>
      <c r="BP41" s="2">
        <f t="shared" si="17"/>
        <v>0</v>
      </c>
      <c r="BQ41" s="2">
        <f t="shared" si="17"/>
        <v>0</v>
      </c>
      <c r="BR41" s="11">
        <f t="shared" si="18"/>
        <v>4.2982472566384516E-2</v>
      </c>
      <c r="BS41" s="17">
        <v>0</v>
      </c>
      <c r="BT41" s="17">
        <v>0</v>
      </c>
      <c r="BU41" s="12">
        <f>(BU$3*tempmid!$I151+BU$4*tempmid!$I151^2+BU$5*tempmid!$I151^6)*(K41/K$56)^$BW$1</f>
        <v>2.2798829316840994</v>
      </c>
      <c r="BV41" s="12">
        <f>(BV$3*tempmid!$I151+BV$4*tempmid!$I151^2+BV$5*tempmid!$I151^6)*(L41/L$56)^$BW$1</f>
        <v>1.4567804491251077</v>
      </c>
      <c r="BW41" s="12">
        <f>(BW$3*tempmid!$I151+BW$4*tempmid!$I151^2+BW$5*tempmid!$I151^6)*(M41/M$56)^$BW$1</f>
        <v>0.70320545686608504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19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0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1"/>
        <v>3.1484869104354551E-3</v>
      </c>
      <c r="X42" s="11">
        <f t="shared" si="21"/>
        <v>-2.8259336438040794E-2</v>
      </c>
      <c r="Y42" s="11">
        <f t="shared" si="21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2"/>
        <v>-3.3675112680757735E-3</v>
      </c>
      <c r="AG42" s="11">
        <f t="shared" si="22"/>
        <v>-4.7562084922448955E-3</v>
      </c>
      <c r="AH42" s="11">
        <f t="shared" si="22"/>
        <v>3.7793595363218913E-2</v>
      </c>
      <c r="AI42" s="1">
        <f t="shared" si="30"/>
        <v>35639.51712399783</v>
      </c>
      <c r="AJ42" s="1">
        <f t="shared" si="30"/>
        <v>6146.4524895607083</v>
      </c>
      <c r="AK42" s="1">
        <f t="shared" si="30"/>
        <v>2075.3908195619242</v>
      </c>
      <c r="AL42" s="14">
        <f t="shared" si="29"/>
        <v>11.465301895214854</v>
      </c>
      <c r="AM42" s="14">
        <f t="shared" si="29"/>
        <v>1.6423520909841809</v>
      </c>
      <c r="AN42" s="14">
        <f t="shared" si="29"/>
        <v>0.65472308715347149</v>
      </c>
      <c r="AO42" s="11">
        <f t="shared" si="24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5"/>
        <v>23437.001416640374</v>
      </c>
      <c r="AS42" s="1">
        <f t="shared" si="25"/>
        <v>4513.1104635571901</v>
      </c>
      <c r="AT42" s="1">
        <f t="shared" si="25"/>
        <v>1573.6982981308186</v>
      </c>
      <c r="AU42" s="1">
        <f t="shared" si="26"/>
        <v>4687.4002833280747</v>
      </c>
      <c r="AV42" s="1">
        <f t="shared" si="26"/>
        <v>902.62209271143809</v>
      </c>
      <c r="AW42" s="1">
        <f t="shared" si="26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>SUM(BA42:BC42)*BT42*0.75+0.1*econlow!BD42+0.15*econhigh!BD42</f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6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7"/>
        <v>0</v>
      </c>
      <c r="BP42" s="2">
        <f t="shared" si="17"/>
        <v>0</v>
      </c>
      <c r="BQ42" s="2">
        <f t="shared" si="17"/>
        <v>0</v>
      </c>
      <c r="BR42" s="11">
        <f t="shared" si="18"/>
        <v>4.61427456650296E-2</v>
      </c>
      <c r="BS42" s="17">
        <v>0</v>
      </c>
      <c r="BT42" s="17">
        <v>0</v>
      </c>
      <c r="BU42" s="12">
        <f>(BU$3*tempmid!$I152+BU$4*tempmid!$I152^2+BU$5*tempmid!$I152^6)*(K42/K$56)^$BW$1</f>
        <v>2.3166174305557443</v>
      </c>
      <c r="BV42" s="12">
        <f>(BV$3*tempmid!$I152+BV$4*tempmid!$I152^2+BV$5*tempmid!$I152^6)*(L42/L$56)^$BW$1</f>
        <v>1.4728153833291409</v>
      </c>
      <c r="BW42" s="12">
        <f>(BW$3*tempmid!$I152+BW$4*tempmid!$I152^2+BW$5*tempmid!$I152^6)*(M42/M$56)^$BW$1</f>
        <v>0.70666923448412144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19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0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1"/>
        <v>-2.4877022112913094E-2</v>
      </c>
      <c r="X43" s="11">
        <f t="shared" si="21"/>
        <v>-6.447014814761276E-2</v>
      </c>
      <c r="Y43" s="11">
        <f t="shared" si="2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2"/>
        <v>9.9035736144448272E-4</v>
      </c>
      <c r="AG43" s="11">
        <f t="shared" si="22"/>
        <v>-1.1441717107863458E-2</v>
      </c>
      <c r="AH43" s="11">
        <f t="shared" si="22"/>
        <v>1.0365171611207868E-2</v>
      </c>
      <c r="AI43" s="1">
        <f t="shared" si="30"/>
        <v>36762.965694926119</v>
      </c>
      <c r="AJ43" s="1">
        <f t="shared" si="30"/>
        <v>6434.4293333160758</v>
      </c>
      <c r="AK43" s="1">
        <f t="shared" si="30"/>
        <v>2182.5913972318958</v>
      </c>
      <c r="AL43" s="14">
        <f t="shared" si="29"/>
        <v>11.701729272373417</v>
      </c>
      <c r="AM43" s="14">
        <f t="shared" si="29"/>
        <v>1.6850157564514241</v>
      </c>
      <c r="AN43" s="14">
        <f t="shared" si="29"/>
        <v>0.67015135789157054</v>
      </c>
      <c r="AO43" s="11">
        <f t="shared" si="24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5"/>
        <v>24177.81734819313</v>
      </c>
      <c r="AS43" s="1">
        <f t="shared" si="25"/>
        <v>4713.9164827962522</v>
      </c>
      <c r="AT43" s="1">
        <f t="shared" si="25"/>
        <v>1653.0702030024202</v>
      </c>
      <c r="AU43" s="1">
        <f t="shared" si="26"/>
        <v>4835.563469638626</v>
      </c>
      <c r="AV43" s="1">
        <f t="shared" si="26"/>
        <v>942.78329655925052</v>
      </c>
      <c r="AW43" s="1">
        <f t="shared" si="26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>SUM(BA43:BC43)*BT43*0.75+0.1*econlow!BD43+0.15*econhigh!BD43</f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6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7"/>
        <v>0</v>
      </c>
      <c r="BP43" s="2">
        <f t="shared" si="17"/>
        <v>0</v>
      </c>
      <c r="BQ43" s="2">
        <f t="shared" si="17"/>
        <v>0</v>
      </c>
      <c r="BR43" s="11">
        <f t="shared" si="18"/>
        <v>5.2327866650176941E-2</v>
      </c>
      <c r="BS43" s="17">
        <v>0</v>
      </c>
      <c r="BT43" s="17">
        <v>0</v>
      </c>
      <c r="BU43" s="12">
        <f>(BU$3*tempmid!$I153+BU$4*tempmid!$I153^2+BU$5*tempmid!$I153^6)*(K43/K$56)^$BW$1</f>
        <v>2.3493823918161474</v>
      </c>
      <c r="BV43" s="12">
        <f>(BV$3*tempmid!$I153+BV$4*tempmid!$I153^2+BV$5*tempmid!$I153^6)*(L43/L$56)^$BW$1</f>
        <v>1.4826715320569284</v>
      </c>
      <c r="BW43" s="12">
        <f>(BW$3*tempmid!$I153+BW$4*tempmid!$I153^2+BW$5*tempmid!$I153^6)*(M43/M$56)^$BW$1</f>
        <v>0.71432249882489207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19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0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1"/>
        <v>-2.252769971002011E-2</v>
      </c>
      <c r="X44" s="11">
        <f t="shared" si="21"/>
        <v>-2.0564677476078597E-2</v>
      </c>
      <c r="Y44" s="11">
        <f t="shared" si="2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2"/>
        <v>-1.2061090841237965E-2</v>
      </c>
      <c r="AG44" s="11">
        <f t="shared" si="22"/>
        <v>-3.9869105065293287E-2</v>
      </c>
      <c r="AH44" s="11">
        <f t="shared" si="22"/>
        <v>-2.337591921021287E-2</v>
      </c>
      <c r="AI44" s="1">
        <f t="shared" si="30"/>
        <v>37922.232595072135</v>
      </c>
      <c r="AJ44" s="1">
        <f t="shared" si="30"/>
        <v>6733.769696543719</v>
      </c>
      <c r="AK44" s="1">
        <f t="shared" si="30"/>
        <v>2294.9462981091901</v>
      </c>
      <c r="AL44" s="14">
        <f t="shared" si="29"/>
        <v>11.94303204707327</v>
      </c>
      <c r="AM44" s="14">
        <f t="shared" si="29"/>
        <v>1.7287877033651933</v>
      </c>
      <c r="AN44" s="14">
        <f t="shared" si="29"/>
        <v>0.68594318925955822</v>
      </c>
      <c r="AO44" s="11">
        <f t="shared" si="24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5"/>
        <v>24928.350490542522</v>
      </c>
      <c r="AS44" s="1">
        <f t="shared" si="25"/>
        <v>4921.6479408485302</v>
      </c>
      <c r="AT44" s="1">
        <f t="shared" si="25"/>
        <v>1736.109108197119</v>
      </c>
      <c r="AU44" s="1">
        <f t="shared" si="26"/>
        <v>4985.670098108505</v>
      </c>
      <c r="AV44" s="1">
        <f t="shared" si="26"/>
        <v>984.32958816970608</v>
      </c>
      <c r="AW44" s="1">
        <f t="shared" si="26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>SUM(BA44:BC44)*BT44*0.75+0.1*econlow!BD44+0.15*econhigh!BD44</f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6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7"/>
        <v>0</v>
      </c>
      <c r="BP44" s="2">
        <f t="shared" si="17"/>
        <v>0</v>
      </c>
      <c r="BQ44" s="2">
        <f t="shared" si="17"/>
        <v>0</v>
      </c>
      <c r="BR44" s="11">
        <f t="shared" si="18"/>
        <v>4.0538539895418974E-2</v>
      </c>
      <c r="BS44" s="17">
        <v>0</v>
      </c>
      <c r="BT44" s="17">
        <v>0</v>
      </c>
      <c r="BU44" s="12">
        <f>(BU$3*tempmid!$I154+BU$4*tempmid!$I154^2+BU$5*tempmid!$I154^6)*(K44/K$56)^$BW$1</f>
        <v>2.3858527378113017</v>
      </c>
      <c r="BV44" s="12">
        <f>(BV$3*tempmid!$I154+BV$4*tempmid!$I154^2+BV$5*tempmid!$I154^6)*(L44/L$56)^$BW$1</f>
        <v>1.5029677331580562</v>
      </c>
      <c r="BW44" s="12">
        <f>(BW$3*tempmid!$I154+BW$4*tempmid!$I154^2+BW$5*tempmid!$I154^6)*(M44/M$56)^$BW$1</f>
        <v>0.72826346554016697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19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0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1"/>
        <v>-1.580135147593198E-2</v>
      </c>
      <c r="X45" s="11">
        <f t="shared" si="21"/>
        <v>-6.5862313488646018E-3</v>
      </c>
      <c r="Y45" s="11">
        <f t="shared" si="2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2"/>
        <v>-2.1978534539072614E-2</v>
      </c>
      <c r="AG45" s="11">
        <f t="shared" si="22"/>
        <v>-1.0000781195608321E-2</v>
      </c>
      <c r="AH45" s="11">
        <f t="shared" si="22"/>
        <v>-1.5948647559287488E-2</v>
      </c>
      <c r="AI45" s="1">
        <f t="shared" si="30"/>
        <v>39115.679433673431</v>
      </c>
      <c r="AJ45" s="1">
        <f t="shared" si="30"/>
        <v>7044.7223150590535</v>
      </c>
      <c r="AK45" s="1">
        <f t="shared" si="30"/>
        <v>2412.6734899376952</v>
      </c>
      <c r="AL45" s="14">
        <f t="shared" si="29"/>
        <v>12.189310755476813</v>
      </c>
      <c r="AM45" s="14">
        <f t="shared" si="29"/>
        <v>1.7736967217450814</v>
      </c>
      <c r="AN45" s="14">
        <f t="shared" si="29"/>
        <v>0.70210714840885713</v>
      </c>
      <c r="AO45" s="11">
        <f t="shared" si="24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5"/>
        <v>25703.85697583104</v>
      </c>
      <c r="AS45" s="1">
        <f t="shared" si="25"/>
        <v>5135.6391984713746</v>
      </c>
      <c r="AT45" s="1">
        <f t="shared" si="25"/>
        <v>1822.8596256349915</v>
      </c>
      <c r="AU45" s="1">
        <f t="shared" si="26"/>
        <v>5140.7713951662081</v>
      </c>
      <c r="AV45" s="1">
        <f t="shared" si="26"/>
        <v>1027.1278396942751</v>
      </c>
      <c r="AW45" s="1">
        <f t="shared" si="26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>SUM(BA45:BC45)*BT45*0.75+0.1*econlow!BD45+0.15*econhigh!BD45</f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6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7"/>
        <v>0</v>
      </c>
      <c r="BP45" s="2">
        <f t="shared" si="17"/>
        <v>0</v>
      </c>
      <c r="BQ45" s="2">
        <f t="shared" si="17"/>
        <v>0</v>
      </c>
      <c r="BR45" s="11">
        <f t="shared" si="18"/>
        <v>4.9542836593907874E-2</v>
      </c>
      <c r="BS45" s="17">
        <v>0</v>
      </c>
      <c r="BT45" s="17">
        <v>0</v>
      </c>
      <c r="BU45" s="12">
        <f>(BU$3*tempmid!$I155+BU$4*tempmid!$I155^2+BU$5*tempmid!$I155^6)*(K45/K$56)^$BW$1</f>
        <v>2.4171617256000442</v>
      </c>
      <c r="BV45" s="12">
        <f>(BV$3*tempmid!$I155+BV$4*tempmid!$I155^2+BV$5*tempmid!$I155^6)*(L45/L$56)^$BW$1</f>
        <v>1.5247059183729665</v>
      </c>
      <c r="BW45" s="12">
        <f>(BW$3*tempmid!$I155+BW$4*tempmid!$I155^2+BW$5*tempmid!$I155^6)*(M45/M$56)^$BW$1</f>
        <v>0.73038020786037139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19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0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1"/>
        <v>-1.6865366322528885E-2</v>
      </c>
      <c r="X46" s="11">
        <f t="shared" si="21"/>
        <v>-4.8796053738708989E-2</v>
      </c>
      <c r="Y46" s="11">
        <f t="shared" si="21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2"/>
        <v>-1.0293549576327887E-2</v>
      </c>
      <c r="AG46" s="11">
        <f t="shared" si="22"/>
        <v>1.9143885861655496E-2</v>
      </c>
      <c r="AH46" s="11">
        <f t="shared" si="22"/>
        <v>2.9238945611610667E-2</v>
      </c>
      <c r="AI46" s="1">
        <f t="shared" si="30"/>
        <v>40344.882885472296</v>
      </c>
      <c r="AJ46" s="1">
        <f t="shared" si="30"/>
        <v>7367.3779232474235</v>
      </c>
      <c r="AK46" s="1">
        <f t="shared" si="30"/>
        <v>2535.9780660709243</v>
      </c>
      <c r="AL46" s="14">
        <f t="shared" si="29"/>
        <v>12.440668006914807</v>
      </c>
      <c r="AM46" s="14">
        <f t="shared" si="29"/>
        <v>1.8197723494940201</v>
      </c>
      <c r="AN46" s="14">
        <f t="shared" si="29"/>
        <v>0.71865200437216514</v>
      </c>
      <c r="AO46" s="11">
        <f t="shared" si="24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5"/>
        <v>26506.57579579583</v>
      </c>
      <c r="AS46" s="1">
        <f t="shared" si="25"/>
        <v>5357.5002106462607</v>
      </c>
      <c r="AT46" s="1">
        <f t="shared" si="25"/>
        <v>1913.4415533132769</v>
      </c>
      <c r="AU46" s="1">
        <f t="shared" si="26"/>
        <v>5301.3151591591668</v>
      </c>
      <c r="AV46" s="1">
        <f t="shared" si="26"/>
        <v>1071.5000421292523</v>
      </c>
      <c r="AW46" s="1">
        <f t="shared" si="26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>SUM(BA46:BC46)*BT46*0.75+0.1*econlow!BD46+0.15*econhigh!BD46</f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6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7"/>
        <v>0</v>
      </c>
      <c r="BP46" s="2">
        <f t="shared" si="17"/>
        <v>0</v>
      </c>
      <c r="BQ46" s="2">
        <f t="shared" si="17"/>
        <v>0</v>
      </c>
      <c r="BR46" s="11">
        <f t="shared" si="18"/>
        <v>5.901072102361879E-2</v>
      </c>
      <c r="BS46" s="17">
        <v>0</v>
      </c>
      <c r="BT46" s="17">
        <v>0</v>
      </c>
      <c r="BU46" s="12">
        <f>(BU$3*tempmid!$I156+BU$4*tempmid!$I156^2+BU$5*tempmid!$I156^6)*(K46/K$56)^$BW$1</f>
        <v>2.4439050217923874</v>
      </c>
      <c r="BV46" s="12">
        <f>(BV$3*tempmid!$I156+BV$4*tempmid!$I156^2+BV$5*tempmid!$I156^6)*(L46/L$56)^$BW$1</f>
        <v>1.5315885084122183</v>
      </c>
      <c r="BW46" s="12">
        <f>(BW$3*tempmid!$I156+BW$4*tempmid!$I156^2+BW$5*tempmid!$I156^6)*(M46/M$56)^$BW$1</f>
        <v>0.73527515423996614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19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0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1"/>
        <v>-1.6922081128060151E-2</v>
      </c>
      <c r="X47" s="11">
        <f t="shared" si="21"/>
        <v>-1.6628382931107688E-2</v>
      </c>
      <c r="Y47" s="11">
        <f t="shared" si="21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2"/>
        <v>-2.3593657872574836E-3</v>
      </c>
      <c r="AG47" s="11">
        <f t="shared" si="22"/>
        <v>6.039509760702888E-3</v>
      </c>
      <c r="AH47" s="11">
        <f t="shared" si="22"/>
        <v>-1.5767342270887053E-3</v>
      </c>
      <c r="AI47" s="1">
        <f t="shared" si="30"/>
        <v>41611.709756084238</v>
      </c>
      <c r="AJ47" s="1">
        <f t="shared" si="30"/>
        <v>7702.1401730519337</v>
      </c>
      <c r="AK47" s="1">
        <f t="shared" si="30"/>
        <v>2665.0685701264874</v>
      </c>
      <c r="AL47" s="14">
        <f t="shared" si="29"/>
        <v>12.697208526637441</v>
      </c>
      <c r="AM47" s="14">
        <f t="shared" si="29"/>
        <v>1.8670448918261746</v>
      </c>
      <c r="AN47" s="14">
        <f t="shared" si="29"/>
        <v>0.73558673282070131</v>
      </c>
      <c r="AO47" s="11">
        <f t="shared" si="24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5"/>
        <v>27332.761906267424</v>
      </c>
      <c r="AS47" s="1">
        <f t="shared" si="25"/>
        <v>5586.0619840749941</v>
      </c>
      <c r="AT47" s="1">
        <f t="shared" si="25"/>
        <v>2007.6764529415955</v>
      </c>
      <c r="AU47" s="1">
        <f t="shared" si="26"/>
        <v>5466.5523812534848</v>
      </c>
      <c r="AV47" s="1">
        <f t="shared" si="26"/>
        <v>1117.2123968149988</v>
      </c>
      <c r="AW47" s="1">
        <f t="shared" si="26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>SUM(BA47:BC47)*BT47*0.75+0.1*econlow!BD47+0.15*econhigh!BD47</f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6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7"/>
        <v>0</v>
      </c>
      <c r="BP47" s="2">
        <f t="shared" si="17"/>
        <v>0</v>
      </c>
      <c r="BQ47" s="2">
        <f t="shared" si="17"/>
        <v>0</v>
      </c>
      <c r="BR47" s="11">
        <f t="shared" si="18"/>
        <v>3.4458438866883351E-2</v>
      </c>
      <c r="BS47" s="17">
        <v>0</v>
      </c>
      <c r="BT47" s="17">
        <v>0</v>
      </c>
      <c r="BU47" s="12">
        <f>(BU$3*tempmid!$I157+BU$4*tempmid!$I157^2+BU$5*tempmid!$I157^6)*(K47/K$56)^$BW$1</f>
        <v>2.4842490391411269</v>
      </c>
      <c r="BV47" s="12">
        <f>(BV$3*tempmid!$I157+BV$4*tempmid!$I157^2+BV$5*tempmid!$I157^6)*(L47/L$56)^$BW$1</f>
        <v>1.5517413619615525</v>
      </c>
      <c r="BW47" s="12">
        <f>(BW$3*tempmid!$I157+BW$4*tempmid!$I157^2+BW$5*tempmid!$I157^6)*(M47/M$56)^$BW$1</f>
        <v>0.74192353607728379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19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0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1"/>
        <v>-7.838575247812285E-3</v>
      </c>
      <c r="X48" s="11">
        <f t="shared" si="21"/>
        <v>2.0648263642222053E-2</v>
      </c>
      <c r="Y48" s="11">
        <f t="shared" si="2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2"/>
        <v>-4.2977749080352901E-4</v>
      </c>
      <c r="AG48" s="11">
        <f t="shared" si="22"/>
        <v>-1.1774635133417588E-2</v>
      </c>
      <c r="AH48" s="11">
        <f t="shared" si="22"/>
        <v>-5.6652397663267129E-3</v>
      </c>
      <c r="AI48" s="1">
        <f t="shared" si="30"/>
        <v>42917.091161729302</v>
      </c>
      <c r="AJ48" s="1">
        <f t="shared" si="30"/>
        <v>8049.1385525617397</v>
      </c>
      <c r="AK48" s="1">
        <f t="shared" si="30"/>
        <v>2800.097003702158</v>
      </c>
      <c r="AL48" s="14">
        <f t="shared" si="29"/>
        <v>12.959039199446948</v>
      </c>
      <c r="AM48" s="14">
        <f t="shared" si="29"/>
        <v>1.9155454411995212</v>
      </c>
      <c r="AN48" s="14">
        <f t="shared" si="29"/>
        <v>0.75292052093355477</v>
      </c>
      <c r="AO48" s="11">
        <f t="shared" si="24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5"/>
        <v>28192.619850113704</v>
      </c>
      <c r="AS48" s="1">
        <f t="shared" si="25"/>
        <v>5821.5990028613178</v>
      </c>
      <c r="AT48" s="1">
        <f t="shared" si="25"/>
        <v>2105.5340680257759</v>
      </c>
      <c r="AU48" s="1">
        <f t="shared" si="26"/>
        <v>5638.5239700227412</v>
      </c>
      <c r="AV48" s="1">
        <f t="shared" si="26"/>
        <v>1164.3198005722636</v>
      </c>
      <c r="AW48" s="1">
        <f t="shared" si="26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>SUM(BA48:BC48)*BT48*0.75+0.1*econlow!BD48+0.15*econhigh!BD48</f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6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7"/>
        <v>0</v>
      </c>
      <c r="BP48" s="2">
        <f t="shared" si="17"/>
        <v>0</v>
      </c>
      <c r="BQ48" s="2">
        <f t="shared" si="17"/>
        <v>0</v>
      </c>
      <c r="BR48" s="11">
        <f t="shared" si="18"/>
        <v>3.3734789113614133E-2</v>
      </c>
      <c r="BS48" s="17">
        <v>0</v>
      </c>
      <c r="BT48" s="17">
        <v>0</v>
      </c>
      <c r="BU48" s="12">
        <f>(BU$3*tempmid!$I158+BU$4*tempmid!$I158^2+BU$5*tempmid!$I158^6)*(K48/K$56)^$BW$1</f>
        <v>2.5249154589795264</v>
      </c>
      <c r="BV48" s="12">
        <f>(BV$3*tempmid!$I158+BV$4*tempmid!$I158^2+BV$5*tempmid!$I158^6)*(L48/L$56)^$BW$1</f>
        <v>1.5729796823789055</v>
      </c>
      <c r="BW48" s="12">
        <f>(BW$3*tempmid!$I158+BW$4*tempmid!$I158^2+BW$5*tempmid!$I158^6)*(M48/M$56)^$BW$1</f>
        <v>0.74724913550602434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19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0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1"/>
        <v>-4.3733895179066673E-3</v>
      </c>
      <c r="X49" s="11">
        <f t="shared" si="21"/>
        <v>1.5744193343297352E-2</v>
      </c>
      <c r="Y49" s="11">
        <f t="shared" si="21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2"/>
        <v>3.57521128768723E-3</v>
      </c>
      <c r="AG49" s="11">
        <f t="shared" si="22"/>
        <v>4.5725922286310894E-2</v>
      </c>
      <c r="AH49" s="11">
        <f t="shared" si="22"/>
        <v>2.3304183705267212E-2</v>
      </c>
      <c r="AI49" s="1">
        <f t="shared" si="30"/>
        <v>44263.906015579116</v>
      </c>
      <c r="AJ49" s="1">
        <f t="shared" si="30"/>
        <v>8408.5444978778305</v>
      </c>
      <c r="AK49" s="1">
        <f t="shared" si="30"/>
        <v>2941.1941169370975</v>
      </c>
      <c r="AL49" s="14">
        <f t="shared" si="29"/>
        <v>13.226269114230002</v>
      </c>
      <c r="AM49" s="14">
        <f t="shared" si="29"/>
        <v>1.9653058977662163</v>
      </c>
      <c r="AN49" s="14">
        <f t="shared" si="29"/>
        <v>0.77066277238177738</v>
      </c>
      <c r="AO49" s="11">
        <f t="shared" si="24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5"/>
        <v>29084.118227152823</v>
      </c>
      <c r="AS49" s="1">
        <f t="shared" si="25"/>
        <v>6065.2438169985398</v>
      </c>
      <c r="AT49" s="1">
        <f t="shared" si="25"/>
        <v>2207.2496945686739</v>
      </c>
      <c r="AU49" s="1">
        <f t="shared" si="26"/>
        <v>5816.8236454305652</v>
      </c>
      <c r="AV49" s="1">
        <f t="shared" si="26"/>
        <v>1213.0487633997079</v>
      </c>
      <c r="AW49" s="1">
        <f t="shared" si="26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>SUM(BA49:BC49)*BT49*0.75+0.1*econlow!BD49+0.15*econhigh!BD49</f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6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7"/>
        <v>0</v>
      </c>
      <c r="BP49" s="2">
        <f t="shared" si="17"/>
        <v>0</v>
      </c>
      <c r="BQ49" s="2">
        <f t="shared" si="17"/>
        <v>0</v>
      </c>
      <c r="BR49" s="11">
        <f t="shared" si="18"/>
        <v>4.135893874752436E-2</v>
      </c>
      <c r="BS49" s="17">
        <v>0</v>
      </c>
      <c r="BT49" s="17">
        <v>0</v>
      </c>
      <c r="BU49" s="12">
        <f>(BU$3*tempmid!$I159+BU$4*tempmid!$I159^2+BU$5*tempmid!$I159^6)*(K49/K$56)^$BW$1</f>
        <v>2.5636792660568775</v>
      </c>
      <c r="BV49" s="12">
        <f>(BV$3*tempmid!$I159+BV$4*tempmid!$I159^2+BV$5*tempmid!$I159^6)*(L49/L$56)^$BW$1</f>
        <v>1.5807304354381779</v>
      </c>
      <c r="BW49" s="12">
        <f>(BW$3*tempmid!$I159+BW$4*tempmid!$I159^2+BW$5*tempmid!$I159^6)*(M49/M$56)^$BW$1</f>
        <v>0.74810975728979712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19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0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1"/>
        <v>-1.0802331397296472E-2</v>
      </c>
      <c r="X50" s="11">
        <f t="shared" si="21"/>
        <v>1.2880751131751689E-2</v>
      </c>
      <c r="Y50" s="11">
        <f t="shared" si="21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2"/>
        <v>-5.4097884010548825E-3</v>
      </c>
      <c r="AG50" s="11">
        <f t="shared" si="22"/>
        <v>-1.6037222521135819E-3</v>
      </c>
      <c r="AH50" s="11">
        <f t="shared" si="22"/>
        <v>8.5720242113020984E-3</v>
      </c>
      <c r="AI50" s="1">
        <f t="shared" si="30"/>
        <v>45654.33905945177</v>
      </c>
      <c r="AJ50" s="1">
        <f t="shared" si="30"/>
        <v>8780.7388114897549</v>
      </c>
      <c r="AK50" s="1">
        <f t="shared" si="30"/>
        <v>3088.524644157123</v>
      </c>
      <c r="AL50" s="14">
        <f t="shared" si="29"/>
        <v>13.499009609408398</v>
      </c>
      <c r="AM50" s="14">
        <f t="shared" si="29"/>
        <v>2.0163589903542083</v>
      </c>
      <c r="AN50" s="14">
        <f t="shared" si="29"/>
        <v>0.78882311242992509</v>
      </c>
      <c r="AO50" s="11">
        <f t="shared" si="24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5"/>
        <v>30004.542351393924</v>
      </c>
      <c r="AS50" s="1">
        <f t="shared" si="25"/>
        <v>6318.0438883377183</v>
      </c>
      <c r="AT50" s="1">
        <f t="shared" si="25"/>
        <v>2313.1287472214703</v>
      </c>
      <c r="AU50" s="1">
        <f t="shared" si="26"/>
        <v>6000.908470278785</v>
      </c>
      <c r="AV50" s="1">
        <f t="shared" si="26"/>
        <v>1263.6087776675438</v>
      </c>
      <c r="AW50" s="1">
        <f t="shared" si="26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>SUM(BA50:BC50)*BT50*0.75+0.1*econlow!BD50+0.15*econhigh!BD50</f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6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7"/>
        <v>0</v>
      </c>
      <c r="BP50" s="2">
        <f t="shared" si="17"/>
        <v>0</v>
      </c>
      <c r="BQ50" s="2">
        <f t="shared" si="17"/>
        <v>0</v>
      </c>
      <c r="BR50" s="11">
        <f t="shared" si="18"/>
        <v>5.5408121957962936E-2</v>
      </c>
      <c r="BS50" s="17">
        <v>0</v>
      </c>
      <c r="BT50" s="17">
        <v>0</v>
      </c>
      <c r="BU50" s="12">
        <f>(BU$3*tempmid!$I160+BU$4*tempmid!$I160^2+BU$5*tempmid!$I160^6)*(K50/K$56)^$BW$1</f>
        <v>2.5940855560533209</v>
      </c>
      <c r="BV50" s="12">
        <f>(BV$3*tempmid!$I160+BV$4*tempmid!$I160^2+BV$5*tempmid!$I160^6)*(L50/L$56)^$BW$1</f>
        <v>1.578697104241598</v>
      </c>
      <c r="BW50" s="12">
        <f>(BW$3*tempmid!$I160+BW$4*tempmid!$I160^2+BW$5*tempmid!$I160^6)*(M50/M$56)^$BW$1</f>
        <v>0.74732352936585178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19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0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1"/>
        <v>-1.8631044100680727E-2</v>
      </c>
      <c r="X51" s="11">
        <f t="shared" si="21"/>
        <v>-1.9759349941337212E-2</v>
      </c>
      <c r="Y51" s="11">
        <f t="shared" si="2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2"/>
        <v>-5.552629355298544E-3</v>
      </c>
      <c r="AG51" s="11">
        <f t="shared" si="22"/>
        <v>5.92770961014355E-3</v>
      </c>
      <c r="AH51" s="11">
        <f t="shared" si="22"/>
        <v>1.1528780431199648E-2</v>
      </c>
      <c r="AI51" s="1">
        <f t="shared" si="30"/>
        <v>47089.813623785383</v>
      </c>
      <c r="AJ51" s="1">
        <f t="shared" si="30"/>
        <v>9166.2737080083225</v>
      </c>
      <c r="AK51" s="1">
        <f t="shared" si="30"/>
        <v>3242.2979291857046</v>
      </c>
      <c r="AL51" s="14">
        <f t="shared" si="29"/>
        <v>13.777374319326999</v>
      </c>
      <c r="AM51" s="14">
        <f t="shared" si="29"/>
        <v>2.0687382979938933</v>
      </c>
      <c r="AN51" s="14">
        <f t="shared" si="29"/>
        <v>0.80741139315781407</v>
      </c>
      <c r="AO51" s="11">
        <f t="shared" si="24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5"/>
        <v>30950.082986290967</v>
      </c>
      <c r="AS51" s="1">
        <f t="shared" si="25"/>
        <v>6581.038969262434</v>
      </c>
      <c r="AT51" s="1">
        <f t="shared" si="25"/>
        <v>2423.2196271173834</v>
      </c>
      <c r="AU51" s="1">
        <f t="shared" si="26"/>
        <v>6190.0165972581935</v>
      </c>
      <c r="AV51" s="1">
        <f t="shared" si="26"/>
        <v>1316.2077938524869</v>
      </c>
      <c r="AW51" s="1">
        <f t="shared" si="26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>SUM(BA51:BC51)*BT51*0.75+0.1*econlow!BD51+0.15*econhigh!BD51</f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6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7"/>
        <v>0</v>
      </c>
      <c r="BP51" s="2">
        <f t="shared" si="17"/>
        <v>0</v>
      </c>
      <c r="BQ51" s="2">
        <f t="shared" si="17"/>
        <v>0</v>
      </c>
      <c r="BR51" s="11">
        <f t="shared" si="18"/>
        <v>5.0456056851588355E-2</v>
      </c>
      <c r="BS51" s="17">
        <v>0</v>
      </c>
      <c r="BT51" s="17">
        <v>0</v>
      </c>
      <c r="BU51" s="12">
        <f>(BU$3*tempmid!$I161+BU$4*tempmid!$I161^2+BU$5*tempmid!$I161^6)*(K51/K$56)^$BW$1</f>
        <v>2.6276047571878745</v>
      </c>
      <c r="BV51" s="12">
        <f>(BV$3*tempmid!$I161+BV$4*tempmid!$I161^2+BV$5*tempmid!$I161^6)*(L51/L$56)^$BW$1</f>
        <v>1.5780163456352887</v>
      </c>
      <c r="BW51" s="12">
        <f>(BW$3*tempmid!$I161+BW$4*tempmid!$I161^2+BW$5*tempmid!$I161^6)*(M51/M$56)^$BW$1</f>
        <v>0.74601771677083673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19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0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1"/>
        <v>-3.1451366898878286E-2</v>
      </c>
      <c r="X52" s="11">
        <f t="shared" si="21"/>
        <v>-1.8444525655952559E-2</v>
      </c>
      <c r="Y52" s="11">
        <f t="shared" si="21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2"/>
        <v>-1.9025653308027968E-3</v>
      </c>
      <c r="AG52" s="11">
        <f t="shared" si="22"/>
        <v>9.3835592688515934E-3</v>
      </c>
      <c r="AH52" s="11">
        <f t="shared" si="22"/>
        <v>-9.8816633932393705E-3</v>
      </c>
      <c r="AI52" s="1">
        <f t="shared" si="30"/>
        <v>48570.848858665042</v>
      </c>
      <c r="AJ52" s="1">
        <f t="shared" si="30"/>
        <v>9565.8541310599776</v>
      </c>
      <c r="AK52" s="1">
        <f t="shared" si="30"/>
        <v>3402.7120616906113</v>
      </c>
      <c r="AL52" s="14">
        <f t="shared" si="29"/>
        <v>14.061479221598233</v>
      </c>
      <c r="AM52" s="14">
        <f t="shared" si="29"/>
        <v>2.1224782720039701</v>
      </c>
      <c r="AN52" s="14">
        <f t="shared" si="29"/>
        <v>0.82643769880532603</v>
      </c>
      <c r="AO52" s="11">
        <f t="shared" si="24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5"/>
        <v>31927.349928287691</v>
      </c>
      <c r="AS52" s="1">
        <f t="shared" si="25"/>
        <v>6854.2015330672539</v>
      </c>
      <c r="AT52" s="1">
        <f t="shared" si="25"/>
        <v>2538.1812614470864</v>
      </c>
      <c r="AU52" s="1">
        <f t="shared" si="26"/>
        <v>6385.4699856575389</v>
      </c>
      <c r="AV52" s="1">
        <f t="shared" si="26"/>
        <v>1370.8403066134508</v>
      </c>
      <c r="AW52" s="1">
        <f t="shared" si="26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>SUM(BA52:BC52)*BT52*0.75+0.1*econlow!BD52+0.15*econhigh!BD52</f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6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7"/>
        <v>0</v>
      </c>
      <c r="BP52" s="2">
        <f t="shared" si="17"/>
        <v>0</v>
      </c>
      <c r="BQ52" s="2">
        <f t="shared" si="17"/>
        <v>0</v>
      </c>
      <c r="BR52" s="11">
        <f t="shared" si="18"/>
        <v>5.7020783818685555E-2</v>
      </c>
      <c r="BS52" s="17">
        <v>0</v>
      </c>
      <c r="BT52" s="17">
        <v>0</v>
      </c>
      <c r="BU52" s="12">
        <f>(BU$3*tempmid!$I162+BU$4*tempmid!$I162^2+BU$5*tempmid!$I162^6)*(K52/K$56)^$BW$1</f>
        <v>2.6569441251386881</v>
      </c>
      <c r="BV52" s="12">
        <f>(BV$3*tempmid!$I162+BV$4*tempmid!$I162^2+BV$5*tempmid!$I162^6)*(L52/L$56)^$BW$1</f>
        <v>1.5731897160750425</v>
      </c>
      <c r="BW52" s="12">
        <f>(BW$3*tempmid!$I162+BW$4*tempmid!$I162^2+BW$5*tempmid!$I162^6)*(M52/M$56)^$BW$1</f>
        <v>0.74374676087399472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19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0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1"/>
        <v>-2.088827018530437E-2</v>
      </c>
      <c r="X53" s="11">
        <f t="shared" si="21"/>
        <v>-4.7484008841758074E-2</v>
      </c>
      <c r="Y53" s="11">
        <f t="shared" si="2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2"/>
        <v>-9.7047815569728524E-4</v>
      </c>
      <c r="AG53" s="11">
        <f t="shared" si="22"/>
        <v>7.7409238888228593E-3</v>
      </c>
      <c r="AH53" s="11">
        <f t="shared" si="22"/>
        <v>2.1800888124938966E-2</v>
      </c>
      <c r="AI53" s="1">
        <f t="shared" si="30"/>
        <v>50099.233958456076</v>
      </c>
      <c r="AJ53" s="1">
        <f t="shared" si="30"/>
        <v>9980.1090245674313</v>
      </c>
      <c r="AK53" s="1">
        <f t="shared" si="30"/>
        <v>3570.0771078109678</v>
      </c>
      <c r="AL53" s="14">
        <f t="shared" si="29"/>
        <v>14.351442685422908</v>
      </c>
      <c r="AM53" s="14">
        <f t="shared" si="29"/>
        <v>2.177614258651027</v>
      </c>
      <c r="AN53" s="14">
        <f t="shared" si="29"/>
        <v>0.845912351243161</v>
      </c>
      <c r="AO53" s="11">
        <f t="shared" si="24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5"/>
        <v>32944.447016896374</v>
      </c>
      <c r="AS53" s="1">
        <f t="shared" si="25"/>
        <v>7138.0783223378066</v>
      </c>
      <c r="AT53" s="1">
        <f t="shared" si="25"/>
        <v>2657.8534183072488</v>
      </c>
      <c r="AU53" s="1">
        <f t="shared" si="26"/>
        <v>6588.8894033792749</v>
      </c>
      <c r="AV53" s="1">
        <f t="shared" si="26"/>
        <v>1427.6156644675614</v>
      </c>
      <c r="AW53" s="1">
        <f t="shared" si="26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>SUM(BA53:BC53)*BT53*0.75+0.1*econlow!BD53+0.15*econhigh!BD53</f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6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7"/>
        <v>0</v>
      </c>
      <c r="BP53" s="2">
        <f t="shared" si="17"/>
        <v>0</v>
      </c>
      <c r="BQ53" s="2">
        <f t="shared" si="17"/>
        <v>0</v>
      </c>
      <c r="BR53" s="11">
        <f t="shared" si="18"/>
        <v>5.6209829446846243E-2</v>
      </c>
      <c r="BS53" s="17">
        <v>0</v>
      </c>
      <c r="BT53" s="17">
        <v>0</v>
      </c>
      <c r="BU53" s="12">
        <f>(BU$3*tempmid!$I163+BU$4*tempmid!$I163^2+BU$5*tempmid!$I163^6)*(K53/K$56)^$BW$1</f>
        <v>2.687738741153439</v>
      </c>
      <c r="BV53" s="12">
        <f>(BV$3*tempmid!$I163+BV$4*tempmid!$I163^2+BV$5*tempmid!$I163^6)*(L53/L$56)^$BW$1</f>
        <v>1.5661650611430635</v>
      </c>
      <c r="BW53" s="12">
        <f>(BW$3*tempmid!$I163+BW$4*tempmid!$I163^2+BW$5*tempmid!$I163^6)*(M53/M$56)^$BW$1</f>
        <v>0.74040609508282629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19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0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1"/>
        <v>-1.5629859236737653E-2</v>
      </c>
      <c r="X54" s="11">
        <f t="shared" si="21"/>
        <v>8.1378363825801436E-4</v>
      </c>
      <c r="Y54" s="11">
        <f t="shared" si="21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2"/>
        <v>-1.2013960786911859E-3</v>
      </c>
      <c r="AG54" s="11">
        <f t="shared" si="22"/>
        <v>-1.3184719936596201E-2</v>
      </c>
      <c r="AH54" s="11">
        <f t="shared" si="22"/>
        <v>2.1297069741176955E-2</v>
      </c>
      <c r="AI54" s="1">
        <f t="shared" si="30"/>
        <v>51678.199965989741</v>
      </c>
      <c r="AJ54" s="1">
        <f t="shared" si="30"/>
        <v>10409.71378657825</v>
      </c>
      <c r="AK54" s="1">
        <f t="shared" si="30"/>
        <v>3744.6400806913211</v>
      </c>
      <c r="AL54" s="14">
        <f t="shared" si="29"/>
        <v>14.647385520907433</v>
      </c>
      <c r="AM54" s="14">
        <f t="shared" si="29"/>
        <v>2.2341825223977567</v>
      </c>
      <c r="AN54" s="14">
        <f t="shared" si="29"/>
        <v>0.86584591557250656</v>
      </c>
      <c r="AO54" s="11">
        <f t="shared" si="24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5"/>
        <v>33987.634527119866</v>
      </c>
      <c r="AS54" s="1">
        <f t="shared" si="25"/>
        <v>7433.6298606039227</v>
      </c>
      <c r="AT54" s="1">
        <f t="shared" si="25"/>
        <v>2782.8872036418302</v>
      </c>
      <c r="AU54" s="1">
        <f t="shared" si="26"/>
        <v>6797.5269054239734</v>
      </c>
      <c r="AV54" s="1">
        <f t="shared" si="26"/>
        <v>1486.7259721207847</v>
      </c>
      <c r="AW54" s="1">
        <f t="shared" si="26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>SUM(BA54:BC54)*BT54*0.75+0.1*econlow!BD54+0.15*econhigh!BD54</f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6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7"/>
        <v>0</v>
      </c>
      <c r="BP54" s="2">
        <f t="shared" si="17"/>
        <v>0</v>
      </c>
      <c r="BQ54" s="2">
        <f t="shared" si="17"/>
        <v>0</v>
      </c>
      <c r="BR54" s="11">
        <f t="shared" si="18"/>
        <v>2.9851806401616859E-2</v>
      </c>
      <c r="BS54" s="17">
        <v>0</v>
      </c>
      <c r="BT54" s="17">
        <v>0</v>
      </c>
      <c r="BU54" s="12">
        <f>(BU$3*tempmid!$I164+BU$4*tempmid!$I164^2+BU$5*tempmid!$I164^6)*(K54/K$56)^$BW$1</f>
        <v>2.7350116692978426</v>
      </c>
      <c r="BV54" s="12">
        <f>(BV$3*tempmid!$I164+BV$4*tempmid!$I164^2+BV$5*tempmid!$I164^6)*(L54/L$56)^$BW$1</f>
        <v>1.5716904552393594</v>
      </c>
      <c r="BW54" s="12">
        <f>(BW$3*tempmid!$I164+BW$4*tempmid!$I164^2+BW$5*tempmid!$I164^6)*(M54/M$56)^$BW$1</f>
        <v>0.74127923666843276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19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0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1"/>
        <v>-6.3617666547265417E-3</v>
      </c>
      <c r="X55" s="11">
        <f t="shared" si="21"/>
        <v>3.3932505191256457E-3</v>
      </c>
      <c r="Y55" s="11">
        <f t="shared" si="21"/>
        <v>-3.4195388256129666E-3</v>
      </c>
      <c r="Z55" s="5">
        <f t="shared" ref="Z55:AB61" si="31">Q54*AC55</f>
        <v>12188.303444360248</v>
      </c>
      <c r="AA55" s="5">
        <f t="shared" si="31"/>
        <v>13336.262456993791</v>
      </c>
      <c r="AB55" s="5">
        <f t="shared" si="31"/>
        <v>4319.0487389807877</v>
      </c>
      <c r="AC55" s="16">
        <f t="shared" ref="AC55:AE70" si="32">AC54*(1+AF55)</f>
        <v>2.324266156668239</v>
      </c>
      <c r="AD55" s="16">
        <f t="shared" si="32"/>
        <v>2.8745885881272062</v>
      </c>
      <c r="AE55" s="16">
        <f t="shared" si="32"/>
        <v>2.324833886965608</v>
      </c>
      <c r="AF55" s="15">
        <f t="shared" ref="AF55:AH70" si="33">AC$5-1</f>
        <v>-4.0504037456468023E-3</v>
      </c>
      <c r="AG55" s="15">
        <f t="shared" si="33"/>
        <v>2.9673830763510267E-4</v>
      </c>
      <c r="AH55" s="15">
        <f t="shared" si="33"/>
        <v>9.7937136394747881E-3</v>
      </c>
      <c r="AI55" s="1">
        <f t="shared" si="30"/>
        <v>53307.906874814747</v>
      </c>
      <c r="AJ55" s="1">
        <f t="shared" si="30"/>
        <v>10855.468380041209</v>
      </c>
      <c r="AK55" s="1">
        <f t="shared" si="30"/>
        <v>3926.7535133505553</v>
      </c>
      <c r="AL55" s="14">
        <f t="shared" ref="AL55:AN56" si="34">(1+AL$5)*AL54</f>
        <v>14.949431029398037</v>
      </c>
      <c r="AM55" s="14">
        <f t="shared" si="34"/>
        <v>2.2922202697550969</v>
      </c>
      <c r="AN55" s="14">
        <f t="shared" si="34"/>
        <v>0.88624920585666089</v>
      </c>
      <c r="AO55" s="11">
        <f t="shared" si="24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5"/>
        <v>35046.898880452107</v>
      </c>
      <c r="AS55" s="1">
        <f t="shared" si="25"/>
        <v>7740.8566921998518</v>
      </c>
      <c r="AT55" s="1">
        <f t="shared" si="25"/>
        <v>2913.5578118777248</v>
      </c>
      <c r="AU55" s="1">
        <f t="shared" si="26"/>
        <v>7009.3797760904217</v>
      </c>
      <c r="AV55" s="1">
        <f t="shared" si="26"/>
        <v>1548.1713384399704</v>
      </c>
      <c r="AW55" s="1">
        <f t="shared" si="26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>SUM(BA55:BC55)*BT55*0.75+0.1*econlow!BD55+0.15*econhigh!BD55</f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6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7"/>
        <v>0</v>
      </c>
      <c r="BP55" s="2">
        <f t="shared" si="17"/>
        <v>0</v>
      </c>
      <c r="BQ55" s="2">
        <f t="shared" si="17"/>
        <v>0</v>
      </c>
      <c r="BR55" s="11">
        <f t="shared" si="18"/>
        <v>-8.519125488337026E-3</v>
      </c>
      <c r="BS55" s="17">
        <v>0</v>
      </c>
      <c r="BT55" s="17">
        <v>0</v>
      </c>
      <c r="BU55" s="12">
        <f>(BU$3*tempmid!$I165+BU$4*tempmid!$I165^2+BU$5*tempmid!$I165^6)*(K55/K$56)^$BW$1</f>
        <v>2.8114555608327629</v>
      </c>
      <c r="BV55" s="12">
        <f>(BV$3*tempmid!$I165+BV$4*tempmid!$I165^2+BV$5*tempmid!$I165^6)*(L55/L$56)^$BW$1</f>
        <v>1.5923271554616771</v>
      </c>
      <c r="BW55" s="12">
        <f>(BW$3*tempmid!$I165+BW$4*tempmid!$I165^2+BW$5*tempmid!$I165^6)*(M55/M$56)^$BW$1</f>
        <v>0.74255097617062382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19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0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1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1"/>
        <v>11572.648363264367</v>
      </c>
      <c r="AA56" s="5">
        <f t="shared" si="31"/>
        <v>13523.579650465739</v>
      </c>
      <c r="AB56" s="5">
        <f t="shared" si="31"/>
        <v>4525.7999835111077</v>
      </c>
      <c r="AC56" s="16">
        <f t="shared" si="32"/>
        <v>2.3148519403213901</v>
      </c>
      <c r="AD56" s="16">
        <f t="shared" si="32"/>
        <v>2.8754415886799944</v>
      </c>
      <c r="AE56" s="16">
        <f t="shared" si="32"/>
        <v>2.3476026443138962</v>
      </c>
      <c r="AF56" s="15">
        <f t="shared" si="33"/>
        <v>-4.0504037456468023E-3</v>
      </c>
      <c r="AG56" s="15">
        <f t="shared" si="33"/>
        <v>2.9673830763510267E-4</v>
      </c>
      <c r="AH56" s="15">
        <f t="shared" si="33"/>
        <v>9.7937136394747881E-3</v>
      </c>
      <c r="AI56" s="1">
        <f t="shared" ref="AI56:AK71" si="35">(1-$AI$5)*AI55+AU55</f>
        <v>54986.495963423695</v>
      </c>
      <c r="AJ56" s="1">
        <f t="shared" si="35"/>
        <v>11318.092880477059</v>
      </c>
      <c r="AK56" s="1">
        <f t="shared" si="35"/>
        <v>4116.7897243910447</v>
      </c>
      <c r="AL56" s="14">
        <f t="shared" si="34"/>
        <v>15.257705054852922</v>
      </c>
      <c r="AM56" s="14">
        <f t="shared" si="34"/>
        <v>2.3517656737539809</v>
      </c>
      <c r="AN56" s="14">
        <f t="shared" si="34"/>
        <v>0.90713329098771844</v>
      </c>
      <c r="AO56" s="11">
        <f t="shared" si="24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5"/>
        <v>36110.322211354614</v>
      </c>
      <c r="AS56" s="1">
        <f t="shared" si="25"/>
        <v>8060.3173095367674</v>
      </c>
      <c r="AT56" s="1">
        <f t="shared" si="25"/>
        <v>3050.2621608647241</v>
      </c>
      <c r="AU56" s="1">
        <f t="shared" si="26"/>
        <v>7222.0644422709229</v>
      </c>
      <c r="AV56" s="1">
        <f t="shared" si="26"/>
        <v>1612.0634619073535</v>
      </c>
      <c r="AW56" s="1">
        <f t="shared" si="26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>SUM(BA56:BC56)*BT56*0.75+0.1*econlow!BD56+0.15*econhigh!BD56</f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6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7"/>
        <v>0</v>
      </c>
      <c r="BP56" s="2">
        <f t="shared" si="17"/>
        <v>0</v>
      </c>
      <c r="BQ56" s="2">
        <f t="shared" si="17"/>
        <v>0</v>
      </c>
      <c r="BR56" s="11">
        <f t="shared" si="18"/>
        <v>4.7671804232349374E-2</v>
      </c>
      <c r="BS56" s="17">
        <v>0</v>
      </c>
      <c r="BT56" s="17">
        <v>0</v>
      </c>
      <c r="BU56" s="12">
        <f>(BU$3*tempmid!$I166+BU$4*tempmid!$I166^2+BU$5*tempmid!$I166^6)*(K56/K$56)^$BW$1</f>
        <v>2.8408049492831791</v>
      </c>
      <c r="BV56" s="12">
        <f>(BV$3*tempmid!$I166+BV$4*tempmid!$I166^2+BV$5*tempmid!$I166^6)*(L56/L$56)^$BW$1</f>
        <v>1.6009569557331411</v>
      </c>
      <c r="BW56" s="12">
        <f>(BW$3*tempmid!$I166+BW$4*tempmid!$I166^2+BW$5*tempmid!$I166^6)*(M56/M$56)^$BW$1</f>
        <v>0.74175436540846562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0"/>
        <v>2.5933156236528365E-2</v>
      </c>
      <c r="O57" s="15">
        <f t="shared" si="20"/>
        <v>3.2694965195487979E-2</v>
      </c>
      <c r="P57" s="15">
        <f t="shared" si="20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1"/>
        <v>11710.753949059279</v>
      </c>
      <c r="AA57" s="5">
        <f t="shared" si="31"/>
        <v>13894.821479715458</v>
      </c>
      <c r="AB57" s="5">
        <f t="shared" si="31"/>
        <v>4752.017687831225</v>
      </c>
      <c r="AC57" s="16">
        <f t="shared" si="32"/>
        <v>2.3054758553516947</v>
      </c>
      <c r="AD57" s="16">
        <f t="shared" si="32"/>
        <v>2.8762948423507231</v>
      </c>
      <c r="AE57" s="16">
        <f t="shared" si="32"/>
        <v>2.3705943923515802</v>
      </c>
      <c r="AF57" s="15">
        <f t="shared" si="33"/>
        <v>-4.0504037456468023E-3</v>
      </c>
      <c r="AG57" s="15">
        <f t="shared" si="33"/>
        <v>2.9673830763510267E-4</v>
      </c>
      <c r="AH57" s="15">
        <f t="shared" si="33"/>
        <v>9.7937136394747881E-3</v>
      </c>
      <c r="AI57" s="1">
        <f t="shared" si="35"/>
        <v>56709.910809352252</v>
      </c>
      <c r="AJ57" s="1">
        <f t="shared" si="35"/>
        <v>11798.347054336708</v>
      </c>
      <c r="AK57" s="1">
        <f t="shared" si="35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5"/>
        <v>37191.354770352256</v>
      </c>
      <c r="AS57" s="1">
        <f t="shared" si="25"/>
        <v>8387.8456859616163</v>
      </c>
      <c r="AT57" s="1">
        <f t="shared" si="25"/>
        <v>3190.4426309979572</v>
      </c>
      <c r="AU57" s="1">
        <f t="shared" si="26"/>
        <v>7438.2709540704518</v>
      </c>
      <c r="AV57" s="1">
        <f t="shared" si="26"/>
        <v>1677.5691371923233</v>
      </c>
      <c r="AW57" s="1">
        <f t="shared" si="26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>SUM(BA57:BC57)*BT57*0.75+0.1*econlow!BD57+0.15*econhigh!BD57</f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6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7"/>
        <v>0</v>
      </c>
      <c r="BP57" s="2">
        <f t="shared" si="17"/>
        <v>0</v>
      </c>
      <c r="BQ57" s="2">
        <f t="shared" si="17"/>
        <v>0</v>
      </c>
      <c r="BR57" s="11">
        <f t="shared" si="18"/>
        <v>5.171791401868428E-2</v>
      </c>
      <c r="BS57" s="17">
        <v>0</v>
      </c>
      <c r="BT57" s="17">
        <v>0</v>
      </c>
      <c r="BU57" s="12">
        <f>(BU$3*tempmid!$I167+BU$4*tempmid!$I167^2+BU$5*tempmid!$I167^6)*(K57/K$56)^$BW$1</f>
        <v>2.8659005299940437</v>
      </c>
      <c r="BV57" s="12">
        <f>(BV$3*tempmid!$I167+BV$4*tempmid!$I167^2+BV$5*tempmid!$I167^6)*(L57/L$56)^$BW$1</f>
        <v>1.6083909435518027</v>
      </c>
      <c r="BW57" s="12">
        <f>(BW$3*tempmid!$I167+BW$4*tempmid!$I167^2+BW$5*tempmid!$I167^6)*(M57/M$56)^$BW$1</f>
        <v>0.7409861813173132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36">1+A57</f>
        <v>2012</v>
      </c>
      <c r="B58" s="5">
        <f t="shared" ref="B58:D73" si="37">B57*(1+E58)</f>
        <v>1086.2064837273883</v>
      </c>
      <c r="C58" s="5">
        <f t="shared" si="37"/>
        <v>2580.7210258214618</v>
      </c>
      <c r="D58" s="5">
        <f t="shared" si="37"/>
        <v>3295.2187763382026</v>
      </c>
      <c r="E58" s="15">
        <f t="shared" ref="E58:G73" si="38">E57*$E$5</f>
        <v>3.7074489752946553E-3</v>
      </c>
      <c r="F58" s="15">
        <f t="shared" si="38"/>
        <v>7.303923086103517E-3</v>
      </c>
      <c r="G58" s="15">
        <f t="shared" si="38"/>
        <v>1.4910699164118045E-2</v>
      </c>
      <c r="H58" s="5">
        <f t="shared" ref="H58:J121" si="39">AR58</f>
        <v>38289.802272710556</v>
      </c>
      <c r="I58" s="5">
        <f t="shared" si="39"/>
        <v>8723.4200775481604</v>
      </c>
      <c r="J58" s="5">
        <f t="shared" si="39"/>
        <v>3334.0416588395269</v>
      </c>
      <c r="K58" s="5">
        <f t="shared" ref="K58:M121" si="40">H58/B58*1000</f>
        <v>35250.942473954492</v>
      </c>
      <c r="L58" s="5">
        <f t="shared" si="40"/>
        <v>3380.2259098390664</v>
      </c>
      <c r="M58" s="5">
        <f t="shared" si="40"/>
        <v>1011.7815796571983</v>
      </c>
      <c r="N58" s="15">
        <f t="shared" ref="N58:P121" si="41">K58/K57-1</f>
        <v>2.5732172871572923E-2</v>
      </c>
      <c r="O58" s="15">
        <f t="shared" si="41"/>
        <v>3.2466166992506373E-2</v>
      </c>
      <c r="P58" s="15">
        <f t="shared" si="41"/>
        <v>2.9656229669328349E-2</v>
      </c>
      <c r="Q58" s="5">
        <f t="shared" ref="Q58:S121" si="42">T58*H58/1000</f>
        <v>5271.10497633862</v>
      </c>
      <c r="R58" s="5">
        <f t="shared" si="42"/>
        <v>5101.6406255620414</v>
      </c>
      <c r="S58" s="5">
        <f t="shared" si="42"/>
        <v>2148.5768888938487</v>
      </c>
      <c r="T58" s="5">
        <f t="shared" ref="T58:V73" si="43">T57*(1+W58)</f>
        <v>137.66341593504072</v>
      </c>
      <c r="U58" s="5">
        <f t="shared" si="43"/>
        <v>584.82115732249918</v>
      </c>
      <c r="V58" s="5">
        <f t="shared" si="43"/>
        <v>644.43612550471232</v>
      </c>
      <c r="W58" s="15">
        <f t="shared" ref="W58:Y121" si="44">T$5-1</f>
        <v>-1.0734613539272964E-2</v>
      </c>
      <c r="X58" s="15">
        <f t="shared" si="44"/>
        <v>-1.217998157191269E-2</v>
      </c>
      <c r="Y58" s="15">
        <f t="shared" si="44"/>
        <v>-9.7425357312937999E-3</v>
      </c>
      <c r="Z58" s="5">
        <f t="shared" si="31"/>
        <v>11883.535419541931</v>
      </c>
      <c r="AA58" s="5">
        <f t="shared" si="31"/>
        <v>14287.555818346813</v>
      </c>
      <c r="AB58" s="5">
        <f t="shared" si="31"/>
        <v>4970.1856194244674</v>
      </c>
      <c r="AC58" s="16">
        <f t="shared" si="32"/>
        <v>2.29613774731168</v>
      </c>
      <c r="AD58" s="16">
        <f t="shared" si="32"/>
        <v>2.8771483492145018</v>
      </c>
      <c r="AE58" s="16">
        <f t="shared" si="32"/>
        <v>2.3938113149856162</v>
      </c>
      <c r="AF58" s="15">
        <f t="shared" si="33"/>
        <v>-4.0504037456468023E-3</v>
      </c>
      <c r="AG58" s="15">
        <f t="shared" si="33"/>
        <v>2.9673830763510267E-4</v>
      </c>
      <c r="AH58" s="15">
        <f t="shared" si="33"/>
        <v>9.7937136394747881E-3</v>
      </c>
      <c r="AI58" s="1">
        <f t="shared" si="35"/>
        <v>58477.190682487482</v>
      </c>
      <c r="AJ58" s="1">
        <f t="shared" si="35"/>
        <v>12296.081486095361</v>
      </c>
      <c r="AK58" s="1">
        <f t="shared" si="35"/>
        <v>4521.7353919119887</v>
      </c>
      <c r="AL58" s="14">
        <f t="shared" ref="AL58:AN73" si="45">AL57*(1+AO58)</f>
        <v>15.883854893493284</v>
      </c>
      <c r="AM58" s="14">
        <f t="shared" si="45"/>
        <v>2.4736633345742631</v>
      </c>
      <c r="AN58" s="14">
        <f t="shared" si="45"/>
        <v>0.94973532197815758</v>
      </c>
      <c r="AO58" s="11">
        <f t="shared" ref="AO58:AQ73" si="46">AO$5*AO57</f>
        <v>2.0210760647289973E-2</v>
      </c>
      <c r="AP58" s="11">
        <f t="shared" si="46"/>
        <v>2.5460227897531749E-2</v>
      </c>
      <c r="AQ58" s="11">
        <f t="shared" si="46"/>
        <v>2.3095639129136737E-2</v>
      </c>
      <c r="AR58" s="1">
        <f t="shared" si="25"/>
        <v>38289.802272710556</v>
      </c>
      <c r="AS58" s="1">
        <f t="shared" si="25"/>
        <v>8723.4200775481604</v>
      </c>
      <c r="AT58" s="1">
        <f t="shared" si="25"/>
        <v>3334.0416588395269</v>
      </c>
      <c r="AU58" s="1">
        <f t="shared" si="26"/>
        <v>7657.9604545421116</v>
      </c>
      <c r="AV58" s="1">
        <f t="shared" si="26"/>
        <v>1744.6840155096322</v>
      </c>
      <c r="AW58" s="1">
        <f t="shared" si="26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>SUM(BA58:BC58)*BT58*0.75+0.1*econlow!BD58+0.15*econhigh!BD58</f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6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7"/>
        <v>0</v>
      </c>
      <c r="BP58" s="2">
        <f t="shared" si="17"/>
        <v>0</v>
      </c>
      <c r="BQ58" s="2">
        <f t="shared" si="17"/>
        <v>0</v>
      </c>
      <c r="BR58" s="11">
        <f t="shared" si="18"/>
        <v>5.1800204936879507E-2</v>
      </c>
      <c r="BS58" s="17">
        <v>0</v>
      </c>
      <c r="BT58" s="17">
        <v>0</v>
      </c>
      <c r="BU58" s="12">
        <f>(BU$3*tempmid!$I168+BU$4*tempmid!$I168^2+BU$5*tempmid!$I168^6)*(K58/K$56)^$BW$1</f>
        <v>2.8902444877927893</v>
      </c>
      <c r="BV58" s="12">
        <f>(BV$3*tempmid!$I168+BV$4*tempmid!$I168^2+BV$5*tempmid!$I168^6)*(L58/L$56)^$BW$1</f>
        <v>1.6151877571559727</v>
      </c>
      <c r="BW58" s="12">
        <f>(BW$3*tempmid!$I168+BW$4*tempmid!$I168^2+BW$5*tempmid!$I168^6)*(M58/M$56)^$BW$1</f>
        <v>0.73969047921428011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36"/>
        <v>2013</v>
      </c>
      <c r="B59" s="5">
        <f t="shared" si="37"/>
        <v>1090.0321860866893</v>
      </c>
      <c r="C59" s="5">
        <f t="shared" si="37"/>
        <v>2598.6279443067874</v>
      </c>
      <c r="D59" s="5">
        <f t="shared" si="37"/>
        <v>3341.8960913994383</v>
      </c>
      <c r="E59" s="15">
        <f t="shared" si="38"/>
        <v>3.5220765265299224E-3</v>
      </c>
      <c r="F59" s="15">
        <f t="shared" si="38"/>
        <v>6.9387269317983408E-3</v>
      </c>
      <c r="G59" s="15">
        <f t="shared" si="38"/>
        <v>1.4165164205912142E-2</v>
      </c>
      <c r="H59" s="5">
        <f t="shared" si="39"/>
        <v>39405.476324541247</v>
      </c>
      <c r="I59" s="5">
        <f t="shared" si="39"/>
        <v>9067.0190675271242</v>
      </c>
      <c r="J59" s="5">
        <f t="shared" si="39"/>
        <v>3481.0018618386325</v>
      </c>
      <c r="K59" s="5">
        <f t="shared" si="40"/>
        <v>36150.745663768284</v>
      </c>
      <c r="L59" s="5">
        <f t="shared" si="40"/>
        <v>3489.156301652044</v>
      </c>
      <c r="M59" s="5">
        <f t="shared" si="40"/>
        <v>1041.6248041934011</v>
      </c>
      <c r="N59" s="15">
        <f t="shared" si="41"/>
        <v>2.5525649150476504E-2</v>
      </c>
      <c r="O59" s="15">
        <f t="shared" si="41"/>
        <v>3.2225772690489762E-2</v>
      </c>
      <c r="P59" s="15">
        <f t="shared" si="41"/>
        <v>2.949571838055598E-2</v>
      </c>
      <c r="Q59" s="5">
        <f t="shared" si="42"/>
        <v>5366.4605000696056</v>
      </c>
      <c r="R59" s="5">
        <f t="shared" si="42"/>
        <v>5237.9992020132186</v>
      </c>
      <c r="S59" s="5">
        <f t="shared" si="42"/>
        <v>2221.4280844987065</v>
      </c>
      <c r="T59" s="5">
        <f t="shared" si="43"/>
        <v>136.18565236648186</v>
      </c>
      <c r="U59" s="5">
        <f t="shared" si="43"/>
        <v>577.69804640344648</v>
      </c>
      <c r="V59" s="5">
        <f t="shared" si="43"/>
        <v>638.15768352544615</v>
      </c>
      <c r="W59" s="15">
        <f t="shared" si="44"/>
        <v>-1.0734613539272964E-2</v>
      </c>
      <c r="X59" s="15">
        <f t="shared" si="44"/>
        <v>-1.217998157191269E-2</v>
      </c>
      <c r="Y59" s="15">
        <f t="shared" si="44"/>
        <v>-9.7425357312937999E-3</v>
      </c>
      <c r="Z59" s="5">
        <f t="shared" si="31"/>
        <v>12054.16032802589</v>
      </c>
      <c r="AA59" s="5">
        <f t="shared" si="31"/>
        <v>14682.532481495164</v>
      </c>
      <c r="AB59" s="5">
        <f t="shared" si="31"/>
        <v>5193.6595543340809</v>
      </c>
      <c r="AC59" s="16">
        <f t="shared" si="32"/>
        <v>2.2868374623794478</v>
      </c>
      <c r="AD59" s="16">
        <f t="shared" si="32"/>
        <v>2.8780021093464629</v>
      </c>
      <c r="AE59" s="16">
        <f t="shared" si="32"/>
        <v>2.4172556175115201</v>
      </c>
      <c r="AF59" s="15">
        <f t="shared" si="33"/>
        <v>-4.0504037456468023E-3</v>
      </c>
      <c r="AG59" s="15">
        <f t="shared" si="33"/>
        <v>2.9673830763510267E-4</v>
      </c>
      <c r="AH59" s="15">
        <f t="shared" si="33"/>
        <v>9.7937136394747881E-3</v>
      </c>
      <c r="AI59" s="1">
        <f t="shared" si="35"/>
        <v>60287.432068780843</v>
      </c>
      <c r="AJ59" s="1">
        <f t="shared" si="35"/>
        <v>12811.157352995458</v>
      </c>
      <c r="AK59" s="1">
        <f t="shared" si="35"/>
        <v>4736.3701844886955</v>
      </c>
      <c r="AL59" s="14">
        <f t="shared" si="45"/>
        <v>16.201669435007876</v>
      </c>
      <c r="AM59" s="14">
        <f t="shared" si="45"/>
        <v>2.5360135664918921</v>
      </c>
      <c r="AN59" s="14">
        <f t="shared" si="45"/>
        <v>0.97145071880011358</v>
      </c>
      <c r="AO59" s="11">
        <f t="shared" si="46"/>
        <v>2.0008653040817073E-2</v>
      </c>
      <c r="AP59" s="11">
        <f t="shared" si="46"/>
        <v>2.5205625618556431E-2</v>
      </c>
      <c r="AQ59" s="11">
        <f t="shared" si="46"/>
        <v>2.2864682737845369E-2</v>
      </c>
      <c r="AR59" s="1">
        <f t="shared" si="25"/>
        <v>39405.476324541247</v>
      </c>
      <c r="AS59" s="1">
        <f t="shared" si="25"/>
        <v>9067.0190675271242</v>
      </c>
      <c r="AT59" s="1">
        <f t="shared" si="25"/>
        <v>3481.0018618386325</v>
      </c>
      <c r="AU59" s="1">
        <f t="shared" si="26"/>
        <v>7881.0952649082501</v>
      </c>
      <c r="AV59" s="1">
        <f t="shared" si="26"/>
        <v>1813.403813505425</v>
      </c>
      <c r="AW59" s="1">
        <f t="shared" si="26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>SUM(BA59:BC59)*BT59*0.75+0.1*econlow!BD59+0.15*econhigh!BD59</f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6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7"/>
        <v>0</v>
      </c>
      <c r="BP59" s="2">
        <f t="shared" si="17"/>
        <v>0</v>
      </c>
      <c r="BQ59" s="2">
        <f t="shared" si="17"/>
        <v>0</v>
      </c>
      <c r="BR59" s="11">
        <f t="shared" si="18"/>
        <v>5.186228683269653E-2</v>
      </c>
      <c r="BS59" s="17">
        <v>0</v>
      </c>
      <c r="BT59" s="17">
        <v>0</v>
      </c>
      <c r="BU59" s="12">
        <f>(BU$3*tempmid!$I169+BU$4*tempmid!$I169^2+BU$5*tempmid!$I169^6)*(K59/K$56)^$BW$1</f>
        <v>2.9138365569598368</v>
      </c>
      <c r="BV59" s="12">
        <f>(BV$3*tempmid!$I169+BV$4*tempmid!$I169^2+BV$5*tempmid!$I169^6)*(L59/L$56)^$BW$1</f>
        <v>1.6213453952969168</v>
      </c>
      <c r="BW59" s="12">
        <f>(BW$3*tempmid!$I169+BW$4*tempmid!$I169^2+BW$5*tempmid!$I169^6)*(M59/M$56)^$BW$1</f>
        <v>0.73785966533250735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36"/>
        <v>2014</v>
      </c>
      <c r="B60" s="5">
        <f t="shared" si="37"/>
        <v>1093.6794040236784</v>
      </c>
      <c r="C60" s="5">
        <f t="shared" si="37"/>
        <v>2615.7575555245285</v>
      </c>
      <c r="D60" s="5">
        <f t="shared" si="37"/>
        <v>3386.8676729485187</v>
      </c>
      <c r="E60" s="15">
        <f t="shared" si="38"/>
        <v>3.3459727002034261E-3</v>
      </c>
      <c r="F60" s="15">
        <f t="shared" si="38"/>
        <v>6.5917905852084235E-3</v>
      </c>
      <c r="G60" s="15">
        <f t="shared" si="38"/>
        <v>1.3456905995616535E-2</v>
      </c>
      <c r="H60" s="5">
        <f t="shared" si="39"/>
        <v>40538.19408886286</v>
      </c>
      <c r="I60" s="5">
        <f t="shared" si="39"/>
        <v>9418.6216664414496</v>
      </c>
      <c r="J60" s="5">
        <f t="shared" si="39"/>
        <v>3631.2663652454685</v>
      </c>
      <c r="K60" s="5">
        <f t="shared" si="40"/>
        <v>37065.884151901977</v>
      </c>
      <c r="L60" s="5">
        <f t="shared" si="40"/>
        <v>3600.7242515840758</v>
      </c>
      <c r="M60" s="5">
        <f t="shared" si="40"/>
        <v>1072.1606852989869</v>
      </c>
      <c r="N60" s="15">
        <f t="shared" si="41"/>
        <v>2.5314512089051666E-2</v>
      </c>
      <c r="O60" s="15">
        <f t="shared" si="41"/>
        <v>3.1975623986580048E-2</v>
      </c>
      <c r="P60" s="15">
        <f t="shared" si="41"/>
        <v>2.9315623996907236E-2</v>
      </c>
      <c r="Q60" s="5">
        <f t="shared" si="42"/>
        <v>5461.4576077152651</v>
      </c>
      <c r="R60" s="5">
        <f t="shared" si="42"/>
        <v>5374.8466032670513</v>
      </c>
      <c r="S60" s="5">
        <f t="shared" si="42"/>
        <v>2294.7439538259314</v>
      </c>
      <c r="T60" s="5">
        <f t="shared" si="43"/>
        <v>134.7237520187339</v>
      </c>
      <c r="U60" s="5">
        <f t="shared" si="43"/>
        <v>570.66169484412251</v>
      </c>
      <c r="V60" s="5">
        <f t="shared" si="43"/>
        <v>631.94040949149985</v>
      </c>
      <c r="W60" s="15">
        <f t="shared" si="44"/>
        <v>-1.0734613539272964E-2</v>
      </c>
      <c r="X60" s="15">
        <f t="shared" si="44"/>
        <v>-1.217998157191269E-2</v>
      </c>
      <c r="Y60" s="15">
        <f t="shared" si="44"/>
        <v>-9.7425357312937999E-3</v>
      </c>
      <c r="Z60" s="5">
        <f t="shared" si="31"/>
        <v>12222.51545428879</v>
      </c>
      <c r="AA60" s="5">
        <f t="shared" si="31"/>
        <v>15079.446074051251</v>
      </c>
      <c r="AB60" s="5">
        <f t="shared" si="31"/>
        <v>5422.3494031663949</v>
      </c>
      <c r="AC60" s="16">
        <f t="shared" si="32"/>
        <v>2.2775748473561408</v>
      </c>
      <c r="AD60" s="16">
        <f t="shared" si="32"/>
        <v>2.8788561228217606</v>
      </c>
      <c r="AE60" s="16">
        <f t="shared" si="32"/>
        <v>2.4409295268228397</v>
      </c>
      <c r="AF60" s="15">
        <f t="shared" si="33"/>
        <v>-4.0504037456468023E-3</v>
      </c>
      <c r="AG60" s="15">
        <f t="shared" si="33"/>
        <v>2.9673830763510267E-4</v>
      </c>
      <c r="AH60" s="15">
        <f t="shared" si="33"/>
        <v>9.7937136394747881E-3</v>
      </c>
      <c r="AI60" s="1">
        <f t="shared" si="35"/>
        <v>62139.784126811006</v>
      </c>
      <c r="AJ60" s="1">
        <f t="shared" si="35"/>
        <v>13343.445431201339</v>
      </c>
      <c r="AK60" s="1">
        <f t="shared" si="35"/>
        <v>4958.9335384075521</v>
      </c>
      <c r="AL60" s="14">
        <f t="shared" si="45"/>
        <v>16.522601281590887</v>
      </c>
      <c r="AM60" s="14">
        <f t="shared" si="45"/>
        <v>2.5992961569272608</v>
      </c>
      <c r="AN60" s="14">
        <f t="shared" si="45"/>
        <v>0.99344051215612184</v>
      </c>
      <c r="AO60" s="11">
        <f t="shared" si="46"/>
        <v>1.9808566510408902E-2</v>
      </c>
      <c r="AP60" s="11">
        <f t="shared" si="46"/>
        <v>2.4953569362370868E-2</v>
      </c>
      <c r="AQ60" s="11">
        <f t="shared" si="46"/>
        <v>2.2636035910466916E-2</v>
      </c>
      <c r="AR60" s="1">
        <f t="shared" si="25"/>
        <v>40538.19408886286</v>
      </c>
      <c r="AS60" s="1">
        <f t="shared" si="25"/>
        <v>9418.6216664414496</v>
      </c>
      <c r="AT60" s="1">
        <f t="shared" si="25"/>
        <v>3631.2663652454685</v>
      </c>
      <c r="AU60" s="1">
        <f t="shared" si="26"/>
        <v>8107.6388177725721</v>
      </c>
      <c r="AV60" s="1">
        <f t="shared" si="26"/>
        <v>1883.7243332882899</v>
      </c>
      <c r="AW60" s="1">
        <f t="shared" si="26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>SUM(BA60:BC60)*BT60*0.75+0.1*econlow!BD60+0.15*econhigh!BD60</f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6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7"/>
        <v>0</v>
      </c>
      <c r="BP60" s="2">
        <f t="shared" si="17"/>
        <v>0</v>
      </c>
      <c r="BQ60" s="2">
        <f t="shared" si="17"/>
        <v>0</v>
      </c>
      <c r="BR60" s="11">
        <f t="shared" si="18"/>
        <v>5.1905794116508169E-2</v>
      </c>
      <c r="BS60" s="17">
        <v>0</v>
      </c>
      <c r="BT60" s="17">
        <v>0</v>
      </c>
      <c r="BU60" s="12">
        <f>(BU$3*tempmid!$I170+BU$4*tempmid!$I170^2+BU$5*tempmid!$I170^6)*(K60/K$56)^$BW$1</f>
        <v>2.9366692217082959</v>
      </c>
      <c r="BV60" s="12">
        <f>(BV$3*tempmid!$I170+BV$4*tempmid!$I170^2+BV$5*tempmid!$I170^6)*(L60/L$56)^$BW$1</f>
        <v>1.6268574234013984</v>
      </c>
      <c r="BW60" s="12">
        <f>(BW$3*tempmid!$I170+BW$4*tempmid!$I170^2+BW$5*tempmid!$I170^6)*(M60/M$56)^$BW$1</f>
        <v>0.73548376876057897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36"/>
        <v>2015</v>
      </c>
      <c r="B61" s="5">
        <f t="shared" si="37"/>
        <v>1097.1558543808846</v>
      </c>
      <c r="C61" s="5">
        <f t="shared" si="37"/>
        <v>2632.1379552508383</v>
      </c>
      <c r="D61" s="5">
        <f t="shared" si="37"/>
        <v>3430.1655948482567</v>
      </c>
      <c r="E61" s="15">
        <f t="shared" si="38"/>
        <v>3.1786740651932547E-3</v>
      </c>
      <c r="F61" s="15">
        <f t="shared" si="38"/>
        <v>6.2622010559480017E-3</v>
      </c>
      <c r="G61" s="15">
        <f t="shared" si="38"/>
        <v>1.2784060695835708E-2</v>
      </c>
      <c r="H61" s="5">
        <f t="shared" si="39"/>
        <v>42912.010055450482</v>
      </c>
      <c r="I61" s="5">
        <f t="shared" si="39"/>
        <v>9937.2848577370387</v>
      </c>
      <c r="J61" s="5">
        <f t="shared" si="39"/>
        <v>3812.6154991164358</v>
      </c>
      <c r="K61" s="5">
        <f t="shared" si="40"/>
        <v>39112.045826584363</v>
      </c>
      <c r="L61" s="5">
        <f t="shared" si="40"/>
        <v>3775.3662713282947</v>
      </c>
      <c r="M61" s="5">
        <f t="shared" si="40"/>
        <v>1111.4960469671139</v>
      </c>
      <c r="N61" s="15">
        <f t="shared" si="41"/>
        <v>5.5203368852524415E-2</v>
      </c>
      <c r="O61" s="15">
        <f t="shared" si="41"/>
        <v>4.8501914487727893E-2</v>
      </c>
      <c r="P61" s="15">
        <f t="shared" si="41"/>
        <v>3.6687935127147187E-2</v>
      </c>
      <c r="Q61" s="5">
        <f t="shared" si="42"/>
        <v>5719.2073343092343</v>
      </c>
      <c r="R61" s="5">
        <f t="shared" si="42"/>
        <v>5601.7572407313501</v>
      </c>
      <c r="S61" s="5">
        <f t="shared" si="42"/>
        <v>2385.8726622022186</v>
      </c>
      <c r="T61" s="5">
        <f t="shared" si="43"/>
        <v>133.27754460625195</v>
      </c>
      <c r="U61" s="5">
        <f t="shared" si="43"/>
        <v>563.71104591712458</v>
      </c>
      <c r="V61" s="5">
        <f t="shared" si="43"/>
        <v>625.78370747198051</v>
      </c>
      <c r="W61" s="15">
        <f t="shared" si="44"/>
        <v>-1.0734613539272964E-2</v>
      </c>
      <c r="X61" s="15">
        <f t="shared" si="44"/>
        <v>-1.217998157191269E-2</v>
      </c>
      <c r="Y61" s="15">
        <f t="shared" si="44"/>
        <v>-9.7425357312937999E-3</v>
      </c>
      <c r="Z61" s="5">
        <f t="shared" si="31"/>
        <v>12388.495997258295</v>
      </c>
      <c r="AA61" s="5">
        <f t="shared" si="31"/>
        <v>15478.001606555576</v>
      </c>
      <c r="AB61" s="5">
        <f t="shared" si="31"/>
        <v>5656.1658826279245</v>
      </c>
      <c r="AC61" s="16">
        <f t="shared" si="32"/>
        <v>2.2683497496634186</v>
      </c>
      <c r="AD61" s="16">
        <f t="shared" si="32"/>
        <v>2.8797103897155716</v>
      </c>
      <c r="AE61" s="16">
        <f t="shared" si="32"/>
        <v>2.4648352916226814</v>
      </c>
      <c r="AF61" s="15">
        <f t="shared" si="33"/>
        <v>-4.0504037456468023E-3</v>
      </c>
      <c r="AG61" s="15">
        <f t="shared" si="33"/>
        <v>2.9673830763510267E-4</v>
      </c>
      <c r="AH61" s="15">
        <f t="shared" si="33"/>
        <v>9.7937136394747881E-3</v>
      </c>
      <c r="AI61" s="1">
        <f t="shared" si="35"/>
        <v>64033.444531902482</v>
      </c>
      <c r="AJ61" s="1">
        <f t="shared" si="35"/>
        <v>13892.825221369494</v>
      </c>
      <c r="AK61" s="1">
        <f t="shared" si="35"/>
        <v>5189.2934576158905</v>
      </c>
      <c r="AL61" s="14">
        <f t="shared" si="45"/>
        <v>16.846617437538136</v>
      </c>
      <c r="AM61" s="14">
        <f t="shared" si="45"/>
        <v>2.663509256703037</v>
      </c>
      <c r="AN61" s="14">
        <f t="shared" si="45"/>
        <v>1.0157031917131196</v>
      </c>
      <c r="AO61" s="11">
        <f t="shared" si="46"/>
        <v>1.9610480845304812E-2</v>
      </c>
      <c r="AP61" s="11">
        <f t="shared" si="46"/>
        <v>2.4704033668747159E-2</v>
      </c>
      <c r="AQ61" s="11">
        <f t="shared" si="46"/>
        <v>2.2409675551362248E-2</v>
      </c>
      <c r="AR61" s="1">
        <f>MAX(0.3*B61,AL61*AI61^$AR$5*B61^(1-$AR$5)*(1-BI60+BU60/100))</f>
        <v>42912.010055450482</v>
      </c>
      <c r="AS61" s="1">
        <f t="shared" ref="AS61:AT124" si="47">MAX(0.3*C61,AM61*AJ61^$AR$5*C61^(1-$AR$5)*(1-BJ60+BV60/100))</f>
        <v>9937.2848577370387</v>
      </c>
      <c r="AT61" s="1">
        <f t="shared" si="47"/>
        <v>3812.6154991164358</v>
      </c>
      <c r="AU61" s="1">
        <f t="shared" si="26"/>
        <v>8582.4020110900965</v>
      </c>
      <c r="AV61" s="1">
        <f t="shared" si="26"/>
        <v>1987.4569715474079</v>
      </c>
      <c r="AW61" s="1">
        <f t="shared" si="26"/>
        <v>762.52309982328723</v>
      </c>
      <c r="AX61" s="1">
        <f t="shared" si="14"/>
        <v>31289.63666126749</v>
      </c>
      <c r="AY61" s="1">
        <f t="shared" si="3"/>
        <v>3020.2930170626355</v>
      </c>
      <c r="AZ61" s="1">
        <f t="shared" si="3"/>
        <v>889.19683757369091</v>
      </c>
      <c r="BA61" s="1">
        <f t="shared" si="15"/>
        <v>11356.70657568491</v>
      </c>
      <c r="BB61" s="1">
        <f t="shared" si="15"/>
        <v>21091.608683745086</v>
      </c>
      <c r="BC61" s="1">
        <f t="shared" si="15"/>
        <v>23291.917327586609</v>
      </c>
      <c r="BD61" s="1">
        <f>SUM(BA61:BC61)*BT61*0.75+0.1*econlow!BD61+0.15*econhigh!BD61</f>
        <v>55737.885428158392</v>
      </c>
      <c r="BE61" s="2">
        <f>BF1</f>
        <v>0.10267381546003281</v>
      </c>
      <c r="BF61" s="2">
        <f>BG1</f>
        <v>5.3843849789935803E-2</v>
      </c>
      <c r="BG61" s="2">
        <f>BH1</f>
        <v>1.5408460323634668E-2</v>
      </c>
      <c r="BH61" s="2">
        <f t="shared" si="4"/>
        <v>6.540417511498596E-2</v>
      </c>
      <c r="BI61" s="2">
        <f t="shared" si="16"/>
        <v>1.0541912381120872E-3</v>
      </c>
      <c r="BJ61" s="2">
        <f t="shared" si="5"/>
        <v>2.8991601602011702E-4</v>
      </c>
      <c r="BK61" s="2">
        <f t="shared" si="5"/>
        <v>2.3742064954502379E-5</v>
      </c>
      <c r="BL61" s="2">
        <f t="shared" si="6"/>
        <v>45.237465010233684</v>
      </c>
      <c r="BM61" s="2">
        <f t="shared" si="6"/>
        <v>2.8809780360121575</v>
      </c>
      <c r="BN61" s="2">
        <f t="shared" si="6"/>
        <v>9.0519364826564933E-2</v>
      </c>
      <c r="BO61" s="2">
        <f t="shared" si="17"/>
        <v>71.129535052963263</v>
      </c>
      <c r="BP61" s="2">
        <f t="shared" si="17"/>
        <v>6.9138340568872394</v>
      </c>
      <c r="BQ61" s="2">
        <f t="shared" si="17"/>
        <v>2.0772564265783462</v>
      </c>
      <c r="BR61" s="11">
        <f t="shared" si="18"/>
        <v>7.8033147198931258E-2</v>
      </c>
      <c r="BS61" s="17">
        <v>1</v>
      </c>
      <c r="BT61" s="17">
        <v>1</v>
      </c>
      <c r="BU61" s="12">
        <f>(BU$3*tempmid!$I171+BU$4*tempmid!$I171^2+BU$5*tempmid!$I171^6)*(K61/K$56)^$BW$1</f>
        <v>2.9373970717507141</v>
      </c>
      <c r="BV61" s="12">
        <f>(BV$3*tempmid!$I171+BV$4*tempmid!$I171^2+BV$5*tempmid!$I171^6)*(L61/L$56)^$BW$1</f>
        <v>1.625143977586919</v>
      </c>
      <c r="BW61" s="12">
        <f>(BW$3*tempmid!$I171+BW$4*tempmid!$I171^2+BW$5*tempmid!$I171^6)*(M61/M$56)^$BW$1</f>
        <v>0.73121000404071412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36"/>
        <v>2016</v>
      </c>
      <c r="B62" s="5">
        <f t="shared" si="37"/>
        <v>1100.4689801976904</v>
      </c>
      <c r="C62" s="5">
        <f t="shared" si="37"/>
        <v>2647.7967834794722</v>
      </c>
      <c r="D62" s="5">
        <f t="shared" si="37"/>
        <v>3471.8244677514986</v>
      </c>
      <c r="E62" s="15">
        <f t="shared" si="38"/>
        <v>3.019740361933592E-3</v>
      </c>
      <c r="F62" s="15">
        <f t="shared" si="38"/>
        <v>5.9490910031506014E-3</v>
      </c>
      <c r="G62" s="15">
        <f t="shared" si="38"/>
        <v>1.2144857661043923E-2</v>
      </c>
      <c r="H62" s="5">
        <f t="shared" si="39"/>
        <v>44100.3362842305</v>
      </c>
      <c r="I62" s="5">
        <f t="shared" si="39"/>
        <v>10312.230033526315</v>
      </c>
      <c r="J62" s="5">
        <f t="shared" si="39"/>
        <v>3971.0259639735341</v>
      </c>
      <c r="K62" s="5">
        <f t="shared" si="40"/>
        <v>40074.129373740485</v>
      </c>
      <c r="L62" s="5">
        <f t="shared" si="40"/>
        <v>3894.6455777376555</v>
      </c>
      <c r="M62" s="5">
        <f t="shared" si="40"/>
        <v>1143.7865021284731</v>
      </c>
      <c r="N62" s="15">
        <f t="shared" si="41"/>
        <v>2.4598139187651302E-2</v>
      </c>
      <c r="O62" s="15">
        <f t="shared" si="41"/>
        <v>3.1594101826680321E-2</v>
      </c>
      <c r="P62" s="15">
        <f t="shared" si="41"/>
        <v>2.9051345031292364E-2</v>
      </c>
      <c r="Q62" s="5">
        <f t="shared" si="42"/>
        <v>5814.4909377309523</v>
      </c>
      <c r="R62" s="5">
        <f t="shared" si="42"/>
        <v>5742.3143080904765</v>
      </c>
      <c r="S62" s="5">
        <f t="shared" si="42"/>
        <v>2460.793116271117</v>
      </c>
      <c r="T62" s="5">
        <f t="shared" si="43"/>
        <v>131.84686167144062</v>
      </c>
      <c r="U62" s="5">
        <f t="shared" si="43"/>
        <v>556.84505576597041</v>
      </c>
      <c r="V62" s="5">
        <f t="shared" si="43"/>
        <v>619.68698734187319</v>
      </c>
      <c r="W62" s="15">
        <f t="shared" si="44"/>
        <v>-1.0734613539272964E-2</v>
      </c>
      <c r="X62" s="15">
        <f t="shared" si="44"/>
        <v>-1.217998157191269E-2</v>
      </c>
      <c r="Y62" s="15">
        <f t="shared" si="44"/>
        <v>-9.7425357312937999E-3</v>
      </c>
      <c r="Z62" s="5">
        <f t="shared" ref="Z62:AB125" si="48">Q61*AC62*(1-BE61)</f>
        <v>11594.007038314545</v>
      </c>
      <c r="AA62" s="5">
        <f t="shared" si="48"/>
        <v>15267.388849044946</v>
      </c>
      <c r="AB62" s="5">
        <f t="shared" si="48"/>
        <v>5846.8765857403132</v>
      </c>
      <c r="AC62" s="16">
        <f t="shared" si="32"/>
        <v>2.259162017340945</v>
      </c>
      <c r="AD62" s="16">
        <f t="shared" si="32"/>
        <v>2.8805649101030948</v>
      </c>
      <c r="AE62" s="16">
        <f t="shared" si="32"/>
        <v>2.4889751826373052</v>
      </c>
      <c r="AF62" s="15">
        <f t="shared" si="33"/>
        <v>-4.0504037456468023E-3</v>
      </c>
      <c r="AG62" s="15">
        <f t="shared" si="33"/>
        <v>2.9673830763510267E-4</v>
      </c>
      <c r="AH62" s="15">
        <f t="shared" si="33"/>
        <v>9.7937136394747881E-3</v>
      </c>
      <c r="AI62" s="1">
        <f t="shared" si="35"/>
        <v>66212.502089802321</v>
      </c>
      <c r="AJ62" s="1">
        <f t="shared" si="35"/>
        <v>14490.999670779953</v>
      </c>
      <c r="AK62" s="1">
        <f t="shared" si="35"/>
        <v>5432.8872116775892</v>
      </c>
      <c r="AL62" s="14">
        <f t="shared" si="45"/>
        <v>17.173684003419485</v>
      </c>
      <c r="AM62" s="14">
        <f t="shared" si="45"/>
        <v>2.7286506848341023</v>
      </c>
      <c r="AN62" s="14">
        <f t="shared" si="45"/>
        <v>1.0382371549060661</v>
      </c>
      <c r="AO62" s="11">
        <f t="shared" si="46"/>
        <v>1.9414376036851765E-2</v>
      </c>
      <c r="AP62" s="11">
        <f t="shared" si="46"/>
        <v>2.4456993332059685E-2</v>
      </c>
      <c r="AQ62" s="11">
        <f t="shared" si="46"/>
        <v>2.2185578795848624E-2</v>
      </c>
      <c r="AR62" s="1">
        <f t="shared" ref="AR62:AT125" si="49">MAX(0.3*B62,AL62*AI62^$AR$5*B62^(1-$AR$5)*(1-BI61+BU61/100))</f>
        <v>44100.3362842305</v>
      </c>
      <c r="AS62" s="1">
        <f t="shared" si="47"/>
        <v>10312.230033526315</v>
      </c>
      <c r="AT62" s="1">
        <f t="shared" si="47"/>
        <v>3971.0259639735341</v>
      </c>
      <c r="AU62" s="1">
        <f t="shared" si="26"/>
        <v>8820.0672568460996</v>
      </c>
      <c r="AV62" s="1">
        <f t="shared" si="26"/>
        <v>2062.4460067052632</v>
      </c>
      <c r="AW62" s="1">
        <f t="shared" si="26"/>
        <v>794.20519279470682</v>
      </c>
      <c r="AX62" s="1">
        <f t="shared" si="14"/>
        <v>32059.303498992384</v>
      </c>
      <c r="AY62" s="1">
        <f t="shared" si="3"/>
        <v>3115.7164621901247</v>
      </c>
      <c r="AZ62" s="1">
        <f t="shared" si="3"/>
        <v>915.02920170277844</v>
      </c>
      <c r="BA62" s="1">
        <f t="shared" si="15"/>
        <v>11417.742801376849</v>
      </c>
      <c r="BB62" s="1">
        <f t="shared" si="15"/>
        <v>21299.4450369435</v>
      </c>
      <c r="BC62" s="1">
        <f t="shared" si="15"/>
        <v>23674.21821309143</v>
      </c>
      <c r="BD62" s="1">
        <f>SUM(BA62:BC62)*BT62*0.75+0.1*econlow!BD62+0.15*econhigh!BD62</f>
        <v>54746.409019257204</v>
      </c>
      <c r="BE62" s="2">
        <f t="shared" ref="BE62:BG70" si="50">BE61</f>
        <v>0.10267381546003281</v>
      </c>
      <c r="BF62" s="2">
        <f t="shared" si="50"/>
        <v>5.3843849789935803E-2</v>
      </c>
      <c r="BG62" s="2">
        <f t="shared" si="50"/>
        <v>1.5408460323634668E-2</v>
      </c>
      <c r="BH62" s="2">
        <f t="shared" si="4"/>
        <v>6.4281820404440748E-2</v>
      </c>
      <c r="BI62" s="2">
        <f t="shared" si="16"/>
        <v>1.0541912381120872E-3</v>
      </c>
      <c r="BJ62" s="2">
        <f t="shared" si="5"/>
        <v>2.8991601602011702E-4</v>
      </c>
      <c r="BK62" s="2">
        <f t="shared" si="5"/>
        <v>2.3742064954502379E-5</v>
      </c>
      <c r="BL62" s="2">
        <f t="shared" si="6"/>
        <v>46.490188108632353</v>
      </c>
      <c r="BM62" s="2">
        <f t="shared" si="6"/>
        <v>2.9896806476029472</v>
      </c>
      <c r="BN62" s="2">
        <f t="shared" si="6"/>
        <v>9.4280356372675067E-2</v>
      </c>
      <c r="BO62" s="2">
        <f t="shared" si="17"/>
        <v>78.108453348510523</v>
      </c>
      <c r="BP62" s="2">
        <f t="shared" si="17"/>
        <v>7.2736755500818902</v>
      </c>
      <c r="BQ62" s="2">
        <f t="shared" si="17"/>
        <v>2.0929942718215235</v>
      </c>
      <c r="BR62" s="11">
        <f t="shared" si="18"/>
        <v>5.1732495077420032E-2</v>
      </c>
      <c r="BS62" s="17">
        <f>BS61/(1+BR61)</f>
        <v>0.92761526173690867</v>
      </c>
      <c r="BT62" s="17">
        <f>BT61/(1+BR$5)</f>
        <v>0.970873786407767</v>
      </c>
      <c r="BU62" s="12">
        <f>(BU$3*tempmid!$I172+BU$4*tempmid!$I172^2+BU$5*tempmid!$I172^6)*(K62/K$56)^$BW$1</f>
        <v>2.9587165775540654</v>
      </c>
      <c r="BV62" s="12">
        <f>(BV$3*tempmid!$I172+BV$4*tempmid!$I172^2+BV$5*tempmid!$I172^6)*(L62/L$56)^$BW$1</f>
        <v>1.6292584771146319</v>
      </c>
      <c r="BW62" s="12">
        <f>(BW$3*tempmid!$I172+BW$4*tempmid!$I172^2+BW$5*tempmid!$I172^6)*(M62/M$56)^$BW$1</f>
        <v>0.72768732326012753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36"/>
        <v>2017</v>
      </c>
      <c r="B63" s="5">
        <f t="shared" si="37"/>
        <v>1103.6259542644214</v>
      </c>
      <c r="C63" s="5">
        <f t="shared" si="37"/>
        <v>2662.7611683011023</v>
      </c>
      <c r="D63" s="5">
        <f t="shared" si="37"/>
        <v>3511.8810410372216</v>
      </c>
      <c r="E63" s="15">
        <f t="shared" si="38"/>
        <v>2.8687533438369124E-3</v>
      </c>
      <c r="F63" s="15">
        <f t="shared" si="38"/>
        <v>5.6516364529930708E-3</v>
      </c>
      <c r="G63" s="15">
        <f t="shared" si="38"/>
        <v>1.1537614777991726E-2</v>
      </c>
      <c r="H63" s="5">
        <f t="shared" si="39"/>
        <v>45355.800943934832</v>
      </c>
      <c r="I63" s="5">
        <f t="shared" si="39"/>
        <v>10698.403788860051</v>
      </c>
      <c r="J63" s="5">
        <f t="shared" si="39"/>
        <v>4132.6661560205666</v>
      </c>
      <c r="K63" s="5">
        <f t="shared" si="40"/>
        <v>41097.077110845006</v>
      </c>
      <c r="L63" s="5">
        <f t="shared" si="40"/>
        <v>4017.785716653611</v>
      </c>
      <c r="M63" s="5">
        <f t="shared" si="40"/>
        <v>1176.7671250048943</v>
      </c>
      <c r="N63" s="15">
        <f t="shared" si="41"/>
        <v>2.5526387050465393E-2</v>
      </c>
      <c r="O63" s="15">
        <f t="shared" si="41"/>
        <v>3.1617803586504012E-2</v>
      </c>
      <c r="P63" s="15">
        <f t="shared" si="41"/>
        <v>2.8834597029294917E-2</v>
      </c>
      <c r="Q63" s="5">
        <f t="shared" si="42"/>
        <v>5915.8268092551371</v>
      </c>
      <c r="R63" s="5">
        <f t="shared" si="42"/>
        <v>5884.7928015585003</v>
      </c>
      <c r="S63" s="5">
        <f t="shared" si="42"/>
        <v>2536.0092010643475</v>
      </c>
      <c r="T63" s="5">
        <f t="shared" si="43"/>
        <v>130.43153656503173</v>
      </c>
      <c r="U63" s="5">
        <f t="shared" si="43"/>
        <v>550.06269324833022</v>
      </c>
      <c r="V63" s="5">
        <f t="shared" si="43"/>
        <v>613.64966472547724</v>
      </c>
      <c r="W63" s="15">
        <f t="shared" si="44"/>
        <v>-1.0734613539272964E-2</v>
      </c>
      <c r="X63" s="15">
        <f t="shared" si="44"/>
        <v>-1.217998157191269E-2</v>
      </c>
      <c r="Y63" s="15">
        <f t="shared" si="44"/>
        <v>-9.7425357312937999E-3</v>
      </c>
      <c r="Z63" s="5">
        <f t="shared" si="48"/>
        <v>11739.42367464535</v>
      </c>
      <c r="AA63" s="5">
        <f t="shared" si="48"/>
        <v>15655.116199606848</v>
      </c>
      <c r="AB63" s="5">
        <f t="shared" si="48"/>
        <v>6089.5392205928283</v>
      </c>
      <c r="AC63" s="16">
        <f t="shared" si="32"/>
        <v>2.2500114990438842</v>
      </c>
      <c r="AD63" s="16">
        <f t="shared" si="32"/>
        <v>2.8814196840595518</v>
      </c>
      <c r="AE63" s="16">
        <f t="shared" si="32"/>
        <v>2.5133514928318146</v>
      </c>
      <c r="AF63" s="15">
        <f t="shared" si="33"/>
        <v>-4.0504037456468023E-3</v>
      </c>
      <c r="AG63" s="15">
        <f t="shared" si="33"/>
        <v>2.9673830763510267E-4</v>
      </c>
      <c r="AH63" s="15">
        <f t="shared" si="33"/>
        <v>9.7937136394747881E-3</v>
      </c>
      <c r="AI63" s="1">
        <f t="shared" si="35"/>
        <v>68411.319137668193</v>
      </c>
      <c r="AJ63" s="1">
        <f t="shared" si="35"/>
        <v>15104.345710407222</v>
      </c>
      <c r="AK63" s="1">
        <f t="shared" si="35"/>
        <v>5683.8036833045371</v>
      </c>
      <c r="AL63" s="14">
        <f t="shared" si="45"/>
        <v>17.50376619900813</v>
      </c>
      <c r="AM63" s="14">
        <f t="shared" si="45"/>
        <v>2.7947179305225651</v>
      </c>
      <c r="AN63" s="14">
        <f t="shared" si="45"/>
        <v>1.061040708192923</v>
      </c>
      <c r="AO63" s="11">
        <f t="shared" si="46"/>
        <v>1.9220232276483246E-2</v>
      </c>
      <c r="AP63" s="11">
        <f t="shared" si="46"/>
        <v>2.4212423398739087E-2</v>
      </c>
      <c r="AQ63" s="11">
        <f t="shared" si="46"/>
        <v>2.1963723007890137E-2</v>
      </c>
      <c r="AR63" s="1">
        <f t="shared" si="49"/>
        <v>45355.800943934832</v>
      </c>
      <c r="AS63" s="1">
        <f t="shared" si="47"/>
        <v>10698.403788860051</v>
      </c>
      <c r="AT63" s="1">
        <f t="shared" si="47"/>
        <v>4132.6661560205666</v>
      </c>
      <c r="AU63" s="1">
        <f t="shared" si="26"/>
        <v>9071.1601887869674</v>
      </c>
      <c r="AV63" s="1">
        <f t="shared" si="26"/>
        <v>2139.6807577720101</v>
      </c>
      <c r="AW63" s="1">
        <f t="shared" si="26"/>
        <v>826.53323120411335</v>
      </c>
      <c r="AX63" s="1">
        <f t="shared" si="14"/>
        <v>32877.661688676009</v>
      </c>
      <c r="AY63" s="1">
        <f t="shared" si="3"/>
        <v>3214.2285733228887</v>
      </c>
      <c r="AZ63" s="1">
        <f t="shared" si="3"/>
        <v>941.41370000391544</v>
      </c>
      <c r="BA63" s="1">
        <f t="shared" si="15"/>
        <v>11478.315517148729</v>
      </c>
      <c r="BB63" s="1">
        <f t="shared" si="15"/>
        <v>21502.708860541665</v>
      </c>
      <c r="BC63" s="1">
        <f t="shared" si="15"/>
        <v>24047.193420444924</v>
      </c>
      <c r="BD63" s="1">
        <f>SUM(BA63:BC63)*BT63*0.75+0.1*econlow!BD63+0.15*econhigh!BD63</f>
        <v>53751.854409466876</v>
      </c>
      <c r="BE63" s="2">
        <f t="shared" si="50"/>
        <v>0.10267381546003281</v>
      </c>
      <c r="BF63" s="2">
        <f t="shared" si="50"/>
        <v>5.3843849789935803E-2</v>
      </c>
      <c r="BG63" s="2">
        <f t="shared" si="50"/>
        <v>1.5408460323634668E-2</v>
      </c>
      <c r="BH63" s="2">
        <f t="shared" si="4"/>
        <v>6.3973495059411759E-2</v>
      </c>
      <c r="BI63" s="2">
        <f t="shared" si="16"/>
        <v>1.0541912381120872E-3</v>
      </c>
      <c r="BJ63" s="2">
        <f t="shared" si="5"/>
        <v>2.8991601602011702E-4</v>
      </c>
      <c r="BK63" s="2">
        <f t="shared" si="5"/>
        <v>2.3742064954502379E-5</v>
      </c>
      <c r="BL63" s="2">
        <f t="shared" si="6"/>
        <v>47.813687952652032</v>
      </c>
      <c r="BM63" s="2">
        <f t="shared" si="6"/>
        <v>3.101638604240831</v>
      </c>
      <c r="BN63" s="2">
        <f t="shared" si="6"/>
        <v>9.8118028311513963E-2</v>
      </c>
      <c r="BO63" s="2">
        <f t="shared" si="17"/>
        <v>79.336997543028559</v>
      </c>
      <c r="BP63" s="2">
        <f t="shared" si="17"/>
        <v>7.3591692230802739</v>
      </c>
      <c r="BQ63" s="2">
        <f t="shared" si="17"/>
        <v>2.0913905039163709</v>
      </c>
      <c r="BR63" s="11">
        <f t="shared" si="18"/>
        <v>5.2646471067191641E-2</v>
      </c>
      <c r="BS63" s="17">
        <f t="shared" ref="BS63:BS126" si="51">BS62/(1+BR62)</f>
        <v>0.88198783063047326</v>
      </c>
      <c r="BT63" s="17">
        <f t="shared" ref="BT63:BT126" si="52">BT62/(1+BR$5)</f>
        <v>0.94259590913375435</v>
      </c>
      <c r="BU63" s="12">
        <f>(BU$3*tempmid!$I173+BU$4*tempmid!$I173^2+BU$5*tempmid!$I173^6)*(K63/K$56)^$BW$1</f>
        <v>2.9782552814649175</v>
      </c>
      <c r="BV63" s="12">
        <f>(BV$3*tempmid!$I173+BV$4*tempmid!$I173^2+BV$5*tempmid!$I173^6)*(L63/L$56)^$BW$1</f>
        <v>1.6325163682161028</v>
      </c>
      <c r="BW63" s="12">
        <f>(BW$3*tempmid!$I173+BW$4*tempmid!$I173^2+BW$5*tempmid!$I173^6)*(M63/M$56)^$BW$1</f>
        <v>0.72357626555978272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36"/>
        <v>2018</v>
      </c>
      <c r="B64" s="5">
        <f t="shared" si="37"/>
        <v>1106.6336833787307</v>
      </c>
      <c r="C64" s="5">
        <f t="shared" si="37"/>
        <v>2677.0576784812679</v>
      </c>
      <c r="D64" s="5">
        <f t="shared" si="37"/>
        <v>3550.3738351049601</v>
      </c>
      <c r="E64" s="15">
        <f t="shared" si="38"/>
        <v>2.7253156766450667E-3</v>
      </c>
      <c r="F64" s="15">
        <f t="shared" si="38"/>
        <v>5.3690546303434171E-3</v>
      </c>
      <c r="G64" s="15">
        <f t="shared" si="38"/>
        <v>1.0960734039092139E-2</v>
      </c>
      <c r="H64" s="5">
        <f t="shared" si="39"/>
        <v>46626.546541925964</v>
      </c>
      <c r="I64" s="5">
        <f t="shared" si="39"/>
        <v>11092.409001140513</v>
      </c>
      <c r="J64" s="5">
        <f t="shared" si="39"/>
        <v>4297.3451962084155</v>
      </c>
      <c r="K64" s="5">
        <f t="shared" si="40"/>
        <v>42133.67733355776</v>
      </c>
      <c r="L64" s="5">
        <f t="shared" si="40"/>
        <v>4143.5076615283797</v>
      </c>
      <c r="M64" s="5">
        <f t="shared" si="40"/>
        <v>1210.3923124144399</v>
      </c>
      <c r="N64" s="15">
        <f t="shared" si="41"/>
        <v>2.5223210398074958E-2</v>
      </c>
      <c r="O64" s="15">
        <f t="shared" si="41"/>
        <v>3.1291351441082194E-2</v>
      </c>
      <c r="P64" s="15">
        <f t="shared" si="41"/>
        <v>2.8574206990534146E-2</v>
      </c>
      <c r="Q64" s="5">
        <f t="shared" si="42"/>
        <v>6016.28878387032</v>
      </c>
      <c r="R64" s="5">
        <f t="shared" si="42"/>
        <v>6027.2039641148076</v>
      </c>
      <c r="S64" s="5">
        <f t="shared" si="42"/>
        <v>2611.3727443415883</v>
      </c>
      <c r="T64" s="5">
        <f t="shared" si="43"/>
        <v>129.03140442667257</v>
      </c>
      <c r="U64" s="5">
        <f t="shared" si="43"/>
        <v>543.36293978116885</v>
      </c>
      <c r="V64" s="5">
        <f t="shared" si="43"/>
        <v>607.67116094039284</v>
      </c>
      <c r="W64" s="15">
        <f t="shared" si="44"/>
        <v>-1.0734613539272964E-2</v>
      </c>
      <c r="X64" s="15">
        <f t="shared" si="44"/>
        <v>-1.217998157191269E-2</v>
      </c>
      <c r="Y64" s="15">
        <f t="shared" si="44"/>
        <v>-9.7425357312937999E-3</v>
      </c>
      <c r="Z64" s="5">
        <f t="shared" si="48"/>
        <v>11895.642110693776</v>
      </c>
      <c r="AA64" s="5">
        <f t="shared" si="48"/>
        <v>16048.312199385789</v>
      </c>
      <c r="AB64" s="5">
        <f t="shared" si="48"/>
        <v>6337.1329182141553</v>
      </c>
      <c r="AC64" s="16">
        <f t="shared" si="32"/>
        <v>2.2408980440404083</v>
      </c>
      <c r="AD64" s="16">
        <f t="shared" si="32"/>
        <v>2.8822747116601861</v>
      </c>
      <c r="AE64" s="16">
        <f t="shared" si="32"/>
        <v>2.5379665376279559</v>
      </c>
      <c r="AF64" s="15">
        <f t="shared" si="33"/>
        <v>-4.0504037456468023E-3</v>
      </c>
      <c r="AG64" s="15">
        <f t="shared" si="33"/>
        <v>2.9673830763510267E-4</v>
      </c>
      <c r="AH64" s="15">
        <f t="shared" si="33"/>
        <v>9.7937136394747881E-3</v>
      </c>
      <c r="AI64" s="1">
        <f t="shared" si="35"/>
        <v>70641.347412688337</v>
      </c>
      <c r="AJ64" s="1">
        <f t="shared" si="35"/>
        <v>15733.591897138511</v>
      </c>
      <c r="AK64" s="1">
        <f t="shared" si="35"/>
        <v>5941.9565461781976</v>
      </c>
      <c r="AL64" s="14">
        <f t="shared" si="45"/>
        <v>17.83682838654574</v>
      </c>
      <c r="AM64" s="14">
        <f t="shared" si="45"/>
        <v>2.8617081553982868</v>
      </c>
      <c r="AN64" s="14">
        <f t="shared" si="45"/>
        <v>1.0841120683656196</v>
      </c>
      <c r="AO64" s="11">
        <f t="shared" si="46"/>
        <v>1.9028029953718415E-2</v>
      </c>
      <c r="AP64" s="11">
        <f t="shared" si="46"/>
        <v>2.3970299164751695E-2</v>
      </c>
      <c r="AQ64" s="11">
        <f t="shared" si="46"/>
        <v>2.1744085777811235E-2</v>
      </c>
      <c r="AR64" s="1">
        <f t="shared" si="49"/>
        <v>46626.546541925964</v>
      </c>
      <c r="AS64" s="1">
        <f t="shared" si="47"/>
        <v>11092.409001140513</v>
      </c>
      <c r="AT64" s="1">
        <f t="shared" si="47"/>
        <v>4297.3451962084155</v>
      </c>
      <c r="AU64" s="1">
        <f t="shared" si="26"/>
        <v>9325.3093083851927</v>
      </c>
      <c r="AV64" s="1">
        <f t="shared" si="26"/>
        <v>2218.4818002281027</v>
      </c>
      <c r="AW64" s="1">
        <f t="shared" si="26"/>
        <v>859.46903924168316</v>
      </c>
      <c r="AX64" s="1">
        <f t="shared" si="14"/>
        <v>33706.941866846209</v>
      </c>
      <c r="AY64" s="1">
        <f t="shared" si="3"/>
        <v>3314.8061292227044</v>
      </c>
      <c r="AZ64" s="1">
        <f t="shared" si="3"/>
        <v>968.31384993155177</v>
      </c>
      <c r="BA64" s="1">
        <f t="shared" si="15"/>
        <v>11537.16418841509</v>
      </c>
      <c r="BB64" s="1">
        <f t="shared" si="15"/>
        <v>21700.642927717152</v>
      </c>
      <c r="BC64" s="1">
        <f t="shared" si="15"/>
        <v>24410.795046809242</v>
      </c>
      <c r="BD64" s="1">
        <f>SUM(BA64:BC64)*BT64*0.75+0.1*econlow!BD64+0.15*econhigh!BD64</f>
        <v>52753.751659106201</v>
      </c>
      <c r="BE64" s="2">
        <f t="shared" si="50"/>
        <v>0.10267381546003281</v>
      </c>
      <c r="BF64" s="2">
        <f t="shared" si="50"/>
        <v>5.3843849789935803E-2</v>
      </c>
      <c r="BG64" s="2">
        <f t="shared" si="50"/>
        <v>1.5408460323634668E-2</v>
      </c>
      <c r="BH64" s="2">
        <f t="shared" si="4"/>
        <v>6.3682908330625135E-2</v>
      </c>
      <c r="BI64" s="2">
        <f t="shared" si="16"/>
        <v>1.0541912381120872E-3</v>
      </c>
      <c r="BJ64" s="2">
        <f t="shared" si="5"/>
        <v>2.8991601602011702E-4</v>
      </c>
      <c r="BK64" s="2">
        <f t="shared" si="5"/>
        <v>2.3742064954502379E-5</v>
      </c>
      <c r="BL64" s="2">
        <f t="shared" si="6"/>
        <v>49.153296827923789</v>
      </c>
      <c r="BM64" s="2">
        <f t="shared" si="6"/>
        <v>3.2158670256763431</v>
      </c>
      <c r="BN64" s="2">
        <f t="shared" si="6"/>
        <v>0.10202784878029897</v>
      </c>
      <c r="BO64" s="2">
        <f t="shared" si="17"/>
        <v>80.488726722548179</v>
      </c>
      <c r="BP64" s="2">
        <f t="shared" si="17"/>
        <v>7.4432500644996216</v>
      </c>
      <c r="BQ64" s="2">
        <f t="shared" si="17"/>
        <v>2.0897612155939869</v>
      </c>
      <c r="BR64" s="11">
        <f t="shared" si="18"/>
        <v>5.2556652894552441E-2</v>
      </c>
      <c r="BS64" s="17">
        <f t="shared" si="51"/>
        <v>0.8378765852283705</v>
      </c>
      <c r="BT64" s="17">
        <f t="shared" si="52"/>
        <v>0.9151416593531595</v>
      </c>
      <c r="BU64" s="12">
        <f>(BU$3*tempmid!$I174+BU$4*tempmid!$I174^2+BU$5*tempmid!$I174^6)*(K64/K$56)^$BW$1</f>
        <v>2.9968970530625212</v>
      </c>
      <c r="BV64" s="12">
        <f>(BV$3*tempmid!$I174+BV$4*tempmid!$I174^2+BV$5*tempmid!$I174^6)*(L64/L$56)^$BW$1</f>
        <v>1.6350520132099633</v>
      </c>
      <c r="BW64" s="12">
        <f>(BW$3*tempmid!$I174+BW$4*tempmid!$I174^2+BW$5*tempmid!$I174^6)*(M64/M$56)^$BW$1</f>
        <v>0.71887386889516547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36"/>
        <v>2019</v>
      </c>
      <c r="B65" s="5">
        <f t="shared" si="37"/>
        <v>1109.4988131980654</v>
      </c>
      <c r="C65" s="5">
        <f t="shared" si="37"/>
        <v>2690.7122839593967</v>
      </c>
      <c r="D65" s="5">
        <f t="shared" si="37"/>
        <v>3587.3428032836</v>
      </c>
      <c r="E65" s="15">
        <f t="shared" si="38"/>
        <v>2.5890498928128132E-3</v>
      </c>
      <c r="F65" s="15">
        <f t="shared" si="38"/>
        <v>5.1006018988262458E-3</v>
      </c>
      <c r="G65" s="15">
        <f t="shared" si="38"/>
        <v>1.0412697337137532E-2</v>
      </c>
      <c r="H65" s="5">
        <f t="shared" si="39"/>
        <v>47912.855140446991</v>
      </c>
      <c r="I65" s="5">
        <f t="shared" si="39"/>
        <v>11494.243913553653</v>
      </c>
      <c r="J65" s="5">
        <f t="shared" si="39"/>
        <v>4465.0093424492807</v>
      </c>
      <c r="K65" s="5">
        <f t="shared" si="40"/>
        <v>43184.232890110979</v>
      </c>
      <c r="L65" s="5">
        <f t="shared" si="40"/>
        <v>4271.8219937807007</v>
      </c>
      <c r="M65" s="5">
        <f t="shared" si="40"/>
        <v>1244.6564455346522</v>
      </c>
      <c r="N65" s="15">
        <f t="shared" si="41"/>
        <v>2.4933868179516594E-2</v>
      </c>
      <c r="O65" s="15">
        <f t="shared" si="41"/>
        <v>3.0967562445628705E-2</v>
      </c>
      <c r="P65" s="15">
        <f t="shared" si="41"/>
        <v>2.8308287130363263E-2</v>
      </c>
      <c r="Q65" s="5">
        <f t="shared" si="42"/>
        <v>6115.8987848799916</v>
      </c>
      <c r="R65" s="5">
        <f t="shared" si="42"/>
        <v>6169.475526253209</v>
      </c>
      <c r="S65" s="5">
        <f t="shared" si="42"/>
        <v>2686.8234034635625</v>
      </c>
      <c r="T65" s="5">
        <f t="shared" si="43"/>
        <v>127.6463021657226</v>
      </c>
      <c r="U65" s="5">
        <f t="shared" si="43"/>
        <v>536.7447891877739</v>
      </c>
      <c r="V65" s="5">
        <f t="shared" si="43"/>
        <v>601.75090294205427</v>
      </c>
      <c r="W65" s="15">
        <f t="shared" si="44"/>
        <v>-1.0734613539272964E-2</v>
      </c>
      <c r="X65" s="15">
        <f t="shared" si="44"/>
        <v>-1.217998157191269E-2</v>
      </c>
      <c r="Y65" s="15">
        <f t="shared" si="44"/>
        <v>-9.7425357312937999E-3</v>
      </c>
      <c r="Z65" s="5">
        <f t="shared" si="48"/>
        <v>12048.652328214848</v>
      </c>
      <c r="AA65" s="5">
        <f t="shared" si="48"/>
        <v>16441.556501906256</v>
      </c>
      <c r="AB65" s="5">
        <f t="shared" si="48"/>
        <v>6589.3643370364771</v>
      </c>
      <c r="AC65" s="16">
        <f t="shared" si="32"/>
        <v>2.2318215022092143</v>
      </c>
      <c r="AD65" s="16">
        <f t="shared" si="32"/>
        <v>2.8831299929802636</v>
      </c>
      <c r="AE65" s="16">
        <f t="shared" si="32"/>
        <v>2.5628226551240534</v>
      </c>
      <c r="AF65" s="15">
        <f t="shared" si="33"/>
        <v>-4.0504037456468023E-3</v>
      </c>
      <c r="AG65" s="15">
        <f t="shared" si="33"/>
        <v>2.9673830763510267E-4</v>
      </c>
      <c r="AH65" s="15">
        <f t="shared" si="33"/>
        <v>9.7937136394747881E-3</v>
      </c>
      <c r="AI65" s="1">
        <f t="shared" si="35"/>
        <v>72902.521979804704</v>
      </c>
      <c r="AJ65" s="1">
        <f t="shared" si="35"/>
        <v>16378.714507652763</v>
      </c>
      <c r="AK65" s="1">
        <f t="shared" si="35"/>
        <v>6207.2299308020611</v>
      </c>
      <c r="AL65" s="14">
        <f t="shared" si="45"/>
        <v>18.17283409431608</v>
      </c>
      <c r="AM65" s="14">
        <f t="shared" si="45"/>
        <v>2.9296181959993226</v>
      </c>
      <c r="AN65" s="14">
        <f t="shared" si="45"/>
        <v>1.1074493639148488</v>
      </c>
      <c r="AO65" s="11">
        <f t="shared" si="46"/>
        <v>1.8837749654181231E-2</v>
      </c>
      <c r="AP65" s="11">
        <f t="shared" si="46"/>
        <v>2.373059617310418E-2</v>
      </c>
      <c r="AQ65" s="11">
        <f t="shared" si="46"/>
        <v>2.1526644920033124E-2</v>
      </c>
      <c r="AR65" s="1">
        <f t="shared" si="49"/>
        <v>47912.855140446991</v>
      </c>
      <c r="AS65" s="1">
        <f t="shared" si="47"/>
        <v>11494.243913553653</v>
      </c>
      <c r="AT65" s="1">
        <f t="shared" si="47"/>
        <v>4465.0093424492807</v>
      </c>
      <c r="AU65" s="1">
        <f t="shared" si="26"/>
        <v>9582.5710280893982</v>
      </c>
      <c r="AV65" s="1">
        <f t="shared" si="26"/>
        <v>2298.8487827107306</v>
      </c>
      <c r="AW65" s="1">
        <f t="shared" si="26"/>
        <v>893.00186848985618</v>
      </c>
      <c r="AX65" s="1">
        <f t="shared" si="14"/>
        <v>34547.386312088784</v>
      </c>
      <c r="AY65" s="1">
        <f t="shared" si="3"/>
        <v>3417.4575950245603</v>
      </c>
      <c r="AZ65" s="1">
        <f t="shared" si="3"/>
        <v>995.72515642772191</v>
      </c>
      <c r="BA65" s="1">
        <f t="shared" si="15"/>
        <v>11594.359320588228</v>
      </c>
      <c r="BB65" s="1">
        <f t="shared" si="15"/>
        <v>21893.389918118646</v>
      </c>
      <c r="BC65" s="1">
        <f t="shared" si="15"/>
        <v>24765.117985795099</v>
      </c>
      <c r="BD65" s="1">
        <f>SUM(BA65:BC65)*BT65*0.75+0.1*econlow!BD65+0.15*econhigh!BD65</f>
        <v>51753.862352208387</v>
      </c>
      <c r="BE65" s="2">
        <f t="shared" si="50"/>
        <v>0.10267381546003281</v>
      </c>
      <c r="BF65" s="2">
        <f t="shared" si="50"/>
        <v>5.3843849789935803E-2</v>
      </c>
      <c r="BG65" s="2">
        <f t="shared" si="50"/>
        <v>1.5408460323634668E-2</v>
      </c>
      <c r="BH65" s="2">
        <f t="shared" si="4"/>
        <v>6.3395576469495729E-2</v>
      </c>
      <c r="BI65" s="2">
        <f t="shared" si="16"/>
        <v>1.0541912381120872E-3</v>
      </c>
      <c r="BJ65" s="2">
        <f t="shared" si="5"/>
        <v>2.8991601602011702E-4</v>
      </c>
      <c r="BK65" s="2">
        <f t="shared" si="5"/>
        <v>2.3742064954502379E-5</v>
      </c>
      <c r="BL65" s="2">
        <f t="shared" si="6"/>
        <v>50.509312081992896</v>
      </c>
      <c r="BM65" s="2">
        <f t="shared" si="6"/>
        <v>3.3323654025809533</v>
      </c>
      <c r="BN65" s="2">
        <f t="shared" si="6"/>
        <v>0.10600854183089078</v>
      </c>
      <c r="BO65" s="2">
        <f t="shared" si="17"/>
        <v>81.658853004390835</v>
      </c>
      <c r="BP65" s="2">
        <f t="shared" si="17"/>
        <v>7.5284154837592334</v>
      </c>
      <c r="BQ65" s="2">
        <f t="shared" si="17"/>
        <v>2.0881807646025452</v>
      </c>
      <c r="BR65" s="11">
        <f t="shared" si="18"/>
        <v>5.246746827509427E-2</v>
      </c>
      <c r="BS65" s="17">
        <f t="shared" si="51"/>
        <v>0.79603941785384436</v>
      </c>
      <c r="BT65" s="17">
        <f t="shared" si="52"/>
        <v>0.88848704791568878</v>
      </c>
      <c r="BU65" s="12">
        <f>(BU$3*tempmid!$I175+BU$4*tempmid!$I175^2+BU$5*tempmid!$I175^6)*(K65/K$56)^$BW$1</f>
        <v>3.0146273150937719</v>
      </c>
      <c r="BV65" s="12">
        <f>(BV$3*tempmid!$I175+BV$4*tempmid!$I175^2+BV$5*tempmid!$I175^6)*(L65/L$56)^$BW$1</f>
        <v>1.6368573418871915</v>
      </c>
      <c r="BW65" s="12">
        <f>(BW$3*tempmid!$I175+BW$4*tempmid!$I175^2+BW$5*tempmid!$I175^6)*(M65/M$56)^$BW$1</f>
        <v>0.71356869866475348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36"/>
        <v>2020</v>
      </c>
      <c r="B66" s="5">
        <f t="shared" si="37"/>
        <v>1112.2277335922824</v>
      </c>
      <c r="C66" s="5">
        <f t="shared" si="37"/>
        <v>2703.7503235349172</v>
      </c>
      <c r="D66" s="5">
        <f t="shared" si="37"/>
        <v>3622.8290223959934</v>
      </c>
      <c r="E66" s="15">
        <f t="shared" si="38"/>
        <v>2.4595973981721723E-3</v>
      </c>
      <c r="F66" s="15">
        <f t="shared" si="38"/>
        <v>4.8455718038849334E-3</v>
      </c>
      <c r="G66" s="15">
        <f t="shared" si="38"/>
        <v>9.8920624702806548E-3</v>
      </c>
      <c r="H66" s="5">
        <f t="shared" si="39"/>
        <v>49214.627825440504</v>
      </c>
      <c r="I66" s="5">
        <f t="shared" si="39"/>
        <v>11903.891731771642</v>
      </c>
      <c r="J66" s="5">
        <f t="shared" si="39"/>
        <v>4635.6056432776259</v>
      </c>
      <c r="K66" s="5">
        <f t="shared" si="40"/>
        <v>44248.69686218549</v>
      </c>
      <c r="L66" s="5">
        <f t="shared" si="40"/>
        <v>4402.7333545385736</v>
      </c>
      <c r="M66" s="5">
        <f t="shared" si="40"/>
        <v>1279.5540762814755</v>
      </c>
      <c r="N66" s="15">
        <f t="shared" si="41"/>
        <v>2.464936623473668E-2</v>
      </c>
      <c r="O66" s="15">
        <f t="shared" si="41"/>
        <v>3.0645322054258184E-2</v>
      </c>
      <c r="P66" s="15">
        <f t="shared" si="41"/>
        <v>2.8037962501236802E-2</v>
      </c>
      <c r="Q66" s="5">
        <f t="shared" si="42"/>
        <v>6214.6297116454971</v>
      </c>
      <c r="R66" s="5">
        <f t="shared" si="42"/>
        <v>6311.5296701959269</v>
      </c>
      <c r="S66" s="5">
        <f t="shared" si="42"/>
        <v>2762.3032741081051</v>
      </c>
      <c r="T66" s="5">
        <f t="shared" si="43"/>
        <v>126.2760684422563</v>
      </c>
      <c r="U66" s="5">
        <f t="shared" si="43"/>
        <v>530.20724754664661</v>
      </c>
      <c r="V66" s="5">
        <f t="shared" si="43"/>
        <v>595.88832326880299</v>
      </c>
      <c r="W66" s="15">
        <f t="shared" si="44"/>
        <v>-1.0734613539272964E-2</v>
      </c>
      <c r="X66" s="15">
        <f t="shared" si="44"/>
        <v>-1.217998157191269E-2</v>
      </c>
      <c r="Y66" s="15">
        <f t="shared" si="44"/>
        <v>-9.7425357312937999E-3</v>
      </c>
      <c r="Z66" s="5">
        <f t="shared" si="48"/>
        <v>12198.528569563074</v>
      </c>
      <c r="AA66" s="5">
        <f t="shared" si="48"/>
        <v>16834.651844862008</v>
      </c>
      <c r="AB66" s="5">
        <f t="shared" si="48"/>
        <v>6846.1504579582815</v>
      </c>
      <c r="AC66" s="16">
        <f t="shared" si="32"/>
        <v>2.2227817240370511</v>
      </c>
      <c r="AD66" s="16">
        <f t="shared" si="32"/>
        <v>2.8839855280950726</v>
      </c>
      <c r="AE66" s="16">
        <f t="shared" si="32"/>
        <v>2.587922206317097</v>
      </c>
      <c r="AF66" s="15">
        <f t="shared" si="33"/>
        <v>-4.0504037456468023E-3</v>
      </c>
      <c r="AG66" s="15">
        <f t="shared" si="33"/>
        <v>2.9673830763510267E-4</v>
      </c>
      <c r="AH66" s="15">
        <f t="shared" si="33"/>
        <v>9.7937136394747881E-3</v>
      </c>
      <c r="AI66" s="1">
        <f t="shared" si="35"/>
        <v>75194.840809913629</v>
      </c>
      <c r="AJ66" s="1">
        <f t="shared" si="35"/>
        <v>17039.691839598217</v>
      </c>
      <c r="AK66" s="1">
        <f t="shared" si="35"/>
        <v>6479.5088062117111</v>
      </c>
      <c r="AL66" s="14">
        <f t="shared" si="45"/>
        <v>18.511746040500022</v>
      </c>
      <c r="AM66" s="14">
        <f t="shared" si="45"/>
        <v>2.9984445664864543</v>
      </c>
      <c r="AN66" s="14">
        <f t="shared" si="45"/>
        <v>1.1310506364465212</v>
      </c>
      <c r="AO66" s="11">
        <f t="shared" si="46"/>
        <v>1.864937215763942E-2</v>
      </c>
      <c r="AP66" s="11">
        <f t="shared" si="46"/>
        <v>2.3493290211373138E-2</v>
      </c>
      <c r="AQ66" s="11">
        <f t="shared" si="46"/>
        <v>2.1311378470832792E-2</v>
      </c>
      <c r="AR66" s="1">
        <f t="shared" si="49"/>
        <v>49214.627825440504</v>
      </c>
      <c r="AS66" s="1">
        <f t="shared" si="47"/>
        <v>11903.891731771642</v>
      </c>
      <c r="AT66" s="1">
        <f t="shared" si="47"/>
        <v>4635.6056432776259</v>
      </c>
      <c r="AU66" s="1">
        <f t="shared" si="26"/>
        <v>9842.9255650881023</v>
      </c>
      <c r="AV66" s="1">
        <f t="shared" si="26"/>
        <v>2380.7783463543287</v>
      </c>
      <c r="AW66" s="1">
        <f t="shared" si="26"/>
        <v>927.12112865552524</v>
      </c>
      <c r="AX66" s="1">
        <f t="shared" si="14"/>
        <v>35398.957489748391</v>
      </c>
      <c r="AY66" s="1">
        <f t="shared" si="3"/>
        <v>3522.1866836308595</v>
      </c>
      <c r="AZ66" s="1">
        <f t="shared" si="3"/>
        <v>1023.6432610251802</v>
      </c>
      <c r="BA66" s="1">
        <f t="shared" si="15"/>
        <v>11649.96004727465</v>
      </c>
      <c r="BB66" s="1">
        <f t="shared" si="15"/>
        <v>22081.088972279362</v>
      </c>
      <c r="BC66" s="1">
        <f t="shared" si="15"/>
        <v>25110.274891762594</v>
      </c>
      <c r="BD66" s="1">
        <f>SUM(BA66:BC66)*BT66*0.75+0.1*econlow!BD66+0.15*econhigh!BD66</f>
        <v>50753.822374420779</v>
      </c>
      <c r="BE66" s="2">
        <f t="shared" si="50"/>
        <v>0.10267381546003281</v>
      </c>
      <c r="BF66" s="2">
        <f t="shared" si="50"/>
        <v>5.3843849789935803E-2</v>
      </c>
      <c r="BG66" s="2">
        <f t="shared" si="50"/>
        <v>1.5408460323634668E-2</v>
      </c>
      <c r="BH66" s="2">
        <f t="shared" si="4"/>
        <v>6.311156086469509E-2</v>
      </c>
      <c r="BI66" s="2">
        <f t="shared" si="16"/>
        <v>1.0541912381120872E-3</v>
      </c>
      <c r="BJ66" s="2">
        <f t="shared" si="5"/>
        <v>2.8991601602011702E-4</v>
      </c>
      <c r="BK66" s="2">
        <f t="shared" si="5"/>
        <v>2.3742064954502379E-5</v>
      </c>
      <c r="BL66" s="2">
        <f t="shared" si="6"/>
        <v>51.881629440526702</v>
      </c>
      <c r="BM66" s="2">
        <f t="shared" si="6"/>
        <v>3.4511288660100461</v>
      </c>
      <c r="BN66" s="2">
        <f t="shared" si="6"/>
        <v>0.11005885028615518</v>
      </c>
      <c r="BO66" s="2">
        <f t="shared" si="17"/>
        <v>82.846936603345824</v>
      </c>
      <c r="BP66" s="2">
        <f t="shared" si="17"/>
        <v>7.614667226002557</v>
      </c>
      <c r="BQ66" s="2">
        <f t="shared" si="17"/>
        <v>2.0866484331330928</v>
      </c>
      <c r="BR66" s="11">
        <f t="shared" si="18"/>
        <v>5.2372404796723088E-2</v>
      </c>
      <c r="BS66" s="17">
        <f t="shared" si="51"/>
        <v>0.75635536664946612</v>
      </c>
      <c r="BT66" s="17">
        <f t="shared" si="52"/>
        <v>0.86260878438416388</v>
      </c>
      <c r="BU66" s="12">
        <f>(BU$3*tempmid!$I176+BU$4*tempmid!$I176^2+BU$5*tempmid!$I176^6)*(K66/K$56)^$BW$1</f>
        <v>3.0314316124220611</v>
      </c>
      <c r="BV66" s="12">
        <f>(BV$3*tempmid!$I176+BV$4*tempmid!$I176^2+BV$5*tempmid!$I176^6)*(L66/L$56)^$BW$1</f>
        <v>1.6379213278080851</v>
      </c>
      <c r="BW66" s="12">
        <f>(BW$3*tempmid!$I176+BW$4*tempmid!$I176^2+BW$5*tempmid!$I176^6)*(M66/M$56)^$BW$1</f>
        <v>0.70764767124700889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36"/>
        <v>2021</v>
      </c>
      <c r="B67" s="5">
        <f t="shared" si="37"/>
        <v>1114.8265844100149</v>
      </c>
      <c r="C67" s="5">
        <f t="shared" si="37"/>
        <v>2716.19647905076</v>
      </c>
      <c r="D67" s="5">
        <f t="shared" si="37"/>
        <v>3656.8744108542464</v>
      </c>
      <c r="E67" s="15">
        <f t="shared" si="38"/>
        <v>2.3366175282635636E-3</v>
      </c>
      <c r="F67" s="15">
        <f t="shared" si="38"/>
        <v>4.6032932136906863E-3</v>
      </c>
      <c r="G67" s="15">
        <f t="shared" si="38"/>
        <v>9.397459346766621E-3</v>
      </c>
      <c r="H67" s="5">
        <f t="shared" si="39"/>
        <v>50531.75909332915</v>
      </c>
      <c r="I67" s="5">
        <f t="shared" si="39"/>
        <v>12321.334206630811</v>
      </c>
      <c r="J67" s="5">
        <f t="shared" si="39"/>
        <v>4809.0822053109787</v>
      </c>
      <c r="K67" s="5">
        <f t="shared" si="40"/>
        <v>45327.013008100635</v>
      </c>
      <c r="L67" s="5">
        <f t="shared" si="40"/>
        <v>4536.2455557474241</v>
      </c>
      <c r="M67" s="5">
        <f t="shared" si="40"/>
        <v>1315.0799466989561</v>
      </c>
      <c r="N67" s="15">
        <f t="shared" si="41"/>
        <v>2.436944412789388E-2</v>
      </c>
      <c r="O67" s="15">
        <f t="shared" si="41"/>
        <v>3.0324843786240008E-2</v>
      </c>
      <c r="P67" s="15">
        <f t="shared" si="41"/>
        <v>2.7764258717945411E-2</v>
      </c>
      <c r="Q67" s="5">
        <f t="shared" si="42"/>
        <v>6312.4548174420834</v>
      </c>
      <c r="R67" s="5">
        <f t="shared" si="42"/>
        <v>6453.2905729133499</v>
      </c>
      <c r="S67" s="5">
        <f t="shared" si="42"/>
        <v>2837.7569816248761</v>
      </c>
      <c r="T67" s="5">
        <f t="shared" si="43"/>
        <v>124.9205436482699</v>
      </c>
      <c r="U67" s="5">
        <f t="shared" si="43"/>
        <v>523.74933304223396</v>
      </c>
      <c r="V67" s="5">
        <f t="shared" si="43"/>
        <v>590.08285998749591</v>
      </c>
      <c r="W67" s="15">
        <f t="shared" si="44"/>
        <v>-1.0734613539272964E-2</v>
      </c>
      <c r="X67" s="15">
        <f t="shared" si="44"/>
        <v>-1.217998157191269E-2</v>
      </c>
      <c r="Y67" s="15">
        <f t="shared" si="44"/>
        <v>-9.7425357312937999E-3</v>
      </c>
      <c r="Z67" s="5">
        <f t="shared" si="48"/>
        <v>12345.246760211552</v>
      </c>
      <c r="AA67" s="5">
        <f t="shared" si="48"/>
        <v>17227.385587756369</v>
      </c>
      <c r="AB67" s="5">
        <f t="shared" si="48"/>
        <v>7107.4094887127358</v>
      </c>
      <c r="AC67" s="16">
        <f t="shared" si="32"/>
        <v>2.2137785606162561</v>
      </c>
      <c r="AD67" s="16">
        <f t="shared" si="32"/>
        <v>2.8848413170799239</v>
      </c>
      <c r="AE67" s="16">
        <f t="shared" si="32"/>
        <v>2.6132675753270043</v>
      </c>
      <c r="AF67" s="15">
        <f t="shared" si="33"/>
        <v>-4.0504037456468023E-3</v>
      </c>
      <c r="AG67" s="15">
        <f t="shared" si="33"/>
        <v>2.9673830763510267E-4</v>
      </c>
      <c r="AH67" s="15">
        <f t="shared" si="33"/>
        <v>9.7937136394747881E-3</v>
      </c>
      <c r="AI67" s="1">
        <f t="shared" si="35"/>
        <v>77518.282294010365</v>
      </c>
      <c r="AJ67" s="1">
        <f t="shared" si="35"/>
        <v>17716.501001992725</v>
      </c>
      <c r="AK67" s="1">
        <f t="shared" si="35"/>
        <v>6758.6790542460658</v>
      </c>
      <c r="AL67" s="14">
        <f t="shared" si="45"/>
        <v>18.853526157285042</v>
      </c>
      <c r="AM67" s="14">
        <f t="shared" si="45"/>
        <v>3.0681834615858041</v>
      </c>
      <c r="AN67" s="14">
        <f t="shared" si="45"/>
        <v>1.1549138421476792</v>
      </c>
      <c r="AO67" s="11">
        <f t="shared" si="46"/>
        <v>1.8462878436063025E-2</v>
      </c>
      <c r="AP67" s="11">
        <f t="shared" si="46"/>
        <v>2.3258357309259407E-2</v>
      </c>
      <c r="AQ67" s="11">
        <f t="shared" si="46"/>
        <v>2.1098264686124465E-2</v>
      </c>
      <c r="AR67" s="1">
        <f t="shared" si="49"/>
        <v>50531.75909332915</v>
      </c>
      <c r="AS67" s="1">
        <f t="shared" si="47"/>
        <v>12321.334206630811</v>
      </c>
      <c r="AT67" s="1">
        <f t="shared" si="47"/>
        <v>4809.0822053109787</v>
      </c>
      <c r="AU67" s="1">
        <f t="shared" si="26"/>
        <v>10106.351818665831</v>
      </c>
      <c r="AV67" s="1">
        <f t="shared" si="26"/>
        <v>2464.2668413261622</v>
      </c>
      <c r="AW67" s="1">
        <f t="shared" si="26"/>
        <v>961.81644106219574</v>
      </c>
      <c r="AX67" s="1">
        <f t="shared" si="14"/>
        <v>36261.610406480504</v>
      </c>
      <c r="AY67" s="1">
        <f t="shared" si="3"/>
        <v>3628.9964445979394</v>
      </c>
      <c r="AZ67" s="1">
        <f t="shared" si="3"/>
        <v>1052.0639573591648</v>
      </c>
      <c r="BA67" s="1">
        <f t="shared" si="15"/>
        <v>11704.023502971395</v>
      </c>
      <c r="BB67" s="1">
        <f t="shared" si="15"/>
        <v>22263.878719151864</v>
      </c>
      <c r="BC67" s="1">
        <f t="shared" si="15"/>
        <v>25446.394185164678</v>
      </c>
      <c r="BD67" s="1">
        <f>SUM(BA67:BC67)*BT67*0.75+0.1*econlow!BD67+0.15*econhigh!BD67</f>
        <v>49755.157200511378</v>
      </c>
      <c r="BE67" s="2">
        <f t="shared" si="50"/>
        <v>0.10267381546003281</v>
      </c>
      <c r="BF67" s="2">
        <f t="shared" si="50"/>
        <v>5.3843849789935803E-2</v>
      </c>
      <c r="BG67" s="2">
        <f t="shared" si="50"/>
        <v>1.5408460323634668E-2</v>
      </c>
      <c r="BH67" s="2">
        <f t="shared" si="4"/>
        <v>6.2830805834386147E-2</v>
      </c>
      <c r="BI67" s="2">
        <f t="shared" si="16"/>
        <v>1.0541912381120872E-3</v>
      </c>
      <c r="BJ67" s="2">
        <f t="shared" si="5"/>
        <v>2.8991601602011702E-4</v>
      </c>
      <c r="BK67" s="2">
        <f t="shared" si="5"/>
        <v>2.3742064954502379E-5</v>
      </c>
      <c r="BL67" s="2">
        <f t="shared" si="6"/>
        <v>53.27013768257838</v>
      </c>
      <c r="BM67" s="2">
        <f t="shared" si="6"/>
        <v>3.572152125238794</v>
      </c>
      <c r="BN67" s="2">
        <f t="shared" si="6"/>
        <v>0.11417754209003481</v>
      </c>
      <c r="BO67" s="2">
        <f t="shared" si="17"/>
        <v>84.053216736680355</v>
      </c>
      <c r="BP67" s="2">
        <f t="shared" si="17"/>
        <v>7.7020168249433105</v>
      </c>
      <c r="BQ67" s="2">
        <f t="shared" si="17"/>
        <v>2.0851634472816203</v>
      </c>
      <c r="BR67" s="11">
        <f t="shared" si="18"/>
        <v>5.2271750047660798E-2</v>
      </c>
      <c r="BS67" s="17">
        <f t="shared" si="51"/>
        <v>0.71871455694010167</v>
      </c>
      <c r="BT67" s="17">
        <f t="shared" si="52"/>
        <v>0.83748425668365423</v>
      </c>
      <c r="BU67" s="12">
        <f>(BU$3*tempmid!$I177+BU$4*tempmid!$I177^2+BU$5*tempmid!$I177^6)*(K67/K$56)^$BW$1</f>
        <v>3.0472905677421758</v>
      </c>
      <c r="BV67" s="12">
        <f>(BV$3*tempmid!$I177+BV$4*tempmid!$I177^2+BV$5*tempmid!$I177^6)*(L67/L$56)^$BW$1</f>
        <v>1.6382301355533875</v>
      </c>
      <c r="BW67" s="12">
        <f>(BW$3*tempmid!$I177+BW$4*tempmid!$I177^2+BW$5*tempmid!$I177^6)*(M67/M$56)^$BW$1</f>
        <v>0.70109632986166148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36"/>
        <v>2022</v>
      </c>
      <c r="B68" s="5">
        <f t="shared" si="37"/>
        <v>1117.3012615812161</v>
      </c>
      <c r="C68" s="5">
        <f t="shared" si="37"/>
        <v>2728.0747554288719</v>
      </c>
      <c r="D68" s="5">
        <f t="shared" si="37"/>
        <v>3689.5214730358684</v>
      </c>
      <c r="E68" s="15">
        <f t="shared" si="38"/>
        <v>2.2197866518503854E-3</v>
      </c>
      <c r="F68" s="15">
        <f t="shared" si="38"/>
        <v>4.3731285530061517E-3</v>
      </c>
      <c r="G68" s="15">
        <f t="shared" si="38"/>
        <v>8.9275863794282904E-3</v>
      </c>
      <c r="H68" s="5">
        <f t="shared" si="39"/>
        <v>51864.134402773198</v>
      </c>
      <c r="I68" s="5">
        <f t="shared" si="39"/>
        <v>12746.551506216645</v>
      </c>
      <c r="J68" s="5">
        <f t="shared" si="39"/>
        <v>4985.3881969123531</v>
      </c>
      <c r="K68" s="5">
        <f t="shared" si="40"/>
        <v>46419.113793333192</v>
      </c>
      <c r="L68" s="5">
        <f t="shared" si="40"/>
        <v>4672.3615182652138</v>
      </c>
      <c r="M68" s="5">
        <f t="shared" si="40"/>
        <v>1351.2289421127018</v>
      </c>
      <c r="N68" s="15">
        <f t="shared" si="41"/>
        <v>2.4093817632266701E-2</v>
      </c>
      <c r="O68" s="15">
        <f t="shared" si="41"/>
        <v>3.0006303857455618E-2</v>
      </c>
      <c r="P68" s="15">
        <f t="shared" si="41"/>
        <v>2.7488059189469949E-2</v>
      </c>
      <c r="Q68" s="5">
        <f t="shared" si="42"/>
        <v>6409.3474221646593</v>
      </c>
      <c r="R68" s="5">
        <f t="shared" si="42"/>
        <v>6594.6843191826938</v>
      </c>
      <c r="S68" s="5">
        <f t="shared" si="42"/>
        <v>2913.131610486374</v>
      </c>
      <c r="T68" s="5">
        <f t="shared" si="43"/>
        <v>123.57956988908984</v>
      </c>
      <c r="U68" s="5">
        <f t="shared" si="43"/>
        <v>517.37007581747798</v>
      </c>
      <c r="V68" s="5">
        <f t="shared" si="43"/>
        <v>584.3339566396437</v>
      </c>
      <c r="W68" s="15">
        <f t="shared" si="44"/>
        <v>-1.0734613539272964E-2</v>
      </c>
      <c r="X68" s="15">
        <f t="shared" si="44"/>
        <v>-1.217998157191269E-2</v>
      </c>
      <c r="Y68" s="15">
        <f t="shared" si="44"/>
        <v>-9.7425357312937999E-3</v>
      </c>
      <c r="Z68" s="5">
        <f t="shared" si="48"/>
        <v>12488.784180495353</v>
      </c>
      <c r="AA68" s="5">
        <f t="shared" si="48"/>
        <v>17619.550284119447</v>
      </c>
      <c r="AB68" s="5">
        <f t="shared" si="48"/>
        <v>7373.0612736564144</v>
      </c>
      <c r="AC68" s="16">
        <f t="shared" si="32"/>
        <v>2.2048118636423033</v>
      </c>
      <c r="AD68" s="16">
        <f t="shared" si="32"/>
        <v>2.8856973600101501</v>
      </c>
      <c r="AE68" s="16">
        <f t="shared" si="32"/>
        <v>2.6388611696230817</v>
      </c>
      <c r="AF68" s="15">
        <f t="shared" si="33"/>
        <v>-4.0504037456468023E-3</v>
      </c>
      <c r="AG68" s="15">
        <f t="shared" si="33"/>
        <v>2.9673830763510267E-4</v>
      </c>
      <c r="AH68" s="15">
        <f t="shared" si="33"/>
        <v>9.7937136394747881E-3</v>
      </c>
      <c r="AI68" s="1">
        <f t="shared" si="35"/>
        <v>79872.80588327517</v>
      </c>
      <c r="AJ68" s="1">
        <f t="shared" si="35"/>
        <v>18409.117743119616</v>
      </c>
      <c r="AK68" s="1">
        <f t="shared" si="35"/>
        <v>7044.6275898836548</v>
      </c>
      <c r="AL68" s="14">
        <f t="shared" si="45"/>
        <v>19.198135615202801</v>
      </c>
      <c r="AM68" s="14">
        <f t="shared" si="45"/>
        <v>3.1388307597533278</v>
      </c>
      <c r="AN68" s="14">
        <f t="shared" si="45"/>
        <v>1.1790368532996669</v>
      </c>
      <c r="AO68" s="11">
        <f t="shared" si="46"/>
        <v>1.8278249651702393E-2</v>
      </c>
      <c r="AP68" s="11">
        <f t="shared" si="46"/>
        <v>2.3025773736166811E-2</v>
      </c>
      <c r="AQ68" s="11">
        <f t="shared" si="46"/>
        <v>2.0887282039263221E-2</v>
      </c>
      <c r="AR68" s="1">
        <f t="shared" si="49"/>
        <v>51864.134402773198</v>
      </c>
      <c r="AS68" s="1">
        <f t="shared" si="47"/>
        <v>12746.551506216645</v>
      </c>
      <c r="AT68" s="1">
        <f t="shared" si="47"/>
        <v>4985.3881969123531</v>
      </c>
      <c r="AU68" s="1">
        <f t="shared" si="26"/>
        <v>10372.82688055464</v>
      </c>
      <c r="AV68" s="1">
        <f t="shared" si="26"/>
        <v>2549.3103012433294</v>
      </c>
      <c r="AW68" s="1">
        <f t="shared" si="26"/>
        <v>997.07763938247069</v>
      </c>
      <c r="AX68" s="1">
        <f t="shared" si="14"/>
        <v>37135.291034666552</v>
      </c>
      <c r="AY68" s="1">
        <f t="shared" si="3"/>
        <v>3737.8892146121707</v>
      </c>
      <c r="AZ68" s="1">
        <f t="shared" si="3"/>
        <v>1080.9831536901613</v>
      </c>
      <c r="BA68" s="1">
        <f t="shared" si="15"/>
        <v>11756.604804317223</v>
      </c>
      <c r="BB68" s="1">
        <f t="shared" si="15"/>
        <v>22441.896841523438</v>
      </c>
      <c r="BC68" s="1">
        <f t="shared" si="15"/>
        <v>25773.617991146584</v>
      </c>
      <c r="BD68" s="1">
        <f>SUM(BA68:BC68)*BT68*0.75+0.1*econlow!BD68+0.15*econhigh!BD68</f>
        <v>48759.284955097559</v>
      </c>
      <c r="BE68" s="2">
        <f t="shared" si="50"/>
        <v>0.10267381546003281</v>
      </c>
      <c r="BF68" s="2">
        <f t="shared" si="50"/>
        <v>5.3843849789935803E-2</v>
      </c>
      <c r="BG68" s="2">
        <f t="shared" si="50"/>
        <v>1.5408460323634668E-2</v>
      </c>
      <c r="BH68" s="2">
        <f t="shared" si="4"/>
        <v>6.2553248539716971E-2</v>
      </c>
      <c r="BI68" s="2">
        <f t="shared" si="16"/>
        <v>1.0541912381120872E-3</v>
      </c>
      <c r="BJ68" s="2">
        <f t="shared" si="5"/>
        <v>2.8991601602011702E-4</v>
      </c>
      <c r="BK68" s="2">
        <f t="shared" si="5"/>
        <v>2.3742064954502379E-5</v>
      </c>
      <c r="BL68" s="2">
        <f t="shared" si="6"/>
        <v>54.674716059671177</v>
      </c>
      <c r="BM68" s="2">
        <f t="shared" si="6"/>
        <v>3.6954294306775517</v>
      </c>
      <c r="BN68" s="2">
        <f t="shared" si="6"/>
        <v>0.11836341039450259</v>
      </c>
      <c r="BO68" s="2">
        <f t="shared" si="17"/>
        <v>85.277933987861758</v>
      </c>
      <c r="BP68" s="2">
        <f t="shared" si="17"/>
        <v>7.7904758472637576</v>
      </c>
      <c r="BQ68" s="2">
        <f t="shared" si="17"/>
        <v>2.0837248838417906</v>
      </c>
      <c r="BR68" s="11">
        <f t="shared" si="18"/>
        <v>5.2165751914675845E-2</v>
      </c>
      <c r="BS68" s="17">
        <f t="shared" si="51"/>
        <v>0.68301230828210369</v>
      </c>
      <c r="BT68" s="17">
        <f t="shared" si="52"/>
        <v>0.81309151134335356</v>
      </c>
      <c r="BU68" s="12">
        <f>(BU$3*tempmid!$I178+BU$4*tempmid!$I178^2+BU$5*tempmid!$I178^6)*(K68/K$56)^$BW$1</f>
        <v>3.0621807753175547</v>
      </c>
      <c r="BV68" s="12">
        <f>(BV$3*tempmid!$I178+BV$4*tempmid!$I178^2+BV$5*tempmid!$I178^6)*(L68/L$56)^$BW$1</f>
        <v>1.6377676160340462</v>
      </c>
      <c r="BW68" s="12">
        <f>(BW$3*tempmid!$I178+BW$4*tempmid!$I178^2+BW$5*tempmid!$I178^6)*(M68/M$56)^$BW$1</f>
        <v>0.6938990695763223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36"/>
        <v>2023</v>
      </c>
      <c r="B69" s="5">
        <f t="shared" si="37"/>
        <v>1119.657423486442</v>
      </c>
      <c r="C69" s="5">
        <f t="shared" si="37"/>
        <v>2739.4084659561881</v>
      </c>
      <c r="D69" s="5">
        <f t="shared" si="37"/>
        <v>3720.813068602688</v>
      </c>
      <c r="E69" s="15">
        <f t="shared" si="38"/>
        <v>2.1087973192578662E-3</v>
      </c>
      <c r="F69" s="15">
        <f t="shared" si="38"/>
        <v>4.154472125355844E-3</v>
      </c>
      <c r="G69" s="15">
        <f t="shared" si="38"/>
        <v>8.4812070604568749E-3</v>
      </c>
      <c r="H69" s="5">
        <f t="shared" si="39"/>
        <v>53211.630323849298</v>
      </c>
      <c r="I69" s="5">
        <f t="shared" si="39"/>
        <v>13179.522132144313</v>
      </c>
      <c r="J69" s="5">
        <f t="shared" si="39"/>
        <v>5164.4738382284058</v>
      </c>
      <c r="K69" s="5">
        <f t="shared" si="40"/>
        <v>47524.920754918428</v>
      </c>
      <c r="L69" s="5">
        <f t="shared" si="40"/>
        <v>4811.0832305338636</v>
      </c>
      <c r="M69" s="5">
        <f t="shared" si="40"/>
        <v>1387.9960489839575</v>
      </c>
      <c r="N69" s="15">
        <f t="shared" si="41"/>
        <v>2.3822233369394041E-2</v>
      </c>
      <c r="O69" s="15">
        <f t="shared" si="41"/>
        <v>2.9689849924146028E-2</v>
      </c>
      <c r="P69" s="15">
        <f t="shared" si="41"/>
        <v>2.7210123854932267E-2</v>
      </c>
      <c r="Q69" s="5">
        <f t="shared" si="42"/>
        <v>6505.2809612134506</v>
      </c>
      <c r="R69" s="5">
        <f t="shared" si="42"/>
        <v>6735.6388417584521</v>
      </c>
      <c r="S69" s="5">
        <f t="shared" si="42"/>
        <v>2988.3766273950023</v>
      </c>
      <c r="T69" s="5">
        <f t="shared" si="43"/>
        <v>122.25299096498088</v>
      </c>
      <c r="U69" s="5">
        <f t="shared" si="43"/>
        <v>511.06851782816204</v>
      </c>
      <c r="V69" s="5">
        <f t="shared" si="43"/>
        <v>578.64106218807365</v>
      </c>
      <c r="W69" s="15">
        <f t="shared" si="44"/>
        <v>-1.0734613539272964E-2</v>
      </c>
      <c r="X69" s="15">
        <f t="shared" si="44"/>
        <v>-1.217998157191269E-2</v>
      </c>
      <c r="Y69" s="15">
        <f t="shared" si="44"/>
        <v>-9.7425357312937999E-3</v>
      </c>
      <c r="Z69" s="5">
        <f t="shared" si="48"/>
        <v>12629.118877895195</v>
      </c>
      <c r="AA69" s="5">
        <f t="shared" si="48"/>
        <v>18010.943451953481</v>
      </c>
      <c r="AB69" s="5">
        <f t="shared" si="48"/>
        <v>7643.0272990236908</v>
      </c>
      <c r="AC69" s="16">
        <f t="shared" si="32"/>
        <v>2.19588148541136</v>
      </c>
      <c r="AD69" s="16">
        <f t="shared" si="32"/>
        <v>2.8865536569611066</v>
      </c>
      <c r="AE69" s="16">
        <f t="shared" si="32"/>
        <v>2.6647054202526999</v>
      </c>
      <c r="AF69" s="15">
        <f t="shared" si="33"/>
        <v>-4.0504037456468023E-3</v>
      </c>
      <c r="AG69" s="15">
        <f t="shared" si="33"/>
        <v>2.9673830763510267E-4</v>
      </c>
      <c r="AH69" s="15">
        <f t="shared" si="33"/>
        <v>9.7937136394747881E-3</v>
      </c>
      <c r="AI69" s="1">
        <f t="shared" si="35"/>
        <v>82258.352175502296</v>
      </c>
      <c r="AJ69" s="1">
        <f t="shared" si="35"/>
        <v>19117.516270050983</v>
      </c>
      <c r="AK69" s="1">
        <f t="shared" si="35"/>
        <v>7337.2424702777598</v>
      </c>
      <c r="AL69" s="14">
        <f t="shared" si="45"/>
        <v>19.545534847668499</v>
      </c>
      <c r="AM69" s="14">
        <f t="shared" si="45"/>
        <v>3.2103820265548264</v>
      </c>
      <c r="AN69" s="14">
        <f t="shared" si="45"/>
        <v>1.2034174598363268</v>
      </c>
      <c r="AO69" s="11">
        <f t="shared" si="46"/>
        <v>1.8095467155185369E-2</v>
      </c>
      <c r="AP69" s="11">
        <f t="shared" si="46"/>
        <v>2.2795515998805142E-2</v>
      </c>
      <c r="AQ69" s="11">
        <f t="shared" si="46"/>
        <v>2.067840921887059E-2</v>
      </c>
      <c r="AR69" s="1">
        <f t="shared" si="49"/>
        <v>53211.630323849298</v>
      </c>
      <c r="AS69" s="1">
        <f t="shared" si="47"/>
        <v>13179.522132144313</v>
      </c>
      <c r="AT69" s="1">
        <f t="shared" si="47"/>
        <v>5164.4738382284058</v>
      </c>
      <c r="AU69" s="1">
        <f t="shared" si="26"/>
        <v>10642.326064769861</v>
      </c>
      <c r="AV69" s="1">
        <f t="shared" si="26"/>
        <v>2635.9044264288627</v>
      </c>
      <c r="AW69" s="1">
        <f t="shared" si="26"/>
        <v>1032.8947676456812</v>
      </c>
      <c r="AX69" s="1">
        <f t="shared" si="14"/>
        <v>38019.936603934737</v>
      </c>
      <c r="AY69" s="1">
        <f t="shared" si="3"/>
        <v>3848.8665844270909</v>
      </c>
      <c r="AZ69" s="1">
        <f t="shared" si="3"/>
        <v>1110.3968391871661</v>
      </c>
      <c r="BA69" s="1">
        <f t="shared" si="15"/>
        <v>11807.757096444135</v>
      </c>
      <c r="BB69" s="1">
        <f t="shared" si="15"/>
        <v>22615.279703973636</v>
      </c>
      <c r="BC69" s="1">
        <f t="shared" si="15"/>
        <v>26092.100226100632</v>
      </c>
      <c r="BD69" s="1">
        <f>SUM(BA69:BC69)*BT69*0.75+0.1*econlow!BD69+0.15*econhigh!BD69</f>
        <v>47767.519865488306</v>
      </c>
      <c r="BE69" s="2">
        <f t="shared" si="50"/>
        <v>0.10267381546003281</v>
      </c>
      <c r="BF69" s="2">
        <f t="shared" si="50"/>
        <v>5.3843849789935803E-2</v>
      </c>
      <c r="BG69" s="2">
        <f t="shared" si="50"/>
        <v>1.5408460323634668E-2</v>
      </c>
      <c r="BH69" s="2">
        <f t="shared" si="4"/>
        <v>6.2278819732072131E-2</v>
      </c>
      <c r="BI69" s="2">
        <f t="shared" si="16"/>
        <v>1.0541912381120872E-3</v>
      </c>
      <c r="BJ69" s="2">
        <f t="shared" si="5"/>
        <v>2.8991601602011702E-4</v>
      </c>
      <c r="BK69" s="2">
        <f t="shared" si="5"/>
        <v>2.3742064954502379E-5</v>
      </c>
      <c r="BL69" s="2">
        <f t="shared" si="6"/>
        <v>56.09523445306138</v>
      </c>
      <c r="BM69" s="2">
        <f t="shared" si="6"/>
        <v>3.8209545496002373</v>
      </c>
      <c r="BN69" s="2">
        <f t="shared" si="6"/>
        <v>0.12261527332304703</v>
      </c>
      <c r="BO69" s="2">
        <f t="shared" si="17"/>
        <v>86.521334782287539</v>
      </c>
      <c r="BP69" s="2">
        <f t="shared" si="17"/>
        <v>7.8800559435363189</v>
      </c>
      <c r="BQ69" s="2">
        <f t="shared" si="17"/>
        <v>2.0823317022289491</v>
      </c>
      <c r="BR69" s="11">
        <f t="shared" si="18"/>
        <v>5.2054660978828798E-2</v>
      </c>
      <c r="BS69" s="17">
        <f t="shared" si="51"/>
        <v>0.64914896444708814</v>
      </c>
      <c r="BT69" s="17">
        <f t="shared" si="52"/>
        <v>0.7894092343139355</v>
      </c>
      <c r="BU69" s="12">
        <f>(BU$3*tempmid!$I179+BU$4*tempmid!$I179^2+BU$5*tempmid!$I179^6)*(K69/K$56)^$BW$1</f>
        <v>3.0760754314577365</v>
      </c>
      <c r="BV69" s="12">
        <f>(BV$3*tempmid!$I179+BV$4*tempmid!$I179^2+BV$5*tempmid!$I179^6)*(L69/L$56)^$BW$1</f>
        <v>1.6365156853400566</v>
      </c>
      <c r="BW69" s="12">
        <f>(BW$3*tempmid!$I179+BW$4*tempmid!$I179^2+BW$5*tempmid!$I179^6)*(M69/M$56)^$BW$1</f>
        <v>0.68603932401354151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36"/>
        <v>2024</v>
      </c>
      <c r="B70" s="5">
        <f t="shared" si="37"/>
        <v>1121.9004975309206</v>
      </c>
      <c r="C70" s="5">
        <f t="shared" si="37"/>
        <v>2750.2202222623778</v>
      </c>
      <c r="D70" s="5">
        <f t="shared" si="37"/>
        <v>3750.7922053673574</v>
      </c>
      <c r="E70" s="15">
        <f t="shared" si="38"/>
        <v>2.0033574532949726E-3</v>
      </c>
      <c r="F70" s="15">
        <f t="shared" si="38"/>
        <v>3.946748519088052E-3</v>
      </c>
      <c r="G70" s="15">
        <f t="shared" si="38"/>
        <v>8.0571467074340309E-3</v>
      </c>
      <c r="H70" s="5">
        <f t="shared" si="39"/>
        <v>54574.114607238182</v>
      </c>
      <c r="I70" s="5">
        <f t="shared" si="39"/>
        <v>13620.222830502596</v>
      </c>
      <c r="J70" s="5">
        <f t="shared" si="39"/>
        <v>5346.2903799628293</v>
      </c>
      <c r="K70" s="5">
        <f t="shared" si="40"/>
        <v>48644.344776871862</v>
      </c>
      <c r="L70" s="5">
        <f t="shared" si="40"/>
        <v>4952.411708797039</v>
      </c>
      <c r="M70" s="5">
        <f t="shared" si="40"/>
        <v>1425.3763171183743</v>
      </c>
      <c r="N70" s="15">
        <f t="shared" si="41"/>
        <v>2.3554463724962282E-2</v>
      </c>
      <c r="O70" s="15">
        <f t="shared" si="41"/>
        <v>2.9375604513807829E-2</v>
      </c>
      <c r="P70" s="15">
        <f t="shared" si="41"/>
        <v>2.6931105576114556E-2</v>
      </c>
      <c r="Q70" s="5">
        <f t="shared" si="42"/>
        <v>6600.2290221841295</v>
      </c>
      <c r="R70" s="5">
        <f t="shared" si="42"/>
        <v>6876.0838615390257</v>
      </c>
      <c r="S70" s="5">
        <f t="shared" si="42"/>
        <v>3063.4437999072061</v>
      </c>
      <c r="T70" s="5">
        <f t="shared" si="43"/>
        <v>120.94065235295159</v>
      </c>
      <c r="U70" s="5">
        <f t="shared" si="43"/>
        <v>504.84371269903028</v>
      </c>
      <c r="V70" s="5">
        <f t="shared" si="43"/>
        <v>573.00363096411252</v>
      </c>
      <c r="W70" s="15">
        <f t="shared" si="44"/>
        <v>-1.0734613539272964E-2</v>
      </c>
      <c r="X70" s="15">
        <f t="shared" si="44"/>
        <v>-1.217998157191269E-2</v>
      </c>
      <c r="Y70" s="15">
        <f t="shared" si="44"/>
        <v>-9.7425357312937999E-3</v>
      </c>
      <c r="Z70" s="5">
        <f t="shared" si="48"/>
        <v>12766.229753047439</v>
      </c>
      <c r="AA70" s="5">
        <f t="shared" si="48"/>
        <v>18401.36741783037</v>
      </c>
      <c r="AB70" s="5">
        <f t="shared" si="48"/>
        <v>7917.2306772934662</v>
      </c>
      <c r="AC70" s="16">
        <f t="shared" si="32"/>
        <v>2.1869872788178535</v>
      </c>
      <c r="AD70" s="16">
        <f t="shared" si="32"/>
        <v>2.8874102080081712</v>
      </c>
      <c r="AE70" s="16">
        <f t="shared" si="32"/>
        <v>2.6908027820722111</v>
      </c>
      <c r="AF70" s="15">
        <f t="shared" si="33"/>
        <v>-4.0504037456468023E-3</v>
      </c>
      <c r="AG70" s="15">
        <f t="shared" si="33"/>
        <v>2.9673830763510267E-4</v>
      </c>
      <c r="AH70" s="15">
        <f t="shared" si="33"/>
        <v>9.7937136394747881E-3</v>
      </c>
      <c r="AI70" s="1">
        <f t="shared" si="35"/>
        <v>84674.843022721936</v>
      </c>
      <c r="AJ70" s="1">
        <f t="shared" si="35"/>
        <v>19841.669069474749</v>
      </c>
      <c r="AK70" s="1">
        <f t="shared" si="35"/>
        <v>7636.4129908956647</v>
      </c>
      <c r="AL70" s="14">
        <f t="shared" si="45"/>
        <v>19.895683575696349</v>
      </c>
      <c r="AM70" s="14">
        <f t="shared" si="45"/>
        <v>3.2828325182549478</v>
      </c>
      <c r="AN70" s="14">
        <f t="shared" si="45"/>
        <v>1.2280533709449999</v>
      </c>
      <c r="AO70" s="11">
        <f t="shared" si="46"/>
        <v>1.7914512483633516E-2</v>
      </c>
      <c r="AP70" s="11">
        <f t="shared" si="46"/>
        <v>2.2567560838817089E-2</v>
      </c>
      <c r="AQ70" s="11">
        <f t="shared" si="46"/>
        <v>2.0471625126681884E-2</v>
      </c>
      <c r="AR70" s="1">
        <f t="shared" si="49"/>
        <v>54574.114607238182</v>
      </c>
      <c r="AS70" s="1">
        <f t="shared" si="47"/>
        <v>13620.222830502596</v>
      </c>
      <c r="AT70" s="1">
        <f t="shared" si="47"/>
        <v>5346.2903799628293</v>
      </c>
      <c r="AU70" s="1">
        <f t="shared" si="26"/>
        <v>10914.822921447638</v>
      </c>
      <c r="AV70" s="1">
        <f t="shared" si="26"/>
        <v>2724.0445661005197</v>
      </c>
      <c r="AW70" s="1">
        <f t="shared" si="26"/>
        <v>1069.2580759925659</v>
      </c>
      <c r="AX70" s="1">
        <f t="shared" si="14"/>
        <v>38915.475821497486</v>
      </c>
      <c r="AY70" s="1">
        <f t="shared" si="14"/>
        <v>3961.9293670376314</v>
      </c>
      <c r="AZ70" s="1">
        <f t="shared" si="14"/>
        <v>1140.3010536946995</v>
      </c>
      <c r="BA70" s="1">
        <f t="shared" si="15"/>
        <v>11857.531599223223</v>
      </c>
      <c r="BB70" s="1">
        <f t="shared" si="15"/>
        <v>22784.162026953636</v>
      </c>
      <c r="BC70" s="1">
        <f t="shared" si="15"/>
        <v>26402.004828955778</v>
      </c>
      <c r="BD70" s="1">
        <f>SUM(BA70:BC70)*BT70*0.75+0.1*econlow!BD70+0.15*econhigh!BD70</f>
        <v>46781.075964989228</v>
      </c>
      <c r="BE70" s="2">
        <f t="shared" si="50"/>
        <v>0.10267381546003281</v>
      </c>
      <c r="BF70" s="2">
        <f t="shared" si="50"/>
        <v>5.3843849789935803E-2</v>
      </c>
      <c r="BG70" s="2">
        <f t="shared" si="50"/>
        <v>1.5408460323634668E-2</v>
      </c>
      <c r="BH70" s="2">
        <f t="shared" ref="BH70:BH133" si="53">(BE70*Z70+BF70*AA70+BG70*AB70)/(Z70+AA70+AB70)</f>
        <v>6.2007445066369522E-2</v>
      </c>
      <c r="BI70" s="2">
        <f t="shared" si="16"/>
        <v>1.0541912381120872E-3</v>
      </c>
      <c r="BJ70" s="2">
        <f t="shared" si="16"/>
        <v>2.8991601602011702E-4</v>
      </c>
      <c r="BK70" s="2">
        <f t="shared" si="16"/>
        <v>2.3742064954502379E-5</v>
      </c>
      <c r="BL70" s="2">
        <f t="shared" ref="BL70:BN133" si="54">BI70*AR70</f>
        <v>57.531553446675368</v>
      </c>
      <c r="BM70" s="2">
        <f t="shared" si="54"/>
        <v>3.9487207403255544</v>
      </c>
      <c r="BN70" s="2">
        <f t="shared" si="54"/>
        <v>0.1269319734667087</v>
      </c>
      <c r="BO70" s="2">
        <f t="shared" si="17"/>
        <v>87.783671145988549</v>
      </c>
      <c r="BP70" s="2">
        <f t="shared" si="17"/>
        <v>7.9707688623229958</v>
      </c>
      <c r="BQ70" s="2">
        <f t="shared" si="17"/>
        <v>2.0809827717802012</v>
      </c>
      <c r="BR70" s="11">
        <f t="shared" si="18"/>
        <v>5.1938727246906929E-2</v>
      </c>
      <c r="BS70" s="17">
        <f t="shared" si="51"/>
        <v>0.61702969296587851</v>
      </c>
      <c r="BT70" s="17">
        <f t="shared" si="52"/>
        <v>0.76641673234362673</v>
      </c>
      <c r="BU70" s="12">
        <f>(BU$3*tempmid!$I180+BU$4*tempmid!$I180^2+BU$5*tempmid!$I180^6)*(K70/K$56)^$BW$1</f>
        <v>3.0889448302859059</v>
      </c>
      <c r="BV70" s="12">
        <f>(BV$3*tempmid!$I180+BV$4*tempmid!$I180^2+BV$5*tempmid!$I180^6)*(L70/L$56)^$BW$1</f>
        <v>1.6344546317424362</v>
      </c>
      <c r="BW70" s="12">
        <f>(BW$3*tempmid!$I180+BW$4*tempmid!$I180^2+BW$5*tempmid!$I180^6)*(M70/M$56)^$BW$1</f>
        <v>0.67749972707373785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36"/>
        <v>2025</v>
      </c>
      <c r="B71" s="5">
        <f t="shared" si="37"/>
        <v>1124.0356868683255</v>
      </c>
      <c r="C71" s="5">
        <f t="shared" si="37"/>
        <v>2760.5319284722891</v>
      </c>
      <c r="D71" s="5">
        <f t="shared" si="37"/>
        <v>3779.5018542817152</v>
      </c>
      <c r="E71" s="15">
        <f t="shared" si="38"/>
        <v>1.9031895806302238E-3</v>
      </c>
      <c r="F71" s="15">
        <f t="shared" si="38"/>
        <v>3.749411093133649E-3</v>
      </c>
      <c r="G71" s="15">
        <f t="shared" si="38"/>
        <v>7.6542893720623287E-3</v>
      </c>
      <c r="H71" s="5">
        <f t="shared" si="39"/>
        <v>55951.446220557053</v>
      </c>
      <c r="I71" s="5">
        <f t="shared" si="39"/>
        <v>14068.628501142213</v>
      </c>
      <c r="J71" s="5">
        <f t="shared" si="39"/>
        <v>5530.7900731313748</v>
      </c>
      <c r="K71" s="5">
        <f t="shared" si="40"/>
        <v>49777.286321258456</v>
      </c>
      <c r="L71" s="5">
        <f t="shared" si="40"/>
        <v>5096.3469598150814</v>
      </c>
      <c r="M71" s="5">
        <f t="shared" si="40"/>
        <v>1463.3648259401336</v>
      </c>
      <c r="N71" s="15">
        <f t="shared" si="41"/>
        <v>2.329030331446158E-2</v>
      </c>
      <c r="O71" s="15">
        <f t="shared" si="41"/>
        <v>2.9063668265376208E-2</v>
      </c>
      <c r="P71" s="15">
        <f t="shared" si="41"/>
        <v>2.6651564478466394E-2</v>
      </c>
      <c r="Q71" s="5">
        <f t="shared" si="42"/>
        <v>6694.1653758109414</v>
      </c>
      <c r="R71" s="5">
        <f t="shared" si="42"/>
        <v>7015.9508296874383</v>
      </c>
      <c r="S71" s="5">
        <f t="shared" si="42"/>
        <v>3138.2871122456709</v>
      </c>
      <c r="T71" s="5">
        <f t="shared" si="43"/>
        <v>119.64240118875509</v>
      </c>
      <c r="U71" s="5">
        <f t="shared" si="43"/>
        <v>498.69472558166012</v>
      </c>
      <c r="V71" s="5">
        <f t="shared" si="43"/>
        <v>567.42112261528359</v>
      </c>
      <c r="W71" s="15">
        <f t="shared" si="44"/>
        <v>-1.0734613539272964E-2</v>
      </c>
      <c r="X71" s="15">
        <f t="shared" si="44"/>
        <v>-1.217998157191269E-2</v>
      </c>
      <c r="Y71" s="15">
        <f t="shared" si="44"/>
        <v>-9.7425357312937999E-3</v>
      </c>
      <c r="Z71" s="5">
        <f t="shared" si="48"/>
        <v>12900.096619680893</v>
      </c>
      <c r="AA71" s="5">
        <f t="shared" si="48"/>
        <v>18790.629160694483</v>
      </c>
      <c r="AB71" s="5">
        <f t="shared" si="48"/>
        <v>8195.5961142916567</v>
      </c>
      <c r="AC71" s="16">
        <f t="shared" ref="AC71:AE86" si="55">AC70*(1+AF71)</f>
        <v>2.178129097352048</v>
      </c>
      <c r="AD71" s="16">
        <f t="shared" si="55"/>
        <v>2.8882670132267436</v>
      </c>
      <c r="AE71" s="16">
        <f t="shared" si="55"/>
        <v>2.7171557339801287</v>
      </c>
      <c r="AF71" s="15">
        <f t="shared" ref="AF71:AH134" si="56">AC$5-1</f>
        <v>-4.0504037456468023E-3</v>
      </c>
      <c r="AG71" s="15">
        <f t="shared" si="56"/>
        <v>2.9673830763510267E-4</v>
      </c>
      <c r="AH71" s="15">
        <f t="shared" si="56"/>
        <v>9.7937136394747881E-3</v>
      </c>
      <c r="AI71" s="1">
        <f t="shared" si="35"/>
        <v>87122.18164189739</v>
      </c>
      <c r="AJ71" s="1">
        <f t="shared" si="35"/>
        <v>20581.546728627793</v>
      </c>
      <c r="AK71" s="1">
        <f t="shared" si="35"/>
        <v>7942.0297677986646</v>
      </c>
      <c r="AL71" s="14">
        <f t="shared" si="45"/>
        <v>20.248540832765713</v>
      </c>
      <c r="AM71" s="14">
        <f t="shared" si="45"/>
        <v>3.3561771856085199</v>
      </c>
      <c r="AN71" s="14">
        <f t="shared" si="45"/>
        <v>1.2529422167080884</v>
      </c>
      <c r="AO71" s="11">
        <f t="shared" si="46"/>
        <v>1.7735367358797181E-2</v>
      </c>
      <c r="AP71" s="11">
        <f t="shared" si="46"/>
        <v>2.2341885230428918E-2</v>
      </c>
      <c r="AQ71" s="11">
        <f t="shared" si="46"/>
        <v>2.0266908875415064E-2</v>
      </c>
      <c r="AR71" s="1">
        <f t="shared" si="49"/>
        <v>55951.446220557053</v>
      </c>
      <c r="AS71" s="1">
        <f t="shared" si="47"/>
        <v>14068.628501142213</v>
      </c>
      <c r="AT71" s="1">
        <f t="shared" si="47"/>
        <v>5530.7900731313748</v>
      </c>
      <c r="AU71" s="1">
        <f t="shared" ref="AU71:AW134" si="57">$AU$5*AR71</f>
        <v>11190.289244111411</v>
      </c>
      <c r="AV71" s="1">
        <f t="shared" si="57"/>
        <v>2813.7257002284427</v>
      </c>
      <c r="AW71" s="1">
        <f t="shared" si="57"/>
        <v>1106.158014626275</v>
      </c>
      <c r="AX71" s="1">
        <f t="shared" ref="AX71:AZ134" si="58">(AR71-AU71)/B71*1000</f>
        <v>39821.829057006769</v>
      </c>
      <c r="AY71" s="1">
        <f t="shared" si="58"/>
        <v>4077.0775678520649</v>
      </c>
      <c r="AZ71" s="1">
        <f t="shared" si="58"/>
        <v>1170.691860752107</v>
      </c>
      <c r="BA71" s="1">
        <f t="shared" ref="BA71:BC134" si="59">LN(AX71)*B71</f>
        <v>11905.977654283035</v>
      </c>
      <c r="BB71" s="1">
        <f t="shared" si="59"/>
        <v>22948.676603851061</v>
      </c>
      <c r="BC71" s="1">
        <f t="shared" si="59"/>
        <v>26703.504132912083</v>
      </c>
      <c r="BD71" s="1">
        <f>SUM(BA71:BC71)*BT71*0.75+0.1*econlow!BD71+0.15*econhigh!BD71</f>
        <v>45801.07098693485</v>
      </c>
      <c r="BE71" s="2">
        <f>BF3</f>
        <v>0.14950789050460667</v>
      </c>
      <c r="BF71" s="2">
        <f>BG3</f>
        <v>0.11076968641152254</v>
      </c>
      <c r="BG71" s="2">
        <f>BH3</f>
        <v>5.7402569690651904E-2</v>
      </c>
      <c r="BH71" s="2">
        <f t="shared" si="53"/>
        <v>0.11233291005018858</v>
      </c>
      <c r="BI71" s="2">
        <f t="shared" ref="BI71:BK134" si="60">BI$5*BE71^2</f>
        <v>2.2352609323137459E-3</v>
      </c>
      <c r="BJ71" s="2">
        <f t="shared" si="60"/>
        <v>1.2269923427707043E-3</v>
      </c>
      <c r="BK71" s="2">
        <f t="shared" si="60"/>
        <v>3.295055007090149E-4</v>
      </c>
      <c r="BL71" s="2">
        <f t="shared" si="54"/>
        <v>125.06608184326477</v>
      </c>
      <c r="BM71" s="2">
        <f t="shared" si="54"/>
        <v>17.262099444187186</v>
      </c>
      <c r="BN71" s="2">
        <f t="shared" si="54"/>
        <v>1.8224257523636027</v>
      </c>
      <c r="BO71" s="2">
        <f t="shared" ref="BO71:BQ134" si="61">2*BI$5*BE71*AR71/Z71*1000</f>
        <v>129.69178358486371</v>
      </c>
      <c r="BP71" s="2">
        <f t="shared" si="61"/>
        <v>16.586752407114563</v>
      </c>
      <c r="BQ71" s="2">
        <f t="shared" si="61"/>
        <v>7.7476136742184822</v>
      </c>
      <c r="BR71" s="11">
        <f t="shared" ref="BR71:BR134" si="62">SUM(H71:J71)*SUM(B70:D70)/SUM(H70:J70)/SUM(B71:D71)-1+BR$5</f>
        <v>5.1818198138538801E-2</v>
      </c>
      <c r="BS71" s="17">
        <f t="shared" si="51"/>
        <v>0.58656429028023771</v>
      </c>
      <c r="BT71" s="17">
        <f t="shared" si="52"/>
        <v>0.74409391489672494</v>
      </c>
      <c r="BU71" s="12">
        <f>(BU$3*tempmid!$I181+BU$4*tempmid!$I181^2+BU$5*tempmid!$I181^6)*(K71/K$56)^$BW$1</f>
        <v>3.1007567740131128</v>
      </c>
      <c r="BV71" s="12">
        <f>(BV$3*tempmid!$I181+BV$4*tempmid!$I181^2+BV$5*tempmid!$I181^6)*(L71/L$56)^$BW$1</f>
        <v>1.6315633758102999</v>
      </c>
      <c r="BW71" s="12">
        <f>(BW$3*tempmid!$I181+BW$4*tempmid!$I181^2+BW$5*tempmid!$I181^6)*(M71/M$56)^$BW$1</f>
        <v>0.66826225728054822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36"/>
        <v>2026</v>
      </c>
      <c r="B72" s="5">
        <f t="shared" si="37"/>
        <v>1126.0679772254546</v>
      </c>
      <c r="C72" s="5">
        <f t="shared" si="37"/>
        <v>2770.3647790560749</v>
      </c>
      <c r="D72" s="5">
        <f t="shared" si="37"/>
        <v>3806.9847851128879</v>
      </c>
      <c r="E72" s="15">
        <f t="shared" si="38"/>
        <v>1.8080301015987125E-3</v>
      </c>
      <c r="F72" s="15">
        <f t="shared" si="38"/>
        <v>3.5619405384769666E-3</v>
      </c>
      <c r="G72" s="15">
        <f t="shared" si="38"/>
        <v>7.2715749034592122E-3</v>
      </c>
      <c r="H72" s="5">
        <f t="shared" si="39"/>
        <v>57277.718372000789</v>
      </c>
      <c r="I72" s="5">
        <f t="shared" si="39"/>
        <v>14511.316025539705</v>
      </c>
      <c r="J72" s="5">
        <f t="shared" si="39"/>
        <v>5716.1893638309275</v>
      </c>
      <c r="K72" s="5">
        <f t="shared" si="40"/>
        <v>50865.240403273616</v>
      </c>
      <c r="L72" s="5">
        <f t="shared" si="40"/>
        <v>5238.0524526030231</v>
      </c>
      <c r="M72" s="5">
        <f t="shared" si="40"/>
        <v>1501.5004489074747</v>
      </c>
      <c r="N72" s="15">
        <f t="shared" si="41"/>
        <v>2.1856436186448391E-2</v>
      </c>
      <c r="O72" s="15">
        <f t="shared" si="41"/>
        <v>2.780530719460339E-2</v>
      </c>
      <c r="P72" s="15">
        <f t="shared" si="41"/>
        <v>2.6060229336755336E-2</v>
      </c>
      <c r="Q72" s="5">
        <f t="shared" si="42"/>
        <v>6779.2811312239637</v>
      </c>
      <c r="R72" s="5">
        <f t="shared" si="42"/>
        <v>7148.5736863685224</v>
      </c>
      <c r="S72" s="5">
        <f t="shared" si="42"/>
        <v>3211.886801949322</v>
      </c>
      <c r="T72" s="5">
        <f t="shared" si="43"/>
        <v>118.35808624908314</v>
      </c>
      <c r="U72" s="5">
        <f t="shared" si="43"/>
        <v>492.62063301406545</v>
      </c>
      <c r="V72" s="5">
        <f t="shared" si="43"/>
        <v>561.89300205351333</v>
      </c>
      <c r="W72" s="15">
        <f t="shared" si="44"/>
        <v>-1.0734613539272964E-2</v>
      </c>
      <c r="X72" s="15">
        <f t="shared" si="44"/>
        <v>-1.217998157191269E-2</v>
      </c>
      <c r="Y72" s="15">
        <f t="shared" si="44"/>
        <v>-9.7425357312937999E-3</v>
      </c>
      <c r="Z72" s="5">
        <f t="shared" si="48"/>
        <v>12350.589937356079</v>
      </c>
      <c r="AA72" s="5">
        <f t="shared" si="48"/>
        <v>18024.656160087525</v>
      </c>
      <c r="AB72" s="5">
        <f t="shared" si="48"/>
        <v>8116.4500123912449</v>
      </c>
      <c r="AC72" s="16">
        <f t="shared" si="55"/>
        <v>2.169306795097631</v>
      </c>
      <c r="AD72" s="16">
        <f t="shared" si="55"/>
        <v>2.8891240726922467</v>
      </c>
      <c r="AE72" s="16">
        <f t="shared" si="55"/>
        <v>2.7437667791525868</v>
      </c>
      <c r="AF72" s="15">
        <f t="shared" si="56"/>
        <v>-4.0504037456468023E-3</v>
      </c>
      <c r="AG72" s="15">
        <f t="shared" si="56"/>
        <v>2.9673830763510267E-4</v>
      </c>
      <c r="AH72" s="15">
        <f t="shared" si="56"/>
        <v>9.7937136394747881E-3</v>
      </c>
      <c r="AI72" s="1">
        <f t="shared" ref="AI72:AK87" si="63">(1-$AI$5)*AI71+AU71</f>
        <v>89600.252721819066</v>
      </c>
      <c r="AJ72" s="1">
        <f t="shared" si="63"/>
        <v>21337.117755993455</v>
      </c>
      <c r="AK72" s="1">
        <f t="shared" si="63"/>
        <v>8253.9848056450719</v>
      </c>
      <c r="AL72" s="14">
        <f t="shared" si="45"/>
        <v>20.60406498981293</v>
      </c>
      <c r="AM72" s="14">
        <f t="shared" si="45"/>
        <v>3.4304106778474308</v>
      </c>
      <c r="AN72" s="14">
        <f t="shared" si="45"/>
        <v>1.2780815497829499</v>
      </c>
      <c r="AO72" s="11">
        <f t="shared" si="46"/>
        <v>1.755801368520921E-2</v>
      </c>
      <c r="AP72" s="11">
        <f t="shared" si="46"/>
        <v>2.2118466378124629E-2</v>
      </c>
      <c r="AQ72" s="11">
        <f t="shared" si="46"/>
        <v>2.0064239786660911E-2</v>
      </c>
      <c r="AR72" s="1">
        <f t="shared" si="49"/>
        <v>57277.718372000789</v>
      </c>
      <c r="AS72" s="1">
        <f t="shared" si="47"/>
        <v>14511.316025539705</v>
      </c>
      <c r="AT72" s="1">
        <f t="shared" si="47"/>
        <v>5716.1893638309275</v>
      </c>
      <c r="AU72" s="1">
        <f t="shared" si="57"/>
        <v>11455.543674400158</v>
      </c>
      <c r="AV72" s="1">
        <f t="shared" si="57"/>
        <v>2902.2632051079413</v>
      </c>
      <c r="AW72" s="1">
        <f t="shared" si="57"/>
        <v>1143.2378727661855</v>
      </c>
      <c r="AX72" s="1">
        <f t="shared" si="58"/>
        <v>40692.192322618896</v>
      </c>
      <c r="AY72" s="1">
        <f t="shared" si="58"/>
        <v>4190.4419620824183</v>
      </c>
      <c r="AZ72" s="1">
        <f t="shared" si="58"/>
        <v>1201.20035912598</v>
      </c>
      <c r="BA72" s="1">
        <f t="shared" si="59"/>
        <v>11951.850745595477</v>
      </c>
      <c r="BB72" s="1">
        <f t="shared" si="59"/>
        <v>23106.39778269923</v>
      </c>
      <c r="BC72" s="1">
        <f t="shared" si="59"/>
        <v>26995.620859825936</v>
      </c>
      <c r="BD72" s="1">
        <f>SUM(BA72:BC72)*BT72*0.75+0.1*econlow!BD72+0.15*econhigh!BD72</f>
        <v>44819.892568579286</v>
      </c>
      <c r="BE72" s="2">
        <f t="shared" ref="BE72:BG87" si="64">BE71</f>
        <v>0.14950789050460667</v>
      </c>
      <c r="BF72" s="2">
        <f t="shared" si="64"/>
        <v>0.11076968641152254</v>
      </c>
      <c r="BG72" s="2">
        <f t="shared" si="64"/>
        <v>5.7402569690651904E-2</v>
      </c>
      <c r="BH72" s="2">
        <f t="shared" si="53"/>
        <v>0.11194625546588863</v>
      </c>
      <c r="BI72" s="2">
        <f t="shared" si="60"/>
        <v>2.2352609323137459E-3</v>
      </c>
      <c r="BJ72" s="2">
        <f t="shared" si="60"/>
        <v>1.2269923427707043E-3</v>
      </c>
      <c r="BK72" s="2">
        <f t="shared" si="60"/>
        <v>3.295055007090149E-4</v>
      </c>
      <c r="BL72" s="2">
        <f t="shared" si="54"/>
        <v>128.03064616900267</v>
      </c>
      <c r="BM72" s="2">
        <f t="shared" si="54"/>
        <v>17.805273646863029</v>
      </c>
      <c r="BN72" s="2">
        <f t="shared" si="54"/>
        <v>1.883515838476655</v>
      </c>
      <c r="BO72" s="2">
        <f t="shared" si="61"/>
        <v>138.6730656616391</v>
      </c>
      <c r="BP72" s="2">
        <f t="shared" si="61"/>
        <v>17.835723592074665</v>
      </c>
      <c r="BQ72" s="2">
        <f t="shared" si="61"/>
        <v>8.0854057579687382</v>
      </c>
      <c r="BR72" s="11">
        <f t="shared" si="62"/>
        <v>5.0628118530821026E-2</v>
      </c>
      <c r="BS72" s="17">
        <f t="shared" si="51"/>
        <v>0.55766699161348721</v>
      </c>
      <c r="BT72" s="17">
        <f t="shared" si="52"/>
        <v>0.7224212765987621</v>
      </c>
      <c r="BU72" s="12">
        <f>(BU$3*tempmid!$I182+BU$4*tempmid!$I182^2+BU$5*tempmid!$I182^6)*(K72/K$56)^$BW$1</f>
        <v>3.1123695662374757</v>
      </c>
      <c r="BV72" s="12">
        <f>(BV$3*tempmid!$I182+BV$4*tempmid!$I182^2+BV$5*tempmid!$I182^6)*(L72/L$56)^$BW$1</f>
        <v>1.6281952477373323</v>
      </c>
      <c r="BW72" s="12">
        <f>(BW$3*tempmid!$I182+BW$4*tempmid!$I182^2+BW$5*tempmid!$I182^6)*(M72/M$56)^$BW$1</f>
        <v>0.65835836744021548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36"/>
        <v>2027</v>
      </c>
      <c r="B73" s="5">
        <f t="shared" si="37"/>
        <v>1128.0021437847611</v>
      </c>
      <c r="C73" s="5">
        <f t="shared" si="37"/>
        <v>2779.7392599383193</v>
      </c>
      <c r="D73" s="5">
        <f t="shared" si="37"/>
        <v>3833.283421383102</v>
      </c>
      <c r="E73" s="15">
        <f t="shared" si="38"/>
        <v>1.7176285965187768E-3</v>
      </c>
      <c r="F73" s="15">
        <f t="shared" si="38"/>
        <v>3.3838435115531181E-3</v>
      </c>
      <c r="G73" s="15">
        <f t="shared" si="38"/>
        <v>6.9079961582862509E-3</v>
      </c>
      <c r="H73" s="5">
        <f t="shared" si="39"/>
        <v>58681.513839962543</v>
      </c>
      <c r="I73" s="5">
        <f t="shared" si="39"/>
        <v>14974.312741268972</v>
      </c>
      <c r="J73" s="5">
        <f t="shared" si="39"/>
        <v>5905.8131876020479</v>
      </c>
      <c r="K73" s="5">
        <f t="shared" si="40"/>
        <v>52022.519782692732</v>
      </c>
      <c r="L73" s="5">
        <f t="shared" si="40"/>
        <v>5386.9486815109567</v>
      </c>
      <c r="M73" s="5">
        <f t="shared" si="40"/>
        <v>1540.6669787727694</v>
      </c>
      <c r="N73" s="15">
        <f t="shared" si="41"/>
        <v>2.2751870830529652E-2</v>
      </c>
      <c r="O73" s="15">
        <f t="shared" si="41"/>
        <v>2.8425875887122976E-2</v>
      </c>
      <c r="P73" s="15">
        <f t="shared" si="41"/>
        <v>2.6084927176540651E-2</v>
      </c>
      <c r="Q73" s="5">
        <f t="shared" si="42"/>
        <v>6870.8751513885791</v>
      </c>
      <c r="R73" s="5">
        <f t="shared" si="42"/>
        <v>7286.8078944576228</v>
      </c>
      <c r="S73" s="5">
        <f t="shared" si="42"/>
        <v>3286.1051290001233</v>
      </c>
      <c r="T73" s="5">
        <f t="shared" si="43"/>
        <v>117.0875579339513</v>
      </c>
      <c r="U73" s="5">
        <f t="shared" si="43"/>
        <v>486.62052278201014</v>
      </c>
      <c r="V73" s="5">
        <f t="shared" si="43"/>
        <v>556.41873940384301</v>
      </c>
      <c r="W73" s="15">
        <f t="shared" si="44"/>
        <v>-1.0734613539272964E-2</v>
      </c>
      <c r="X73" s="15">
        <f t="shared" si="44"/>
        <v>-1.217998157191269E-2</v>
      </c>
      <c r="Y73" s="15">
        <f t="shared" si="44"/>
        <v>-9.7425357312937999E-3</v>
      </c>
      <c r="Z73" s="5">
        <f t="shared" si="48"/>
        <v>12456.965722255249</v>
      </c>
      <c r="AA73" s="5">
        <f t="shared" si="48"/>
        <v>18370.826815136279</v>
      </c>
      <c r="AB73" s="5">
        <f t="shared" si="48"/>
        <v>8388.1529047752974</v>
      </c>
      <c r="AC73" s="16">
        <f t="shared" si="55"/>
        <v>2.1605202267293104</v>
      </c>
      <c r="AD73" s="16">
        <f t="shared" si="55"/>
        <v>2.8899813864801254</v>
      </c>
      <c r="AE73" s="16">
        <f t="shared" si="55"/>
        <v>2.7706384452811115</v>
      </c>
      <c r="AF73" s="15">
        <f t="shared" si="56"/>
        <v>-4.0504037456468023E-3</v>
      </c>
      <c r="AG73" s="15">
        <f t="shared" si="56"/>
        <v>2.9673830763510267E-4</v>
      </c>
      <c r="AH73" s="15">
        <f t="shared" si="56"/>
        <v>9.7937136394747881E-3</v>
      </c>
      <c r="AI73" s="1">
        <f t="shared" si="63"/>
        <v>92095.771124037332</v>
      </c>
      <c r="AJ73" s="1">
        <f t="shared" si="63"/>
        <v>22105.669185502051</v>
      </c>
      <c r="AK73" s="1">
        <f t="shared" si="63"/>
        <v>8571.8241978467504</v>
      </c>
      <c r="AL73" s="14">
        <f t="shared" si="45"/>
        <v>20.962213780324387</v>
      </c>
      <c r="AM73" s="14">
        <f t="shared" si="45"/>
        <v>3.5055273468561481</v>
      </c>
      <c r="AN73" s="14">
        <f t="shared" si="45"/>
        <v>1.3034688471178848</v>
      </c>
      <c r="AO73" s="11">
        <f t="shared" si="46"/>
        <v>1.7382433548357116E-2</v>
      </c>
      <c r="AP73" s="11">
        <f t="shared" si="46"/>
        <v>2.1897281714343381E-2</v>
      </c>
      <c r="AQ73" s="11">
        <f t="shared" si="46"/>
        <v>1.9863597388794303E-2</v>
      </c>
      <c r="AR73" s="1">
        <f t="shared" si="49"/>
        <v>58681.513839962543</v>
      </c>
      <c r="AS73" s="1">
        <f t="shared" si="47"/>
        <v>14974.312741268972</v>
      </c>
      <c r="AT73" s="1">
        <f t="shared" si="47"/>
        <v>5905.8131876020479</v>
      </c>
      <c r="AU73" s="1">
        <f t="shared" si="57"/>
        <v>11736.302767992509</v>
      </c>
      <c r="AV73" s="1">
        <f t="shared" si="57"/>
        <v>2994.8625482537946</v>
      </c>
      <c r="AW73" s="1">
        <f t="shared" si="57"/>
        <v>1181.1626375204096</v>
      </c>
      <c r="AX73" s="1">
        <f t="shared" si="58"/>
        <v>41618.015826154187</v>
      </c>
      <c r="AY73" s="1">
        <f t="shared" si="58"/>
        <v>4309.5589452087652</v>
      </c>
      <c r="AZ73" s="1">
        <f t="shared" si="58"/>
        <v>1232.5335830182153</v>
      </c>
      <c r="BA73" s="1">
        <f t="shared" si="59"/>
        <v>11997.756145588848</v>
      </c>
      <c r="BB73" s="1">
        <f t="shared" si="59"/>
        <v>23262.500522104678</v>
      </c>
      <c r="BC73" s="1">
        <f t="shared" si="59"/>
        <v>27280.815540094572</v>
      </c>
      <c r="BD73" s="1">
        <f>SUM(BA73:BC73)*BT73*0.75+0.1*econlow!BD73+0.15*econhigh!BD73</f>
        <v>43855.790940795887</v>
      </c>
      <c r="BE73" s="2">
        <f t="shared" si="64"/>
        <v>0.14950789050460667</v>
      </c>
      <c r="BF73" s="2">
        <f t="shared" si="64"/>
        <v>0.11076968641152254</v>
      </c>
      <c r="BG73" s="2">
        <f t="shared" si="64"/>
        <v>5.7402569690651904E-2</v>
      </c>
      <c r="BH73" s="2">
        <f t="shared" si="53"/>
        <v>0.11165985863595877</v>
      </c>
      <c r="BI73" s="2">
        <f t="shared" si="60"/>
        <v>2.2352609323137459E-3</v>
      </c>
      <c r="BJ73" s="2">
        <f t="shared" si="60"/>
        <v>1.2269923427707043E-3</v>
      </c>
      <c r="BK73" s="2">
        <f t="shared" si="60"/>
        <v>3.295055007090149E-4</v>
      </c>
      <c r="BL73" s="2">
        <f t="shared" si="54"/>
        <v>131.16849533549666</v>
      </c>
      <c r="BM73" s="2">
        <f t="shared" si="54"/>
        <v>18.373367071790824</v>
      </c>
      <c r="BN73" s="2">
        <f t="shared" si="54"/>
        <v>1.9459979314747162</v>
      </c>
      <c r="BO73" s="2">
        <f t="shared" si="61"/>
        <v>140.85852913852807</v>
      </c>
      <c r="BP73" s="2">
        <f t="shared" si="61"/>
        <v>18.057977937190916</v>
      </c>
      <c r="BQ73" s="2">
        <f t="shared" si="61"/>
        <v>8.0830394230964266</v>
      </c>
      <c r="BR73" s="11">
        <f t="shared" si="62"/>
        <v>5.1545532602309957E-2</v>
      </c>
      <c r="BS73" s="17">
        <f t="shared" si="51"/>
        <v>0.53079389536358346</v>
      </c>
      <c r="BT73" s="17">
        <f t="shared" si="52"/>
        <v>0.70137988019297293</v>
      </c>
      <c r="BU73" s="12">
        <f>(BU$3*tempmid!$I183+BU$4*tempmid!$I183^2+BU$5*tempmid!$I183^6)*(K73/K$56)^$BW$1</f>
        <v>3.121870854213828</v>
      </c>
      <c r="BV73" s="12">
        <f>(BV$3*tempmid!$I183+BV$4*tempmid!$I183^2+BV$5*tempmid!$I183^6)*(L73/L$56)^$BW$1</f>
        <v>1.6235575020819257</v>
      </c>
      <c r="BW73" s="12">
        <f>(BW$3*tempmid!$I183+BW$4*tempmid!$I183^2+BW$5*tempmid!$I183^6)*(M73/M$56)^$BW$1</f>
        <v>0.647698001396802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36"/>
        <v>2028</v>
      </c>
      <c r="B74" s="5">
        <f t="shared" ref="B74:D89" si="65">B73*(1+E74)</f>
        <v>1129.8427580869054</v>
      </c>
      <c r="C74" s="5">
        <f t="shared" si="65"/>
        <v>2788.6751524639435</v>
      </c>
      <c r="D74" s="5">
        <f t="shared" si="65"/>
        <v>3858.4397131742121</v>
      </c>
      <c r="E74" s="15">
        <f t="shared" ref="E74:G89" si="66">E73*$E$5</f>
        <v>1.6317471666928379E-3</v>
      </c>
      <c r="F74" s="15">
        <f t="shared" si="66"/>
        <v>3.2146513359754621E-3</v>
      </c>
      <c r="G74" s="15">
        <f t="shared" si="66"/>
        <v>6.5625963503719376E-3</v>
      </c>
      <c r="H74" s="5">
        <f t="shared" si="39"/>
        <v>60099.221637946313</v>
      </c>
      <c r="I74" s="5">
        <f t="shared" si="39"/>
        <v>15444.882678527732</v>
      </c>
      <c r="J74" s="5">
        <f t="shared" si="39"/>
        <v>6097.9830619957083</v>
      </c>
      <c r="K74" s="5">
        <f t="shared" si="40"/>
        <v>53192.553749433864</v>
      </c>
      <c r="L74" s="5">
        <f t="shared" si="40"/>
        <v>5538.4301986128976</v>
      </c>
      <c r="M74" s="5">
        <f t="shared" si="40"/>
        <v>1580.4271973395942</v>
      </c>
      <c r="N74" s="15">
        <f t="shared" si="41"/>
        <v>2.249091300514805E-2</v>
      </c>
      <c r="O74" s="15">
        <f t="shared" si="41"/>
        <v>2.812009656261516E-2</v>
      </c>
      <c r="P74" s="15">
        <f t="shared" si="41"/>
        <v>2.580714658952199E-2</v>
      </c>
      <c r="Q74" s="5">
        <f t="shared" si="42"/>
        <v>6961.3330035844947</v>
      </c>
      <c r="R74" s="5">
        <f t="shared" si="42"/>
        <v>7424.2546157947563</v>
      </c>
      <c r="S74" s="5">
        <f t="shared" si="42"/>
        <v>3359.9753122940247</v>
      </c>
      <c r="T74" s="5">
        <f t="shared" ref="T74:V89" si="67">T73*(1+W74)</f>
        <v>115.8306682492731</v>
      </c>
      <c r="U74" s="5">
        <f t="shared" si="67"/>
        <v>480.69349378201076</v>
      </c>
      <c r="V74" s="5">
        <f t="shared" si="67"/>
        <v>550.9978099536396</v>
      </c>
      <c r="W74" s="15">
        <f t="shared" si="44"/>
        <v>-1.0734613539272964E-2</v>
      </c>
      <c r="X74" s="15">
        <f t="shared" si="44"/>
        <v>-1.217998157191269E-2</v>
      </c>
      <c r="Y74" s="15">
        <f t="shared" si="44"/>
        <v>-9.7425357312937999E-3</v>
      </c>
      <c r="Z74" s="5">
        <f t="shared" si="48"/>
        <v>12574.132787568306</v>
      </c>
      <c r="AA74" s="5">
        <f t="shared" si="48"/>
        <v>18731.625988541469</v>
      </c>
      <c r="AB74" s="5">
        <f t="shared" si="48"/>
        <v>8666.0307079458598</v>
      </c>
      <c r="AC74" s="16">
        <f t="shared" si="55"/>
        <v>2.1517692475104204</v>
      </c>
      <c r="AD74" s="16">
        <f t="shared" si="55"/>
        <v>2.8908389546658464</v>
      </c>
      <c r="AE74" s="16">
        <f t="shared" si="55"/>
        <v>2.7977732848127141</v>
      </c>
      <c r="AF74" s="15">
        <f t="shared" si="56"/>
        <v>-4.0504037456468023E-3</v>
      </c>
      <c r="AG74" s="15">
        <f t="shared" si="56"/>
        <v>2.9673830763510267E-4</v>
      </c>
      <c r="AH74" s="15">
        <f t="shared" si="56"/>
        <v>9.7937136394747881E-3</v>
      </c>
      <c r="AI74" s="1">
        <f t="shared" si="63"/>
        <v>94622.496779626119</v>
      </c>
      <c r="AJ74" s="1">
        <f t="shared" si="63"/>
        <v>22889.96481520564</v>
      </c>
      <c r="AK74" s="1">
        <f t="shared" si="63"/>
        <v>8895.8044155824864</v>
      </c>
      <c r="AL74" s="14">
        <f t="shared" ref="AL74:AN89" si="68">AL73*(1+AO74)</f>
        <v>21.322944325506704</v>
      </c>
      <c r="AM74" s="14">
        <f t="shared" si="68"/>
        <v>3.5815212515288772</v>
      </c>
      <c r="AN74" s="14">
        <f t="shared" si="68"/>
        <v>1.3291015117019904</v>
      </c>
      <c r="AO74" s="11">
        <f t="shared" ref="AO74:AQ89" si="69">AO$5*AO73</f>
        <v>1.7208609212873545E-2</v>
      </c>
      <c r="AP74" s="11">
        <f t="shared" si="69"/>
        <v>2.1678308897199947E-2</v>
      </c>
      <c r="AQ74" s="11">
        <f t="shared" si="69"/>
        <v>1.9664961414906361E-2</v>
      </c>
      <c r="AR74" s="1">
        <f t="shared" si="49"/>
        <v>60099.221637946313</v>
      </c>
      <c r="AS74" s="1">
        <f t="shared" si="47"/>
        <v>15444.882678527732</v>
      </c>
      <c r="AT74" s="1">
        <f t="shared" si="47"/>
        <v>6097.9830619957083</v>
      </c>
      <c r="AU74" s="1">
        <f t="shared" si="57"/>
        <v>12019.844327589264</v>
      </c>
      <c r="AV74" s="1">
        <f t="shared" si="57"/>
        <v>3088.9765357055467</v>
      </c>
      <c r="AW74" s="1">
        <f t="shared" si="57"/>
        <v>1219.5966123991418</v>
      </c>
      <c r="AX74" s="1">
        <f t="shared" si="58"/>
        <v>42554.042999547084</v>
      </c>
      <c r="AY74" s="1">
        <f t="shared" si="58"/>
        <v>4430.7441588903184</v>
      </c>
      <c r="AZ74" s="1">
        <f t="shared" si="58"/>
        <v>1264.3417578716753</v>
      </c>
      <c r="BA74" s="1">
        <f t="shared" si="59"/>
        <v>12042.463098555632</v>
      </c>
      <c r="BB74" s="1">
        <f t="shared" si="59"/>
        <v>23414.616849823116</v>
      </c>
      <c r="BC74" s="1">
        <f t="shared" si="59"/>
        <v>27558.160649238584</v>
      </c>
      <c r="BD74" s="1">
        <f>SUM(BA74:BC74)*BT74*0.75+0.1*econlow!BD74+0.15*econhigh!BD74</f>
        <v>42900.942569876846</v>
      </c>
      <c r="BE74" s="2">
        <f t="shared" si="64"/>
        <v>0.14950789050460667</v>
      </c>
      <c r="BF74" s="2">
        <f t="shared" si="64"/>
        <v>0.11076968641152254</v>
      </c>
      <c r="BG74" s="2">
        <f t="shared" si="64"/>
        <v>5.7402569690651904E-2</v>
      </c>
      <c r="BH74" s="2">
        <f t="shared" si="53"/>
        <v>0.11138557702434053</v>
      </c>
      <c r="BI74" s="2">
        <f t="shared" si="60"/>
        <v>2.2352609323137459E-3</v>
      </c>
      <c r="BJ74" s="2">
        <f t="shared" si="60"/>
        <v>1.2269923427707043E-3</v>
      </c>
      <c r="BK74" s="2">
        <f t="shared" si="60"/>
        <v>3.295055007090149E-4</v>
      </c>
      <c r="BL74" s="2">
        <f t="shared" si="54"/>
        <v>134.33744218976634</v>
      </c>
      <c r="BM74" s="2">
        <f t="shared" si="54"/>
        <v>18.950752781545411</v>
      </c>
      <c r="BN74" s="2">
        <f t="shared" si="54"/>
        <v>2.0093189621579879</v>
      </c>
      <c r="BO74" s="2">
        <f t="shared" si="61"/>
        <v>142.91733672387633</v>
      </c>
      <c r="BP74" s="2">
        <f t="shared" si="61"/>
        <v>18.266698384964776</v>
      </c>
      <c r="BQ74" s="2">
        <f t="shared" si="61"/>
        <v>8.0784365872987944</v>
      </c>
      <c r="BR74" s="11">
        <f t="shared" si="62"/>
        <v>5.1407640747563627E-2</v>
      </c>
      <c r="BS74" s="17">
        <f t="shared" si="51"/>
        <v>0.50477499918620017</v>
      </c>
      <c r="BT74" s="17">
        <f t="shared" si="52"/>
        <v>0.68095133999317758</v>
      </c>
      <c r="BU74" s="12">
        <f>(BU$3*tempmid!$I184+BU$4*tempmid!$I184^2+BU$5*tempmid!$I184^6)*(K74/K$56)^$BW$1</f>
        <v>3.130129985377768</v>
      </c>
      <c r="BV74" s="12">
        <f>(BV$3*tempmid!$I184+BV$4*tempmid!$I184^2+BV$5*tempmid!$I184^6)*(L74/L$56)^$BW$1</f>
        <v>1.6180102251025605</v>
      </c>
      <c r="BW74" s="12">
        <f>(BW$3*tempmid!$I184+BW$4*tempmid!$I184^2+BW$5*tempmid!$I184^6)*(M74/M$56)^$BW$1</f>
        <v>0.63631858391993934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36"/>
        <v>2029</v>
      </c>
      <c r="B75" s="5">
        <f t="shared" si="65"/>
        <v>1131.5941949202563</v>
      </c>
      <c r="C75" s="5">
        <f t="shared" si="65"/>
        <v>2797.1915398531901</v>
      </c>
      <c r="D75" s="5">
        <f t="shared" si="65"/>
        <v>3882.4950264350286</v>
      </c>
      <c r="E75" s="15">
        <f t="shared" si="66"/>
        <v>1.5501598083581959E-3</v>
      </c>
      <c r="F75" s="15">
        <f t="shared" si="66"/>
        <v>3.053918769176689E-3</v>
      </c>
      <c r="G75" s="15">
        <f t="shared" si="66"/>
        <v>6.2344665328533406E-3</v>
      </c>
      <c r="H75" s="5">
        <f t="shared" si="39"/>
        <v>61531.145114379717</v>
      </c>
      <c r="I75" s="5">
        <f t="shared" si="39"/>
        <v>15923.044144932897</v>
      </c>
      <c r="J75" s="5">
        <f t="shared" si="39"/>
        <v>6292.6580289051362</v>
      </c>
      <c r="K75" s="5">
        <f t="shared" si="40"/>
        <v>54375.628109965539</v>
      </c>
      <c r="L75" s="5">
        <f t="shared" si="40"/>
        <v>5692.5111913389437</v>
      </c>
      <c r="M75" s="5">
        <f t="shared" si="40"/>
        <v>1620.7768422264173</v>
      </c>
      <c r="N75" s="15">
        <f t="shared" si="41"/>
        <v>2.2241352917639734E-2</v>
      </c>
      <c r="O75" s="15">
        <f t="shared" si="41"/>
        <v>2.7820336665908663E-2</v>
      </c>
      <c r="P75" s="15">
        <f t="shared" si="41"/>
        <v>2.5530846947423802E-2</v>
      </c>
      <c r="Q75" s="5">
        <f t="shared" si="42"/>
        <v>7050.6859872169198</v>
      </c>
      <c r="R75" s="5">
        <f t="shared" si="42"/>
        <v>7560.8768793934996</v>
      </c>
      <c r="S75" s="5">
        <f t="shared" si="42"/>
        <v>3433.4610754019018</v>
      </c>
      <c r="T75" s="5">
        <f t="shared" si="67"/>
        <v>114.58727078962141</v>
      </c>
      <c r="U75" s="5">
        <f t="shared" si="67"/>
        <v>474.83865588600753</v>
      </c>
      <c r="V75" s="5">
        <f t="shared" si="67"/>
        <v>545.62969410230164</v>
      </c>
      <c r="W75" s="15">
        <f t="shared" si="44"/>
        <v>-1.0734613539272964E-2</v>
      </c>
      <c r="X75" s="15">
        <f t="shared" si="44"/>
        <v>-1.217998157191269E-2</v>
      </c>
      <c r="Y75" s="15">
        <f t="shared" si="44"/>
        <v>-9.7425357312937999E-3</v>
      </c>
      <c r="Z75" s="5">
        <f t="shared" si="48"/>
        <v>12688.075502061387</v>
      </c>
      <c r="AA75" s="5">
        <f t="shared" si="48"/>
        <v>19090.612739026525</v>
      </c>
      <c r="AB75" s="5">
        <f t="shared" si="48"/>
        <v>8947.619749974865</v>
      </c>
      <c r="AC75" s="16">
        <f t="shared" si="55"/>
        <v>2.1430537132905365</v>
      </c>
      <c r="AD75" s="16">
        <f t="shared" si="55"/>
        <v>2.8916967773248996</v>
      </c>
      <c r="AE75" s="16">
        <f t="shared" si="55"/>
        <v>2.8251738751923425</v>
      </c>
      <c r="AF75" s="15">
        <f t="shared" si="56"/>
        <v>-4.0504037456468023E-3</v>
      </c>
      <c r="AG75" s="15">
        <f t="shared" si="56"/>
        <v>2.9673830763510267E-4</v>
      </c>
      <c r="AH75" s="15">
        <f t="shared" si="56"/>
        <v>9.7937136394747881E-3</v>
      </c>
      <c r="AI75" s="1">
        <f t="shared" si="63"/>
        <v>97180.091429252774</v>
      </c>
      <c r="AJ75" s="1">
        <f t="shared" si="63"/>
        <v>23689.944869390623</v>
      </c>
      <c r="AK75" s="1">
        <f t="shared" si="63"/>
        <v>9225.8205864233787</v>
      </c>
      <c r="AL75" s="14">
        <f t="shared" si="68"/>
        <v>21.686213159510551</v>
      </c>
      <c r="AM75" s="14">
        <f t="shared" si="68"/>
        <v>3.6583861623012814</v>
      </c>
      <c r="AN75" s="14">
        <f t="shared" si="68"/>
        <v>1.3549768743466626</v>
      </c>
      <c r="AO75" s="11">
        <f t="shared" si="69"/>
        <v>1.7036523120744808E-2</v>
      </c>
      <c r="AP75" s="11">
        <f t="shared" si="69"/>
        <v>2.1461525808227949E-2</v>
      </c>
      <c r="AQ75" s="11">
        <f t="shared" si="69"/>
        <v>1.9468311800757296E-2</v>
      </c>
      <c r="AR75" s="1">
        <f t="shared" si="49"/>
        <v>61531.145114379717</v>
      </c>
      <c r="AS75" s="1">
        <f t="shared" si="47"/>
        <v>15923.044144932897</v>
      </c>
      <c r="AT75" s="1">
        <f t="shared" si="47"/>
        <v>6292.6580289051362</v>
      </c>
      <c r="AU75" s="1">
        <f t="shared" si="57"/>
        <v>12306.229022875945</v>
      </c>
      <c r="AV75" s="1">
        <f t="shared" si="57"/>
        <v>3184.6088289865797</v>
      </c>
      <c r="AW75" s="1">
        <f t="shared" si="57"/>
        <v>1258.5316057810273</v>
      </c>
      <c r="AX75" s="1">
        <f t="shared" si="58"/>
        <v>43500.50248797243</v>
      </c>
      <c r="AY75" s="1">
        <f t="shared" si="58"/>
        <v>4554.0089530711548</v>
      </c>
      <c r="AZ75" s="1">
        <f t="shared" si="58"/>
        <v>1296.621473781134</v>
      </c>
      <c r="BA75" s="1">
        <f t="shared" si="59"/>
        <v>12086.023221471334</v>
      </c>
      <c r="BB75" s="1">
        <f t="shared" si="59"/>
        <v>23562.879192015069</v>
      </c>
      <c r="BC75" s="1">
        <f t="shared" si="59"/>
        <v>27827.850246664788</v>
      </c>
      <c r="BD75" s="1">
        <f>SUM(BA75:BC75)*BT75*0.75+0.1*econlow!BD75+0.15*econhigh!BD75</f>
        <v>41956.154043482427</v>
      </c>
      <c r="BE75" s="2">
        <f t="shared" si="64"/>
        <v>0.14950789050460667</v>
      </c>
      <c r="BF75" s="2">
        <f t="shared" si="64"/>
        <v>0.11076968641152254</v>
      </c>
      <c r="BG75" s="2">
        <f t="shared" si="64"/>
        <v>5.7402569690651904E-2</v>
      </c>
      <c r="BH75" s="2">
        <f t="shared" si="53"/>
        <v>0.11111355727699633</v>
      </c>
      <c r="BI75" s="2">
        <f t="shared" si="60"/>
        <v>2.2352609323137459E-3</v>
      </c>
      <c r="BJ75" s="2">
        <f t="shared" si="60"/>
        <v>1.2269923427707043E-3</v>
      </c>
      <c r="BK75" s="2">
        <f t="shared" si="60"/>
        <v>3.295055007090149E-4</v>
      </c>
      <c r="BL75" s="2">
        <f t="shared" si="54"/>
        <v>137.5381647947008</v>
      </c>
      <c r="BM75" s="2">
        <f t="shared" si="54"/>
        <v>19.537453239432562</v>
      </c>
      <c r="BN75" s="2">
        <f t="shared" si="54"/>
        <v>2.0734654346049894</v>
      </c>
      <c r="BO75" s="2">
        <f t="shared" si="61"/>
        <v>145.00846412663847</v>
      </c>
      <c r="BP75" s="2">
        <f t="shared" si="61"/>
        <v>18.478093194414534</v>
      </c>
      <c r="BQ75" s="2">
        <f t="shared" si="61"/>
        <v>8.0739850627801211</v>
      </c>
      <c r="BR75" s="11">
        <f t="shared" si="62"/>
        <v>5.1273002119443162E-2</v>
      </c>
      <c r="BS75" s="17">
        <f t="shared" si="51"/>
        <v>0.48009447489586343</v>
      </c>
      <c r="BT75" s="17">
        <f t="shared" si="52"/>
        <v>0.66111780581861901</v>
      </c>
      <c r="BU75" s="12">
        <f>(BU$3*tempmid!$I185+BU$4*tempmid!$I185^2+BU$5*tempmid!$I185^6)*(K75/K$56)^$BW$1</f>
        <v>3.1371271209432323</v>
      </c>
      <c r="BV75" s="12">
        <f>(BV$3*tempmid!$I185+BV$4*tempmid!$I185^2+BV$5*tempmid!$I185^6)*(L75/L$56)^$BW$1</f>
        <v>1.6115416243997496</v>
      </c>
      <c r="BW75" s="12">
        <f>(BW$3*tempmid!$I185+BW$4*tempmid!$I185^2+BW$5*tempmid!$I185^6)*(M75/M$56)^$BW$1</f>
        <v>0.6242070902586172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36"/>
        <v>2030</v>
      </c>
      <c r="B76" s="5">
        <f t="shared" si="65"/>
        <v>1133.2606391685763</v>
      </c>
      <c r="C76" s="5">
        <f t="shared" si="65"/>
        <v>2805.3068158105034</v>
      </c>
      <c r="D76" s="5">
        <f t="shared" si="65"/>
        <v>3905.4900474759938</v>
      </c>
      <c r="E76" s="15">
        <f t="shared" si="66"/>
        <v>1.472651817940286E-3</v>
      </c>
      <c r="F76" s="15">
        <f t="shared" si="66"/>
        <v>2.9012228307178545E-3</v>
      </c>
      <c r="G76" s="15">
        <f t="shared" si="66"/>
        <v>5.9227432062106729E-3</v>
      </c>
      <c r="H76" s="5">
        <f t="shared" si="39"/>
        <v>62977.10014650986</v>
      </c>
      <c r="I76" s="5">
        <f t="shared" si="39"/>
        <v>16408.76205274494</v>
      </c>
      <c r="J76" s="5">
        <f t="shared" si="39"/>
        <v>6489.7952078349908</v>
      </c>
      <c r="K76" s="5">
        <f t="shared" si="40"/>
        <v>55571.594009224034</v>
      </c>
      <c r="L76" s="5">
        <f t="shared" si="40"/>
        <v>5849.1862495276309</v>
      </c>
      <c r="M76" s="5">
        <f t="shared" si="40"/>
        <v>1661.7108554736069</v>
      </c>
      <c r="N76" s="15">
        <f t="shared" si="41"/>
        <v>2.1994521090218155E-2</v>
      </c>
      <c r="O76" s="15">
        <f t="shared" si="41"/>
        <v>2.7523012765801047E-2</v>
      </c>
      <c r="P76" s="15">
        <f t="shared" si="41"/>
        <v>2.525579844228254E-2</v>
      </c>
      <c r="Q76" s="5">
        <f t="shared" si="42"/>
        <v>7138.9090416874487</v>
      </c>
      <c r="R76" s="5">
        <f t="shared" si="42"/>
        <v>7696.6140146336802</v>
      </c>
      <c r="S76" s="5">
        <f t="shared" si="42"/>
        <v>3506.526411702624</v>
      </c>
      <c r="T76" s="5">
        <f t="shared" si="67"/>
        <v>113.35722072117481</v>
      </c>
      <c r="U76" s="5">
        <f t="shared" si="67"/>
        <v>469.05512980768418</v>
      </c>
      <c r="V76" s="5">
        <f t="shared" si="67"/>
        <v>540.31387731145503</v>
      </c>
      <c r="W76" s="15">
        <f t="shared" si="44"/>
        <v>-1.0734613539272964E-2</v>
      </c>
      <c r="X76" s="15">
        <f t="shared" si="44"/>
        <v>-1.217998157191269E-2</v>
      </c>
      <c r="Y76" s="15">
        <f t="shared" si="44"/>
        <v>-9.7425357312937999E-3</v>
      </c>
      <c r="Z76" s="5">
        <f t="shared" si="48"/>
        <v>12798.883267891713</v>
      </c>
      <c r="AA76" s="5">
        <f t="shared" si="48"/>
        <v>19447.690263487661</v>
      </c>
      <c r="AB76" s="5">
        <f t="shared" si="48"/>
        <v>9232.8594411982704</v>
      </c>
      <c r="AC76" s="16">
        <f t="shared" si="55"/>
        <v>2.1343734805031023</v>
      </c>
      <c r="AD76" s="16">
        <f t="shared" si="55"/>
        <v>2.892554854532797</v>
      </c>
      <c r="AE76" s="16">
        <f t="shared" si="55"/>
        <v>2.8528428191077015</v>
      </c>
      <c r="AF76" s="15">
        <f t="shared" si="56"/>
        <v>-4.0504037456468023E-3</v>
      </c>
      <c r="AG76" s="15">
        <f t="shared" si="56"/>
        <v>2.9673830763510267E-4</v>
      </c>
      <c r="AH76" s="15">
        <f t="shared" si="56"/>
        <v>9.7937136394747881E-3</v>
      </c>
      <c r="AI76" s="1">
        <f t="shared" si="63"/>
        <v>99768.311309203447</v>
      </c>
      <c r="AJ76" s="1">
        <f t="shared" si="63"/>
        <v>24505.559211438143</v>
      </c>
      <c r="AK76" s="1">
        <f t="shared" si="63"/>
        <v>9561.7701335620677</v>
      </c>
      <c r="AL76" s="14">
        <f t="shared" si="68"/>
        <v>22.051976254685016</v>
      </c>
      <c r="AM76" s="14">
        <f t="shared" si="68"/>
        <v>3.736115565849587</v>
      </c>
      <c r="AN76" s="14">
        <f t="shared" si="68"/>
        <v>1.3810921954965329</v>
      </c>
      <c r="AO76" s="11">
        <f t="shared" si="69"/>
        <v>1.686615788953736E-2</v>
      </c>
      <c r="AP76" s="11">
        <f t="shared" si="69"/>
        <v>2.1246910550145669E-2</v>
      </c>
      <c r="AQ76" s="11">
        <f t="shared" si="69"/>
        <v>1.9273628682749722E-2</v>
      </c>
      <c r="AR76" s="1">
        <f t="shared" si="49"/>
        <v>62977.10014650986</v>
      </c>
      <c r="AS76" s="1">
        <f t="shared" si="47"/>
        <v>16408.76205274494</v>
      </c>
      <c r="AT76" s="1">
        <f t="shared" si="47"/>
        <v>6489.7952078349908</v>
      </c>
      <c r="AU76" s="1">
        <f t="shared" si="57"/>
        <v>12595.420029301973</v>
      </c>
      <c r="AV76" s="1">
        <f t="shared" si="57"/>
        <v>3281.7524105489883</v>
      </c>
      <c r="AW76" s="1">
        <f t="shared" si="57"/>
        <v>1297.9590415669982</v>
      </c>
      <c r="AX76" s="1">
        <f t="shared" si="58"/>
        <v>44457.275207379229</v>
      </c>
      <c r="AY76" s="1">
        <f t="shared" si="58"/>
        <v>4679.3489996221051</v>
      </c>
      <c r="AZ76" s="1">
        <f t="shared" si="58"/>
        <v>1329.3686843788855</v>
      </c>
      <c r="BA76" s="1">
        <f t="shared" si="59"/>
        <v>12128.477092234833</v>
      </c>
      <c r="BB76" s="1">
        <f t="shared" si="59"/>
        <v>23707.407419951505</v>
      </c>
      <c r="BC76" s="1">
        <f t="shared" si="59"/>
        <v>28090.078740749184</v>
      </c>
      <c r="BD76" s="1">
        <f>SUM(BA76:BC76)*BT76*0.75+0.1*econlow!BD76+0.15*econhigh!BD76</f>
        <v>41022.119675908936</v>
      </c>
      <c r="BE76" s="2">
        <f t="shared" si="64"/>
        <v>0.14950789050460667</v>
      </c>
      <c r="BF76" s="2">
        <f t="shared" si="64"/>
        <v>0.11076968641152254</v>
      </c>
      <c r="BG76" s="2">
        <f t="shared" si="64"/>
        <v>5.7402569690651904E-2</v>
      </c>
      <c r="BH76" s="2">
        <f t="shared" si="53"/>
        <v>0.1108438114539589</v>
      </c>
      <c r="BI76" s="2">
        <f t="shared" si="60"/>
        <v>2.2352609323137459E-3</v>
      </c>
      <c r="BJ76" s="2">
        <f t="shared" si="60"/>
        <v>1.2269923427707043E-3</v>
      </c>
      <c r="BK76" s="2">
        <f t="shared" si="60"/>
        <v>3.295055007090149E-4</v>
      </c>
      <c r="BL76" s="2">
        <f t="shared" si="54"/>
        <v>140.77025158790377</v>
      </c>
      <c r="BM76" s="2">
        <f t="shared" si="54"/>
        <v>20.133425393064545</v>
      </c>
      <c r="BN76" s="2">
        <f t="shared" si="54"/>
        <v>2.1384232194566342</v>
      </c>
      <c r="BO76" s="2">
        <f t="shared" si="61"/>
        <v>147.13117067990913</v>
      </c>
      <c r="BP76" s="2">
        <f t="shared" si="61"/>
        <v>18.692126441321562</v>
      </c>
      <c r="BQ76" s="2">
        <f t="shared" si="61"/>
        <v>8.0696760103056118</v>
      </c>
      <c r="BR76" s="11">
        <f t="shared" si="62"/>
        <v>5.1134824093104186E-2</v>
      </c>
      <c r="BS76" s="17">
        <f t="shared" si="51"/>
        <v>0.45667916319353574</v>
      </c>
      <c r="BT76" s="17">
        <f t="shared" si="52"/>
        <v>0.64186194739671742</v>
      </c>
      <c r="BU76" s="12">
        <f>(BU$3*tempmid!$I186+BU$4*tempmid!$I186^2+BU$5*tempmid!$I186^6)*(K76/K$56)^$BW$1</f>
        <v>3.1428449149298547</v>
      </c>
      <c r="BV76" s="12">
        <f>(BV$3*tempmid!$I186+BV$4*tempmid!$I186^2+BV$5*tempmid!$I186^6)*(L76/L$56)^$BW$1</f>
        <v>1.6041394362974417</v>
      </c>
      <c r="BW76" s="12">
        <f>(BW$3*tempmid!$I186+BW$4*tempmid!$I186^2+BW$5*tempmid!$I186^6)*(M76/M$56)^$BW$1</f>
        <v>0.61135007496301885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36"/>
        <v>2031</v>
      </c>
      <c r="B77" s="5">
        <f t="shared" si="65"/>
        <v>1134.8460925920244</v>
      </c>
      <c r="C77" s="5">
        <f t="shared" si="65"/>
        <v>2813.0386949826416</v>
      </c>
      <c r="D77" s="5">
        <f t="shared" si="65"/>
        <v>3927.4647013893245</v>
      </c>
      <c r="E77" s="15">
        <f t="shared" si="66"/>
        <v>1.3990192270432716E-3</v>
      </c>
      <c r="F77" s="15">
        <f t="shared" si="66"/>
        <v>2.7561616891819615E-3</v>
      </c>
      <c r="G77" s="15">
        <f t="shared" si="66"/>
        <v>5.6266060459001389E-3</v>
      </c>
      <c r="H77" s="5">
        <f t="shared" si="39"/>
        <v>64436.898061579777</v>
      </c>
      <c r="I77" s="5">
        <f t="shared" si="39"/>
        <v>16901.999365010633</v>
      </c>
      <c r="J77" s="5">
        <f t="shared" si="39"/>
        <v>6689.3524902893105</v>
      </c>
      <c r="K77" s="5">
        <f t="shared" si="40"/>
        <v>56780.296889778125</v>
      </c>
      <c r="L77" s="5">
        <f t="shared" si="40"/>
        <v>6008.4489399869171</v>
      </c>
      <c r="M77" s="5">
        <f t="shared" si="40"/>
        <v>1703.2240895565476</v>
      </c>
      <c r="N77" s="15">
        <f t="shared" si="41"/>
        <v>2.1750372687770358E-2</v>
      </c>
      <c r="O77" s="15">
        <f t="shared" si="41"/>
        <v>2.7228179043221168E-2</v>
      </c>
      <c r="P77" s="15">
        <f t="shared" si="41"/>
        <v>2.4982224763229866E-2</v>
      </c>
      <c r="Q77" s="5">
        <f t="shared" si="42"/>
        <v>7225.9778973097964</v>
      </c>
      <c r="R77" s="5">
        <f t="shared" si="42"/>
        <v>7831.4069836766894</v>
      </c>
      <c r="S77" s="5">
        <f t="shared" si="42"/>
        <v>3579.1370468985792</v>
      </c>
      <c r="T77" s="5">
        <f t="shared" si="67"/>
        <v>112.14037476484694</v>
      </c>
      <c r="U77" s="5">
        <f t="shared" si="67"/>
        <v>463.34204697041548</v>
      </c>
      <c r="V77" s="5">
        <f t="shared" si="67"/>
        <v>535.04985005563424</v>
      </c>
      <c r="W77" s="15">
        <f t="shared" si="44"/>
        <v>-1.0734613539272964E-2</v>
      </c>
      <c r="X77" s="15">
        <f t="shared" si="44"/>
        <v>-1.217998157191269E-2</v>
      </c>
      <c r="Y77" s="15">
        <f t="shared" si="44"/>
        <v>-9.7425357312937999E-3</v>
      </c>
      <c r="Z77" s="5">
        <f t="shared" si="48"/>
        <v>12906.542427539885</v>
      </c>
      <c r="AA77" s="5">
        <f t="shared" si="48"/>
        <v>19802.700667873847</v>
      </c>
      <c r="AB77" s="5">
        <f t="shared" si="48"/>
        <v>9521.6863821430416</v>
      </c>
      <c r="AC77" s="16">
        <f t="shared" si="55"/>
        <v>2.1257284061630632</v>
      </c>
      <c r="AD77" s="16">
        <f t="shared" si="55"/>
        <v>2.8934131863650729</v>
      </c>
      <c r="AE77" s="16">
        <f t="shared" si="55"/>
        <v>2.8807827447364742</v>
      </c>
      <c r="AF77" s="15">
        <f t="shared" si="56"/>
        <v>-4.0504037456468023E-3</v>
      </c>
      <c r="AG77" s="15">
        <f t="shared" si="56"/>
        <v>2.9673830763510267E-4</v>
      </c>
      <c r="AH77" s="15">
        <f t="shared" si="56"/>
        <v>9.7937136394747881E-3</v>
      </c>
      <c r="AI77" s="1">
        <f t="shared" si="63"/>
        <v>102386.90020758507</v>
      </c>
      <c r="AJ77" s="1">
        <f t="shared" si="63"/>
        <v>25336.755700843321</v>
      </c>
      <c r="AK77" s="1">
        <f t="shared" si="63"/>
        <v>9903.5521617728591</v>
      </c>
      <c r="AL77" s="14">
        <f t="shared" si="68"/>
        <v>22.42018904683998</v>
      </c>
      <c r="AM77" s="14">
        <f t="shared" si="68"/>
        <v>3.8147026699498738</v>
      </c>
      <c r="AN77" s="14">
        <f t="shared" si="68"/>
        <v>1.4074446670676504</v>
      </c>
      <c r="AO77" s="11">
        <f t="shared" si="69"/>
        <v>1.6697496310641987E-2</v>
      </c>
      <c r="AP77" s="11">
        <f t="shared" si="69"/>
        <v>2.1034441444644211E-2</v>
      </c>
      <c r="AQ77" s="11">
        <f t="shared" si="69"/>
        <v>1.9080892395922224E-2</v>
      </c>
      <c r="AR77" s="1">
        <f t="shared" si="49"/>
        <v>64436.898061579777</v>
      </c>
      <c r="AS77" s="1">
        <f t="shared" si="47"/>
        <v>16901.999365010633</v>
      </c>
      <c r="AT77" s="1">
        <f t="shared" si="47"/>
        <v>6689.3524902893105</v>
      </c>
      <c r="AU77" s="1">
        <f t="shared" si="57"/>
        <v>12887.379612315955</v>
      </c>
      <c r="AV77" s="1">
        <f t="shared" si="57"/>
        <v>3380.3998730021267</v>
      </c>
      <c r="AW77" s="1">
        <f t="shared" si="57"/>
        <v>1337.8704980578623</v>
      </c>
      <c r="AX77" s="1">
        <f t="shared" si="58"/>
        <v>45424.237511822495</v>
      </c>
      <c r="AY77" s="1">
        <f t="shared" si="58"/>
        <v>4806.7591519895332</v>
      </c>
      <c r="AZ77" s="1">
        <f t="shared" si="58"/>
        <v>1362.5792716452381</v>
      </c>
      <c r="BA77" s="1">
        <f t="shared" si="59"/>
        <v>12169.863784549661</v>
      </c>
      <c r="BB77" s="1">
        <f t="shared" si="59"/>
        <v>23848.318582711472</v>
      </c>
      <c r="BC77" s="1">
        <f t="shared" si="59"/>
        <v>28345.041802472235</v>
      </c>
      <c r="BD77" s="1">
        <f>SUM(BA77:BC77)*BT77*0.75+0.1*econlow!BD77+0.15*econhigh!BD77</f>
        <v>40099.462806171701</v>
      </c>
      <c r="BE77" s="2">
        <f t="shared" si="64"/>
        <v>0.14950789050460667</v>
      </c>
      <c r="BF77" s="2">
        <f t="shared" si="64"/>
        <v>0.11076968641152254</v>
      </c>
      <c r="BG77" s="2">
        <f t="shared" si="64"/>
        <v>5.7402569690651904E-2</v>
      </c>
      <c r="BH77" s="2">
        <f t="shared" si="53"/>
        <v>0.11057625771027638</v>
      </c>
      <c r="BI77" s="2">
        <f t="shared" si="60"/>
        <v>2.2352609323137459E-3</v>
      </c>
      <c r="BJ77" s="2">
        <f t="shared" si="60"/>
        <v>1.2269923427707043E-3</v>
      </c>
      <c r="BK77" s="2">
        <f t="shared" si="60"/>
        <v>3.295055007090149E-4</v>
      </c>
      <c r="BL77" s="2">
        <f t="shared" si="54"/>
        <v>144.03328083653261</v>
      </c>
      <c r="BM77" s="2">
        <f t="shared" si="54"/>
        <v>20.738623798383355</v>
      </c>
      <c r="BN77" s="2">
        <f t="shared" si="54"/>
        <v>2.2041784417318748</v>
      </c>
      <c r="BO77" s="2">
        <f t="shared" si="61"/>
        <v>149.28591067566768</v>
      </c>
      <c r="BP77" s="2">
        <f t="shared" si="61"/>
        <v>18.908826637240654</v>
      </c>
      <c r="BQ77" s="2">
        <f t="shared" si="61"/>
        <v>8.0655045146056246</v>
      </c>
      <c r="BR77" s="11">
        <f t="shared" si="62"/>
        <v>5.0993379284829582E-2</v>
      </c>
      <c r="BS77" s="17">
        <f t="shared" si="51"/>
        <v>0.43446297537287698</v>
      </c>
      <c r="BT77" s="17">
        <f t="shared" si="52"/>
        <v>0.62316693922011401</v>
      </c>
      <c r="BU77" s="12">
        <f>(BU$3*tempmid!$I187+BU$4*tempmid!$I187^2+BU$5*tempmid!$I187^6)*(K77/K$56)^$BW$1</f>
        <v>3.1472629684995632</v>
      </c>
      <c r="BV77" s="12">
        <f>(BV$3*tempmid!$I187+BV$4*tempmid!$I187^2+BV$5*tempmid!$I187^6)*(L77/L$56)^$BW$1</f>
        <v>1.5957899595887177</v>
      </c>
      <c r="BW77" s="12">
        <f>(BW$3*tempmid!$I187+BW$4*tempmid!$I187^2+BW$5*tempmid!$I187^6)*(M77/M$56)^$BW$1</f>
        <v>0.59773370715567531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36"/>
        <v>2032</v>
      </c>
      <c r="B78" s="5">
        <f t="shared" si="65"/>
        <v>1136.3543805201318</v>
      </c>
      <c r="C78" s="5">
        <f t="shared" si="65"/>
        <v>2820.4042249898744</v>
      </c>
      <c r="D78" s="5">
        <f t="shared" si="65"/>
        <v>3948.4580831915264</v>
      </c>
      <c r="E78" s="15">
        <f t="shared" si="66"/>
        <v>1.3290682656911079E-3</v>
      </c>
      <c r="F78" s="15">
        <f t="shared" si="66"/>
        <v>2.6183536047228633E-3</v>
      </c>
      <c r="G78" s="15">
        <f t="shared" si="66"/>
        <v>5.3452757436051315E-3</v>
      </c>
      <c r="H78" s="5">
        <f t="shared" si="39"/>
        <v>65910.342283229111</v>
      </c>
      <c r="I78" s="5">
        <f t="shared" si="39"/>
        <v>17402.716841076137</v>
      </c>
      <c r="J78" s="5">
        <f t="shared" si="39"/>
        <v>6891.2884778926373</v>
      </c>
      <c r="K78" s="5">
        <f t="shared" si="40"/>
        <v>58001.57364031161</v>
      </c>
      <c r="L78" s="5">
        <f t="shared" si="40"/>
        <v>6170.2917216196611</v>
      </c>
      <c r="M78" s="5">
        <f t="shared" si="40"/>
        <v>1745.3112918251952</v>
      </c>
      <c r="N78" s="15">
        <f t="shared" si="41"/>
        <v>2.1508812342144523E-2</v>
      </c>
      <c r="O78" s="15">
        <f t="shared" si="41"/>
        <v>2.693586701813544E-2</v>
      </c>
      <c r="P78" s="15">
        <f t="shared" si="41"/>
        <v>2.4710314119386068E-2</v>
      </c>
      <c r="Q78" s="5">
        <f t="shared" si="42"/>
        <v>7311.8686963818982</v>
      </c>
      <c r="R78" s="5">
        <f t="shared" si="42"/>
        <v>7965.1982533761648</v>
      </c>
      <c r="S78" s="5">
        <f t="shared" si="42"/>
        <v>3651.2603559590925</v>
      </c>
      <c r="T78" s="5">
        <f t="shared" si="67"/>
        <v>110.93659117959707</v>
      </c>
      <c r="U78" s="5">
        <f t="shared" si="67"/>
        <v>457.69854937682351</v>
      </c>
      <c r="V78" s="5">
        <f t="shared" si="67"/>
        <v>529.83710777344379</v>
      </c>
      <c r="W78" s="15">
        <f t="shared" si="44"/>
        <v>-1.0734613539272964E-2</v>
      </c>
      <c r="X78" s="15">
        <f t="shared" si="44"/>
        <v>-1.217998157191269E-2</v>
      </c>
      <c r="Y78" s="15">
        <f t="shared" si="44"/>
        <v>-9.7425357312937999E-3</v>
      </c>
      <c r="Z78" s="5">
        <f t="shared" si="48"/>
        <v>13011.041243787971</v>
      </c>
      <c r="AA78" s="5">
        <f t="shared" si="48"/>
        <v>20155.490074015015</v>
      </c>
      <c r="AB78" s="5">
        <f t="shared" si="48"/>
        <v>9814.0383171223693</v>
      </c>
      <c r="AC78" s="16">
        <f t="shared" si="55"/>
        <v>2.1171183478645124</v>
      </c>
      <c r="AD78" s="16">
        <f t="shared" si="55"/>
        <v>2.8942717728972842</v>
      </c>
      <c r="AE78" s="16">
        <f t="shared" si="55"/>
        <v>2.9089963059959634</v>
      </c>
      <c r="AF78" s="15">
        <f t="shared" si="56"/>
        <v>-4.0504037456468023E-3</v>
      </c>
      <c r="AG78" s="15">
        <f t="shared" si="56"/>
        <v>2.9673830763510267E-4</v>
      </c>
      <c r="AH78" s="15">
        <f t="shared" si="56"/>
        <v>9.7937136394747881E-3</v>
      </c>
      <c r="AI78" s="1">
        <f t="shared" si="63"/>
        <v>105035.58979914253</v>
      </c>
      <c r="AJ78" s="1">
        <f t="shared" si="63"/>
        <v>26183.480003761117</v>
      </c>
      <c r="AK78" s="1">
        <f t="shared" si="63"/>
        <v>10251.067443653435</v>
      </c>
      <c r="AL78" s="14">
        <f t="shared" si="68"/>
        <v>22.790806460494551</v>
      </c>
      <c r="AM78" s="14">
        <f t="shared" si="68"/>
        <v>3.8941404084902649</v>
      </c>
      <c r="AN78" s="14">
        <f t="shared" si="68"/>
        <v>1.4340314143107273</v>
      </c>
      <c r="AO78" s="11">
        <f t="shared" si="69"/>
        <v>1.6530521347535566E-2</v>
      </c>
      <c r="AP78" s="11">
        <f t="shared" si="69"/>
        <v>2.0824097030197768E-2</v>
      </c>
      <c r="AQ78" s="11">
        <f t="shared" si="69"/>
        <v>1.8890083471963002E-2</v>
      </c>
      <c r="AR78" s="1">
        <f t="shared" si="49"/>
        <v>65910.342283229111</v>
      </c>
      <c r="AS78" s="1">
        <f t="shared" si="47"/>
        <v>17402.716841076137</v>
      </c>
      <c r="AT78" s="1">
        <f t="shared" si="47"/>
        <v>6891.2884778926373</v>
      </c>
      <c r="AU78" s="1">
        <f t="shared" si="57"/>
        <v>13182.068456645822</v>
      </c>
      <c r="AV78" s="1">
        <f t="shared" si="57"/>
        <v>3480.5433682152275</v>
      </c>
      <c r="AW78" s="1">
        <f t="shared" si="57"/>
        <v>1378.2576955785275</v>
      </c>
      <c r="AX78" s="1">
        <f t="shared" si="58"/>
        <v>46401.258912249286</v>
      </c>
      <c r="AY78" s="1">
        <f t="shared" si="58"/>
        <v>4936.2333772957281</v>
      </c>
      <c r="AZ78" s="1">
        <f t="shared" si="58"/>
        <v>1396.2490334601562</v>
      </c>
      <c r="BA78" s="1">
        <f t="shared" si="59"/>
        <v>12210.220851539907</v>
      </c>
      <c r="BB78" s="1">
        <f t="shared" si="59"/>
        <v>23985.726797199448</v>
      </c>
      <c r="BC78" s="1">
        <f t="shared" si="59"/>
        <v>28592.935540238544</v>
      </c>
      <c r="BD78" s="1">
        <f>SUM(BA78:BC78)*BT78*0.75+0.1*econlow!BD78+0.15*econhigh!BD78</f>
        <v>39188.739567098564</v>
      </c>
      <c r="BE78" s="2">
        <f t="shared" si="64"/>
        <v>0.14950789050460667</v>
      </c>
      <c r="BF78" s="2">
        <f t="shared" si="64"/>
        <v>0.11076968641152254</v>
      </c>
      <c r="BG78" s="2">
        <f t="shared" si="64"/>
        <v>5.7402569690651904E-2</v>
      </c>
      <c r="BH78" s="2">
        <f t="shared" si="53"/>
        <v>0.11031081494064407</v>
      </c>
      <c r="BI78" s="2">
        <f t="shared" si="60"/>
        <v>2.2352609323137459E-3</v>
      </c>
      <c r="BJ78" s="2">
        <f t="shared" si="60"/>
        <v>1.2269923427707043E-3</v>
      </c>
      <c r="BK78" s="2">
        <f t="shared" si="60"/>
        <v>3.295055007090149E-4</v>
      </c>
      <c r="BL78" s="2">
        <f t="shared" si="54"/>
        <v>147.32681314112881</v>
      </c>
      <c r="BM78" s="2">
        <f t="shared" si="54"/>
        <v>21.3530003074072</v>
      </c>
      <c r="BN78" s="2">
        <f t="shared" si="54"/>
        <v>2.2707174604382785</v>
      </c>
      <c r="BO78" s="2">
        <f t="shared" si="61"/>
        <v>151.47313812269934</v>
      </c>
      <c r="BP78" s="2">
        <f t="shared" si="61"/>
        <v>19.128222435829123</v>
      </c>
      <c r="BQ78" s="2">
        <f t="shared" si="61"/>
        <v>8.0614657153001268</v>
      </c>
      <c r="BR78" s="11">
        <f t="shared" si="62"/>
        <v>5.0848885778699698E-2</v>
      </c>
      <c r="BS78" s="17">
        <f t="shared" si="51"/>
        <v>0.41338317056622792</v>
      </c>
      <c r="BT78" s="17">
        <f t="shared" si="52"/>
        <v>0.60501644584477088</v>
      </c>
      <c r="BU78" s="12">
        <f>(BU$3*tempmid!$I188+BU$4*tempmid!$I188^2+BU$5*tempmid!$I188^6)*(K78/K$56)^$BW$1</f>
        <v>3.1503585620520962</v>
      </c>
      <c r="BV78" s="12">
        <f>(BV$3*tempmid!$I188+BV$4*tempmid!$I188^2+BV$5*tempmid!$I188^6)*(L78/L$56)^$BW$1</f>
        <v>1.5864784004253052</v>
      </c>
      <c r="BW78" s="12">
        <f>(BW$3*tempmid!$I188+BW$4*tempmid!$I188^2+BW$5*tempmid!$I188^6)*(M78/M$56)^$BW$1</f>
        <v>0.58334387172553059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36"/>
        <v>2033</v>
      </c>
      <c r="B79" s="5">
        <f t="shared" si="65"/>
        <v>1137.7891584385738</v>
      </c>
      <c r="C79" s="5">
        <f t="shared" si="65"/>
        <v>2827.4197997806882</v>
      </c>
      <c r="D79" s="5">
        <f t="shared" si="65"/>
        <v>3968.5084005474155</v>
      </c>
      <c r="E79" s="15">
        <f t="shared" si="66"/>
        <v>1.2626148524065525E-3</v>
      </c>
      <c r="F79" s="15">
        <f t="shared" si="66"/>
        <v>2.4874359244867199E-3</v>
      </c>
      <c r="G79" s="15">
        <f t="shared" si="66"/>
        <v>5.0780119564248745E-3</v>
      </c>
      <c r="H79" s="5">
        <f t="shared" si="39"/>
        <v>67397.228530522509</v>
      </c>
      <c r="I79" s="5">
        <f t="shared" si="39"/>
        <v>17910.872982477362</v>
      </c>
      <c r="J79" s="5">
        <f t="shared" si="39"/>
        <v>7095.5624244403398</v>
      </c>
      <c r="K79" s="5">
        <f t="shared" si="40"/>
        <v>59235.25288552932</v>
      </c>
      <c r="L79" s="5">
        <f t="shared" si="40"/>
        <v>6334.7059336100838</v>
      </c>
      <c r="M79" s="5">
        <f t="shared" si="40"/>
        <v>1787.9670919838745</v>
      </c>
      <c r="N79" s="15">
        <f t="shared" si="41"/>
        <v>2.1269754728866497E-2</v>
      </c>
      <c r="O79" s="15">
        <f t="shared" si="41"/>
        <v>2.6646100283126417E-2</v>
      </c>
      <c r="P79" s="15">
        <f t="shared" si="41"/>
        <v>2.4440224708608405E-2</v>
      </c>
      <c r="Q79" s="5">
        <f t="shared" si="42"/>
        <v>7396.5580279347168</v>
      </c>
      <c r="R79" s="5">
        <f t="shared" si="42"/>
        <v>8097.9317657312286</v>
      </c>
      <c r="S79" s="5">
        <f t="shared" si="42"/>
        <v>3722.865285190253</v>
      </c>
      <c r="T79" s="5">
        <f t="shared" si="67"/>
        <v>109.74572974591977</v>
      </c>
      <c r="U79" s="5">
        <f t="shared" si="67"/>
        <v>452.12378947992261</v>
      </c>
      <c r="V79" s="5">
        <f t="shared" si="67"/>
        <v>524.67515081919566</v>
      </c>
      <c r="W79" s="15">
        <f t="shared" si="44"/>
        <v>-1.0734613539272964E-2</v>
      </c>
      <c r="X79" s="15">
        <f t="shared" si="44"/>
        <v>-1.217998157191269E-2</v>
      </c>
      <c r="Y79" s="15">
        <f t="shared" si="44"/>
        <v>-9.7425357312937999E-3</v>
      </c>
      <c r="Z79" s="5">
        <f t="shared" si="48"/>
        <v>13112.369185455118</v>
      </c>
      <c r="AA79" s="5">
        <f t="shared" si="48"/>
        <v>20505.908295960944</v>
      </c>
      <c r="AB79" s="5">
        <f t="shared" si="48"/>
        <v>10109.854043204592</v>
      </c>
      <c r="AC79" s="16">
        <f t="shared" si="55"/>
        <v>2.1085431637783443</v>
      </c>
      <c r="AD79" s="16">
        <f t="shared" si="55"/>
        <v>2.8951306142050099</v>
      </c>
      <c r="AE79" s="16">
        <f t="shared" si="55"/>
        <v>2.9374861827951779</v>
      </c>
      <c r="AF79" s="15">
        <f t="shared" si="56"/>
        <v>-4.0504037456468023E-3</v>
      </c>
      <c r="AG79" s="15">
        <f t="shared" si="56"/>
        <v>2.9673830763510267E-4</v>
      </c>
      <c r="AH79" s="15">
        <f t="shared" si="56"/>
        <v>9.7937136394747881E-3</v>
      </c>
      <c r="AI79" s="1">
        <f t="shared" si="63"/>
        <v>107714.0992758741</v>
      </c>
      <c r="AJ79" s="1">
        <f t="shared" si="63"/>
        <v>27045.675371600235</v>
      </c>
      <c r="AK79" s="1">
        <f t="shared" si="63"/>
        <v>10604.218394866621</v>
      </c>
      <c r="AL79" s="14">
        <f t="shared" si="68"/>
        <v>23.163782934090079</v>
      </c>
      <c r="AM79" s="14">
        <f t="shared" si="68"/>
        <v>3.9744214466287238</v>
      </c>
      <c r="AN79" s="14">
        <f t="shared" si="68"/>
        <v>1.4608494976972968</v>
      </c>
      <c r="AO79" s="11">
        <f t="shared" si="69"/>
        <v>1.6365216134060209E-2</v>
      </c>
      <c r="AP79" s="11">
        <f t="shared" si="69"/>
        <v>2.0615856059895788E-2</v>
      </c>
      <c r="AQ79" s="11">
        <f t="shared" si="69"/>
        <v>1.8701182637243373E-2</v>
      </c>
      <c r="AR79" s="1">
        <f t="shared" si="49"/>
        <v>67397.228530522509</v>
      </c>
      <c r="AS79" s="1">
        <f t="shared" si="47"/>
        <v>17910.872982477362</v>
      </c>
      <c r="AT79" s="1">
        <f t="shared" si="47"/>
        <v>7095.5624244403398</v>
      </c>
      <c r="AU79" s="1">
        <f t="shared" si="57"/>
        <v>13479.445706104503</v>
      </c>
      <c r="AV79" s="1">
        <f t="shared" si="57"/>
        <v>3582.1745964954725</v>
      </c>
      <c r="AW79" s="1">
        <f t="shared" si="57"/>
        <v>1419.1124848880681</v>
      </c>
      <c r="AX79" s="1">
        <f t="shared" si="58"/>
        <v>47388.202308423453</v>
      </c>
      <c r="AY79" s="1">
        <f t="shared" si="58"/>
        <v>5067.7647468880677</v>
      </c>
      <c r="AZ79" s="1">
        <f t="shared" si="58"/>
        <v>1430.3736735870996</v>
      </c>
      <c r="BA79" s="1">
        <f t="shared" si="59"/>
        <v>12249.58437697157</v>
      </c>
      <c r="BB79" s="1">
        <f t="shared" si="59"/>
        <v>24119.74319434027</v>
      </c>
      <c r="BC79" s="1">
        <f t="shared" si="59"/>
        <v>28833.955766579827</v>
      </c>
      <c r="BD79" s="1">
        <f>SUM(BA79:BC79)*BT79*0.75+0.1*econlow!BD79+0.15*econhigh!BD79</f>
        <v>38290.442782350096</v>
      </c>
      <c r="BE79" s="2">
        <f t="shared" si="64"/>
        <v>0.14950789050460667</v>
      </c>
      <c r="BF79" s="2">
        <f t="shared" si="64"/>
        <v>0.11076968641152254</v>
      </c>
      <c r="BG79" s="2">
        <f t="shared" si="64"/>
        <v>5.7402569690651904E-2</v>
      </c>
      <c r="BH79" s="2">
        <f t="shared" si="53"/>
        <v>0.11004740247202113</v>
      </c>
      <c r="BI79" s="2">
        <f t="shared" si="60"/>
        <v>2.2352609323137459E-3</v>
      </c>
      <c r="BJ79" s="2">
        <f t="shared" si="60"/>
        <v>1.2269923427707043E-3</v>
      </c>
      <c r="BK79" s="2">
        <f t="shared" si="60"/>
        <v>3.295055007090149E-4</v>
      </c>
      <c r="BL79" s="2">
        <f t="shared" si="54"/>
        <v>150.65039188049835</v>
      </c>
      <c r="BM79" s="2">
        <f t="shared" si="54"/>
        <v>21.976504001838411</v>
      </c>
      <c r="BN79" s="2">
        <f t="shared" si="54"/>
        <v>2.338026849477286</v>
      </c>
      <c r="BO79" s="2">
        <f t="shared" si="61"/>
        <v>153.69331538700982</v>
      </c>
      <c r="BP79" s="2">
        <f t="shared" si="61"/>
        <v>19.350342886458872</v>
      </c>
      <c r="BQ79" s="2">
        <f t="shared" si="61"/>
        <v>8.0575548335849501</v>
      </c>
      <c r="BR79" s="11">
        <f t="shared" si="62"/>
        <v>5.0701554966229717E-2</v>
      </c>
      <c r="BS79" s="17">
        <f t="shared" si="51"/>
        <v>0.39338022446481719</v>
      </c>
      <c r="BT79" s="17">
        <f t="shared" si="52"/>
        <v>0.58739460761628237</v>
      </c>
      <c r="BU79" s="12">
        <f>(BU$3*tempmid!$I189+BU$4*tempmid!$I189^2+BU$5*tempmid!$I189^6)*(K79/K$56)^$BW$1</f>
        <v>3.1521071527184703</v>
      </c>
      <c r="BV79" s="12">
        <f>(BV$3*tempmid!$I189+BV$4*tempmid!$I189^2+BV$5*tempmid!$I189^6)*(L79/L$56)^$BW$1</f>
        <v>1.5761891303871289</v>
      </c>
      <c r="BW79" s="12">
        <f>(BW$3*tempmid!$I189+BW$4*tempmid!$I189^2+BW$5*tempmid!$I189^6)*(M79/M$56)^$BW$1</f>
        <v>0.56816626132540171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36"/>
        <v>2034</v>
      </c>
      <c r="B80" s="5">
        <f t="shared" si="65"/>
        <v>1139.1539184544079</v>
      </c>
      <c r="C80" s="5">
        <f t="shared" si="65"/>
        <v>2834.1011740850886</v>
      </c>
      <c r="D80" s="5">
        <f t="shared" si="65"/>
        <v>3987.6529269992102</v>
      </c>
      <c r="E80" s="15">
        <f t="shared" si="66"/>
        <v>1.1994841097862248E-3</v>
      </c>
      <c r="F80" s="15">
        <f t="shared" si="66"/>
        <v>2.3630641282623836E-3</v>
      </c>
      <c r="G80" s="15">
        <f t="shared" si="66"/>
        <v>4.8241113586036301E-3</v>
      </c>
      <c r="H80" s="5">
        <f t="shared" si="39"/>
        <v>68897.344933634915</v>
      </c>
      <c r="I80" s="5">
        <f t="shared" si="39"/>
        <v>18426.423976503782</v>
      </c>
      <c r="J80" s="5">
        <f t="shared" si="39"/>
        <v>7302.1341780689781</v>
      </c>
      <c r="K80" s="5">
        <f t="shared" si="40"/>
        <v>60481.155195528023</v>
      </c>
      <c r="L80" s="5">
        <f t="shared" si="40"/>
        <v>6501.6817836266009</v>
      </c>
      <c r="M80" s="5">
        <f t="shared" si="40"/>
        <v>1831.1859912953814</v>
      </c>
      <c r="N80" s="15">
        <f t="shared" si="41"/>
        <v>2.1033122157955164E-2</v>
      </c>
      <c r="O80" s="15">
        <f t="shared" si="41"/>
        <v>2.6358895229941615E-2</v>
      </c>
      <c r="P80" s="15">
        <f t="shared" si="41"/>
        <v>2.4172088795858304E-2</v>
      </c>
      <c r="Q80" s="5">
        <f t="shared" si="42"/>
        <v>7480.0229512208689</v>
      </c>
      <c r="R80" s="5">
        <f t="shared" si="42"/>
        <v>8229.5529082933281</v>
      </c>
      <c r="S80" s="5">
        <f t="shared" si="42"/>
        <v>3793.9222772235094</v>
      </c>
      <c r="T80" s="5">
        <f t="shared" si="67"/>
        <v>108.56765174951184</v>
      </c>
      <c r="U80" s="5">
        <f t="shared" si="67"/>
        <v>446.61693005583379</v>
      </c>
      <c r="V80" s="5">
        <f t="shared" si="67"/>
        <v>519.56348441501768</v>
      </c>
      <c r="W80" s="15">
        <f t="shared" si="44"/>
        <v>-1.0734613539272964E-2</v>
      </c>
      <c r="X80" s="15">
        <f t="shared" si="44"/>
        <v>-1.217998157191269E-2</v>
      </c>
      <c r="Y80" s="15">
        <f t="shared" si="44"/>
        <v>-9.7425357312937999E-3</v>
      </c>
      <c r="Z80" s="5">
        <f t="shared" si="48"/>
        <v>13210.516968890368</v>
      </c>
      <c r="AA80" s="5">
        <f t="shared" si="48"/>
        <v>20853.808769505435</v>
      </c>
      <c r="AB80" s="5">
        <f t="shared" si="48"/>
        <v>10409.073324970344</v>
      </c>
      <c r="AC80" s="16">
        <f t="shared" si="55"/>
        <v>2.1000027126499186</v>
      </c>
      <c r="AD80" s="16">
        <f t="shared" si="55"/>
        <v>2.8959897103638519</v>
      </c>
      <c r="AE80" s="16">
        <f t="shared" si="55"/>
        <v>2.966255081289388</v>
      </c>
      <c r="AF80" s="15">
        <f t="shared" si="56"/>
        <v>-4.0504037456468023E-3</v>
      </c>
      <c r="AG80" s="15">
        <f t="shared" si="56"/>
        <v>2.9673830763510267E-4</v>
      </c>
      <c r="AH80" s="15">
        <f t="shared" si="56"/>
        <v>9.7937136394747881E-3</v>
      </c>
      <c r="AI80" s="1">
        <f t="shared" si="63"/>
        <v>110422.1350543912</v>
      </c>
      <c r="AJ80" s="1">
        <f t="shared" si="63"/>
        <v>27923.282430935684</v>
      </c>
      <c r="AK80" s="1">
        <f t="shared" si="63"/>
        <v>10962.909040268027</v>
      </c>
      <c r="AL80" s="14">
        <f t="shared" si="68"/>
        <v>23.539072445146928</v>
      </c>
      <c r="AM80" s="14">
        <f t="shared" si="68"/>
        <v>4.0555381860891337</v>
      </c>
      <c r="AN80" s="14">
        <f t="shared" si="68"/>
        <v>1.4878959148266395</v>
      </c>
      <c r="AO80" s="11">
        <f t="shared" si="69"/>
        <v>1.6201563972719608E-2</v>
      </c>
      <c r="AP80" s="11">
        <f t="shared" si="69"/>
        <v>2.0409697499296831E-2</v>
      </c>
      <c r="AQ80" s="11">
        <f t="shared" si="69"/>
        <v>1.851417081087094E-2</v>
      </c>
      <c r="AR80" s="1">
        <f t="shared" si="49"/>
        <v>68897.344933634915</v>
      </c>
      <c r="AS80" s="1">
        <f t="shared" si="47"/>
        <v>18426.423976503782</v>
      </c>
      <c r="AT80" s="1">
        <f t="shared" si="47"/>
        <v>7302.1341780689781</v>
      </c>
      <c r="AU80" s="1">
        <f t="shared" si="57"/>
        <v>13779.468986726984</v>
      </c>
      <c r="AV80" s="1">
        <f t="shared" si="57"/>
        <v>3685.2847953007567</v>
      </c>
      <c r="AW80" s="1">
        <f t="shared" si="57"/>
        <v>1460.4268356137957</v>
      </c>
      <c r="AX80" s="1">
        <f t="shared" si="58"/>
        <v>48384.924156422414</v>
      </c>
      <c r="AY80" s="1">
        <f t="shared" si="58"/>
        <v>5201.34542690128</v>
      </c>
      <c r="AZ80" s="1">
        <f t="shared" si="58"/>
        <v>1464.9487930363052</v>
      </c>
      <c r="BA80" s="1">
        <f t="shared" si="59"/>
        <v>12287.989024306326</v>
      </c>
      <c r="BB80" s="1">
        <f t="shared" si="59"/>
        <v>24250.475881889939</v>
      </c>
      <c r="BC80" s="1">
        <f t="shared" si="59"/>
        <v>29068.297347451768</v>
      </c>
      <c r="BD80" s="1">
        <f>SUM(BA80:BC80)*BT80*0.75+0.1*econlow!BD80+0.15*econhigh!BD80</f>
        <v>37405.005763721798</v>
      </c>
      <c r="BE80" s="2">
        <f t="shared" si="64"/>
        <v>0.14950789050460667</v>
      </c>
      <c r="BF80" s="2">
        <f t="shared" si="64"/>
        <v>0.11076968641152254</v>
      </c>
      <c r="BG80" s="2">
        <f t="shared" si="64"/>
        <v>5.7402569690651904E-2</v>
      </c>
      <c r="BH80" s="2">
        <f t="shared" si="53"/>
        <v>0.10978594040840207</v>
      </c>
      <c r="BI80" s="2">
        <f t="shared" si="60"/>
        <v>2.2352609323137459E-3</v>
      </c>
      <c r="BJ80" s="2">
        <f t="shared" si="60"/>
        <v>1.2269923427707043E-3</v>
      </c>
      <c r="BK80" s="2">
        <f t="shared" si="60"/>
        <v>3.295055007090149E-4</v>
      </c>
      <c r="BL80" s="2">
        <f t="shared" si="54"/>
        <v>154.00354347029852</v>
      </c>
      <c r="BM80" s="2">
        <f t="shared" si="54"/>
        <v>22.609081123816651</v>
      </c>
      <c r="BN80" s="2">
        <f t="shared" si="54"/>
        <v>2.4060933785890297</v>
      </c>
      <c r="BO80" s="2">
        <f t="shared" si="61"/>
        <v>155.94691300352986</v>
      </c>
      <c r="BP80" s="2">
        <f t="shared" si="61"/>
        <v>19.575217439873846</v>
      </c>
      <c r="BQ80" s="2">
        <f t="shared" si="61"/>
        <v>8.0537671887000553</v>
      </c>
      <c r="BR80" s="11">
        <f t="shared" si="62"/>
        <v>5.055159032738718E-2</v>
      </c>
      <c r="BS80" s="17">
        <f t="shared" si="51"/>
        <v>0.37439767991726319</v>
      </c>
      <c r="BT80" s="17">
        <f t="shared" si="52"/>
        <v>0.57028602681192464</v>
      </c>
      <c r="BU80" s="12">
        <f>(BU$3*tempmid!$I190+BU$4*tempmid!$I190^2+BU$5*tempmid!$I190^6)*(K80/K$56)^$BW$1</f>
        <v>3.1524827578978503</v>
      </c>
      <c r="BV80" s="12">
        <f>(BV$3*tempmid!$I190+BV$4*tempmid!$I190^2+BV$5*tempmid!$I190^6)*(L80/L$56)^$BW$1</f>
        <v>1.5649058939905065</v>
      </c>
      <c r="BW80" s="12">
        <f>(BW$3*tempmid!$I190+BW$4*tempmid!$I190^2+BW$5*tempmid!$I190^6)*(M80/M$56)^$BW$1</f>
        <v>0.55218646213395395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36"/>
        <v>2035</v>
      </c>
      <c r="B81" s="5">
        <f t="shared" si="65"/>
        <v>1140.4519956270053</v>
      </c>
      <c r="C81" s="5">
        <f t="shared" si="65"/>
        <v>2840.4634787644177</v>
      </c>
      <c r="D81" s="5">
        <f t="shared" si="65"/>
        <v>4005.9279646895507</v>
      </c>
      <c r="E81" s="15">
        <f t="shared" si="66"/>
        <v>1.1395099042969135E-3</v>
      </c>
      <c r="F81" s="15">
        <f t="shared" si="66"/>
        <v>2.2449109218492642E-3</v>
      </c>
      <c r="G81" s="15">
        <f t="shared" si="66"/>
        <v>4.5829057906734486E-3</v>
      </c>
      <c r="H81" s="5">
        <f t="shared" si="39"/>
        <v>70410.472123506566</v>
      </c>
      <c r="I81" s="5">
        <f t="shared" si="39"/>
        <v>18949.32364145555</v>
      </c>
      <c r="J81" s="5">
        <f t="shared" si="39"/>
        <v>7510.9641241543768</v>
      </c>
      <c r="K81" s="5">
        <f t="shared" si="40"/>
        <v>61739.09326608335</v>
      </c>
      <c r="L81" s="5">
        <f t="shared" si="40"/>
        <v>6671.2083373444311</v>
      </c>
      <c r="M81" s="5">
        <f t="shared" si="40"/>
        <v>1874.9623533823224</v>
      </c>
      <c r="N81" s="15">
        <f t="shared" si="41"/>
        <v>2.0798843317204607E-2</v>
      </c>
      <c r="O81" s="15">
        <f t="shared" si="41"/>
        <v>2.6074261915548513E-2</v>
      </c>
      <c r="P81" s="15">
        <f t="shared" si="41"/>
        <v>2.3906016262156715E-2</v>
      </c>
      <c r="Q81" s="5">
        <f t="shared" si="42"/>
        <v>7562.2410148564122</v>
      </c>
      <c r="R81" s="5">
        <f t="shared" si="42"/>
        <v>8360.0084863480261</v>
      </c>
      <c r="S81" s="5">
        <f t="shared" si="42"/>
        <v>3864.4031991497118</v>
      </c>
      <c r="T81" s="5">
        <f t="shared" si="67"/>
        <v>107.40221996511445</v>
      </c>
      <c r="U81" s="5">
        <f t="shared" si="67"/>
        <v>441.17714407804954</v>
      </c>
      <c r="V81" s="5">
        <f t="shared" si="67"/>
        <v>514.50161860342882</v>
      </c>
      <c r="W81" s="15">
        <f t="shared" si="44"/>
        <v>-1.0734613539272964E-2</v>
      </c>
      <c r="X81" s="15">
        <f t="shared" si="44"/>
        <v>-1.217998157191269E-2</v>
      </c>
      <c r="Y81" s="15">
        <f t="shared" si="44"/>
        <v>-9.7425357312937999E-3</v>
      </c>
      <c r="Z81" s="5">
        <f t="shared" si="48"/>
        <v>13305.476578158183</v>
      </c>
      <c r="AA81" s="5">
        <f t="shared" si="48"/>
        <v>21199.048481460533</v>
      </c>
      <c r="AB81" s="5">
        <f t="shared" si="48"/>
        <v>10711.636809468357</v>
      </c>
      <c r="AC81" s="16">
        <f t="shared" si="55"/>
        <v>2.0914968537967327</v>
      </c>
      <c r="AD81" s="16">
        <f t="shared" si="55"/>
        <v>2.896849061449434</v>
      </c>
      <c r="AE81" s="16">
        <f t="shared" si="55"/>
        <v>2.9953057341371734</v>
      </c>
      <c r="AF81" s="15">
        <f t="shared" si="56"/>
        <v>-4.0504037456468023E-3</v>
      </c>
      <c r="AG81" s="15">
        <f t="shared" si="56"/>
        <v>2.9673830763510267E-4</v>
      </c>
      <c r="AH81" s="15">
        <f t="shared" si="56"/>
        <v>9.7937136394747881E-3</v>
      </c>
      <c r="AI81" s="1">
        <f t="shared" si="63"/>
        <v>113159.39053567906</v>
      </c>
      <c r="AJ81" s="1">
        <f t="shared" si="63"/>
        <v>28816.238983142874</v>
      </c>
      <c r="AK81" s="1">
        <f t="shared" si="63"/>
        <v>11327.044971855021</v>
      </c>
      <c r="AL81" s="14">
        <f t="shared" si="68"/>
        <v>23.916628535344675</v>
      </c>
      <c r="AM81" s="14">
        <f t="shared" si="68"/>
        <v>4.1374827705883108</v>
      </c>
      <c r="AN81" s="14">
        <f t="shared" si="68"/>
        <v>1.515167602351378</v>
      </c>
      <c r="AO81" s="11">
        <f t="shared" si="69"/>
        <v>1.6039548332992412E-2</v>
      </c>
      <c r="AP81" s="11">
        <f t="shared" si="69"/>
        <v>2.0205600524303861E-2</v>
      </c>
      <c r="AQ81" s="11">
        <f t="shared" si="69"/>
        <v>1.8329029102762229E-2</v>
      </c>
      <c r="AR81" s="1">
        <f t="shared" si="49"/>
        <v>70410.472123506566</v>
      </c>
      <c r="AS81" s="1">
        <f t="shared" si="47"/>
        <v>18949.32364145555</v>
      </c>
      <c r="AT81" s="1">
        <f t="shared" si="47"/>
        <v>7510.9641241543768</v>
      </c>
      <c r="AU81" s="1">
        <f t="shared" si="57"/>
        <v>14082.094424701314</v>
      </c>
      <c r="AV81" s="1">
        <f t="shared" si="57"/>
        <v>3789.8647282911102</v>
      </c>
      <c r="AW81" s="1">
        <f t="shared" si="57"/>
        <v>1502.1928248308755</v>
      </c>
      <c r="AX81" s="1">
        <f t="shared" si="58"/>
        <v>49391.274612866691</v>
      </c>
      <c r="AY81" s="1">
        <f t="shared" si="58"/>
        <v>5336.9666698755454</v>
      </c>
      <c r="AZ81" s="1">
        <f t="shared" si="58"/>
        <v>1499.969882705858</v>
      </c>
      <c r="BA81" s="1">
        <f t="shared" si="59"/>
        <v>12325.468084622462</v>
      </c>
      <c r="BB81" s="1">
        <f t="shared" si="59"/>
        <v>24378.029922683701</v>
      </c>
      <c r="BC81" s="1">
        <f t="shared" si="59"/>
        <v>29296.153627968088</v>
      </c>
      <c r="BD81" s="1">
        <f>SUM(BA81:BC81)*BT81*0.75+0.1*econlow!BD81+0.15*econhigh!BD81</f>
        <v>36532.805997060394</v>
      </c>
      <c r="BE81" s="2">
        <f t="shared" si="64"/>
        <v>0.14950789050460667</v>
      </c>
      <c r="BF81" s="2">
        <f t="shared" si="64"/>
        <v>0.11076968641152254</v>
      </c>
      <c r="BG81" s="2">
        <f t="shared" si="64"/>
        <v>5.7402569690651904E-2</v>
      </c>
      <c r="BH81" s="2">
        <f t="shared" si="53"/>
        <v>0.10952634990709303</v>
      </c>
      <c r="BI81" s="2">
        <f t="shared" si="60"/>
        <v>2.2352609323137459E-3</v>
      </c>
      <c r="BJ81" s="2">
        <f t="shared" si="60"/>
        <v>1.2269923427707043E-3</v>
      </c>
      <c r="BK81" s="2">
        <f t="shared" si="60"/>
        <v>3.295055007090149E-4</v>
      </c>
      <c r="BL81" s="2">
        <f t="shared" si="54"/>
        <v>157.38577756344031</v>
      </c>
      <c r="BM81" s="2">
        <f t="shared" si="54"/>
        <v>23.250675008749838</v>
      </c>
      <c r="BN81" s="2">
        <f t="shared" si="54"/>
        <v>2.4749039945369353</v>
      </c>
      <c r="BO81" s="2">
        <f t="shared" si="61"/>
        <v>158.23440964000514</v>
      </c>
      <c r="BP81" s="2">
        <f t="shared" si="61"/>
        <v>19.802875957476637</v>
      </c>
      <c r="BQ81" s="2">
        <f t="shared" si="61"/>
        <v>8.0500982109410568</v>
      </c>
      <c r="BR81" s="11">
        <f t="shared" si="62"/>
        <v>5.039918709711852E-2</v>
      </c>
      <c r="BS81" s="17">
        <f t="shared" si="51"/>
        <v>0.35638200290629068</v>
      </c>
      <c r="BT81" s="17">
        <f t="shared" si="52"/>
        <v>0.55367575418633463</v>
      </c>
      <c r="BU81" s="12">
        <f>(BU$3*tempmid!$I191+BU$4*tempmid!$I191^2+BU$5*tempmid!$I191^6)*(K81/K$56)^$BW$1</f>
        <v>3.151458266393842</v>
      </c>
      <c r="BV81" s="12">
        <f>(BV$3*tempmid!$I191+BV$4*tempmid!$I191^2+BV$5*tempmid!$I191^6)*(L81/L$56)^$BW$1</f>
        <v>1.5526119831929535</v>
      </c>
      <c r="BW81" s="12">
        <f>(BW$3*tempmid!$I191+BW$4*tempmid!$I191^2+BW$5*tempmid!$I191^6)*(M81/M$56)^$BW$1</f>
        <v>0.5353900344727347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36"/>
        <v>2036</v>
      </c>
      <c r="B82" s="5">
        <f t="shared" si="65"/>
        <v>1141.6865741541778</v>
      </c>
      <c r="C82" s="5">
        <f t="shared" si="65"/>
        <v>2846.5212368766802</v>
      </c>
      <c r="D82" s="5">
        <f t="shared" si="65"/>
        <v>4023.368815632627</v>
      </c>
      <c r="E82" s="15">
        <f t="shared" si="66"/>
        <v>1.0825344090820677E-3</v>
      </c>
      <c r="F82" s="15">
        <f t="shared" si="66"/>
        <v>2.1326653757568008E-3</v>
      </c>
      <c r="G82" s="15">
        <f t="shared" si="66"/>
        <v>4.3537605011397763E-3</v>
      </c>
      <c r="H82" s="5">
        <f t="shared" si="39"/>
        <v>71936.383312684877</v>
      </c>
      <c r="I82" s="5">
        <f t="shared" si="39"/>
        <v>19479.523375473058</v>
      </c>
      <c r="J82" s="5">
        <f t="shared" si="39"/>
        <v>7722.0131293835575</v>
      </c>
      <c r="K82" s="5">
        <f t="shared" si="40"/>
        <v>63008.872085562696</v>
      </c>
      <c r="L82" s="5">
        <f t="shared" si="40"/>
        <v>6843.2735098252033</v>
      </c>
      <c r="M82" s="5">
        <f t="shared" si="40"/>
        <v>1919.2903964906241</v>
      </c>
      <c r="N82" s="15">
        <f t="shared" si="41"/>
        <v>2.0566852415646153E-2</v>
      </c>
      <c r="O82" s="15">
        <f t="shared" si="41"/>
        <v>2.5792204916997852E-2</v>
      </c>
      <c r="P82" s="15">
        <f t="shared" si="41"/>
        <v>2.3642097681767504E-2</v>
      </c>
      <c r="Q82" s="5">
        <f t="shared" si="42"/>
        <v>7643.1902737090195</v>
      </c>
      <c r="R82" s="5">
        <f t="shared" si="42"/>
        <v>8489.2466975844727</v>
      </c>
      <c r="S82" s="5">
        <f t="shared" si="42"/>
        <v>3934.281273920702</v>
      </c>
      <c r="T82" s="5">
        <f t="shared" si="67"/>
        <v>106.24929864052896</v>
      </c>
      <c r="U82" s="5">
        <f t="shared" si="67"/>
        <v>435.80361459322984</v>
      </c>
      <c r="V82" s="5">
        <f t="shared" si="67"/>
        <v>509.48906820037644</v>
      </c>
      <c r="W82" s="15">
        <f t="shared" si="44"/>
        <v>-1.0734613539272964E-2</v>
      </c>
      <c r="X82" s="15">
        <f t="shared" si="44"/>
        <v>-1.217998157191269E-2</v>
      </c>
      <c r="Y82" s="15">
        <f t="shared" si="44"/>
        <v>-9.7425357312937999E-3</v>
      </c>
      <c r="Z82" s="5">
        <f t="shared" si="48"/>
        <v>13397.241276751594</v>
      </c>
      <c r="AA82" s="5">
        <f t="shared" si="48"/>
        <v>21541.487903373549</v>
      </c>
      <c r="AB82" s="5">
        <f t="shared" si="48"/>
        <v>11017.485942261292</v>
      </c>
      <c r="AC82" s="16">
        <f t="shared" si="55"/>
        <v>2.083025447106106</v>
      </c>
      <c r="AD82" s="16">
        <f t="shared" si="55"/>
        <v>2.8977086675374029</v>
      </c>
      <c r="AE82" s="16">
        <f t="shared" si="55"/>
        <v>3.0246409007599895</v>
      </c>
      <c r="AF82" s="15">
        <f t="shared" si="56"/>
        <v>-4.0504037456468023E-3</v>
      </c>
      <c r="AG82" s="15">
        <f t="shared" si="56"/>
        <v>2.9673830763510267E-4</v>
      </c>
      <c r="AH82" s="15">
        <f t="shared" si="56"/>
        <v>9.7937136394747881E-3</v>
      </c>
      <c r="AI82" s="1">
        <f t="shared" si="63"/>
        <v>115925.54590681248</v>
      </c>
      <c r="AJ82" s="1">
        <f t="shared" si="63"/>
        <v>29724.479813119699</v>
      </c>
      <c r="AK82" s="1">
        <f t="shared" si="63"/>
        <v>11696.533299500396</v>
      </c>
      <c r="AL82" s="14">
        <f t="shared" si="68"/>
        <v>24.296404335506011</v>
      </c>
      <c r="AM82" s="14">
        <f t="shared" si="68"/>
        <v>4.2202470913866206</v>
      </c>
      <c r="AN82" s="14">
        <f t="shared" si="68"/>
        <v>1.5426614379196482</v>
      </c>
      <c r="AO82" s="11">
        <f t="shared" si="69"/>
        <v>1.5879152849662487E-2</v>
      </c>
      <c r="AP82" s="11">
        <f t="shared" si="69"/>
        <v>2.0003544519060824E-2</v>
      </c>
      <c r="AQ82" s="11">
        <f t="shared" si="69"/>
        <v>1.8145738811734608E-2</v>
      </c>
      <c r="AR82" s="1">
        <f t="shared" si="49"/>
        <v>71936.383312684877</v>
      </c>
      <c r="AS82" s="1">
        <f t="shared" si="47"/>
        <v>19479.523375473058</v>
      </c>
      <c r="AT82" s="1">
        <f t="shared" si="47"/>
        <v>7722.0131293835575</v>
      </c>
      <c r="AU82" s="1">
        <f t="shared" si="57"/>
        <v>14387.276662536977</v>
      </c>
      <c r="AV82" s="1">
        <f t="shared" si="57"/>
        <v>3895.9046750946118</v>
      </c>
      <c r="AW82" s="1">
        <f t="shared" si="57"/>
        <v>1544.4026258767117</v>
      </c>
      <c r="AX82" s="1">
        <f t="shared" si="58"/>
        <v>50407.097668450158</v>
      </c>
      <c r="AY82" s="1">
        <f t="shared" si="58"/>
        <v>5474.6188078601635</v>
      </c>
      <c r="AZ82" s="1">
        <f t="shared" si="58"/>
        <v>1535.4323171924993</v>
      </c>
      <c r="BA82" s="1">
        <f t="shared" si="59"/>
        <v>12362.053523640614</v>
      </c>
      <c r="BB82" s="1">
        <f t="shared" si="59"/>
        <v>24502.507326851839</v>
      </c>
      <c r="BC82" s="1">
        <f t="shared" si="59"/>
        <v>29517.715928612979</v>
      </c>
      <c r="BD82" s="1">
        <f>SUM(BA82:BC82)*BT82*0.75+0.1*econlow!BD82+0.15*econhigh!BD82</f>
        <v>35674.168706416858</v>
      </c>
      <c r="BE82" s="2">
        <f t="shared" si="64"/>
        <v>0.14950789050460667</v>
      </c>
      <c r="BF82" s="2">
        <f t="shared" si="64"/>
        <v>0.11076968641152254</v>
      </c>
      <c r="BG82" s="2">
        <f t="shared" si="64"/>
        <v>5.7402569690651904E-2</v>
      </c>
      <c r="BH82" s="2">
        <f t="shared" si="53"/>
        <v>0.10926855340471602</v>
      </c>
      <c r="BI82" s="2">
        <f t="shared" si="60"/>
        <v>2.2352609323137459E-3</v>
      </c>
      <c r="BJ82" s="2">
        <f t="shared" si="60"/>
        <v>1.2269923427707043E-3</v>
      </c>
      <c r="BK82" s="2">
        <f t="shared" si="60"/>
        <v>3.295055007090149E-4</v>
      </c>
      <c r="BL82" s="2">
        <f t="shared" si="54"/>
        <v>160.796587230791</v>
      </c>
      <c r="BM82" s="2">
        <f t="shared" si="54"/>
        <v>23.901226022528384</v>
      </c>
      <c r="BN82" s="2">
        <f t="shared" si="54"/>
        <v>2.5444458026791161</v>
      </c>
      <c r="BO82" s="2">
        <f t="shared" si="61"/>
        <v>160.55629211177521</v>
      </c>
      <c r="BP82" s="2">
        <f t="shared" si="61"/>
        <v>20.033348721553786</v>
      </c>
      <c r="BQ82" s="2">
        <f t="shared" si="61"/>
        <v>8.0465434516468406</v>
      </c>
      <c r="BR82" s="11">
        <f t="shared" si="62"/>
        <v>5.0244532228063549E-2</v>
      </c>
      <c r="BS82" s="17">
        <f t="shared" si="51"/>
        <v>0.33928244355480452</v>
      </c>
      <c r="BT82" s="17">
        <f t="shared" si="52"/>
        <v>0.53754927590906276</v>
      </c>
      <c r="BU82" s="12">
        <f>(BU$3*tempmid!$I192+BU$4*tempmid!$I192^2+BU$5*tempmid!$I192^6)*(K82/K$56)^$BW$1</f>
        <v>3.1490057017345885</v>
      </c>
      <c r="BV82" s="12">
        <f>(BV$3*tempmid!$I192+BV$4*tempmid!$I192^2+BV$5*tempmid!$I192^6)*(L82/L$56)^$BW$1</f>
        <v>1.5392903890502383</v>
      </c>
      <c r="BW82" s="12">
        <f>(BW$3*tempmid!$I192+BW$4*tempmid!$I192^2+BW$5*tempmid!$I192^6)*(M82/M$56)^$BW$1</f>
        <v>0.51776258862624169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36"/>
        <v>2037</v>
      </c>
      <c r="B83" s="5">
        <f t="shared" si="65"/>
        <v>1142.8606934050413</v>
      </c>
      <c r="C83" s="5">
        <f t="shared" si="65"/>
        <v>2852.2883802957613</v>
      </c>
      <c r="D83" s="5">
        <f t="shared" si="65"/>
        <v>4040.0097606520953</v>
      </c>
      <c r="E83" s="15">
        <f t="shared" si="66"/>
        <v>1.0284076886279642E-3</v>
      </c>
      <c r="F83" s="15">
        <f t="shared" si="66"/>
        <v>2.0260321069689607E-3</v>
      </c>
      <c r="G83" s="15">
        <f t="shared" si="66"/>
        <v>4.1360724760827871E-3</v>
      </c>
      <c r="H83" s="5">
        <f t="shared" si="39"/>
        <v>73474.844377557311</v>
      </c>
      <c r="I83" s="5">
        <f t="shared" si="39"/>
        <v>20016.972110041253</v>
      </c>
      <c r="J83" s="5">
        <f t="shared" si="39"/>
        <v>7935.2424873462642</v>
      </c>
      <c r="K83" s="5">
        <f t="shared" si="40"/>
        <v>64290.289097830653</v>
      </c>
      <c r="L83" s="5">
        <f t="shared" si="40"/>
        <v>7017.8640590211426</v>
      </c>
      <c r="M83" s="5">
        <f t="shared" si="40"/>
        <v>1964.1641870848948</v>
      </c>
      <c r="N83" s="15">
        <f t="shared" si="41"/>
        <v>2.0337088569493122E-2</v>
      </c>
      <c r="O83" s="15">
        <f t="shared" si="41"/>
        <v>2.5512724129069353E-2</v>
      </c>
      <c r="P83" s="15">
        <f t="shared" si="41"/>
        <v>2.3380406985999302E-2</v>
      </c>
      <c r="Q83" s="5">
        <f t="shared" si="42"/>
        <v>7722.849304721115</v>
      </c>
      <c r="R83" s="5">
        <f t="shared" si="42"/>
        <v>8617.2171095557005</v>
      </c>
      <c r="S83" s="5">
        <f t="shared" si="42"/>
        <v>4003.5310150750893</v>
      </c>
      <c r="T83" s="5">
        <f t="shared" si="67"/>
        <v>105.10875348080408</v>
      </c>
      <c r="U83" s="5">
        <f t="shared" si="67"/>
        <v>430.49553459851137</v>
      </c>
      <c r="V83" s="5">
        <f t="shared" si="67"/>
        <v>504.52535274873071</v>
      </c>
      <c r="W83" s="15">
        <f t="shared" si="44"/>
        <v>-1.0734613539272964E-2</v>
      </c>
      <c r="X83" s="15">
        <f t="shared" si="44"/>
        <v>-1.217998157191269E-2</v>
      </c>
      <c r="Y83" s="15">
        <f t="shared" si="44"/>
        <v>-9.7425357312937999E-3</v>
      </c>
      <c r="Z83" s="5">
        <f t="shared" si="48"/>
        <v>13485.805614756773</v>
      </c>
      <c r="AA83" s="5">
        <f t="shared" si="48"/>
        <v>21880.990931533259</v>
      </c>
      <c r="AB83" s="5">
        <f t="shared" si="48"/>
        <v>11326.562885215597</v>
      </c>
      <c r="AC83" s="16">
        <f t="shared" si="55"/>
        <v>2.0745883530328699</v>
      </c>
      <c r="AD83" s="16">
        <f t="shared" si="55"/>
        <v>2.8985685287034273</v>
      </c>
      <c r="AE83" s="16">
        <f t="shared" si="55"/>
        <v>3.0542633676042761</v>
      </c>
      <c r="AF83" s="15">
        <f t="shared" si="56"/>
        <v>-4.0504037456468023E-3</v>
      </c>
      <c r="AG83" s="15">
        <f t="shared" si="56"/>
        <v>2.9673830763510267E-4</v>
      </c>
      <c r="AH83" s="15">
        <f t="shared" si="56"/>
        <v>9.7937136394747881E-3</v>
      </c>
      <c r="AI83" s="1">
        <f t="shared" si="63"/>
        <v>118720.26797866821</v>
      </c>
      <c r="AJ83" s="1">
        <f t="shared" si="63"/>
        <v>30647.936506902341</v>
      </c>
      <c r="AK83" s="1">
        <f t="shared" si="63"/>
        <v>12071.282595427068</v>
      </c>
      <c r="AL83" s="14">
        <f t="shared" si="68"/>
        <v>24.678352590465305</v>
      </c>
      <c r="AM83" s="14">
        <f t="shared" si="68"/>
        <v>4.30382279295487</v>
      </c>
      <c r="AN83" s="14">
        <f t="shared" si="68"/>
        <v>1.5703742421317985</v>
      </c>
      <c r="AO83" s="11">
        <f t="shared" si="69"/>
        <v>1.5720361321165863E-2</v>
      </c>
      <c r="AP83" s="11">
        <f t="shared" si="69"/>
        <v>1.9803509073870216E-2</v>
      </c>
      <c r="AQ83" s="11">
        <f t="shared" si="69"/>
        <v>1.7964281423617261E-2</v>
      </c>
      <c r="AR83" s="1">
        <f t="shared" si="49"/>
        <v>73474.844377557311</v>
      </c>
      <c r="AS83" s="1">
        <f t="shared" si="47"/>
        <v>20016.972110041253</v>
      </c>
      <c r="AT83" s="1">
        <f t="shared" si="47"/>
        <v>7935.2424873462642</v>
      </c>
      <c r="AU83" s="1">
        <f t="shared" si="57"/>
        <v>14694.968875511462</v>
      </c>
      <c r="AV83" s="1">
        <f t="shared" si="57"/>
        <v>4003.3944220082508</v>
      </c>
      <c r="AW83" s="1">
        <f t="shared" si="57"/>
        <v>1587.0484974692529</v>
      </c>
      <c r="AX83" s="1">
        <f t="shared" si="58"/>
        <v>51432.231278264524</v>
      </c>
      <c r="AY83" s="1">
        <f t="shared" si="58"/>
        <v>5614.2912472169155</v>
      </c>
      <c r="AZ83" s="1">
        <f t="shared" si="58"/>
        <v>1571.3313496679159</v>
      </c>
      <c r="BA83" s="1">
        <f t="shared" si="59"/>
        <v>12397.776027946034</v>
      </c>
      <c r="BB83" s="1">
        <f t="shared" si="59"/>
        <v>24624.007056517614</v>
      </c>
      <c r="BC83" s="1">
        <f t="shared" si="59"/>
        <v>29733.173106230901</v>
      </c>
      <c r="BD83" s="1">
        <f>SUM(BA83:BC83)*BT83*0.75+0.1*econlow!BD83+0.15*econhigh!BD83</f>
        <v>34829.370288530692</v>
      </c>
      <c r="BE83" s="2">
        <f t="shared" si="64"/>
        <v>0.14950789050460667</v>
      </c>
      <c r="BF83" s="2">
        <f t="shared" si="64"/>
        <v>0.11076968641152254</v>
      </c>
      <c r="BG83" s="2">
        <f t="shared" si="64"/>
        <v>5.7402569690651904E-2</v>
      </c>
      <c r="BH83" s="2">
        <f t="shared" si="53"/>
        <v>0.10901247480206804</v>
      </c>
      <c r="BI83" s="2">
        <f t="shared" si="60"/>
        <v>2.2352609323137459E-3</v>
      </c>
      <c r="BJ83" s="2">
        <f t="shared" si="60"/>
        <v>1.2269923427707043E-3</v>
      </c>
      <c r="BK83" s="2">
        <f t="shared" si="60"/>
        <v>3.295055007090149E-4</v>
      </c>
      <c r="BL83" s="2">
        <f t="shared" si="54"/>
        <v>164.23544914498615</v>
      </c>
      <c r="BM83" s="2">
        <f t="shared" si="54"/>
        <v>24.560671504475366</v>
      </c>
      <c r="BN83" s="2">
        <f t="shared" si="54"/>
        <v>2.6147060490404797</v>
      </c>
      <c r="BO83" s="2">
        <f t="shared" si="61"/>
        <v>162.91305542803462</v>
      </c>
      <c r="BP83" s="2">
        <f t="shared" si="61"/>
        <v>20.266666445550165</v>
      </c>
      <c r="BQ83" s="2">
        <f t="shared" si="61"/>
        <v>8.0430985906002963</v>
      </c>
      <c r="BR83" s="11">
        <f t="shared" si="62"/>
        <v>5.0087804519925311E-2</v>
      </c>
      <c r="BS83" s="17">
        <f t="shared" si="51"/>
        <v>0.32305090209327403</v>
      </c>
      <c r="BT83" s="17">
        <f t="shared" si="52"/>
        <v>0.52189250088258521</v>
      </c>
      <c r="BU83" s="12">
        <f>(BU$3*tempmid!$I193+BU$4*tempmid!$I193^2+BU$5*tempmid!$I193^6)*(K83/K$56)^$BW$1</f>
        <v>3.1450964521845637</v>
      </c>
      <c r="BV83" s="12">
        <f>(BV$3*tempmid!$I193+BV$4*tempmid!$I193^2+BV$5*tempmid!$I193^6)*(L83/L$56)^$BW$1</f>
        <v>1.5249239364658334</v>
      </c>
      <c r="BW83" s="12">
        <f>(BW$3*tempmid!$I193+BW$4*tempmid!$I193^2+BW$5*tempmid!$I193^6)*(M83/M$56)^$BW$1</f>
        <v>0.49928985593826652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36"/>
        <v>2038</v>
      </c>
      <c r="B84" s="5">
        <f t="shared" si="65"/>
        <v>1143.9772537929632</v>
      </c>
      <c r="C84" s="5">
        <f t="shared" si="65"/>
        <v>2857.7782667407346</v>
      </c>
      <c r="D84" s="5">
        <f t="shared" si="65"/>
        <v>4055.8840451675278</v>
      </c>
      <c r="E84" s="15">
        <f t="shared" si="66"/>
        <v>9.7698730419656585E-4</v>
      </c>
      <c r="F84" s="15">
        <f t="shared" si="66"/>
        <v>1.9247305016205126E-3</v>
      </c>
      <c r="G84" s="15">
        <f t="shared" si="66"/>
        <v>3.9292688522786475E-3</v>
      </c>
      <c r="H84" s="5">
        <f t="shared" si="39"/>
        <v>75025.613947842387</v>
      </c>
      <c r="I84" s="5">
        <f t="shared" si="39"/>
        <v>20561.616268801961</v>
      </c>
      <c r="J84" s="5">
        <f t="shared" si="39"/>
        <v>8150.6138659203425</v>
      </c>
      <c r="K84" s="5">
        <f t="shared" si="40"/>
        <v>65583.134366603859</v>
      </c>
      <c r="L84" s="5">
        <f t="shared" si="40"/>
        <v>7194.9655815152737</v>
      </c>
      <c r="M84" s="5">
        <f t="shared" si="40"/>
        <v>2009.5776346544153</v>
      </c>
      <c r="N84" s="15">
        <f t="shared" si="41"/>
        <v>2.0109495336160021E-2</v>
      </c>
      <c r="O84" s="15">
        <f t="shared" si="41"/>
        <v>2.523581548526499E-2</v>
      </c>
      <c r="P84" s="15">
        <f t="shared" si="41"/>
        <v>2.3121003767470505E-2</v>
      </c>
      <c r="Q84" s="5">
        <f t="shared" si="42"/>
        <v>7801.1972223092162</v>
      </c>
      <c r="R84" s="5">
        <f t="shared" si="42"/>
        <v>8743.8706399949733</v>
      </c>
      <c r="S84" s="5">
        <f t="shared" si="42"/>
        <v>4072.1281647989922</v>
      </c>
      <c r="T84" s="5">
        <f t="shared" si="67"/>
        <v>103.98045163259295</v>
      </c>
      <c r="U84" s="5">
        <f t="shared" si="67"/>
        <v>425.25210692031078</v>
      </c>
      <c r="V84" s="5">
        <f t="shared" si="67"/>
        <v>499.60999647223258</v>
      </c>
      <c r="W84" s="15">
        <f t="shared" si="44"/>
        <v>-1.0734613539272964E-2</v>
      </c>
      <c r="X84" s="15">
        <f t="shared" si="44"/>
        <v>-1.217998157191269E-2</v>
      </c>
      <c r="Y84" s="15">
        <f t="shared" si="44"/>
        <v>-9.7425357312937999E-3</v>
      </c>
      <c r="Z84" s="5">
        <f t="shared" si="48"/>
        <v>13571.165433679864</v>
      </c>
      <c r="AA84" s="5">
        <f t="shared" si="48"/>
        <v>22217.424834060137</v>
      </c>
      <c r="AB84" s="5">
        <f t="shared" si="48"/>
        <v>11638.810436541993</v>
      </c>
      <c r="AC84" s="16">
        <f t="shared" si="55"/>
        <v>2.0661854325970705</v>
      </c>
      <c r="AD84" s="16">
        <f t="shared" si="55"/>
        <v>2.8994286450231992</v>
      </c>
      <c r="AE84" s="16">
        <f t="shared" si="55"/>
        <v>3.0841759484061302</v>
      </c>
      <c r="AF84" s="15">
        <f t="shared" si="56"/>
        <v>-4.0504037456468023E-3</v>
      </c>
      <c r="AG84" s="15">
        <f t="shared" si="56"/>
        <v>2.9673830763510267E-4</v>
      </c>
      <c r="AH84" s="15">
        <f t="shared" si="56"/>
        <v>9.7937136394747881E-3</v>
      </c>
      <c r="AI84" s="1">
        <f t="shared" si="63"/>
        <v>121543.21005631286</v>
      </c>
      <c r="AJ84" s="1">
        <f t="shared" si="63"/>
        <v>31586.537278220359</v>
      </c>
      <c r="AK84" s="1">
        <f t="shared" si="63"/>
        <v>12451.202833353615</v>
      </c>
      <c r="AL84" s="14">
        <f t="shared" si="68"/>
        <v>25.06242568380322</v>
      </c>
      <c r="AM84" s="14">
        <f t="shared" si="68"/>
        <v>4.388201278750155</v>
      </c>
      <c r="AN84" s="14">
        <f t="shared" si="68"/>
        <v>1.5983027805095935</v>
      </c>
      <c r="AO84" s="11">
        <f t="shared" si="69"/>
        <v>1.5563157707954205E-2</v>
      </c>
      <c r="AP84" s="11">
        <f t="shared" si="69"/>
        <v>1.9605473983131512E-2</v>
      </c>
      <c r="AQ84" s="11">
        <f t="shared" si="69"/>
        <v>1.7784638609381089E-2</v>
      </c>
      <c r="AR84" s="1">
        <f t="shared" si="49"/>
        <v>75025.613947842387</v>
      </c>
      <c r="AS84" s="1">
        <f t="shared" si="47"/>
        <v>20561.616268801961</v>
      </c>
      <c r="AT84" s="1">
        <f t="shared" si="47"/>
        <v>8150.6138659203425</v>
      </c>
      <c r="AU84" s="1">
        <f t="shared" si="57"/>
        <v>15005.122789568479</v>
      </c>
      <c r="AV84" s="1">
        <f t="shared" si="57"/>
        <v>4112.3232537603926</v>
      </c>
      <c r="AW84" s="1">
        <f t="shared" si="57"/>
        <v>1630.1227731840686</v>
      </c>
      <c r="AX84" s="1">
        <f t="shared" si="58"/>
        <v>52466.507493283083</v>
      </c>
      <c r="AY84" s="1">
        <f t="shared" si="58"/>
        <v>5755.9724652122195</v>
      </c>
      <c r="AZ84" s="1">
        <f t="shared" si="58"/>
        <v>1607.6621077235325</v>
      </c>
      <c r="BA84" s="1">
        <f t="shared" si="59"/>
        <v>12432.665050418964</v>
      </c>
      <c r="BB84" s="1">
        <f t="shared" si="59"/>
        <v>24742.625041541865</v>
      </c>
      <c r="BC84" s="1">
        <f t="shared" si="59"/>
        <v>29942.711174378193</v>
      </c>
      <c r="BD84" s="1">
        <f>SUM(BA84:BC84)*BT84*0.75+0.1*econlow!BD84+0.15*econhigh!BD84</f>
        <v>33998.641611935491</v>
      </c>
      <c r="BE84" s="2">
        <f t="shared" si="64"/>
        <v>0.14950789050460667</v>
      </c>
      <c r="BF84" s="2">
        <f t="shared" si="64"/>
        <v>0.11076968641152254</v>
      </c>
      <c r="BG84" s="2">
        <f t="shared" si="64"/>
        <v>5.7402569690651904E-2</v>
      </c>
      <c r="BH84" s="2">
        <f t="shared" si="53"/>
        <v>0.10875803961470557</v>
      </c>
      <c r="BI84" s="2">
        <f t="shared" si="60"/>
        <v>2.2352609323137459E-3</v>
      </c>
      <c r="BJ84" s="2">
        <f t="shared" si="60"/>
        <v>1.2269923427707043E-3</v>
      </c>
      <c r="BK84" s="2">
        <f t="shared" si="60"/>
        <v>3.295055007090149E-4</v>
      </c>
      <c r="BL84" s="2">
        <f t="shared" si="54"/>
        <v>167.70182378046536</v>
      </c>
      <c r="BM84" s="2">
        <f t="shared" si="54"/>
        <v>25.228945716809545</v>
      </c>
      <c r="BN84" s="2">
        <f t="shared" si="54"/>
        <v>2.6856721029759218</v>
      </c>
      <c r="BO84" s="2">
        <f t="shared" si="61"/>
        <v>165.305202857783</v>
      </c>
      <c r="BP84" s="2">
        <f t="shared" si="61"/>
        <v>20.502860283947964</v>
      </c>
      <c r="BQ84" s="2">
        <f t="shared" si="61"/>
        <v>8.0397594412422446</v>
      </c>
      <c r="BR84" s="11">
        <f t="shared" si="62"/>
        <v>4.9929174839079299E-2</v>
      </c>
      <c r="BS84" s="17">
        <f t="shared" si="51"/>
        <v>0.30764179976451117</v>
      </c>
      <c r="BT84" s="17">
        <f t="shared" si="52"/>
        <v>0.50669174842969433</v>
      </c>
      <c r="BU84" s="12">
        <f>(BU$3*tempmid!$I194+BU$4*tempmid!$I194^2+BU$5*tempmid!$I194^6)*(K84/K$56)^$BW$1</f>
        <v>3.1397014761025708</v>
      </c>
      <c r="BV84" s="12">
        <f>(BV$3*tempmid!$I194+BV$4*tempmid!$I194^2+BV$5*tempmid!$I194^6)*(L84/L$56)^$BW$1</f>
        <v>1.5094954055810665</v>
      </c>
      <c r="BW84" s="12">
        <f>(BW$3*tempmid!$I194+BW$4*tempmid!$I194^2+BW$5*tempmid!$I194^6)*(M84/M$56)^$BW$1</f>
        <v>0.47995775519143397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36"/>
        <v>2039</v>
      </c>
      <c r="B85" s="5">
        <f t="shared" si="65"/>
        <v>1145.0390224835462</v>
      </c>
      <c r="C85" s="5">
        <f t="shared" si="65"/>
        <v>2863.003697087755</v>
      </c>
      <c r="D85" s="5">
        <f t="shared" si="65"/>
        <v>4071.0238710723024</v>
      </c>
      <c r="E85" s="15">
        <f t="shared" si="66"/>
        <v>9.2813793898673753E-4</v>
      </c>
      <c r="F85" s="15">
        <f t="shared" si="66"/>
        <v>1.8284939765394869E-3</v>
      </c>
      <c r="G85" s="15">
        <f t="shared" si="66"/>
        <v>3.732805409664715E-3</v>
      </c>
      <c r="H85" s="5">
        <f t="shared" si="39"/>
        <v>76588.443506615193</v>
      </c>
      <c r="I85" s="5">
        <f t="shared" si="39"/>
        <v>21113.399732025053</v>
      </c>
      <c r="J85" s="5">
        <f t="shared" si="39"/>
        <v>8368.0892566720031</v>
      </c>
      <c r="K85" s="5">
        <f t="shared" si="40"/>
        <v>66887.190744379841</v>
      </c>
      <c r="L85" s="5">
        <f t="shared" si="40"/>
        <v>7374.5625105205372</v>
      </c>
      <c r="M85" s="5">
        <f t="shared" si="40"/>
        <v>2055.5244876193415</v>
      </c>
      <c r="N85" s="15">
        <f t="shared" si="41"/>
        <v>1.9884020341059294E-2</v>
      </c>
      <c r="O85" s="15">
        <f t="shared" si="41"/>
        <v>2.4961471597122031E-2</v>
      </c>
      <c r="P85" s="15">
        <f t="shared" si="41"/>
        <v>2.2863935273059299E-2</v>
      </c>
      <c r="Q85" s="5">
        <f t="shared" si="42"/>
        <v>7878.2136936612278</v>
      </c>
      <c r="R85" s="5">
        <f t="shared" si="42"/>
        <v>8869.1595399181006</v>
      </c>
      <c r="S85" s="5">
        <f t="shared" si="42"/>
        <v>4140.0496352992905</v>
      </c>
      <c r="T85" s="5">
        <f t="shared" si="67"/>
        <v>102.864261668678</v>
      </c>
      <c r="U85" s="5">
        <f t="shared" si="67"/>
        <v>420.07254409460432</v>
      </c>
      <c r="V85" s="5">
        <f t="shared" si="67"/>
        <v>494.7425282298903</v>
      </c>
      <c r="W85" s="15">
        <f t="shared" si="44"/>
        <v>-1.0734613539272964E-2</v>
      </c>
      <c r="X85" s="15">
        <f t="shared" si="44"/>
        <v>-1.217998157191269E-2</v>
      </c>
      <c r="Y85" s="15">
        <f t="shared" si="44"/>
        <v>-9.7425357312937999E-3</v>
      </c>
      <c r="Z85" s="5">
        <f t="shared" si="48"/>
        <v>13653.317870119299</v>
      </c>
      <c r="AA85" s="5">
        <f t="shared" si="48"/>
        <v>22550.660205263543</v>
      </c>
      <c r="AB85" s="5">
        <f t="shared" si="48"/>
        <v>11954.171953488149</v>
      </c>
      <c r="AC85" s="16">
        <f t="shared" si="55"/>
        <v>2.0578165473816785</v>
      </c>
      <c r="AD85" s="16">
        <f t="shared" si="55"/>
        <v>2.9002890165724322</v>
      </c>
      <c r="AE85" s="16">
        <f t="shared" si="55"/>
        <v>3.1143814844585753</v>
      </c>
      <c r="AF85" s="15">
        <f t="shared" si="56"/>
        <v>-4.0504037456468023E-3</v>
      </c>
      <c r="AG85" s="15">
        <f t="shared" si="56"/>
        <v>2.9673830763510267E-4</v>
      </c>
      <c r="AH85" s="15">
        <f t="shared" si="56"/>
        <v>9.7937136394747881E-3</v>
      </c>
      <c r="AI85" s="1">
        <f t="shared" si="63"/>
        <v>124394.01184025005</v>
      </c>
      <c r="AJ85" s="1">
        <f t="shared" si="63"/>
        <v>32540.206804158719</v>
      </c>
      <c r="AK85" s="1">
        <f t="shared" si="63"/>
        <v>12836.205323202321</v>
      </c>
      <c r="AL85" s="14">
        <f t="shared" si="68"/>
        <v>25.448575662429519</v>
      </c>
      <c r="AM85" s="14">
        <f t="shared" si="68"/>
        <v>4.473373717093402</v>
      </c>
      <c r="AN85" s="14">
        <f t="shared" si="68"/>
        <v>1.6264437654759281</v>
      </c>
      <c r="AO85" s="11">
        <f t="shared" si="69"/>
        <v>1.5407526130874663E-2</v>
      </c>
      <c r="AP85" s="11">
        <f t="shared" si="69"/>
        <v>1.9409419243300197E-2</v>
      </c>
      <c r="AQ85" s="11">
        <f t="shared" si="69"/>
        <v>1.7606792223287277E-2</v>
      </c>
      <c r="AR85" s="1">
        <f t="shared" si="49"/>
        <v>76588.443506615193</v>
      </c>
      <c r="AS85" s="1">
        <f t="shared" si="47"/>
        <v>21113.399732025053</v>
      </c>
      <c r="AT85" s="1">
        <f t="shared" si="47"/>
        <v>8368.0892566720031</v>
      </c>
      <c r="AU85" s="1">
        <f t="shared" si="57"/>
        <v>15317.688701323039</v>
      </c>
      <c r="AV85" s="1">
        <f t="shared" si="57"/>
        <v>4222.6799464050109</v>
      </c>
      <c r="AW85" s="1">
        <f t="shared" si="57"/>
        <v>1673.6178513344007</v>
      </c>
      <c r="AX85" s="1">
        <f t="shared" si="58"/>
        <v>53509.752595503873</v>
      </c>
      <c r="AY85" s="1">
        <f t="shared" si="58"/>
        <v>5899.65000841643</v>
      </c>
      <c r="AZ85" s="1">
        <f t="shared" si="58"/>
        <v>1644.4195900954735</v>
      </c>
      <c r="BA85" s="1">
        <f t="shared" si="59"/>
        <v>12466.748854844644</v>
      </c>
      <c r="BB85" s="1">
        <f t="shared" si="59"/>
        <v>24858.454204962225</v>
      </c>
      <c r="BC85" s="1">
        <f t="shared" si="59"/>
        <v>30146.512977921087</v>
      </c>
      <c r="BD85" s="1">
        <f>SUM(BA85:BC85)*BT85*0.75+0.1*econlow!BD85+0.15*econhigh!BD85</f>
        <v>33182.171176896183</v>
      </c>
      <c r="BE85" s="2">
        <f t="shared" si="64"/>
        <v>0.14950789050460667</v>
      </c>
      <c r="BF85" s="2">
        <f t="shared" si="64"/>
        <v>0.11076968641152254</v>
      </c>
      <c r="BG85" s="2">
        <f t="shared" si="64"/>
        <v>5.7402569690651904E-2</v>
      </c>
      <c r="BH85" s="2">
        <f t="shared" si="53"/>
        <v>0.1085051750945939</v>
      </c>
      <c r="BI85" s="2">
        <f t="shared" si="60"/>
        <v>2.2352609323137459E-3</v>
      </c>
      <c r="BJ85" s="2">
        <f t="shared" si="60"/>
        <v>1.2269923427707043E-3</v>
      </c>
      <c r="BK85" s="2">
        <f t="shared" si="60"/>
        <v>3.295055007090149E-4</v>
      </c>
      <c r="BL85" s="2">
        <f t="shared" si="54"/>
        <v>171.19515563705534</v>
      </c>
      <c r="BM85" s="2">
        <f t="shared" si="54"/>
        <v>25.905979801051778</v>
      </c>
      <c r="BN85" s="2">
        <f t="shared" si="54"/>
        <v>2.7573314404974365</v>
      </c>
      <c r="BO85" s="2">
        <f t="shared" si="61"/>
        <v>167.73324600850628</v>
      </c>
      <c r="BP85" s="2">
        <f t="shared" si="61"/>
        <v>20.7419618415576</v>
      </c>
      <c r="BQ85" s="2">
        <f t="shared" si="61"/>
        <v>8.0365219540538266</v>
      </c>
      <c r="BR85" s="11">
        <f t="shared" si="62"/>
        <v>4.9768806384519831E-2</v>
      </c>
      <c r="BS85" s="17">
        <f t="shared" si="51"/>
        <v>0.29301195465081048</v>
      </c>
      <c r="BT85" s="17">
        <f t="shared" si="52"/>
        <v>0.49193373633950904</v>
      </c>
      <c r="BU85" s="12">
        <f>(BU$3*tempmid!$I195+BU$4*tempmid!$I195^2+BU$5*tempmid!$I195^6)*(K85/K$56)^$BW$1</f>
        <v>3.1327914878976224</v>
      </c>
      <c r="BV85" s="12">
        <f>(BV$3*tempmid!$I195+BV$4*tempmid!$I195^2+BV$5*tempmid!$I195^6)*(L85/L$56)^$BW$1</f>
        <v>1.4929876419963231</v>
      </c>
      <c r="BW85" s="12">
        <f>(BW$3*tempmid!$I195+BW$4*tempmid!$I195^2+BW$5*tempmid!$I195^6)*(M85/M$56)^$BW$1</f>
        <v>0.45975245429267869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36"/>
        <v>2040</v>
      </c>
      <c r="B86" s="5">
        <f t="shared" si="65"/>
        <v>1146.0486389340142</v>
      </c>
      <c r="C86" s="5">
        <f t="shared" si="65"/>
        <v>2867.9769328519437</v>
      </c>
      <c r="D86" s="5">
        <f t="shared" si="65"/>
        <v>4085.4603940046745</v>
      </c>
      <c r="E86" s="15">
        <f t="shared" si="66"/>
        <v>8.8173104203740065E-4</v>
      </c>
      <c r="F86" s="15">
        <f t="shared" si="66"/>
        <v>1.7370692777125124E-3</v>
      </c>
      <c r="G86" s="15">
        <f t="shared" si="66"/>
        <v>3.5461651391814793E-3</v>
      </c>
      <c r="H86" s="5">
        <f t="shared" si="39"/>
        <v>78163.07750258132</v>
      </c>
      <c r="I86" s="5">
        <f t="shared" si="39"/>
        <v>21672.263806915951</v>
      </c>
      <c r="J86" s="5">
        <f t="shared" si="39"/>
        <v>8587.6309264487209</v>
      </c>
      <c r="K86" s="5">
        <f t="shared" si="40"/>
        <v>68202.234047661303</v>
      </c>
      <c r="L86" s="5">
        <f t="shared" si="40"/>
        <v>7556.638116110943</v>
      </c>
      <c r="M86" s="5">
        <f t="shared" si="40"/>
        <v>2101.9983302373666</v>
      </c>
      <c r="N86" s="15">
        <f t="shared" si="41"/>
        <v>1.9660614964487122E-2</v>
      </c>
      <c r="O86" s="15">
        <f t="shared" si="41"/>
        <v>2.4689682314124717E-2</v>
      </c>
      <c r="P86" s="15">
        <f t="shared" si="41"/>
        <v>2.2609238127758946E-2</v>
      </c>
      <c r="Q86" s="5">
        <f t="shared" si="42"/>
        <v>7953.878954066814</v>
      </c>
      <c r="R86" s="5">
        <f t="shared" si="42"/>
        <v>8993.0373793657018</v>
      </c>
      <c r="S86" s="5">
        <f t="shared" si="42"/>
        <v>4207.2734534413139</v>
      </c>
      <c r="T86" s="5">
        <f t="shared" si="67"/>
        <v>101.76005357266209</v>
      </c>
      <c r="U86" s="5">
        <f t="shared" si="67"/>
        <v>414.95606824866559</v>
      </c>
      <c r="V86" s="5">
        <f t="shared" si="67"/>
        <v>489.92248147081995</v>
      </c>
      <c r="W86" s="15">
        <f t="shared" si="44"/>
        <v>-1.0734613539272964E-2</v>
      </c>
      <c r="X86" s="15">
        <f t="shared" si="44"/>
        <v>-1.217998157191269E-2</v>
      </c>
      <c r="Y86" s="15">
        <f t="shared" si="44"/>
        <v>-9.7425357312937999E-3</v>
      </c>
      <c r="Z86" s="5">
        <f t="shared" si="48"/>
        <v>13732.261358872676</v>
      </c>
      <c r="AA86" s="5">
        <f t="shared" si="48"/>
        <v>22880.570927100394</v>
      </c>
      <c r="AB86" s="5">
        <f t="shared" si="48"/>
        <v>12272.591278006865</v>
      </c>
      <c r="AC86" s="16">
        <f t="shared" si="55"/>
        <v>2.0494815595303097</v>
      </c>
      <c r="AD86" s="16">
        <f t="shared" si="55"/>
        <v>2.9011496434268627</v>
      </c>
      <c r="AE86" s="16">
        <f t="shared" si="55"/>
        <v>3.1448828448814452</v>
      </c>
      <c r="AF86" s="15">
        <f t="shared" si="56"/>
        <v>-4.0504037456468023E-3</v>
      </c>
      <c r="AG86" s="15">
        <f t="shared" si="56"/>
        <v>2.9673830763510267E-4</v>
      </c>
      <c r="AH86" s="15">
        <f t="shared" si="56"/>
        <v>9.7937136394747881E-3</v>
      </c>
      <c r="AI86" s="1">
        <f t="shared" si="63"/>
        <v>127272.29935754809</v>
      </c>
      <c r="AJ86" s="1">
        <f t="shared" si="63"/>
        <v>33508.866070147858</v>
      </c>
      <c r="AK86" s="1">
        <f t="shared" si="63"/>
        <v>13226.202642216489</v>
      </c>
      <c r="AL86" s="14">
        <f t="shared" si="68"/>
        <v>25.836754260996816</v>
      </c>
      <c r="AM86" s="14">
        <f t="shared" si="68"/>
        <v>4.5593310471413577</v>
      </c>
      <c r="AN86" s="14">
        <f t="shared" si="68"/>
        <v>1.6547938583431077</v>
      </c>
      <c r="AO86" s="11">
        <f t="shared" si="69"/>
        <v>1.5253450869565916E-2</v>
      </c>
      <c r="AP86" s="11">
        <f t="shared" si="69"/>
        <v>1.9215325050867194E-2</v>
      </c>
      <c r="AQ86" s="11">
        <f t="shared" si="69"/>
        <v>1.7430724301054405E-2</v>
      </c>
      <c r="AR86" s="1">
        <f t="shared" si="49"/>
        <v>78163.07750258132</v>
      </c>
      <c r="AS86" s="1">
        <f t="shared" si="47"/>
        <v>21672.263806915951</v>
      </c>
      <c r="AT86" s="1">
        <f t="shared" si="47"/>
        <v>8587.6309264487209</v>
      </c>
      <c r="AU86" s="1">
        <f t="shared" si="57"/>
        <v>15632.615500516265</v>
      </c>
      <c r="AV86" s="1">
        <f t="shared" si="57"/>
        <v>4334.4527613831906</v>
      </c>
      <c r="AW86" s="1">
        <f t="shared" si="57"/>
        <v>1717.5261852897443</v>
      </c>
      <c r="AX86" s="1">
        <f t="shared" si="58"/>
        <v>54561.787238129044</v>
      </c>
      <c r="AY86" s="1">
        <f t="shared" si="58"/>
        <v>6045.3104928887542</v>
      </c>
      <c r="AZ86" s="1">
        <f t="shared" si="58"/>
        <v>1681.5986641898937</v>
      </c>
      <c r="BA86" s="1">
        <f t="shared" si="59"/>
        <v>12500.054559657052</v>
      </c>
      <c r="BB86" s="1">
        <f t="shared" si="59"/>
        <v>24971.584496873631</v>
      </c>
      <c r="BC86" s="1">
        <f t="shared" si="59"/>
        <v>30344.757917068924</v>
      </c>
      <c r="BD86" s="1">
        <f>SUM(BA86:BC86)*BT86*0.75+0.1*econlow!BD86+0.15*econhigh!BD86</f>
        <v>32380.108134045342</v>
      </c>
      <c r="BE86" s="2">
        <f t="shared" si="64"/>
        <v>0.14950789050460667</v>
      </c>
      <c r="BF86" s="2">
        <f t="shared" si="64"/>
        <v>0.11076968641152254</v>
      </c>
      <c r="BG86" s="2">
        <f t="shared" si="64"/>
        <v>5.7402569690651904E-2</v>
      </c>
      <c r="BH86" s="2">
        <f t="shared" si="53"/>
        <v>0.10825381032710277</v>
      </c>
      <c r="BI86" s="2">
        <f t="shared" si="60"/>
        <v>2.2352609323137459E-3</v>
      </c>
      <c r="BJ86" s="2">
        <f t="shared" si="60"/>
        <v>1.2269923427707043E-3</v>
      </c>
      <c r="BK86" s="2">
        <f t="shared" si="60"/>
        <v>3.295055007090149E-4</v>
      </c>
      <c r="BL86" s="2">
        <f t="shared" si="54"/>
        <v>174.7148734909315</v>
      </c>
      <c r="BM86" s="2">
        <f t="shared" si="54"/>
        <v>26.591701741592544</v>
      </c>
      <c r="BN86" s="2">
        <f t="shared" si="54"/>
        <v>2.8296716283237071</v>
      </c>
      <c r="BO86" s="2">
        <f t="shared" si="61"/>
        <v>170.19770491345139</v>
      </c>
      <c r="BP86" s="2">
        <f t="shared" si="61"/>
        <v>20.984003182162699</v>
      </c>
      <c r="BQ86" s="2">
        <f t="shared" si="61"/>
        <v>8.0333822184148946</v>
      </c>
      <c r="BR86" s="11">
        <f t="shared" si="62"/>
        <v>4.9606854974838716E-2</v>
      </c>
      <c r="BS86" s="17">
        <f t="shared" si="51"/>
        <v>0.27912046239968302</v>
      </c>
      <c r="BT86" s="17">
        <f t="shared" si="52"/>
        <v>0.47760556926165926</v>
      </c>
      <c r="BU86" s="12">
        <f>(BU$3*tempmid!$I196+BU$4*tempmid!$I196^2+BU$5*tempmid!$I196^6)*(K86/K$56)^$BW$1</f>
        <v>3.1243371278535643</v>
      </c>
      <c r="BV86" s="12">
        <f>(BV$3*tempmid!$I196+BV$4*tempmid!$I196^2+BV$5*tempmid!$I196^6)*(L86/L$56)^$BW$1</f>
        <v>1.4753836572405696</v>
      </c>
      <c r="BW86" s="12">
        <f>(BW$3*tempmid!$I196+BW$4*tempmid!$I196^2+BW$5*tempmid!$I196^6)*(M86/M$56)^$BW$1</f>
        <v>0.43866042732736449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36"/>
        <v>2041</v>
      </c>
      <c r="B87" s="5">
        <f t="shared" si="65"/>
        <v>1147.0086202616155</v>
      </c>
      <c r="C87" s="5">
        <f t="shared" si="65"/>
        <v>2872.709713740227</v>
      </c>
      <c r="D87" s="5">
        <f t="shared" si="65"/>
        <v>4099.2237253700641</v>
      </c>
      <c r="E87" s="15">
        <f t="shared" si="66"/>
        <v>8.3764448993553053E-4</v>
      </c>
      <c r="F87" s="15">
        <f t="shared" si="66"/>
        <v>1.6502158138268868E-3</v>
      </c>
      <c r="G87" s="15">
        <f t="shared" si="66"/>
        <v>3.3688568822224053E-3</v>
      </c>
      <c r="H87" s="5">
        <f t="shared" si="39"/>
        <v>79749.253475377554</v>
      </c>
      <c r="I87" s="5">
        <f t="shared" si="39"/>
        <v>22238.147203828183</v>
      </c>
      <c r="J87" s="5">
        <f t="shared" si="39"/>
        <v>8809.2013713074884</v>
      </c>
      <c r="K87" s="5">
        <f t="shared" si="40"/>
        <v>69528.033239356082</v>
      </c>
      <c r="L87" s="5">
        <f t="shared" si="40"/>
        <v>7741.1745076304396</v>
      </c>
      <c r="M87" s="5">
        <f t="shared" si="40"/>
        <v>2148.9925804213631</v>
      </c>
      <c r="N87" s="15">
        <f t="shared" si="41"/>
        <v>1.9439234069198896E-2</v>
      </c>
      <c r="O87" s="15">
        <f t="shared" si="41"/>
        <v>2.442043520994619E-2</v>
      </c>
      <c r="P87" s="15">
        <f t="shared" si="41"/>
        <v>2.2356939826250866E-2</v>
      </c>
      <c r="Q87" s="5">
        <f t="shared" si="42"/>
        <v>8028.1738223091697</v>
      </c>
      <c r="R87" s="5">
        <f t="shared" si="42"/>
        <v>9115.4590355980818</v>
      </c>
      <c r="S87" s="5">
        <f t="shared" si="42"/>
        <v>4273.7787085833725</v>
      </c>
      <c r="T87" s="5">
        <f t="shared" si="67"/>
        <v>100.66769872382385</v>
      </c>
      <c r="U87" s="5">
        <f t="shared" si="67"/>
        <v>409.9019109842435</v>
      </c>
      <c r="V87" s="5">
        <f t="shared" si="67"/>
        <v>485.14939418952633</v>
      </c>
      <c r="W87" s="15">
        <f t="shared" si="44"/>
        <v>-1.0734613539272964E-2</v>
      </c>
      <c r="X87" s="15">
        <f t="shared" si="44"/>
        <v>-1.217998157191269E-2</v>
      </c>
      <c r="Y87" s="15">
        <f t="shared" si="44"/>
        <v>-9.7425357312937999E-3</v>
      </c>
      <c r="Z87" s="5">
        <f t="shared" si="48"/>
        <v>13807.995635724614</v>
      </c>
      <c r="AA87" s="5">
        <f t="shared" si="48"/>
        <v>23207.034137373274</v>
      </c>
      <c r="AB87" s="5">
        <f t="shared" si="48"/>
        <v>12594.012665659515</v>
      </c>
      <c r="AC87" s="16">
        <f t="shared" ref="AC87:AE102" si="70">AC86*(1+AF87)</f>
        <v>2.0411803317449539</v>
      </c>
      <c r="AD87" s="16">
        <f t="shared" si="70"/>
        <v>2.9020105256622495</v>
      </c>
      <c r="AE87" s="16">
        <f t="shared" si="70"/>
        <v>3.1756829268939111</v>
      </c>
      <c r="AF87" s="15">
        <f t="shared" si="56"/>
        <v>-4.0504037456468023E-3</v>
      </c>
      <c r="AG87" s="15">
        <f t="shared" si="56"/>
        <v>2.9673830763510267E-4</v>
      </c>
      <c r="AH87" s="15">
        <f t="shared" si="56"/>
        <v>9.7937136394747881E-3</v>
      </c>
      <c r="AI87" s="1">
        <f t="shared" si="63"/>
        <v>130177.68492230956</v>
      </c>
      <c r="AJ87" s="1">
        <f t="shared" si="63"/>
        <v>34492.432224516262</v>
      </c>
      <c r="AK87" s="1">
        <f t="shared" si="63"/>
        <v>13621.108563284584</v>
      </c>
      <c r="AL87" s="14">
        <f t="shared" si="68"/>
        <v>26.226912926128485</v>
      </c>
      <c r="AM87" s="14">
        <f t="shared" si="68"/>
        <v>4.6460639849458367</v>
      </c>
      <c r="AN87" s="14">
        <f t="shared" si="68"/>
        <v>1.6833496713077658</v>
      </c>
      <c r="AO87" s="11">
        <f t="shared" si="69"/>
        <v>1.5100916360870256E-2</v>
      </c>
      <c r="AP87" s="11">
        <f t="shared" si="69"/>
        <v>1.9023171800358521E-2</v>
      </c>
      <c r="AQ87" s="11">
        <f t="shared" si="69"/>
        <v>1.7256417058043861E-2</v>
      </c>
      <c r="AR87" s="1">
        <f t="shared" si="49"/>
        <v>79749.253475377554</v>
      </c>
      <c r="AS87" s="1">
        <f t="shared" si="47"/>
        <v>22238.147203828183</v>
      </c>
      <c r="AT87" s="1">
        <f t="shared" si="47"/>
        <v>8809.2013713074884</v>
      </c>
      <c r="AU87" s="1">
        <f t="shared" si="57"/>
        <v>15949.850695075511</v>
      </c>
      <c r="AV87" s="1">
        <f t="shared" si="57"/>
        <v>4447.6294407656369</v>
      </c>
      <c r="AW87" s="1">
        <f t="shared" si="57"/>
        <v>1761.8402742614978</v>
      </c>
      <c r="AX87" s="1">
        <f t="shared" si="58"/>
        <v>55622.426591484858</v>
      </c>
      <c r="AY87" s="1">
        <f t="shared" si="58"/>
        <v>6192.9396061043526</v>
      </c>
      <c r="AZ87" s="1">
        <f t="shared" si="58"/>
        <v>1719.1940643370906</v>
      </c>
      <c r="BA87" s="1">
        <f t="shared" si="59"/>
        <v>12532.608180765461</v>
      </c>
      <c r="BB87" s="1">
        <f t="shared" si="59"/>
        <v>25082.102935599396</v>
      </c>
      <c r="BC87" s="1">
        <f t="shared" si="59"/>
        <v>30537.621716334772</v>
      </c>
      <c r="BD87" s="1">
        <f>SUM(BA87:BC87)*BT87*0.75+0.1*econlow!BD87+0.15*econhigh!BD87</f>
        <v>31592.565160999857</v>
      </c>
      <c r="BE87" s="2">
        <f t="shared" si="64"/>
        <v>0.14950789050460667</v>
      </c>
      <c r="BF87" s="2">
        <f t="shared" si="64"/>
        <v>0.11076968641152254</v>
      </c>
      <c r="BG87" s="2">
        <f t="shared" si="64"/>
        <v>5.7402569690651904E-2</v>
      </c>
      <c r="BH87" s="2">
        <f t="shared" si="53"/>
        <v>0.10800387630686986</v>
      </c>
      <c r="BI87" s="2">
        <f t="shared" si="60"/>
        <v>2.2352609323137459E-3</v>
      </c>
      <c r="BJ87" s="2">
        <f t="shared" si="60"/>
        <v>1.2269923427707043E-3</v>
      </c>
      <c r="BK87" s="2">
        <f t="shared" si="60"/>
        <v>3.295055007090149E-4</v>
      </c>
      <c r="BL87" s="2">
        <f t="shared" si="54"/>
        <v>178.26039067469767</v>
      </c>
      <c r="BM87" s="2">
        <f t="shared" si="54"/>
        <v>27.286036336504928</v>
      </c>
      <c r="BN87" s="2">
        <f t="shared" si="54"/>
        <v>2.9026803086992148</v>
      </c>
      <c r="BO87" s="2">
        <f t="shared" si="61"/>
        <v>172.69910812504642</v>
      </c>
      <c r="BP87" s="2">
        <f t="shared" si="61"/>
        <v>21.22901683653178</v>
      </c>
      <c r="BQ87" s="2">
        <f t="shared" si="61"/>
        <v>8.0303364632035468</v>
      </c>
      <c r="BR87" s="11">
        <f t="shared" si="62"/>
        <v>4.9443469341824614E-2</v>
      </c>
      <c r="BS87" s="17">
        <f t="shared" si="51"/>
        <v>0.26592858180825629</v>
      </c>
      <c r="BT87" s="17">
        <f t="shared" si="52"/>
        <v>0.4636947274385041</v>
      </c>
      <c r="BU87" s="12">
        <f>(BU$3*tempmid!$I197+BU$4*tempmid!$I197^2+BU$5*tempmid!$I197^6)*(K87/K$56)^$BW$1</f>
        <v>3.1143091179370241</v>
      </c>
      <c r="BV87" s="12">
        <f>(BV$3*tempmid!$I197+BV$4*tempmid!$I197^2+BV$5*tempmid!$I197^6)*(L87/L$56)^$BW$1</f>
        <v>1.4566667204636512</v>
      </c>
      <c r="BW87" s="12">
        <f>(BW$3*tempmid!$I197+BW$4*tempmid!$I197^2+BW$5*tempmid!$I197^6)*(M87/M$56)^$BW$1</f>
        <v>0.4166685070844407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36"/>
        <v>2042</v>
      </c>
      <c r="B88" s="5">
        <f t="shared" si="65"/>
        <v>1147.9213664397525</v>
      </c>
      <c r="C88" s="5">
        <f t="shared" si="65"/>
        <v>2877.2132751884678</v>
      </c>
      <c r="D88" s="5">
        <f t="shared" si="65"/>
        <v>4112.342938526097</v>
      </c>
      <c r="E88" s="15">
        <f t="shared" si="66"/>
        <v>7.9576226543875397E-4</v>
      </c>
      <c r="F88" s="15">
        <f t="shared" si="66"/>
        <v>1.5677050231355423E-3</v>
      </c>
      <c r="G88" s="15">
        <f t="shared" si="66"/>
        <v>3.2004140381112849E-3</v>
      </c>
      <c r="H88" s="5">
        <f t="shared" si="39"/>
        <v>81346.702194109908</v>
      </c>
      <c r="I88" s="5">
        <f t="shared" si="39"/>
        <v>22810.986018381976</v>
      </c>
      <c r="J88" s="5">
        <f t="shared" si="39"/>
        <v>9032.7632728891585</v>
      </c>
      <c r="K88" s="5">
        <f t="shared" si="40"/>
        <v>70864.350618722718</v>
      </c>
      <c r="L88" s="5">
        <f t="shared" si="40"/>
        <v>7928.1526382112825</v>
      </c>
      <c r="M88" s="5">
        <f t="shared" si="40"/>
        <v>2196.5004883874267</v>
      </c>
      <c r="N88" s="15">
        <f t="shared" si="41"/>
        <v>1.9219835756985271E-2</v>
      </c>
      <c r="O88" s="15">
        <f t="shared" si="41"/>
        <v>2.4153716002208725E-2</v>
      </c>
      <c r="P88" s="15">
        <f t="shared" si="41"/>
        <v>2.2107060023794256E-2</v>
      </c>
      <c r="Q88" s="5">
        <f t="shared" si="42"/>
        <v>8101.0797160861002</v>
      </c>
      <c r="R88" s="5">
        <f t="shared" si="42"/>
        <v>9236.3806835358628</v>
      </c>
      <c r="S88" s="5">
        <f t="shared" si="42"/>
        <v>4339.5455035241384</v>
      </c>
      <c r="T88" s="5">
        <f t="shared" si="67"/>
        <v>99.587069882135637</v>
      </c>
      <c r="U88" s="5">
        <f t="shared" si="67"/>
        <v>404.90931326216361</v>
      </c>
      <c r="V88" s="5">
        <f t="shared" si="67"/>
        <v>480.42280888161935</v>
      </c>
      <c r="W88" s="15">
        <f t="shared" si="44"/>
        <v>-1.0734613539272964E-2</v>
      </c>
      <c r="X88" s="15">
        <f t="shared" si="44"/>
        <v>-1.217998157191269E-2</v>
      </c>
      <c r="Y88" s="15">
        <f t="shared" si="44"/>
        <v>-9.7425357312937999E-3</v>
      </c>
      <c r="Z88" s="5">
        <f t="shared" si="48"/>
        <v>13880.52173996967</v>
      </c>
      <c r="AA88" s="5">
        <f t="shared" si="48"/>
        <v>23529.930204198474</v>
      </c>
      <c r="AB88" s="5">
        <f t="shared" si="48"/>
        <v>12918.380717963108</v>
      </c>
      <c r="AC88" s="16">
        <f t="shared" si="70"/>
        <v>2.0329127272837137</v>
      </c>
      <c r="AD88" s="16">
        <f t="shared" si="70"/>
        <v>2.9028716633543739</v>
      </c>
      <c r="AE88" s="16">
        <f t="shared" si="70"/>
        <v>3.2067846560896793</v>
      </c>
      <c r="AF88" s="15">
        <f t="shared" si="56"/>
        <v>-4.0504037456468023E-3</v>
      </c>
      <c r="AG88" s="15">
        <f t="shared" si="56"/>
        <v>2.9673830763510267E-4</v>
      </c>
      <c r="AH88" s="15">
        <f t="shared" si="56"/>
        <v>9.7937136394747881E-3</v>
      </c>
      <c r="AI88" s="1">
        <f t="shared" ref="AI88:AK103" si="71">(1-$AI$5)*AI87+AU87</f>
        <v>133109.76712515412</v>
      </c>
      <c r="AJ88" s="1">
        <f t="shared" si="71"/>
        <v>35490.81844283027</v>
      </c>
      <c r="AK88" s="1">
        <f t="shared" si="71"/>
        <v>14020.837981217624</v>
      </c>
      <c r="AL88" s="14">
        <f t="shared" si="68"/>
        <v>26.619002840444768</v>
      </c>
      <c r="AM88" s="14">
        <f t="shared" si="68"/>
        <v>4.7335630295931095</v>
      </c>
      <c r="AN88" s="14">
        <f t="shared" si="68"/>
        <v>1.7121077694505478</v>
      </c>
      <c r="AO88" s="11">
        <f t="shared" si="69"/>
        <v>1.4949907197261553E-2</v>
      </c>
      <c r="AP88" s="11">
        <f t="shared" si="69"/>
        <v>1.8832940082354935E-2</v>
      </c>
      <c r="AQ88" s="11">
        <f t="shared" si="69"/>
        <v>1.7083852887463422E-2</v>
      </c>
      <c r="AR88" s="1">
        <f t="shared" si="49"/>
        <v>81346.702194109908</v>
      </c>
      <c r="AS88" s="1">
        <f t="shared" si="47"/>
        <v>22810.986018381976</v>
      </c>
      <c r="AT88" s="1">
        <f t="shared" si="47"/>
        <v>9032.7632728891585</v>
      </c>
      <c r="AU88" s="1">
        <f t="shared" si="57"/>
        <v>16269.340438821982</v>
      </c>
      <c r="AV88" s="1">
        <f t="shared" si="57"/>
        <v>4562.1972036763955</v>
      </c>
      <c r="AW88" s="1">
        <f t="shared" si="57"/>
        <v>1806.5526545778318</v>
      </c>
      <c r="AX88" s="1">
        <f t="shared" si="58"/>
        <v>56691.480494978183</v>
      </c>
      <c r="AY88" s="1">
        <f t="shared" si="58"/>
        <v>6342.5221105690262</v>
      </c>
      <c r="AZ88" s="1">
        <f t="shared" si="58"/>
        <v>1757.2003907099413</v>
      </c>
      <c r="BA88" s="1">
        <f t="shared" si="59"/>
        <v>12564.434673414944</v>
      </c>
      <c r="BB88" s="1">
        <f t="shared" si="59"/>
        <v>25190.093655104523</v>
      </c>
      <c r="BC88" s="1">
        <f t="shared" si="59"/>
        <v>30725.276234213095</v>
      </c>
      <c r="BD88" s="1">
        <f>SUM(BA88:BC88)*BT88*0.75+0.1*econlow!BD88+0.15*econhigh!BD88</f>
        <v>30819.621197435885</v>
      </c>
      <c r="BE88" s="2">
        <f t="shared" ref="BE88:BG103" si="72">BE87</f>
        <v>0.14950789050460667</v>
      </c>
      <c r="BF88" s="2">
        <f t="shared" si="72"/>
        <v>0.11076968641152254</v>
      </c>
      <c r="BG88" s="2">
        <f t="shared" si="72"/>
        <v>5.7402569690651904E-2</v>
      </c>
      <c r="BH88" s="2">
        <f t="shared" si="53"/>
        <v>0.10775530599548525</v>
      </c>
      <c r="BI88" s="2">
        <f t="shared" si="60"/>
        <v>2.2352609323137459E-3</v>
      </c>
      <c r="BJ88" s="2">
        <f t="shared" si="60"/>
        <v>1.2269923427707043E-3</v>
      </c>
      <c r="BK88" s="2">
        <f t="shared" si="60"/>
        <v>3.295055007090149E-4</v>
      </c>
      <c r="BL88" s="2">
        <f t="shared" si="54"/>
        <v>181.83110538705475</v>
      </c>
      <c r="BM88" s="2">
        <f t="shared" si="54"/>
        <v>27.98890517560428</v>
      </c>
      <c r="BN88" s="2">
        <f t="shared" si="54"/>
        <v>2.9763451850193423</v>
      </c>
      <c r="BO88" s="2">
        <f t="shared" si="61"/>
        <v>175.23799281300512</v>
      </c>
      <c r="BP88" s="2">
        <f t="shared" si="61"/>
        <v>21.477035809846502</v>
      </c>
      <c r="BQ88" s="2">
        <f t="shared" si="61"/>
        <v>8.0273810563609942</v>
      </c>
      <c r="BR88" s="11">
        <f t="shared" si="62"/>
        <v>4.9278791422516538E-2</v>
      </c>
      <c r="BS88" s="17">
        <f t="shared" si="51"/>
        <v>0.25339962520805209</v>
      </c>
      <c r="BT88" s="17">
        <f t="shared" si="52"/>
        <v>0.45018905576553797</v>
      </c>
      <c r="BU88" s="12">
        <f>(BU$3*tempmid!$I198+BU$4*tempmid!$I198^2+BU$5*tempmid!$I198^6)*(K88/K$56)^$BW$1</f>
        <v>3.1026784050250562</v>
      </c>
      <c r="BV88" s="12">
        <f>(BV$3*tempmid!$I198+BV$4*tempmid!$I198^2+BV$5*tempmid!$I198^6)*(L88/L$56)^$BW$1</f>
        <v>1.4368204420690063</v>
      </c>
      <c r="BW88" s="12">
        <f>(BW$3*tempmid!$I198+BW$4*tempmid!$I198^2+BW$5*tempmid!$I198^6)*(M88/M$56)^$BW$1</f>
        <v>0.39376393318612152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36"/>
        <v>2043</v>
      </c>
      <c r="B89" s="5">
        <f t="shared" si="65"/>
        <v>1148.7891653215011</v>
      </c>
      <c r="C89" s="5">
        <f t="shared" si="65"/>
        <v>2881.4983658074057</v>
      </c>
      <c r="D89" s="5">
        <f t="shared" si="65"/>
        <v>4124.8460785925845</v>
      </c>
      <c r="E89" s="15">
        <f t="shared" si="66"/>
        <v>7.5597415216681623E-4</v>
      </c>
      <c r="F89" s="15">
        <f t="shared" si="66"/>
        <v>1.489319771978765E-3</v>
      </c>
      <c r="G89" s="15">
        <f t="shared" si="66"/>
        <v>3.0403933362057206E-3</v>
      </c>
      <c r="H89" s="5">
        <f t="shared" si="39"/>
        <v>82955.147808990252</v>
      </c>
      <c r="I89" s="5">
        <f t="shared" si="39"/>
        <v>23390.713719442334</v>
      </c>
      <c r="J89" s="5">
        <f t="shared" si="39"/>
        <v>9258.2794573232768</v>
      </c>
      <c r="K89" s="5">
        <f t="shared" si="40"/>
        <v>72210.942018916365</v>
      </c>
      <c r="L89" s="5">
        <f t="shared" si="40"/>
        <v>8117.552311326117</v>
      </c>
      <c r="M89" s="5">
        <f t="shared" si="40"/>
        <v>2244.5151360610871</v>
      </c>
      <c r="N89" s="15">
        <f t="shared" si="41"/>
        <v>1.9002381147028791E-2</v>
      </c>
      <c r="O89" s="15">
        <f t="shared" si="41"/>
        <v>2.3889508913083501E-2</v>
      </c>
      <c r="P89" s="15">
        <f t="shared" si="41"/>
        <v>2.1859611653858746E-2</v>
      </c>
      <c r="Q89" s="5">
        <f t="shared" si="42"/>
        <v>8172.578667395097</v>
      </c>
      <c r="R89" s="5">
        <f t="shared" si="42"/>
        <v>9355.7597882304417</v>
      </c>
      <c r="S89" s="5">
        <f t="shared" si="42"/>
        <v>4404.5549084666873</v>
      </c>
      <c r="T89" s="5">
        <f t="shared" si="67"/>
        <v>98.518041173442342</v>
      </c>
      <c r="U89" s="5">
        <f t="shared" si="67"/>
        <v>399.97752528833462</v>
      </c>
      <c r="V89" s="5">
        <f t="shared" si="67"/>
        <v>475.74227249996164</v>
      </c>
      <c r="W89" s="15">
        <f t="shared" si="44"/>
        <v>-1.0734613539272964E-2</v>
      </c>
      <c r="X89" s="15">
        <f t="shared" si="44"/>
        <v>-1.217998157191269E-2</v>
      </c>
      <c r="Y89" s="15">
        <f t="shared" si="44"/>
        <v>-9.7425357312937999E-3</v>
      </c>
      <c r="Z89" s="5">
        <f t="shared" si="48"/>
        <v>13949.842016618646</v>
      </c>
      <c r="AA89" s="5">
        <f t="shared" si="48"/>
        <v>23849.142706222952</v>
      </c>
      <c r="AB89" s="5">
        <f t="shared" si="48"/>
        <v>13245.640318342186</v>
      </c>
      <c r="AC89" s="16">
        <f t="shared" si="70"/>
        <v>2.0246786099585505</v>
      </c>
      <c r="AD89" s="16">
        <f t="shared" si="70"/>
        <v>2.9037330565790396</v>
      </c>
      <c r="AE89" s="16">
        <f t="shared" si="70"/>
        <v>3.2381909867148835</v>
      </c>
      <c r="AF89" s="15">
        <f t="shared" si="56"/>
        <v>-4.0504037456468023E-3</v>
      </c>
      <c r="AG89" s="15">
        <f t="shared" si="56"/>
        <v>2.9673830763510267E-4</v>
      </c>
      <c r="AH89" s="15">
        <f t="shared" si="56"/>
        <v>9.7937136394747881E-3</v>
      </c>
      <c r="AI89" s="1">
        <f t="shared" si="71"/>
        <v>136068.13085146071</v>
      </c>
      <c r="AJ89" s="1">
        <f t="shared" si="71"/>
        <v>36503.933802223641</v>
      </c>
      <c r="AK89" s="1">
        <f t="shared" si="71"/>
        <v>14425.306837673694</v>
      </c>
      <c r="AL89" s="14">
        <f t="shared" si="68"/>
        <v>27.012974946371578</v>
      </c>
      <c r="AM89" s="14">
        <f t="shared" si="68"/>
        <v>4.8218184694163639</v>
      </c>
      <c r="AN89" s="14">
        <f t="shared" si="68"/>
        <v>1.7410646727387162</v>
      </c>
      <c r="AO89" s="11">
        <f t="shared" si="69"/>
        <v>1.4800408125288936E-2</v>
      </c>
      <c r="AP89" s="11">
        <f t="shared" si="69"/>
        <v>1.8644610681531386E-2</v>
      </c>
      <c r="AQ89" s="11">
        <f t="shared" si="69"/>
        <v>1.6913014358588788E-2</v>
      </c>
      <c r="AR89" s="1">
        <f t="shared" si="49"/>
        <v>82955.147808990252</v>
      </c>
      <c r="AS89" s="1">
        <f t="shared" si="47"/>
        <v>23390.713719442334</v>
      </c>
      <c r="AT89" s="1">
        <f t="shared" si="47"/>
        <v>9258.2794573232768</v>
      </c>
      <c r="AU89" s="1">
        <f t="shared" si="57"/>
        <v>16591.029561798052</v>
      </c>
      <c r="AV89" s="1">
        <f t="shared" si="57"/>
        <v>4678.1427438884666</v>
      </c>
      <c r="AW89" s="1">
        <f t="shared" si="57"/>
        <v>1851.6558914646555</v>
      </c>
      <c r="AX89" s="1">
        <f t="shared" si="58"/>
        <v>57768.753615133108</v>
      </c>
      <c r="AY89" s="1">
        <f t="shared" si="58"/>
        <v>6494.0418490608927</v>
      </c>
      <c r="AZ89" s="1">
        <f t="shared" si="58"/>
        <v>1795.6121088488696</v>
      </c>
      <c r="BA89" s="1">
        <f t="shared" si="59"/>
        <v>12595.557973037137</v>
      </c>
      <c r="BB89" s="1">
        <f t="shared" si="59"/>
        <v>25295.637957700241</v>
      </c>
      <c r="BC89" s="1">
        <f t="shared" si="59"/>
        <v>30907.889309653921</v>
      </c>
      <c r="BD89" s="1">
        <f>SUM(BA89:BC89)*BT89*0.75+0.1*econlow!BD89+0.15*econhigh!BD89</f>
        <v>30061.324040101303</v>
      </c>
      <c r="BE89" s="2">
        <f t="shared" si="72"/>
        <v>0.14950789050460667</v>
      </c>
      <c r="BF89" s="2">
        <f t="shared" si="72"/>
        <v>0.11076968641152254</v>
      </c>
      <c r="BG89" s="2">
        <f t="shared" si="72"/>
        <v>5.7402569690651904E-2</v>
      </c>
      <c r="BH89" s="2">
        <f t="shared" si="53"/>
        <v>0.1075080343635105</v>
      </c>
      <c r="BI89" s="2">
        <f t="shared" si="60"/>
        <v>2.2352609323137459E-3</v>
      </c>
      <c r="BJ89" s="2">
        <f t="shared" si="60"/>
        <v>1.2269923427707043E-3</v>
      </c>
      <c r="BK89" s="2">
        <f t="shared" si="60"/>
        <v>3.295055007090149E-4</v>
      </c>
      <c r="BL89" s="2">
        <f t="shared" si="54"/>
        <v>185.42640103174816</v>
      </c>
      <c r="BM89" s="2">
        <f t="shared" si="54"/>
        <v>28.700226625697404</v>
      </c>
      <c r="BN89" s="2">
        <f t="shared" si="54"/>
        <v>3.050654008289293</v>
      </c>
      <c r="BO89" s="2">
        <f t="shared" si="61"/>
        <v>177.8149048662309</v>
      </c>
      <c r="BP89" s="2">
        <f t="shared" si="61"/>
        <v>21.728093588607369</v>
      </c>
      <c r="BQ89" s="2">
        <f t="shared" si="61"/>
        <v>8.0245125036136589</v>
      </c>
      <c r="BR89" s="11">
        <f t="shared" si="62"/>
        <v>4.9112956645098044E-2</v>
      </c>
      <c r="BS89" s="17">
        <f t="shared" si="51"/>
        <v>0.24149885357400197</v>
      </c>
      <c r="BT89" s="17">
        <f t="shared" si="52"/>
        <v>0.43707675317042521</v>
      </c>
      <c r="BU89" s="12">
        <f>(BU$3*tempmid!$I199+BU$4*tempmid!$I199^2+BU$5*tempmid!$I199^6)*(K89/K$56)^$BW$1</f>
        <v>3.0894162925879045</v>
      </c>
      <c r="BV89" s="12">
        <f>(BV$3*tempmid!$I199+BV$4*tempmid!$I199^2+BV$5*tempmid!$I199^6)*(L89/L$56)^$BW$1</f>
        <v>1.4158288498526053</v>
      </c>
      <c r="BW89" s="12">
        <f>(BW$3*tempmid!$I199+BW$4*tempmid!$I199^2+BW$5*tempmid!$I199^6)*(M89/M$56)^$BW$1</f>
        <v>0.36993439597664068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36"/>
        <v>2044</v>
      </c>
      <c r="B90" s="5">
        <f t="shared" ref="B90:D105" si="73">B89*(1+E90)</f>
        <v>1149.6141974910097</v>
      </c>
      <c r="C90" s="5">
        <f t="shared" si="73"/>
        <v>2885.5752646720712</v>
      </c>
      <c r="D90" s="5">
        <f t="shared" si="73"/>
        <v>4136.7601753962999</v>
      </c>
      <c r="E90" s="15">
        <f t="shared" ref="E90:G105" si="74">E89*$E$5</f>
        <v>7.1817544455847536E-4</v>
      </c>
      <c r="F90" s="15">
        <f t="shared" si="74"/>
        <v>1.4148537833798267E-3</v>
      </c>
      <c r="G90" s="15">
        <f t="shared" si="74"/>
        <v>2.8883736693954346E-3</v>
      </c>
      <c r="H90" s="5">
        <f t="shared" si="39"/>
        <v>84574.308015724251</v>
      </c>
      <c r="I90" s="5">
        <f t="shared" si="39"/>
        <v>23977.261142878378</v>
      </c>
      <c r="J90" s="5">
        <f t="shared" si="39"/>
        <v>9485.7128567228883</v>
      </c>
      <c r="K90" s="5">
        <f t="shared" si="40"/>
        <v>73567.557011999801</v>
      </c>
      <c r="L90" s="5">
        <f t="shared" si="40"/>
        <v>8309.3521892950012</v>
      </c>
      <c r="M90" s="5">
        <f t="shared" si="40"/>
        <v>2293.0294371764398</v>
      </c>
      <c r="N90" s="15">
        <f t="shared" si="41"/>
        <v>1.8786834171586664E-2</v>
      </c>
      <c r="O90" s="15">
        <f t="shared" si="41"/>
        <v>2.3627796977824689E-2</v>
      </c>
      <c r="P90" s="15">
        <f t="shared" si="41"/>
        <v>2.161460189593134E-2</v>
      </c>
      <c r="Q90" s="5">
        <f t="shared" si="42"/>
        <v>8242.6533378008935</v>
      </c>
      <c r="R90" s="5">
        <f t="shared" si="42"/>
        <v>9473.5550991477648</v>
      </c>
      <c r="S90" s="5">
        <f t="shared" si="42"/>
        <v>4468.7889178926107</v>
      </c>
      <c r="T90" s="5">
        <f t="shared" ref="T90:V105" si="75">T89*(1+W90)</f>
        <v>97.460488074799258</v>
      </c>
      <c r="U90" s="5">
        <f t="shared" si="75"/>
        <v>395.10580640114347</v>
      </c>
      <c r="V90" s="5">
        <f t="shared" si="75"/>
        <v>471.10733641124386</v>
      </c>
      <c r="W90" s="15">
        <f t="shared" si="44"/>
        <v>-1.0734613539272964E-2</v>
      </c>
      <c r="X90" s="15">
        <f t="shared" si="44"/>
        <v>-1.217998157191269E-2</v>
      </c>
      <c r="Y90" s="15">
        <f t="shared" si="44"/>
        <v>-9.7425357312937999E-3</v>
      </c>
      <c r="Z90" s="5">
        <f t="shared" si="48"/>
        <v>14015.960118181492</v>
      </c>
      <c r="AA90" s="5">
        <f t="shared" si="48"/>
        <v>24164.558418044526</v>
      </c>
      <c r="AB90" s="5">
        <f t="shared" si="48"/>
        <v>13575.736571808291</v>
      </c>
      <c r="AC90" s="16">
        <f t="shared" si="70"/>
        <v>2.0164778441330435</v>
      </c>
      <c r="AD90" s="16">
        <f t="shared" si="70"/>
        <v>2.9045947054120731</v>
      </c>
      <c r="AE90" s="16">
        <f t="shared" si="70"/>
        <v>3.2699049019486974</v>
      </c>
      <c r="AF90" s="15">
        <f t="shared" si="56"/>
        <v>-4.0504037456468023E-3</v>
      </c>
      <c r="AG90" s="15">
        <f t="shared" si="56"/>
        <v>2.9673830763510267E-4</v>
      </c>
      <c r="AH90" s="15">
        <f t="shared" si="56"/>
        <v>9.7937136394747881E-3</v>
      </c>
      <c r="AI90" s="1">
        <f t="shared" si="71"/>
        <v>139052.34732811269</v>
      </c>
      <c r="AJ90" s="1">
        <f t="shared" si="71"/>
        <v>37531.683165889743</v>
      </c>
      <c r="AK90" s="1">
        <f t="shared" si="71"/>
        <v>14834.432045370981</v>
      </c>
      <c r="AL90" s="14">
        <f t="shared" ref="AL90:AN105" si="76">AL89*(1+AO90)</f>
        <v>27.408779969717241</v>
      </c>
      <c r="AM90" s="14">
        <f t="shared" si="76"/>
        <v>4.9108203882742574</v>
      </c>
      <c r="AN90" s="14">
        <f t="shared" si="76"/>
        <v>1.7702168580298854</v>
      </c>
      <c r="AO90" s="11">
        <f t="shared" ref="AO90:AQ105" si="77">AO$5*AO89</f>
        <v>1.4652404044036046E-2</v>
      </c>
      <c r="AP90" s="11">
        <f t="shared" si="77"/>
        <v>1.8458164574716072E-2</v>
      </c>
      <c r="AQ90" s="11">
        <f t="shared" si="77"/>
        <v>1.6743884215002898E-2</v>
      </c>
      <c r="AR90" s="1">
        <f t="shared" si="49"/>
        <v>84574.308015724251</v>
      </c>
      <c r="AS90" s="1">
        <f t="shared" si="47"/>
        <v>23977.261142878378</v>
      </c>
      <c r="AT90" s="1">
        <f t="shared" si="47"/>
        <v>9485.7128567228883</v>
      </c>
      <c r="AU90" s="1">
        <f t="shared" si="57"/>
        <v>16914.861603144851</v>
      </c>
      <c r="AV90" s="1">
        <f t="shared" si="57"/>
        <v>4795.4522285756757</v>
      </c>
      <c r="AW90" s="1">
        <f t="shared" si="57"/>
        <v>1897.1425713445778</v>
      </c>
      <c r="AX90" s="1">
        <f t="shared" si="58"/>
        <v>58854.045609599845</v>
      </c>
      <c r="AY90" s="1">
        <f t="shared" si="58"/>
        <v>6647.4817514360011</v>
      </c>
      <c r="AZ90" s="1">
        <f t="shared" si="58"/>
        <v>1834.4235497411519</v>
      </c>
      <c r="BA90" s="1">
        <f t="shared" si="59"/>
        <v>12626.001035054371</v>
      </c>
      <c r="BB90" s="1">
        <f t="shared" si="59"/>
        <v>25398.814371180713</v>
      </c>
      <c r="BC90" s="1">
        <f t="shared" si="59"/>
        <v>31085.624641692582</v>
      </c>
      <c r="BD90" s="1">
        <f>SUM(BA90:BC90)*BT90*0.75+0.1*econlow!BD90+0.15*econhigh!BD90</f>
        <v>29317.692800075216</v>
      </c>
      <c r="BE90" s="2">
        <f t="shared" si="72"/>
        <v>0.14950789050460667</v>
      </c>
      <c r="BF90" s="2">
        <f t="shared" si="72"/>
        <v>0.11076968641152254</v>
      </c>
      <c r="BG90" s="2">
        <f t="shared" si="72"/>
        <v>5.7402569690651904E-2</v>
      </c>
      <c r="BH90" s="2">
        <f t="shared" si="53"/>
        <v>0.10726199841899116</v>
      </c>
      <c r="BI90" s="2">
        <f t="shared" si="60"/>
        <v>2.2352609323137459E-3</v>
      </c>
      <c r="BJ90" s="2">
        <f t="shared" si="60"/>
        <v>1.2269923427707043E-3</v>
      </c>
      <c r="BK90" s="2">
        <f t="shared" si="60"/>
        <v>3.295055007090149E-4</v>
      </c>
      <c r="BL90" s="2">
        <f t="shared" si="54"/>
        <v>189.04564658501769</v>
      </c>
      <c r="BM90" s="2">
        <f t="shared" si="54"/>
        <v>29.419915822925315</v>
      </c>
      <c r="BN90" s="2">
        <f t="shared" si="54"/>
        <v>3.1255945644364154</v>
      </c>
      <c r="BO90" s="2">
        <f t="shared" si="61"/>
        <v>180.43039899800104</v>
      </c>
      <c r="BP90" s="2">
        <f t="shared" si="61"/>
        <v>21.982224147084175</v>
      </c>
      <c r="BQ90" s="2">
        <f t="shared" si="61"/>
        <v>8.0217274465133546</v>
      </c>
      <c r="BR90" s="11">
        <f t="shared" si="62"/>
        <v>4.8946094206215401E-2</v>
      </c>
      <c r="BS90" s="17">
        <f t="shared" si="51"/>
        <v>0.23019337626548639</v>
      </c>
      <c r="BT90" s="17">
        <f t="shared" si="52"/>
        <v>0.42434636230138367</v>
      </c>
      <c r="BU90" s="12">
        <f>(BU$3*tempmid!$I200+BU$4*tempmid!$I200^2+BU$5*tempmid!$I200^6)*(K90/K$56)^$BW$1</f>
        <v>3.0744945616221311</v>
      </c>
      <c r="BV90" s="12">
        <f>(BV$3*tempmid!$I200+BV$4*tempmid!$I200^2+BV$5*tempmid!$I200^6)*(L90/L$56)^$BW$1</f>
        <v>1.3936764581212131</v>
      </c>
      <c r="BW90" s="12">
        <f>(BW$3*tempmid!$I200+BW$4*tempmid!$I200^2+BW$5*tempmid!$I200^6)*(M90/M$56)^$BW$1</f>
        <v>0.34516807633709123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36"/>
        <v>2045</v>
      </c>
      <c r="B91" s="5">
        <f t="shared" si="73"/>
        <v>1150.3985409439958</v>
      </c>
      <c r="C91" s="5">
        <f t="shared" si="73"/>
        <v>2889.4537983984969</v>
      </c>
      <c r="D91" s="5">
        <f t="shared" si="73"/>
        <v>4148.1112591051569</v>
      </c>
      <c r="E91" s="15">
        <f t="shared" si="74"/>
        <v>6.8226667233055153E-4</v>
      </c>
      <c r="F91" s="15">
        <f t="shared" si="74"/>
        <v>1.3441110942108354E-3</v>
      </c>
      <c r="G91" s="15">
        <f t="shared" si="74"/>
        <v>2.7439549859256626E-3</v>
      </c>
      <c r="H91" s="5">
        <f t="shared" si="39"/>
        <v>86203.894232166072</v>
      </c>
      <c r="I91" s="5">
        <f t="shared" si="39"/>
        <v>24570.556491002371</v>
      </c>
      <c r="J91" s="5">
        <f t="shared" si="39"/>
        <v>9715.0264733076492</v>
      </c>
      <c r="K91" s="5">
        <f t="shared" si="40"/>
        <v>74933.939121157731</v>
      </c>
      <c r="L91" s="5">
        <f t="shared" si="40"/>
        <v>8503.5298036676704</v>
      </c>
      <c r="M91" s="5">
        <f t="shared" si="40"/>
        <v>2342.0361380093273</v>
      </c>
      <c r="N91" s="15">
        <f t="shared" si="41"/>
        <v>1.8573161386004067E-2</v>
      </c>
      <c r="O91" s="15">
        <f t="shared" si="41"/>
        <v>2.3368562307760854E-2</v>
      </c>
      <c r="P91" s="15">
        <f t="shared" si="41"/>
        <v>2.1372033013772551E-2</v>
      </c>
      <c r="Q91" s="5">
        <f t="shared" si="42"/>
        <v>8311.2870334964482</v>
      </c>
      <c r="R91" s="5">
        <f t="shared" si="42"/>
        <v>9589.7266460519259</v>
      </c>
      <c r="S91" s="5">
        <f t="shared" si="42"/>
        <v>4532.2304102320195</v>
      </c>
      <c r="T91" s="5">
        <f t="shared" si="75"/>
        <v>96.414287399967364</v>
      </c>
      <c r="U91" s="5">
        <f t="shared" si="75"/>
        <v>390.29342496022184</v>
      </c>
      <c r="V91" s="5">
        <f t="shared" si="75"/>
        <v>466.51755635298269</v>
      </c>
      <c r="W91" s="15">
        <f t="shared" si="44"/>
        <v>-1.0734613539272964E-2</v>
      </c>
      <c r="X91" s="15">
        <f t="shared" si="44"/>
        <v>-1.217998157191269E-2</v>
      </c>
      <c r="Y91" s="15">
        <f t="shared" si="44"/>
        <v>-9.7425357312937999E-3</v>
      </c>
      <c r="Z91" s="5">
        <f t="shared" si="48"/>
        <v>14078.881005895799</v>
      </c>
      <c r="AA91" s="5">
        <f t="shared" si="48"/>
        <v>24476.067300286642</v>
      </c>
      <c r="AB91" s="5">
        <f t="shared" si="48"/>
        <v>13908.614748453016</v>
      </c>
      <c r="AC91" s="16">
        <f t="shared" si="70"/>
        <v>2.0083102947201534</v>
      </c>
      <c r="AD91" s="16">
        <f t="shared" si="70"/>
        <v>2.9054566099293231</v>
      </c>
      <c r="AE91" s="16">
        <f t="shared" si="70"/>
        <v>3.3019294141866977</v>
      </c>
      <c r="AF91" s="15">
        <f t="shared" si="56"/>
        <v>-4.0504037456468023E-3</v>
      </c>
      <c r="AG91" s="15">
        <f t="shared" si="56"/>
        <v>2.9673830763510267E-4</v>
      </c>
      <c r="AH91" s="15">
        <f t="shared" si="56"/>
        <v>9.7937136394747881E-3</v>
      </c>
      <c r="AI91" s="1">
        <f t="shared" si="71"/>
        <v>142061.97419844629</v>
      </c>
      <c r="AJ91" s="1">
        <f t="shared" si="71"/>
        <v>38573.967077876448</v>
      </c>
      <c r="AK91" s="1">
        <f t="shared" si="71"/>
        <v>15248.13141217846</v>
      </c>
      <c r="AL91" s="14">
        <f t="shared" si="76"/>
        <v>27.806368443002917</v>
      </c>
      <c r="AM91" s="14">
        <f t="shared" si="76"/>
        <v>5.0005586718886583</v>
      </c>
      <c r="AN91" s="14">
        <f t="shared" si="76"/>
        <v>1.7995607610751212</v>
      </c>
      <c r="AO91" s="11">
        <f t="shared" si="77"/>
        <v>1.4505880003595685E-2</v>
      </c>
      <c r="AP91" s="11">
        <f t="shared" si="77"/>
        <v>1.8273582928968912E-2</v>
      </c>
      <c r="AQ91" s="11">
        <f t="shared" si="77"/>
        <v>1.6576445372852869E-2</v>
      </c>
      <c r="AR91" s="1">
        <f t="shared" si="49"/>
        <v>86203.894232166072</v>
      </c>
      <c r="AS91" s="1">
        <f t="shared" si="47"/>
        <v>24570.556491002371</v>
      </c>
      <c r="AT91" s="1">
        <f t="shared" si="47"/>
        <v>9715.0264733076492</v>
      </c>
      <c r="AU91" s="1">
        <f t="shared" si="57"/>
        <v>17240.778846433215</v>
      </c>
      <c r="AV91" s="1">
        <f t="shared" si="57"/>
        <v>4914.1112982004743</v>
      </c>
      <c r="AW91" s="1">
        <f t="shared" si="57"/>
        <v>1943.0052946615299</v>
      </c>
      <c r="AX91" s="1">
        <f t="shared" si="58"/>
        <v>59947.151296926197</v>
      </c>
      <c r="AY91" s="1">
        <f t="shared" si="58"/>
        <v>6802.8238429341354</v>
      </c>
      <c r="AZ91" s="1">
        <f t="shared" si="58"/>
        <v>1873.6289104074617</v>
      </c>
      <c r="BA91" s="1">
        <f t="shared" si="59"/>
        <v>12655.785873607754</v>
      </c>
      <c r="BB91" s="1">
        <f t="shared" si="59"/>
        <v>25499.698709618715</v>
      </c>
      <c r="BC91" s="1">
        <f t="shared" si="59"/>
        <v>31258.641698862408</v>
      </c>
      <c r="BD91" s="1">
        <f>SUM(BA91:BC91)*BT91*0.75+0.1*econlow!BD91+0.15*econhigh!BD91</f>
        <v>28588.720225262874</v>
      </c>
      <c r="BE91" s="2">
        <f t="shared" si="72"/>
        <v>0.14950789050460667</v>
      </c>
      <c r="BF91" s="2">
        <f t="shared" si="72"/>
        <v>0.11076968641152254</v>
      </c>
      <c r="BG91" s="2">
        <f t="shared" si="72"/>
        <v>5.7402569690651904E-2</v>
      </c>
      <c r="BH91" s="2">
        <f t="shared" si="53"/>
        <v>0.10701713722433416</v>
      </c>
      <c r="BI91" s="2">
        <f t="shared" si="60"/>
        <v>2.2352609323137459E-3</v>
      </c>
      <c r="BJ91" s="2">
        <f t="shared" si="60"/>
        <v>1.2269923427707043E-3</v>
      </c>
      <c r="BK91" s="2">
        <f t="shared" si="60"/>
        <v>3.295055007090149E-4</v>
      </c>
      <c r="BL91" s="2">
        <f t="shared" si="54"/>
        <v>192.68819699046708</v>
      </c>
      <c r="BM91" s="2">
        <f t="shared" si="54"/>
        <v>30.147884672074934</v>
      </c>
      <c r="BN91" s="2">
        <f t="shared" si="54"/>
        <v>3.2011546624885723</v>
      </c>
      <c r="BO91" s="2">
        <f t="shared" si="61"/>
        <v>183.08503885409951</v>
      </c>
      <c r="BP91" s="2">
        <f t="shared" si="61"/>
        <v>22.239461953375649</v>
      </c>
      <c r="BQ91" s="2">
        <f t="shared" si="61"/>
        <v>8.0190226599323573</v>
      </c>
      <c r="BR91" s="11">
        <f t="shared" si="62"/>
        <v>4.8778327338396571E-2</v>
      </c>
      <c r="BS91" s="17">
        <f t="shared" si="51"/>
        <v>0.21945205529335046</v>
      </c>
      <c r="BT91" s="17">
        <f t="shared" si="52"/>
        <v>0.41198675951590646</v>
      </c>
      <c r="BU91" s="12">
        <f>(BU$3*tempmid!$I201+BU$4*tempmid!$I201^2+BU$5*tempmid!$I201^6)*(K91/K$56)^$BW$1</f>
        <v>3.0578855814828585</v>
      </c>
      <c r="BV91" s="12">
        <f>(BV$3*tempmid!$I201+BV$4*tempmid!$I201^2+BV$5*tempmid!$I201^6)*(L91/L$56)^$BW$1</f>
        <v>1.3703483302038948</v>
      </c>
      <c r="BW91" s="12">
        <f>(BW$3*tempmid!$I201+BW$4*tempmid!$I201^2+BW$5*tempmid!$I201^6)*(M91/M$56)^$BW$1</f>
        <v>0.31945368159925092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36"/>
        <v>2046</v>
      </c>
      <c r="B92" s="5">
        <f t="shared" si="73"/>
        <v>1151.1441755991602</v>
      </c>
      <c r="C92" s="5">
        <f t="shared" si="73"/>
        <v>2893.1433579598024</v>
      </c>
      <c r="D92" s="5">
        <f t="shared" si="73"/>
        <v>4158.9243781481728</v>
      </c>
      <c r="E92" s="15">
        <f t="shared" si="74"/>
        <v>6.481533387140239E-4</v>
      </c>
      <c r="F92" s="15">
        <f t="shared" si="74"/>
        <v>1.2769055395002935E-3</v>
      </c>
      <c r="G92" s="15">
        <f t="shared" si="74"/>
        <v>2.6067572366293792E-3</v>
      </c>
      <c r="H92" s="5">
        <f t="shared" si="39"/>
        <v>87843.611786672482</v>
      </c>
      <c r="I92" s="5">
        <f t="shared" si="39"/>
        <v>25170.525337567589</v>
      </c>
      <c r="J92" s="5">
        <f t="shared" si="39"/>
        <v>9946.1833461739952</v>
      </c>
      <c r="K92" s="5">
        <f t="shared" si="40"/>
        <v>76309.826039775318</v>
      </c>
      <c r="L92" s="5">
        <f t="shared" si="40"/>
        <v>8700.0615674010132</v>
      </c>
      <c r="M92" s="5">
        <f t="shared" si="40"/>
        <v>2391.5278186911137</v>
      </c>
      <c r="N92" s="15">
        <f t="shared" si="41"/>
        <v>1.8361331791098889E-2</v>
      </c>
      <c r="O92" s="15">
        <f t="shared" si="41"/>
        <v>2.3111786313558369E-2</v>
      </c>
      <c r="P92" s="15">
        <f t="shared" si="41"/>
        <v>2.1131903081501147E-2</v>
      </c>
      <c r="Q92" s="5">
        <f t="shared" si="42"/>
        <v>8378.4637200670495</v>
      </c>
      <c r="R92" s="5">
        <f t="shared" si="42"/>
        <v>9704.2357362806761</v>
      </c>
      <c r="S92" s="5">
        <f t="shared" si="42"/>
        <v>4594.8631102092386</v>
      </c>
      <c r="T92" s="5">
        <f t="shared" si="75"/>
        <v>95.379317285064317</v>
      </c>
      <c r="U92" s="5">
        <f t="shared" si="75"/>
        <v>385.53965823656767</v>
      </c>
      <c r="V92" s="5">
        <f t="shared" si="75"/>
        <v>461.97249239093787</v>
      </c>
      <c r="W92" s="15">
        <f t="shared" si="44"/>
        <v>-1.0734613539272964E-2</v>
      </c>
      <c r="X92" s="15">
        <f t="shared" si="44"/>
        <v>-1.217998157191269E-2</v>
      </c>
      <c r="Y92" s="15">
        <f t="shared" si="44"/>
        <v>-9.7425357312937999E-3</v>
      </c>
      <c r="Z92" s="5">
        <f t="shared" si="48"/>
        <v>14138.610950261562</v>
      </c>
      <c r="AA92" s="5">
        <f t="shared" si="48"/>
        <v>24783.562493785856</v>
      </c>
      <c r="AB92" s="5">
        <f t="shared" si="48"/>
        <v>14244.220230809704</v>
      </c>
      <c r="AC92" s="16">
        <f t="shared" si="70"/>
        <v>2.0001758271799979</v>
      </c>
      <c r="AD92" s="16">
        <f t="shared" si="70"/>
        <v>2.9063187702066609</v>
      </c>
      <c r="AE92" s="16">
        <f t="shared" si="70"/>
        <v>3.3342675653270009</v>
      </c>
      <c r="AF92" s="15">
        <f t="shared" si="56"/>
        <v>-4.0504037456468023E-3</v>
      </c>
      <c r="AG92" s="15">
        <f t="shared" si="56"/>
        <v>2.9673830763510267E-4</v>
      </c>
      <c r="AH92" s="15">
        <f t="shared" si="56"/>
        <v>9.7937136394747881E-3</v>
      </c>
      <c r="AI92" s="1">
        <f t="shared" si="71"/>
        <v>145096.55562503487</v>
      </c>
      <c r="AJ92" s="1">
        <f t="shared" si="71"/>
        <v>39630.681668289282</v>
      </c>
      <c r="AK92" s="1">
        <f t="shared" si="71"/>
        <v>15666.323565622144</v>
      </c>
      <c r="AL92" s="14">
        <f t="shared" si="76"/>
        <v>28.205690728533188</v>
      </c>
      <c r="AM92" s="14">
        <f t="shared" si="76"/>
        <v>5.0910230142347714</v>
      </c>
      <c r="AN92" s="14">
        <f t="shared" si="76"/>
        <v>1.8290927785197013</v>
      </c>
      <c r="AO92" s="11">
        <f t="shared" si="77"/>
        <v>1.4360821203559727E-2</v>
      </c>
      <c r="AP92" s="11">
        <f t="shared" si="77"/>
        <v>1.8090847099679223E-2</v>
      </c>
      <c r="AQ92" s="11">
        <f t="shared" si="77"/>
        <v>1.641068091912434E-2</v>
      </c>
      <c r="AR92" s="1">
        <f t="shared" si="49"/>
        <v>87843.611786672482</v>
      </c>
      <c r="AS92" s="1">
        <f t="shared" si="47"/>
        <v>25170.525337567589</v>
      </c>
      <c r="AT92" s="1">
        <f t="shared" si="47"/>
        <v>9946.1833461739952</v>
      </c>
      <c r="AU92" s="1">
        <f t="shared" si="57"/>
        <v>17568.722357334496</v>
      </c>
      <c r="AV92" s="1">
        <f t="shared" si="57"/>
        <v>5034.1050675135184</v>
      </c>
      <c r="AW92" s="1">
        <f t="shared" si="57"/>
        <v>1989.2366692347991</v>
      </c>
      <c r="AX92" s="1">
        <f t="shared" si="58"/>
        <v>61047.860831820253</v>
      </c>
      <c r="AY92" s="1">
        <f t="shared" si="58"/>
        <v>6960.0492539208099</v>
      </c>
      <c r="AZ92" s="1">
        <f t="shared" si="58"/>
        <v>1913.2222549528908</v>
      </c>
      <c r="BA92" s="1">
        <f t="shared" si="59"/>
        <v>12684.933599186716</v>
      </c>
      <c r="BB92" s="1">
        <f t="shared" si="59"/>
        <v>25598.364137126027</v>
      </c>
      <c r="BC92" s="1">
        <f t="shared" si="59"/>
        <v>31427.09565527389</v>
      </c>
      <c r="BD92" s="1">
        <f>SUM(BA92:BC92)*BT92*0.75+0.1*econlow!BD92+0.15*econhigh!BD92</f>
        <v>27874.374891661086</v>
      </c>
      <c r="BE92" s="2">
        <f t="shared" si="72"/>
        <v>0.14950789050460667</v>
      </c>
      <c r="BF92" s="2">
        <f t="shared" si="72"/>
        <v>0.11076968641152254</v>
      </c>
      <c r="BG92" s="2">
        <f t="shared" si="72"/>
        <v>5.7402569690651904E-2</v>
      </c>
      <c r="BH92" s="2">
        <f t="shared" si="53"/>
        <v>0.10677339190317524</v>
      </c>
      <c r="BI92" s="2">
        <f t="shared" si="60"/>
        <v>2.2352609323137459E-3</v>
      </c>
      <c r="BJ92" s="2">
        <f t="shared" si="60"/>
        <v>1.2269923427707043E-3</v>
      </c>
      <c r="BK92" s="2">
        <f t="shared" si="60"/>
        <v>3.295055007090149E-4</v>
      </c>
      <c r="BL92" s="2">
        <f t="shared" si="54"/>
        <v>196.35339358008429</v>
      </c>
      <c r="BM92" s="2">
        <f t="shared" si="54"/>
        <v>30.88404185271143</v>
      </c>
      <c r="BN92" s="2">
        <f t="shared" si="54"/>
        <v>3.2773221236247276</v>
      </c>
      <c r="BO92" s="2">
        <f t="shared" si="61"/>
        <v>185.77939712370463</v>
      </c>
      <c r="BP92" s="2">
        <f t="shared" si="61"/>
        <v>22.499841975137603</v>
      </c>
      <c r="BQ92" s="2">
        <f t="shared" si="61"/>
        <v>8.0163950491279312</v>
      </c>
      <c r="BR92" s="11">
        <f t="shared" si="62"/>
        <v>4.8609773567036524E-2</v>
      </c>
      <c r="BS92" s="17">
        <f t="shared" si="51"/>
        <v>0.20924541399542337</v>
      </c>
      <c r="BT92" s="17">
        <f t="shared" si="52"/>
        <v>0.39998714516107425</v>
      </c>
      <c r="BU92" s="12">
        <f>(BU$3*tempmid!$I202+BU$4*tempmid!$I202^2+BU$5*tempmid!$I202^6)*(K92/K$56)^$BW$1</f>
        <v>3.0395624111719179</v>
      </c>
      <c r="BV92" s="12">
        <f>(BV$3*tempmid!$I202+BV$4*tempmid!$I202^2+BV$5*tempmid!$I202^6)*(L92/L$56)^$BW$1</f>
        <v>1.3458301347307644</v>
      </c>
      <c r="BW92" s="12">
        <f>(BW$3*tempmid!$I202+BW$4*tempmid!$I202^2+BW$5*tempmid!$I202^6)*(M92/M$56)^$BW$1</f>
        <v>0.29278047773261817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36"/>
        <v>2047</v>
      </c>
      <c r="B93" s="5">
        <f t="shared" si="73"/>
        <v>1151.8529876428784</v>
      </c>
      <c r="C93" s="5">
        <f t="shared" si="73"/>
        <v>2896.6529152011326</v>
      </c>
      <c r="D93" s="5">
        <f t="shared" si="73"/>
        <v>4169.2236190565382</v>
      </c>
      <c r="E93" s="15">
        <f t="shared" si="74"/>
        <v>6.1574567177832265E-4</v>
      </c>
      <c r="F93" s="15">
        <f t="shared" si="74"/>
        <v>1.2130602625252788E-3</v>
      </c>
      <c r="G93" s="15">
        <f t="shared" si="74"/>
        <v>2.4764193747979103E-3</v>
      </c>
      <c r="H93" s="5">
        <f t="shared" si="39"/>
        <v>89493.160117533946</v>
      </c>
      <c r="I93" s="5">
        <f t="shared" si="39"/>
        <v>25777.090638190679</v>
      </c>
      <c r="J93" s="5">
        <f t="shared" si="39"/>
        <v>10179.146520713919</v>
      </c>
      <c r="K93" s="5">
        <f t="shared" si="40"/>
        <v>77694.949856986874</v>
      </c>
      <c r="L93" s="5">
        <f t="shared" si="40"/>
        <v>8898.9227887528305</v>
      </c>
      <c r="M93" s="5">
        <f t="shared" si="40"/>
        <v>2441.4968950543789</v>
      </c>
      <c r="N93" s="15">
        <f t="shared" si="41"/>
        <v>1.8151316666474626E-2</v>
      </c>
      <c r="O93" s="15">
        <f t="shared" si="41"/>
        <v>2.2857449894026827E-2</v>
      </c>
      <c r="P93" s="15">
        <f t="shared" si="41"/>
        <v>2.0894206612496413E-2</v>
      </c>
      <c r="Q93" s="5">
        <f t="shared" si="42"/>
        <v>8444.1680368689613</v>
      </c>
      <c r="R93" s="5">
        <f t="shared" si="42"/>
        <v>9817.0449532125967</v>
      </c>
      <c r="S93" s="5">
        <f t="shared" si="42"/>
        <v>4656.6715537397986</v>
      </c>
      <c r="T93" s="5">
        <f t="shared" si="75"/>
        <v>94.355457174369448</v>
      </c>
      <c r="U93" s="5">
        <f t="shared" si="75"/>
        <v>380.84379230400475</v>
      </c>
      <c r="V93" s="5">
        <f t="shared" si="75"/>
        <v>457.47170887694432</v>
      </c>
      <c r="W93" s="15">
        <f t="shared" si="44"/>
        <v>-1.0734613539272964E-2</v>
      </c>
      <c r="X93" s="15">
        <f t="shared" si="44"/>
        <v>-1.217998157191269E-2</v>
      </c>
      <c r="Y93" s="15">
        <f t="shared" si="44"/>
        <v>-9.7425357312937999E-3</v>
      </c>
      <c r="Z93" s="5">
        <f t="shared" si="48"/>
        <v>14195.157530745479</v>
      </c>
      <c r="AA93" s="5">
        <f t="shared" si="48"/>
        <v>25086.940317362896</v>
      </c>
      <c r="AB93" s="5">
        <f t="shared" si="48"/>
        <v>14582.498465110046</v>
      </c>
      <c r="AC93" s="16">
        <f t="shared" si="70"/>
        <v>1.9920743075176359</v>
      </c>
      <c r="AD93" s="16">
        <f t="shared" si="70"/>
        <v>2.9071811863199799</v>
      </c>
      <c r="AE93" s="16">
        <f t="shared" si="70"/>
        <v>3.3669224270592024</v>
      </c>
      <c r="AF93" s="15">
        <f t="shared" si="56"/>
        <v>-4.0504037456468023E-3</v>
      </c>
      <c r="AG93" s="15">
        <f t="shared" si="56"/>
        <v>2.9673830763510267E-4</v>
      </c>
      <c r="AH93" s="15">
        <f t="shared" si="56"/>
        <v>9.7937136394747881E-3</v>
      </c>
      <c r="AI93" s="1">
        <f t="shared" si="71"/>
        <v>148155.62241986589</v>
      </c>
      <c r="AJ93" s="1">
        <f t="shared" si="71"/>
        <v>40701.718568973876</v>
      </c>
      <c r="AK93" s="1">
        <f t="shared" si="71"/>
        <v>16088.927878294729</v>
      </c>
      <c r="AL93" s="14">
        <f t="shared" si="76"/>
        <v>28.606697041193801</v>
      </c>
      <c r="AM93" s="14">
        <f t="shared" si="76"/>
        <v>5.1822029239769263</v>
      </c>
      <c r="AN93" s="14">
        <f t="shared" si="76"/>
        <v>1.8588092698998651</v>
      </c>
      <c r="AO93" s="11">
        <f t="shared" si="77"/>
        <v>1.421721299152413E-2</v>
      </c>
      <c r="AP93" s="11">
        <f t="shared" si="77"/>
        <v>1.7909938628682429E-2</v>
      </c>
      <c r="AQ93" s="11">
        <f t="shared" si="77"/>
        <v>1.6246574109933097E-2</v>
      </c>
      <c r="AR93" s="1">
        <f t="shared" si="49"/>
        <v>89493.160117533946</v>
      </c>
      <c r="AS93" s="1">
        <f t="shared" si="47"/>
        <v>25777.090638190679</v>
      </c>
      <c r="AT93" s="1">
        <f t="shared" si="47"/>
        <v>10179.146520713919</v>
      </c>
      <c r="AU93" s="1">
        <f t="shared" si="57"/>
        <v>17898.632023506791</v>
      </c>
      <c r="AV93" s="1">
        <f t="shared" si="57"/>
        <v>5155.418127638136</v>
      </c>
      <c r="AW93" s="1">
        <f t="shared" si="57"/>
        <v>2035.8293041427839</v>
      </c>
      <c r="AX93" s="1">
        <f t="shared" si="58"/>
        <v>62155.959885589495</v>
      </c>
      <c r="AY93" s="1">
        <f t="shared" si="58"/>
        <v>7119.1382310022645</v>
      </c>
      <c r="AZ93" s="1">
        <f t="shared" si="58"/>
        <v>1953.1975160435031</v>
      </c>
      <c r="BA93" s="1">
        <f t="shared" si="59"/>
        <v>12713.464455144574</v>
      </c>
      <c r="BB93" s="1">
        <f t="shared" si="59"/>
        <v>25694.881233957316</v>
      </c>
      <c r="BC93" s="1">
        <f t="shared" si="59"/>
        <v>31591.137350487195</v>
      </c>
      <c r="BD93" s="1">
        <f>SUM(BA93:BC93)*BT93*0.75+0.1*econlow!BD93+0.15*econhigh!BD93</f>
        <v>27174.603267360577</v>
      </c>
      <c r="BE93" s="2">
        <f t="shared" si="72"/>
        <v>0.14950789050460667</v>
      </c>
      <c r="BF93" s="2">
        <f t="shared" si="72"/>
        <v>0.11076968641152254</v>
      </c>
      <c r="BG93" s="2">
        <f t="shared" si="72"/>
        <v>5.7402569690651904E-2</v>
      </c>
      <c r="BH93" s="2">
        <f t="shared" si="53"/>
        <v>0.1065307056386561</v>
      </c>
      <c r="BI93" s="2">
        <f t="shared" si="60"/>
        <v>2.2352609323137459E-3</v>
      </c>
      <c r="BJ93" s="2">
        <f t="shared" si="60"/>
        <v>1.2269923427707043E-3</v>
      </c>
      <c r="BK93" s="2">
        <f t="shared" si="60"/>
        <v>3.295055007090149E-4</v>
      </c>
      <c r="BL93" s="2">
        <f t="shared" si="54"/>
        <v>200.04056452002226</v>
      </c>
      <c r="BM93" s="2">
        <f t="shared" si="54"/>
        <v>31.62829283196637</v>
      </c>
      <c r="BN93" s="2">
        <f t="shared" si="54"/>
        <v>3.3540847710982669</v>
      </c>
      <c r="BO93" s="2">
        <f t="shared" si="61"/>
        <v>188.51405565290449</v>
      </c>
      <c r="BP93" s="2">
        <f t="shared" si="61"/>
        <v>22.763399685035189</v>
      </c>
      <c r="BQ93" s="2">
        <f t="shared" si="61"/>
        <v>8.0138416464730025</v>
      </c>
      <c r="BR93" s="11">
        <f t="shared" si="62"/>
        <v>4.8440544956771275E-2</v>
      </c>
      <c r="BS93" s="17">
        <f t="shared" si="51"/>
        <v>0.19954554999390967</v>
      </c>
      <c r="BT93" s="17">
        <f t="shared" si="52"/>
        <v>0.3883370341369653</v>
      </c>
      <c r="BU93" s="12">
        <f>(BU$3*tempmid!$I203+BU$4*tempmid!$I203^2+BU$5*tempmid!$I203^6)*(K93/K$56)^$BW$1</f>
        <v>3.0194988915788192</v>
      </c>
      <c r="BV93" s="12">
        <f>(BV$3*tempmid!$I203+BV$4*tempmid!$I203^2+BV$5*tempmid!$I203^6)*(L93/L$56)^$BW$1</f>
        <v>1.3201081960241485</v>
      </c>
      <c r="BW93" s="12">
        <f>(BW$3*tempmid!$I203+BW$4*tempmid!$I203^2+BW$5*tempmid!$I203^6)*(M93/M$56)^$BW$1</f>
        <v>0.26513831797720067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36"/>
        <v>2048</v>
      </c>
      <c r="B94" s="5">
        <f t="shared" si="73"/>
        <v>1152.5267737099612</v>
      </c>
      <c r="C94" s="5">
        <f t="shared" si="73"/>
        <v>2899.9910390196028</v>
      </c>
      <c r="D94" s="5">
        <f t="shared" si="73"/>
        <v>4179.0321278972297</v>
      </c>
      <c r="E94" s="15">
        <f t="shared" si="74"/>
        <v>5.8495838818940651E-4</v>
      </c>
      <c r="F94" s="15">
        <f t="shared" si="74"/>
        <v>1.1524072493990149E-3</v>
      </c>
      <c r="G94" s="15">
        <f t="shared" si="74"/>
        <v>2.3525984060580145E-3</v>
      </c>
      <c r="H94" s="5">
        <f t="shared" si="39"/>
        <v>91152.232982823931</v>
      </c>
      <c r="I94" s="5">
        <f t="shared" si="39"/>
        <v>26390.172746050157</v>
      </c>
      <c r="J94" s="5">
        <f t="shared" si="39"/>
        <v>10413.879020669121</v>
      </c>
      <c r="K94" s="5">
        <f t="shared" si="40"/>
        <v>79089.037289265456</v>
      </c>
      <c r="L94" s="5">
        <f t="shared" si="40"/>
        <v>9100.0876868129417</v>
      </c>
      <c r="M94" s="5">
        <f t="shared" si="40"/>
        <v>2491.9356209661614</v>
      </c>
      <c r="N94" s="15">
        <f t="shared" si="41"/>
        <v>1.7943089413722246E-2</v>
      </c>
      <c r="O94" s="15">
        <f t="shared" si="41"/>
        <v>2.2605533594960425E-2</v>
      </c>
      <c r="P94" s="15">
        <f t="shared" si="41"/>
        <v>2.0658935104096887E-2</v>
      </c>
      <c r="Q94" s="5">
        <f t="shared" si="42"/>
        <v>8508.3853109378415</v>
      </c>
      <c r="R94" s="5">
        <f t="shared" si="42"/>
        <v>9928.1181557334094</v>
      </c>
      <c r="S94" s="5">
        <f t="shared" si="42"/>
        <v>4717.6410552518228</v>
      </c>
      <c r="T94" s="5">
        <f t="shared" si="75"/>
        <v>93.342587806281173</v>
      </c>
      <c r="U94" s="5">
        <f t="shared" si="75"/>
        <v>376.20512193196464</v>
      </c>
      <c r="V94" s="5">
        <f t="shared" si="75"/>
        <v>453.01477440715468</v>
      </c>
      <c r="W94" s="15">
        <f t="shared" si="44"/>
        <v>-1.0734613539272964E-2</v>
      </c>
      <c r="X94" s="15">
        <f t="shared" si="44"/>
        <v>-1.217998157191269E-2</v>
      </c>
      <c r="Y94" s="15">
        <f t="shared" si="44"/>
        <v>-9.7425357312937999E-3</v>
      </c>
      <c r="Z94" s="5">
        <f t="shared" si="48"/>
        <v>14248.529634525599</v>
      </c>
      <c r="AA94" s="5">
        <f t="shared" si="48"/>
        <v>25386.100268667167</v>
      </c>
      <c r="AB94" s="5">
        <f t="shared" si="48"/>
        <v>14923.394916436686</v>
      </c>
      <c r="AC94" s="16">
        <f t="shared" si="70"/>
        <v>1.9840056022808596</v>
      </c>
      <c r="AD94" s="16">
        <f t="shared" si="70"/>
        <v>2.9080438583451973</v>
      </c>
      <c r="AE94" s="16">
        <f t="shared" si="70"/>
        <v>3.3998971011561459</v>
      </c>
      <c r="AF94" s="15">
        <f t="shared" si="56"/>
        <v>-4.0504037456468023E-3</v>
      </c>
      <c r="AG94" s="15">
        <f t="shared" si="56"/>
        <v>2.9673830763510267E-4</v>
      </c>
      <c r="AH94" s="15">
        <f t="shared" si="56"/>
        <v>9.7937136394747881E-3</v>
      </c>
      <c r="AI94" s="1">
        <f t="shared" si="71"/>
        <v>151238.69220138609</v>
      </c>
      <c r="AJ94" s="1">
        <f t="shared" si="71"/>
        <v>41786.964839714623</v>
      </c>
      <c r="AK94" s="1">
        <f t="shared" si="71"/>
        <v>16515.864394608041</v>
      </c>
      <c r="AL94" s="14">
        <f t="shared" si="76"/>
        <v>29.009337470964269</v>
      </c>
      <c r="AM94" s="14">
        <f t="shared" si="76"/>
        <v>5.2740877309434335</v>
      </c>
      <c r="AN94" s="14">
        <f t="shared" si="76"/>
        <v>1.888706559633927</v>
      </c>
      <c r="AO94" s="11">
        <f t="shared" si="77"/>
        <v>1.4075040861608889E-2</v>
      </c>
      <c r="AP94" s="11">
        <f t="shared" si="77"/>
        <v>1.7730839242395605E-2</v>
      </c>
      <c r="AQ94" s="11">
        <f t="shared" si="77"/>
        <v>1.6084108368833765E-2</v>
      </c>
      <c r="AR94" s="1">
        <f t="shared" si="49"/>
        <v>91152.232982823931</v>
      </c>
      <c r="AS94" s="1">
        <f t="shared" si="47"/>
        <v>26390.172746050157</v>
      </c>
      <c r="AT94" s="1">
        <f t="shared" si="47"/>
        <v>10413.879020669121</v>
      </c>
      <c r="AU94" s="1">
        <f t="shared" si="57"/>
        <v>18230.446596564787</v>
      </c>
      <c r="AV94" s="1">
        <f t="shared" si="57"/>
        <v>5278.0345492100314</v>
      </c>
      <c r="AW94" s="1">
        <f t="shared" si="57"/>
        <v>2082.7758041338243</v>
      </c>
      <c r="AX94" s="1">
        <f t="shared" si="58"/>
        <v>63271.229831412369</v>
      </c>
      <c r="AY94" s="1">
        <f t="shared" si="58"/>
        <v>7280.0701494503537</v>
      </c>
      <c r="AZ94" s="1">
        <f t="shared" si="58"/>
        <v>1993.5484967729292</v>
      </c>
      <c r="BA94" s="1">
        <f t="shared" si="59"/>
        <v>12741.39785309063</v>
      </c>
      <c r="BB94" s="1">
        <f t="shared" si="59"/>
        <v>25789.318064402934</v>
      </c>
      <c r="BC94" s="1">
        <f t="shared" si="59"/>
        <v>31750.913270535406</v>
      </c>
      <c r="BD94" s="1">
        <f>SUM(BA94:BC94)*BT94*0.75+0.1*econlow!BD94+0.15*econhigh!BD94</f>
        <v>26489.331653582871</v>
      </c>
      <c r="BE94" s="2">
        <f t="shared" si="72"/>
        <v>0.14950789050460667</v>
      </c>
      <c r="BF94" s="2">
        <f t="shared" si="72"/>
        <v>0.11076968641152254</v>
      </c>
      <c r="BG94" s="2">
        <f t="shared" si="72"/>
        <v>5.7402569690651904E-2</v>
      </c>
      <c r="BH94" s="2">
        <f t="shared" si="53"/>
        <v>0.10628902366435208</v>
      </c>
      <c r="BI94" s="2">
        <f t="shared" si="60"/>
        <v>2.2352609323137459E-3</v>
      </c>
      <c r="BJ94" s="2">
        <f t="shared" si="60"/>
        <v>1.2269923427707043E-3</v>
      </c>
      <c r="BK94" s="2">
        <f t="shared" si="60"/>
        <v>3.295055007090149E-4</v>
      </c>
      <c r="BL94" s="2">
        <f t="shared" si="54"/>
        <v>203.7490252796668</v>
      </c>
      <c r="BM94" s="2">
        <f t="shared" si="54"/>
        <v>32.380539883799671</v>
      </c>
      <c r="BN94" s="2">
        <f t="shared" si="54"/>
        <v>3.4314304210286846</v>
      </c>
      <c r="BO94" s="2">
        <f t="shared" si="61"/>
        <v>191.28960556076601</v>
      </c>
      <c r="BP94" s="2">
        <f t="shared" si="61"/>
        <v>23.030171065966265</v>
      </c>
      <c r="BQ94" s="2">
        <f t="shared" si="61"/>
        <v>8.011359607934466</v>
      </c>
      <c r="BR94" s="11">
        <f t="shared" si="62"/>
        <v>4.8270748347318787E-2</v>
      </c>
      <c r="BS94" s="17">
        <f t="shared" si="51"/>
        <v>0.19032605230097926</v>
      </c>
      <c r="BT94" s="17">
        <f t="shared" si="52"/>
        <v>0.37702624673491775</v>
      </c>
      <c r="BU94" s="12">
        <f>(BU$3*tempmid!$I204+BU$4*tempmid!$I204^2+BU$5*tempmid!$I204^6)*(K94/K$56)^$BW$1</f>
        <v>2.9976697291305787</v>
      </c>
      <c r="BV94" s="12">
        <f>(BV$3*tempmid!$I204+BV$4*tempmid!$I204^2+BV$5*tempmid!$I204^6)*(L94/L$56)^$BW$1</f>
        <v>1.2931695389252618</v>
      </c>
      <c r="BW94" s="12">
        <f>(BW$3*tempmid!$I204+BW$4*tempmid!$I204^2+BW$5*tempmid!$I204^6)*(M94/M$56)^$BW$1</f>
        <v>0.23651766809109781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36"/>
        <v>2049</v>
      </c>
      <c r="B95" s="5">
        <f t="shared" si="73"/>
        <v>1153.167244903661</v>
      </c>
      <c r="C95" s="5">
        <f t="shared" si="73"/>
        <v>2903.1659111813333</v>
      </c>
      <c r="D95" s="5">
        <f t="shared" si="73"/>
        <v>4188.3721330040389</v>
      </c>
      <c r="E95" s="15">
        <f t="shared" si="74"/>
        <v>5.5571046877993615E-4</v>
      </c>
      <c r="F95" s="15">
        <f t="shared" si="74"/>
        <v>1.0947868869290642E-3</v>
      </c>
      <c r="G95" s="15">
        <f t="shared" si="74"/>
        <v>2.2349684857551136E-3</v>
      </c>
      <c r="H95" s="5">
        <f t="shared" si="39"/>
        <v>92820.518679984583</v>
      </c>
      <c r="I95" s="5">
        <f t="shared" si="39"/>
        <v>27009.689432703937</v>
      </c>
      <c r="J95" s="5">
        <f t="shared" si="39"/>
        <v>10650.343822792927</v>
      </c>
      <c r="K95" s="5">
        <f t="shared" si="40"/>
        <v>80491.809917597071</v>
      </c>
      <c r="L95" s="5">
        <f t="shared" si="40"/>
        <v>9303.5294085942769</v>
      </c>
      <c r="M95" s="5">
        <f t="shared" si="40"/>
        <v>2542.8360911078234</v>
      </c>
      <c r="N95" s="15">
        <f t="shared" si="41"/>
        <v>1.7736625408664608E-2</v>
      </c>
      <c r="O95" s="15">
        <f t="shared" si="41"/>
        <v>2.2356017742130696E-2</v>
      </c>
      <c r="P95" s="15">
        <f t="shared" si="41"/>
        <v>2.0426077509148044E-2</v>
      </c>
      <c r="Q95" s="5">
        <f t="shared" si="42"/>
        <v>8571.1015703470566</v>
      </c>
      <c r="R95" s="5">
        <f t="shared" si="42"/>
        <v>10037.420478518414</v>
      </c>
      <c r="S95" s="5">
        <f t="shared" si="42"/>
        <v>4777.7576773030742</v>
      </c>
      <c r="T95" s="5">
        <f t="shared" si="75"/>
        <v>92.340591199425091</v>
      </c>
      <c r="U95" s="5">
        <f t="shared" si="75"/>
        <v>371.62295047957417</v>
      </c>
      <c r="V95" s="5">
        <f t="shared" si="75"/>
        <v>448.60126178068896</v>
      </c>
      <c r="W95" s="15">
        <f t="shared" si="44"/>
        <v>-1.0734613539272964E-2</v>
      </c>
      <c r="X95" s="15">
        <f t="shared" si="44"/>
        <v>-1.217998157191269E-2</v>
      </c>
      <c r="Y95" s="15">
        <f t="shared" si="44"/>
        <v>-9.7425357312937999E-3</v>
      </c>
      <c r="Z95" s="5">
        <f t="shared" si="48"/>
        <v>14298.737454158254</v>
      </c>
      <c r="AA95" s="5">
        <f t="shared" si="48"/>
        <v>25680.945027602836</v>
      </c>
      <c r="AB95" s="5">
        <f t="shared" si="48"/>
        <v>15266.855027751208</v>
      </c>
      <c r="AC95" s="16">
        <f t="shared" si="70"/>
        <v>1.9759695785579969</v>
      </c>
      <c r="AD95" s="16">
        <f t="shared" si="70"/>
        <v>2.9089067863582514</v>
      </c>
      <c r="AE95" s="16">
        <f t="shared" si="70"/>
        <v>3.4331947197685495</v>
      </c>
      <c r="AF95" s="15">
        <f t="shared" si="56"/>
        <v>-4.0504037456468023E-3</v>
      </c>
      <c r="AG95" s="15">
        <f t="shared" si="56"/>
        <v>2.9673830763510267E-4</v>
      </c>
      <c r="AH95" s="15">
        <f t="shared" si="56"/>
        <v>9.7937136394747881E-3</v>
      </c>
      <c r="AI95" s="1">
        <f t="shared" si="71"/>
        <v>154345.26957781226</v>
      </c>
      <c r="AJ95" s="1">
        <f t="shared" si="71"/>
        <v>42886.302904953191</v>
      </c>
      <c r="AK95" s="1">
        <f t="shared" si="71"/>
        <v>16947.053759281062</v>
      </c>
      <c r="AL95" s="14">
        <f t="shared" si="76"/>
        <v>29.413562005133574</v>
      </c>
      <c r="AM95" s="14">
        <f t="shared" si="76"/>
        <v>5.3666665926340062</v>
      </c>
      <c r="AN95" s="14">
        <f t="shared" si="76"/>
        <v>1.9187809390061856</v>
      </c>
      <c r="AO95" s="11">
        <f t="shared" si="77"/>
        <v>1.39342904529928E-2</v>
      </c>
      <c r="AP95" s="11">
        <f t="shared" si="77"/>
        <v>1.755353084997165E-2</v>
      </c>
      <c r="AQ95" s="11">
        <f t="shared" si="77"/>
        <v>1.5923267285145426E-2</v>
      </c>
      <c r="AR95" s="1">
        <f t="shared" si="49"/>
        <v>92820.518679984583</v>
      </c>
      <c r="AS95" s="1">
        <f t="shared" si="47"/>
        <v>27009.689432703937</v>
      </c>
      <c r="AT95" s="1">
        <f t="shared" si="47"/>
        <v>10650.343822792927</v>
      </c>
      <c r="AU95" s="1">
        <f t="shared" si="57"/>
        <v>18564.103735996916</v>
      </c>
      <c r="AV95" s="1">
        <f t="shared" si="57"/>
        <v>5401.937886540788</v>
      </c>
      <c r="AW95" s="1">
        <f t="shared" si="57"/>
        <v>2130.0687645585854</v>
      </c>
      <c r="AX95" s="1">
        <f t="shared" si="58"/>
        <v>64393.44793407766</v>
      </c>
      <c r="AY95" s="1">
        <f t="shared" si="58"/>
        <v>7442.8235268754224</v>
      </c>
      <c r="AZ95" s="1">
        <f t="shared" si="58"/>
        <v>2034.2688728862588</v>
      </c>
      <c r="BA95" s="1">
        <f t="shared" si="59"/>
        <v>12768.752407155218</v>
      </c>
      <c r="BB95" s="1">
        <f t="shared" si="59"/>
        <v>25881.740245977362</v>
      </c>
      <c r="BC95" s="1">
        <f t="shared" si="59"/>
        <v>31906.565547672788</v>
      </c>
      <c r="BD95" s="1">
        <f>SUM(BA95:BC95)*BT95*0.75+0.1*econlow!BD95+0.15*econhigh!BD95</f>
        <v>25818.468007293573</v>
      </c>
      <c r="BE95" s="2">
        <f t="shared" si="72"/>
        <v>0.14950789050460667</v>
      </c>
      <c r="BF95" s="2">
        <f t="shared" si="72"/>
        <v>0.11076968641152254</v>
      </c>
      <c r="BG95" s="2">
        <f t="shared" si="72"/>
        <v>5.7402569690651904E-2</v>
      </c>
      <c r="BH95" s="2">
        <f t="shared" si="53"/>
        <v>0.10604829324893586</v>
      </c>
      <c r="BI95" s="2">
        <f t="shared" si="60"/>
        <v>2.2352609323137459E-3</v>
      </c>
      <c r="BJ95" s="2">
        <f t="shared" si="60"/>
        <v>1.2269923427707043E-3</v>
      </c>
      <c r="BK95" s="2">
        <f t="shared" si="60"/>
        <v>3.295055007090149E-4</v>
      </c>
      <c r="BL95" s="2">
        <f t="shared" si="54"/>
        <v>207.47807912246782</v>
      </c>
      <c r="BM95" s="2">
        <f t="shared" si="54"/>
        <v>33.140682114542535</v>
      </c>
      <c r="BN95" s="2">
        <f t="shared" si="54"/>
        <v>3.5093468740525475</v>
      </c>
      <c r="BO95" s="2">
        <f t="shared" si="61"/>
        <v>194.10664735790655</v>
      </c>
      <c r="BP95" s="2">
        <f t="shared" si="61"/>
        <v>23.300192616100947</v>
      </c>
      <c r="BQ95" s="2">
        <f t="shared" si="61"/>
        <v>8.0089462093664405</v>
      </c>
      <c r="BR95" s="11">
        <f t="shared" si="62"/>
        <v>4.8100485578993019E-2</v>
      </c>
      <c r="BS95" s="17">
        <f t="shared" si="51"/>
        <v>0.18156192243372549</v>
      </c>
      <c r="BT95" s="17">
        <f t="shared" si="52"/>
        <v>0.3660448997426386</v>
      </c>
      <c r="BU95" s="12">
        <f>(BU$3*tempmid!$I205+BU$4*tempmid!$I205^2+BU$5*tempmid!$I205^6)*(K95/K$56)^$BW$1</f>
        <v>2.9740505712769516</v>
      </c>
      <c r="BV95" s="12">
        <f>(BV$3*tempmid!$I205+BV$4*tempmid!$I205^2+BV$5*tempmid!$I205^6)*(L95/L$56)^$BW$1</f>
        <v>1.2650019283614673</v>
      </c>
      <c r="BW95" s="12">
        <f>(BW$3*tempmid!$I205+BW$4*tempmid!$I205^2+BW$5*tempmid!$I205^6)*(M95/M$56)^$BW$1</f>
        <v>0.20690962837743332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36"/>
        <v>2050</v>
      </c>
      <c r="B96" s="5">
        <f t="shared" si="73"/>
        <v>1153.7760306583957</v>
      </c>
      <c r="C96" s="5">
        <f t="shared" si="73"/>
        <v>2906.1853417529674</v>
      </c>
      <c r="D96" s="5">
        <f t="shared" si="73"/>
        <v>4197.2649687417243</v>
      </c>
      <c r="E96" s="15">
        <f t="shared" si="74"/>
        <v>5.2792494534093935E-4</v>
      </c>
      <c r="F96" s="15">
        <f t="shared" si="74"/>
        <v>1.0400475425826109E-3</v>
      </c>
      <c r="G96" s="15">
        <f t="shared" si="74"/>
        <v>2.123220061467358E-3</v>
      </c>
      <c r="H96" s="5">
        <f t="shared" si="39"/>
        <v>94497.700274451548</v>
      </c>
      <c r="I96" s="5">
        <f t="shared" si="39"/>
        <v>27635.555913858178</v>
      </c>
      <c r="J96" s="5">
        <f t="shared" si="39"/>
        <v>10888.503834081774</v>
      </c>
      <c r="K96" s="5">
        <f t="shared" si="40"/>
        <v>81902.984429765784</v>
      </c>
      <c r="L96" s="5">
        <f t="shared" si="40"/>
        <v>9509.2200476067464</v>
      </c>
      <c r="M96" s="5">
        <f t="shared" si="40"/>
        <v>2594.190244164161</v>
      </c>
      <c r="N96" s="15">
        <f t="shared" si="41"/>
        <v>1.7531901861983057E-2</v>
      </c>
      <c r="O96" s="15">
        <f t="shared" si="41"/>
        <v>2.2108882551868936E-2</v>
      </c>
      <c r="P96" s="15">
        <f t="shared" si="41"/>
        <v>2.0195620644177792E-2</v>
      </c>
      <c r="Q96" s="5">
        <f t="shared" si="42"/>
        <v>8632.303556941617</v>
      </c>
      <c r="R96" s="5">
        <f t="shared" si="42"/>
        <v>10144.918332956755</v>
      </c>
      <c r="S96" s="5">
        <f t="shared" si="42"/>
        <v>4837.0082023651785</v>
      </c>
      <c r="T96" s="5">
        <f t="shared" si="75"/>
        <v>91.349350638911275</v>
      </c>
      <c r="U96" s="5">
        <f t="shared" si="75"/>
        <v>367.09658979103313</v>
      </c>
      <c r="V96" s="5">
        <f t="shared" si="75"/>
        <v>444.23074795868712</v>
      </c>
      <c r="W96" s="15">
        <f t="shared" si="44"/>
        <v>-1.0734613539272964E-2</v>
      </c>
      <c r="X96" s="15">
        <f t="shared" si="44"/>
        <v>-1.217998157191269E-2</v>
      </c>
      <c r="Y96" s="15">
        <f t="shared" si="44"/>
        <v>-9.7425357312937999E-3</v>
      </c>
      <c r="Z96" s="5">
        <f t="shared" si="48"/>
        <v>14345.792484061434</v>
      </c>
      <c r="AA96" s="5">
        <f t="shared" si="48"/>
        <v>25971.38046186855</v>
      </c>
      <c r="AB96" s="5">
        <f t="shared" si="48"/>
        <v>15612.824182755852</v>
      </c>
      <c r="AC96" s="16">
        <f t="shared" si="70"/>
        <v>1.9679661039757215</v>
      </c>
      <c r="AD96" s="16">
        <f t="shared" si="70"/>
        <v>2.9097699704351037</v>
      </c>
      <c r="AE96" s="16">
        <f t="shared" si="70"/>
        <v>3.4668184457225197</v>
      </c>
      <c r="AF96" s="15">
        <f t="shared" si="56"/>
        <v>-4.0504037456468023E-3</v>
      </c>
      <c r="AG96" s="15">
        <f t="shared" si="56"/>
        <v>2.9673830763510267E-4</v>
      </c>
      <c r="AH96" s="15">
        <f t="shared" si="56"/>
        <v>9.7937136394747881E-3</v>
      </c>
      <c r="AI96" s="1">
        <f t="shared" si="71"/>
        <v>157474.84635602793</v>
      </c>
      <c r="AJ96" s="1">
        <f t="shared" si="71"/>
        <v>43999.610500998657</v>
      </c>
      <c r="AK96" s="1">
        <f t="shared" si="71"/>
        <v>17382.417147911539</v>
      </c>
      <c r="AL96" s="14">
        <f t="shared" si="76"/>
        <v>29.819320550207852</v>
      </c>
      <c r="AM96" s="14">
        <f t="shared" si="76"/>
        <v>5.4599285007533664</v>
      </c>
      <c r="AN96" s="14">
        <f t="shared" si="76"/>
        <v>1.9490286681420892</v>
      </c>
      <c r="AO96" s="11">
        <f t="shared" si="77"/>
        <v>1.3794947548462872E-2</v>
      </c>
      <c r="AP96" s="11">
        <f t="shared" si="77"/>
        <v>1.7377995541471934E-2</v>
      </c>
      <c r="AQ96" s="11">
        <f t="shared" si="77"/>
        <v>1.5764034612293972E-2</v>
      </c>
      <c r="AR96" s="1">
        <f t="shared" si="49"/>
        <v>94497.700274451548</v>
      </c>
      <c r="AS96" s="1">
        <f t="shared" si="47"/>
        <v>27635.555913858178</v>
      </c>
      <c r="AT96" s="1">
        <f t="shared" si="47"/>
        <v>10888.503834081774</v>
      </c>
      <c r="AU96" s="1">
        <f t="shared" si="57"/>
        <v>18899.540054890309</v>
      </c>
      <c r="AV96" s="1">
        <f t="shared" si="57"/>
        <v>5527.1111827716359</v>
      </c>
      <c r="AW96" s="1">
        <f t="shared" si="57"/>
        <v>2177.7007668163546</v>
      </c>
      <c r="AX96" s="1">
        <f t="shared" si="58"/>
        <v>65522.387543812627</v>
      </c>
      <c r="AY96" s="1">
        <f t="shared" si="58"/>
        <v>7607.3760380853964</v>
      </c>
      <c r="AZ96" s="1">
        <f t="shared" si="58"/>
        <v>2075.3521953313289</v>
      </c>
      <c r="BA96" s="1">
        <f t="shared" si="59"/>
        <v>12795.545967128874</v>
      </c>
      <c r="BB96" s="1">
        <f t="shared" si="59"/>
        <v>25972.211019465522</v>
      </c>
      <c r="BC96" s="1">
        <f t="shared" si="59"/>
        <v>32058.231976626852</v>
      </c>
      <c r="BD96" s="1">
        <f>SUM(BA96:BC96)*BT96*0.75+0.1*econlow!BD96+0.15*econhigh!BD96</f>
        <v>25161.903650103854</v>
      </c>
      <c r="BE96" s="2">
        <f t="shared" si="72"/>
        <v>0.14950789050460667</v>
      </c>
      <c r="BF96" s="2">
        <f t="shared" si="72"/>
        <v>0.11076968641152254</v>
      </c>
      <c r="BG96" s="2">
        <f t="shared" si="72"/>
        <v>5.7402569690651904E-2</v>
      </c>
      <c r="BH96" s="2">
        <f t="shared" si="53"/>
        <v>0.10580846367552776</v>
      </c>
      <c r="BI96" s="2">
        <f t="shared" si="60"/>
        <v>2.2352609323137459E-3</v>
      </c>
      <c r="BJ96" s="2">
        <f t="shared" si="60"/>
        <v>1.2269923427707043E-3</v>
      </c>
      <c r="BK96" s="2">
        <f t="shared" si="60"/>
        <v>3.295055007090149E-4</v>
      </c>
      <c r="BL96" s="2">
        <f t="shared" si="54"/>
        <v>211.2270176169755</v>
      </c>
      <c r="BM96" s="2">
        <f t="shared" si="54"/>
        <v>33.908615494515637</v>
      </c>
      <c r="BN96" s="2">
        <f t="shared" si="54"/>
        <v>3.5878219078211431</v>
      </c>
      <c r="BO96" s="2">
        <f t="shared" si="61"/>
        <v>196.96579106754265</v>
      </c>
      <c r="BP96" s="2">
        <f t="shared" si="61"/>
        <v>23.573501353773835</v>
      </c>
      <c r="BQ96" s="2">
        <f t="shared" si="61"/>
        <v>8.0065988426763237</v>
      </c>
      <c r="BR96" s="11">
        <f t="shared" si="62"/>
        <v>4.7929853708201769E-2</v>
      </c>
      <c r="BS96" s="17">
        <f t="shared" si="51"/>
        <v>0.17322949939616411</v>
      </c>
      <c r="BT96" s="17">
        <f t="shared" si="52"/>
        <v>0.35538339780838696</v>
      </c>
      <c r="BU96" s="12">
        <f>(BU$3*tempmid!$I206+BU$4*tempmid!$I206^2+BU$5*tempmid!$I206^6)*(K96/K$56)^$BW$1</f>
        <v>2.9486180742150818</v>
      </c>
      <c r="BV96" s="12">
        <f>(BV$3*tempmid!$I206+BV$4*tempmid!$I206^2+BV$5*tempmid!$I206^6)*(L96/L$56)^$BW$1</f>
        <v>1.2355939039439394</v>
      </c>
      <c r="BW96" s="12">
        <f>(BW$3*tempmid!$I206+BW$4*tempmid!$I206^2+BW$5*tempmid!$I206^6)*(M96/M$56)^$BW$1</f>
        <v>0.17630595265021876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36"/>
        <v>2051</v>
      </c>
      <c r="B97" s="5">
        <f t="shared" si="73"/>
        <v>1154.3546824489206</v>
      </c>
      <c r="C97" s="5">
        <f t="shared" si="73"/>
        <v>2909.0567841297984</v>
      </c>
      <c r="D97" s="5">
        <f t="shared" si="73"/>
        <v>4205.7311000674044</v>
      </c>
      <c r="E97" s="15">
        <f t="shared" si="74"/>
        <v>5.0152869807389231E-4</v>
      </c>
      <c r="F97" s="15">
        <f t="shared" si="74"/>
        <v>9.8804516545348024E-4</v>
      </c>
      <c r="G97" s="15">
        <f t="shared" si="74"/>
        <v>2.01705905839399E-3</v>
      </c>
      <c r="H97" s="5">
        <f t="shared" si="39"/>
        <v>96183.455836610927</v>
      </c>
      <c r="I97" s="5">
        <f t="shared" si="39"/>
        <v>28267.684879912314</v>
      </c>
      <c r="J97" s="5">
        <f t="shared" si="39"/>
        <v>11128.321871526583</v>
      </c>
      <c r="K97" s="5">
        <f t="shared" si="40"/>
        <v>83322.272867262349</v>
      </c>
      <c r="L97" s="5">
        <f t="shared" si="40"/>
        <v>9717.1306638375499</v>
      </c>
      <c r="M97" s="5">
        <f t="shared" si="40"/>
        <v>2645.9898663869008</v>
      </c>
      <c r="N97" s="15">
        <f t="shared" si="41"/>
        <v>1.7328897687649558E-2</v>
      </c>
      <c r="O97" s="15">
        <f t="shared" si="41"/>
        <v>2.1864108222327872E-2</v>
      </c>
      <c r="P97" s="15">
        <f t="shared" si="41"/>
        <v>1.9967549542392771E-2</v>
      </c>
      <c r="Q97" s="5">
        <f t="shared" si="42"/>
        <v>8691.9787383792645</v>
      </c>
      <c r="R97" s="5">
        <f t="shared" si="42"/>
        <v>10250.579408552916</v>
      </c>
      <c r="S97" s="5">
        <f t="shared" si="42"/>
        <v>4895.3801066467013</v>
      </c>
      <c r="T97" s="5">
        <f t="shared" si="75"/>
        <v>90.368750662739032</v>
      </c>
      <c r="U97" s="5">
        <f t="shared" si="75"/>
        <v>362.62536009226636</v>
      </c>
      <c r="V97" s="5">
        <f t="shared" si="75"/>
        <v>439.90281402376024</v>
      </c>
      <c r="W97" s="15">
        <f t="shared" si="44"/>
        <v>-1.0734613539272964E-2</v>
      </c>
      <c r="X97" s="15">
        <f t="shared" si="44"/>
        <v>-1.217998157191269E-2</v>
      </c>
      <c r="Y97" s="15">
        <f t="shared" si="44"/>
        <v>-9.7425357312937999E-3</v>
      </c>
      <c r="Z97" s="5">
        <f t="shared" si="48"/>
        <v>14389.707515722212</v>
      </c>
      <c r="AA97" s="5">
        <f t="shared" si="48"/>
        <v>26257.315634163941</v>
      </c>
      <c r="AB97" s="5">
        <f t="shared" si="48"/>
        <v>15961.247672531752</v>
      </c>
      <c r="AC97" s="16">
        <f t="shared" si="70"/>
        <v>1.9599950466968723</v>
      </c>
      <c r="AD97" s="16">
        <f t="shared" si="70"/>
        <v>2.9106334106517382</v>
      </c>
      <c r="AE97" s="16">
        <f t="shared" si="70"/>
        <v>3.500771472819975</v>
      </c>
      <c r="AF97" s="15">
        <f t="shared" si="56"/>
        <v>-4.0504037456468023E-3</v>
      </c>
      <c r="AG97" s="15">
        <f t="shared" si="56"/>
        <v>2.9673830763510267E-4</v>
      </c>
      <c r="AH97" s="15">
        <f t="shared" si="56"/>
        <v>9.7937136394747881E-3</v>
      </c>
      <c r="AI97" s="1">
        <f t="shared" si="71"/>
        <v>160626.90177531543</v>
      </c>
      <c r="AJ97" s="1">
        <f t="shared" si="71"/>
        <v>45126.760633670427</v>
      </c>
      <c r="AK97" s="1">
        <f t="shared" si="71"/>
        <v>17821.876199936742</v>
      </c>
      <c r="AL97" s="14">
        <f t="shared" si="76"/>
        <v>30.22656295349956</v>
      </c>
      <c r="AM97" s="14">
        <f t="shared" si="76"/>
        <v>5.5538622877647859</v>
      </c>
      <c r="AN97" s="14">
        <f t="shared" si="76"/>
        <v>1.979445977973185</v>
      </c>
      <c r="AO97" s="11">
        <f t="shared" si="77"/>
        <v>1.3656998072978243E-2</v>
      </c>
      <c r="AP97" s="11">
        <f t="shared" si="77"/>
        <v>1.7204215586057215E-2</v>
      </c>
      <c r="AQ97" s="11">
        <f t="shared" si="77"/>
        <v>1.5606394266171032E-2</v>
      </c>
      <c r="AR97" s="1">
        <f t="shared" si="49"/>
        <v>96183.455836610927</v>
      </c>
      <c r="AS97" s="1">
        <f t="shared" si="47"/>
        <v>28267.684879912314</v>
      </c>
      <c r="AT97" s="1">
        <f t="shared" si="47"/>
        <v>11128.321871526583</v>
      </c>
      <c r="AU97" s="1">
        <f t="shared" si="57"/>
        <v>19236.691167322188</v>
      </c>
      <c r="AV97" s="1">
        <f t="shared" si="57"/>
        <v>5653.5369759824634</v>
      </c>
      <c r="AW97" s="1">
        <f t="shared" si="57"/>
        <v>2225.6643743053169</v>
      </c>
      <c r="AX97" s="1">
        <f t="shared" si="58"/>
        <v>66657.818293809862</v>
      </c>
      <c r="AY97" s="1">
        <f t="shared" si="58"/>
        <v>7773.7045310700387</v>
      </c>
      <c r="AZ97" s="1">
        <f t="shared" si="58"/>
        <v>2116.7918931095201</v>
      </c>
      <c r="BA97" s="1">
        <f t="shared" si="59"/>
        <v>12821.795650481388</v>
      </c>
      <c r="BB97" s="1">
        <f t="shared" si="59"/>
        <v>26060.791319440112</v>
      </c>
      <c r="BC97" s="1">
        <f t="shared" si="59"/>
        <v>32206.046045324005</v>
      </c>
      <c r="BD97" s="1">
        <f>SUM(BA97:BC97)*BT97*0.75+0.1*econlow!BD97+0.15*econhigh!BD97</f>
        <v>24519.514868277671</v>
      </c>
      <c r="BE97" s="2">
        <f t="shared" si="72"/>
        <v>0.14950789050460667</v>
      </c>
      <c r="BF97" s="2">
        <f t="shared" si="72"/>
        <v>0.11076968641152254</v>
      </c>
      <c r="BG97" s="2">
        <f t="shared" si="72"/>
        <v>5.7402569690651904E-2</v>
      </c>
      <c r="BH97" s="2">
        <f t="shared" si="53"/>
        <v>0.10556948621656594</v>
      </c>
      <c r="BI97" s="2">
        <f t="shared" si="60"/>
        <v>2.2352609323137459E-3</v>
      </c>
      <c r="BJ97" s="2">
        <f t="shared" si="60"/>
        <v>1.2269923427707043E-3</v>
      </c>
      <c r="BK97" s="2">
        <f t="shared" si="60"/>
        <v>3.295055007090149E-4</v>
      </c>
      <c r="BL97" s="2">
        <f t="shared" si="54"/>
        <v>214.99512116650095</v>
      </c>
      <c r="BM97" s="2">
        <f t="shared" si="54"/>
        <v>34.684232895507627</v>
      </c>
      <c r="BN97" s="2">
        <f t="shared" si="54"/>
        <v>3.6668432703284486</v>
      </c>
      <c r="BO97" s="2">
        <f t="shared" si="61"/>
        <v>199.86765634899652</v>
      </c>
      <c r="BP97" s="2">
        <f t="shared" si="61"/>
        <v>23.850134822263033</v>
      </c>
      <c r="BQ97" s="2">
        <f t="shared" si="61"/>
        <v>8.0043150119101671</v>
      </c>
      <c r="BR97" s="11">
        <f t="shared" si="62"/>
        <v>4.77589452132334E-2</v>
      </c>
      <c r="BS97" s="17">
        <f t="shared" si="51"/>
        <v>0.16530638838389294</v>
      </c>
      <c r="BT97" s="17">
        <f t="shared" si="52"/>
        <v>0.34503242505668635</v>
      </c>
      <c r="BU97" s="12">
        <f>(BU$3*tempmid!$I207+BU$4*tempmid!$I207^2+BU$5*tempmid!$I207^6)*(K97/K$56)^$BW$1</f>
        <v>2.9213499632393662</v>
      </c>
      <c r="BV97" s="12">
        <f>(BV$3*tempmid!$I207+BV$4*tempmid!$I207^2+BV$5*tempmid!$I207^6)*(L97/L$56)^$BW$1</f>
        <v>1.2049348098720833</v>
      </c>
      <c r="BW97" s="12">
        <f>(BW$3*tempmid!$I207+BW$4*tempmid!$I207^2+BW$5*tempmid!$I207^6)*(M97/M$56)^$BW$1</f>
        <v>0.14469906429362833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36"/>
        <v>2052</v>
      </c>
      <c r="B98" s="5">
        <f t="shared" si="73"/>
        <v>1154.9046773498744</v>
      </c>
      <c r="C98" s="5">
        <f t="shared" si="73"/>
        <v>2911.7873496468078</v>
      </c>
      <c r="D98" s="5">
        <f t="shared" si="73"/>
        <v>4213.7901476793368</v>
      </c>
      <c r="E98" s="15">
        <f t="shared" si="74"/>
        <v>4.764522631701977E-4</v>
      </c>
      <c r="F98" s="15">
        <f t="shared" si="74"/>
        <v>9.3864290718080623E-4</v>
      </c>
      <c r="G98" s="15">
        <f t="shared" si="74"/>
        <v>1.9162061054742905E-3</v>
      </c>
      <c r="H98" s="5">
        <f t="shared" si="39"/>
        <v>97877.458686377824</v>
      </c>
      <c r="I98" s="5">
        <f t="shared" si="39"/>
        <v>28905.986531098755</v>
      </c>
      <c r="J98" s="5">
        <f t="shared" si="39"/>
        <v>11369.760644326116</v>
      </c>
      <c r="K98" s="5">
        <f t="shared" si="40"/>
        <v>84749.382876320436</v>
      </c>
      <c r="L98" s="5">
        <f t="shared" si="40"/>
        <v>9927.231305062498</v>
      </c>
      <c r="M98" s="5">
        <f t="shared" si="40"/>
        <v>2698.2265955004405</v>
      </c>
      <c r="N98" s="15">
        <f t="shared" si="41"/>
        <v>1.7127593378682304E-2</v>
      </c>
      <c r="O98" s="15">
        <f t="shared" si="41"/>
        <v>2.162167500812151E-2</v>
      </c>
      <c r="P98" s="15">
        <f t="shared" si="41"/>
        <v>1.9741847758800724E-2</v>
      </c>
      <c r="Q98" s="5">
        <f t="shared" si="42"/>
        <v>8750.1153194164763</v>
      </c>
      <c r="R98" s="5">
        <f t="shared" si="42"/>
        <v>10354.372674650524</v>
      </c>
      <c r="S98" s="5">
        <f t="shared" si="42"/>
        <v>4952.8615358285524</v>
      </c>
      <c r="T98" s="5">
        <f t="shared" si="75"/>
        <v>89.398677048347608</v>
      </c>
      <c r="U98" s="5">
        <f t="shared" si="75"/>
        <v>358.20858988883435</v>
      </c>
      <c r="V98" s="5">
        <f t="shared" si="75"/>
        <v>435.61704513983705</v>
      </c>
      <c r="W98" s="15">
        <f t="shared" si="44"/>
        <v>-1.0734613539272964E-2</v>
      </c>
      <c r="X98" s="15">
        <f t="shared" si="44"/>
        <v>-1.217998157191269E-2</v>
      </c>
      <c r="Y98" s="15">
        <f t="shared" si="44"/>
        <v>-9.7425357312937999E-3</v>
      </c>
      <c r="Z98" s="5">
        <f t="shared" si="48"/>
        <v>14430.496631548791</v>
      </c>
      <c r="AA98" s="5">
        <f t="shared" si="48"/>
        <v>26538.662810640188</v>
      </c>
      <c r="AB98" s="5">
        <f t="shared" si="48"/>
        <v>16312.070665879748</v>
      </c>
      <c r="AC98" s="16">
        <f t="shared" si="70"/>
        <v>1.9520562754182822</v>
      </c>
      <c r="AD98" s="16">
        <f t="shared" si="70"/>
        <v>2.9114971070841613</v>
      </c>
      <c r="AE98" s="16">
        <f t="shared" si="70"/>
        <v>3.5350570261420162</v>
      </c>
      <c r="AF98" s="15">
        <f t="shared" si="56"/>
        <v>-4.0504037456468023E-3</v>
      </c>
      <c r="AG98" s="15">
        <f t="shared" si="56"/>
        <v>2.9673830763510267E-4</v>
      </c>
      <c r="AH98" s="15">
        <f t="shared" si="56"/>
        <v>9.7937136394747881E-3</v>
      </c>
      <c r="AI98" s="1">
        <f t="shared" si="71"/>
        <v>163800.90276510609</v>
      </c>
      <c r="AJ98" s="1">
        <f t="shared" si="71"/>
        <v>46267.621546285845</v>
      </c>
      <c r="AK98" s="1">
        <f t="shared" si="71"/>
        <v>18265.352954248385</v>
      </c>
      <c r="AL98" s="14">
        <f t="shared" si="76"/>
        <v>30.635239024388174</v>
      </c>
      <c r="AM98" s="14">
        <f t="shared" si="76"/>
        <v>5.6484566334574238</v>
      </c>
      <c r="AN98" s="14">
        <f t="shared" si="76"/>
        <v>2.0100290721904126</v>
      </c>
      <c r="AO98" s="11">
        <f t="shared" si="77"/>
        <v>1.352042809224846E-2</v>
      </c>
      <c r="AP98" s="11">
        <f t="shared" si="77"/>
        <v>1.7032173430196643E-2</v>
      </c>
      <c r="AQ98" s="11">
        <f t="shared" si="77"/>
        <v>1.5450330323509322E-2</v>
      </c>
      <c r="AR98" s="1">
        <f t="shared" si="49"/>
        <v>97877.458686377824</v>
      </c>
      <c r="AS98" s="1">
        <f t="shared" si="47"/>
        <v>28905.986531098755</v>
      </c>
      <c r="AT98" s="1">
        <f t="shared" si="47"/>
        <v>11369.760644326116</v>
      </c>
      <c r="AU98" s="1">
        <f t="shared" si="57"/>
        <v>19575.491737275566</v>
      </c>
      <c r="AV98" s="1">
        <f t="shared" si="57"/>
        <v>5781.1973062197512</v>
      </c>
      <c r="AW98" s="1">
        <f t="shared" si="57"/>
        <v>2273.9521288652231</v>
      </c>
      <c r="AX98" s="1">
        <f t="shared" si="58"/>
        <v>67799.506301056361</v>
      </c>
      <c r="AY98" s="1">
        <f t="shared" si="58"/>
        <v>7941.7850440499997</v>
      </c>
      <c r="AZ98" s="1">
        <f t="shared" si="58"/>
        <v>2158.5812764003526</v>
      </c>
      <c r="BA98" s="1">
        <f t="shared" si="59"/>
        <v>12847.51787327033</v>
      </c>
      <c r="BB98" s="1">
        <f t="shared" si="59"/>
        <v>26147.539844909294</v>
      </c>
      <c r="BC98" s="1">
        <f t="shared" si="59"/>
        <v>32350.13697823746</v>
      </c>
      <c r="BD98" s="1">
        <f>SUM(BA98:BC98)*BT98*0.75+0.1*econlow!BD98+0.15*econhigh!BD98</f>
        <v>23891.164408713848</v>
      </c>
      <c r="BE98" s="2">
        <f t="shared" si="72"/>
        <v>0.14950789050460667</v>
      </c>
      <c r="BF98" s="2">
        <f t="shared" si="72"/>
        <v>0.11076968641152254</v>
      </c>
      <c r="BG98" s="2">
        <f t="shared" si="72"/>
        <v>5.7402569690651904E-2</v>
      </c>
      <c r="BH98" s="2">
        <f t="shared" si="53"/>
        <v>0.10533131410492444</v>
      </c>
      <c r="BI98" s="2">
        <f t="shared" si="60"/>
        <v>2.2352609323137459E-3</v>
      </c>
      <c r="BJ98" s="2">
        <f t="shared" si="60"/>
        <v>1.2269923427707043E-3</v>
      </c>
      <c r="BK98" s="2">
        <f t="shared" si="60"/>
        <v>3.295055007090149E-4</v>
      </c>
      <c r="BL98" s="2">
        <f t="shared" si="54"/>
        <v>218.78165955581304</v>
      </c>
      <c r="BM98" s="2">
        <f t="shared" si="54"/>
        <v>35.467424133891285</v>
      </c>
      <c r="BN98" s="2">
        <f t="shared" si="54"/>
        <v>3.7463986740503286</v>
      </c>
      <c r="BO98" s="2">
        <f t="shared" si="61"/>
        <v>202.81287262365782</v>
      </c>
      <c r="BP98" s="2">
        <f t="shared" si="61"/>
        <v>24.130131094485726</v>
      </c>
      <c r="BQ98" s="2">
        <f t="shared" si="61"/>
        <v>8.0020923292973247</v>
      </c>
      <c r="BR98" s="11">
        <f t="shared" si="62"/>
        <v>4.7587848190725007E-2</v>
      </c>
      <c r="BS98" s="17">
        <f t="shared" si="51"/>
        <v>0.15777139306622748</v>
      </c>
      <c r="BT98" s="17">
        <f t="shared" si="52"/>
        <v>0.33498293694823916</v>
      </c>
      <c r="BU98" s="12">
        <f>(BU$3*tempmid!$I208+BU$4*tempmid!$I208^2+BU$5*tempmid!$I208^6)*(K98/K$56)^$BW$1</f>
        <v>2.8922250860869347</v>
      </c>
      <c r="BV98" s="12">
        <f>(BV$3*tempmid!$I208+BV$4*tempmid!$I208^2+BV$5*tempmid!$I208^6)*(L98/L$56)^$BW$1</f>
        <v>1.1730148204089463</v>
      </c>
      <c r="BW98" s="12">
        <f>(BW$3*tempmid!$I208+BW$4*tempmid!$I208^2+BW$5*tempmid!$I208^6)*(M98/M$56)^$BW$1</f>
        <v>0.11208206956415315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36"/>
        <v>2053</v>
      </c>
      <c r="B99" s="5">
        <f t="shared" si="73"/>
        <v>1155.42742144978</v>
      </c>
      <c r="C99" s="5">
        <f t="shared" si="73"/>
        <v>2914.3838217626244</v>
      </c>
      <c r="D99" s="5">
        <f t="shared" si="73"/>
        <v>4221.4609135670989</v>
      </c>
      <c r="E99" s="15">
        <f t="shared" si="74"/>
        <v>4.5262965001168778E-4</v>
      </c>
      <c r="F99" s="15">
        <f t="shared" si="74"/>
        <v>8.9171076182176592E-4</v>
      </c>
      <c r="G99" s="15">
        <f t="shared" si="74"/>
        <v>1.820395800200576E-3</v>
      </c>
      <c r="H99" s="5">
        <f t="shared" si="39"/>
        <v>99579.37764468274</v>
      </c>
      <c r="I99" s="5">
        <f t="shared" si="39"/>
        <v>29550.368617028853</v>
      </c>
      <c r="J99" s="5">
        <f t="shared" si="39"/>
        <v>11612.782738496795</v>
      </c>
      <c r="K99" s="5">
        <f t="shared" si="40"/>
        <v>86184.017962577753</v>
      </c>
      <c r="L99" s="5">
        <f t="shared" si="40"/>
        <v>10139.491029413119</v>
      </c>
      <c r="M99" s="5">
        <f t="shared" si="40"/>
        <v>2750.8919249199184</v>
      </c>
      <c r="N99" s="15">
        <f t="shared" si="41"/>
        <v>1.6927970889781596E-2</v>
      </c>
      <c r="O99" s="15">
        <f t="shared" si="41"/>
        <v>2.1381563280627569E-2</v>
      </c>
      <c r="P99" s="15">
        <f t="shared" si="41"/>
        <v>1.9518497633705945E-2</v>
      </c>
      <c r="Q99" s="5">
        <f t="shared" si="42"/>
        <v>8806.7022523830619</v>
      </c>
      <c r="R99" s="5">
        <f t="shared" si="42"/>
        <v>10456.268382332928</v>
      </c>
      <c r="S99" s="5">
        <f t="shared" si="42"/>
        <v>5009.4412825874679</v>
      </c>
      <c r="T99" s="5">
        <f t="shared" si="75"/>
        <v>88.439016799311318</v>
      </c>
      <c r="U99" s="5">
        <f t="shared" si="75"/>
        <v>353.8456158650875</v>
      </c>
      <c r="V99" s="5">
        <f t="shared" si="75"/>
        <v>431.37303051240156</v>
      </c>
      <c r="W99" s="15">
        <f t="shared" si="44"/>
        <v>-1.0734613539272964E-2</v>
      </c>
      <c r="X99" s="15">
        <f t="shared" si="44"/>
        <v>-1.217998157191269E-2</v>
      </c>
      <c r="Y99" s="15">
        <f t="shared" si="44"/>
        <v>-9.7425357312937999E-3</v>
      </c>
      <c r="Z99" s="5">
        <f t="shared" si="48"/>
        <v>14468.175197301367</v>
      </c>
      <c r="AA99" s="5">
        <f t="shared" si="48"/>
        <v>26815.337470196133</v>
      </c>
      <c r="AB99" s="5">
        <f t="shared" si="48"/>
        <v>16665.238183277692</v>
      </c>
      <c r="AC99" s="16">
        <f t="shared" si="70"/>
        <v>1.9441496593686147</v>
      </c>
      <c r="AD99" s="16">
        <f t="shared" si="70"/>
        <v>2.912361059808402</v>
      </c>
      <c r="AE99" s="16">
        <f t="shared" si="70"/>
        <v>3.5696783623552646</v>
      </c>
      <c r="AF99" s="15">
        <f t="shared" si="56"/>
        <v>-4.0504037456468023E-3</v>
      </c>
      <c r="AG99" s="15">
        <f t="shared" si="56"/>
        <v>2.9673830763510267E-4</v>
      </c>
      <c r="AH99" s="15">
        <f t="shared" si="56"/>
        <v>9.7937136394747881E-3</v>
      </c>
      <c r="AI99" s="1">
        <f t="shared" si="71"/>
        <v>166996.30422587105</v>
      </c>
      <c r="AJ99" s="1">
        <f t="shared" si="71"/>
        <v>47422.056697877015</v>
      </c>
      <c r="AK99" s="1">
        <f t="shared" si="71"/>
        <v>18712.769787688769</v>
      </c>
      <c r="AL99" s="14">
        <f t="shared" si="76"/>
        <v>31.045298555243075</v>
      </c>
      <c r="AM99" s="14">
        <f t="shared" si="76"/>
        <v>5.7437000715214754</v>
      </c>
      <c r="AN99" s="14">
        <f t="shared" si="76"/>
        <v>2.0407741291843595</v>
      </c>
      <c r="AO99" s="11">
        <f t="shared" si="77"/>
        <v>1.3385223811325975E-2</v>
      </c>
      <c r="AP99" s="11">
        <f t="shared" si="77"/>
        <v>1.6861851695894676E-2</v>
      </c>
      <c r="AQ99" s="11">
        <f t="shared" si="77"/>
        <v>1.5295827020274228E-2</v>
      </c>
      <c r="AR99" s="1">
        <f t="shared" si="49"/>
        <v>99579.37764468274</v>
      </c>
      <c r="AS99" s="1">
        <f t="shared" si="47"/>
        <v>29550.368617028853</v>
      </c>
      <c r="AT99" s="1">
        <f t="shared" si="47"/>
        <v>11612.782738496795</v>
      </c>
      <c r="AU99" s="1">
        <f t="shared" si="57"/>
        <v>19915.875528936551</v>
      </c>
      <c r="AV99" s="1">
        <f t="shared" si="57"/>
        <v>5910.0737234057706</v>
      </c>
      <c r="AW99" s="1">
        <f t="shared" si="57"/>
        <v>2322.5565476993593</v>
      </c>
      <c r="AX99" s="1">
        <f t="shared" si="58"/>
        <v>68947.214370062196</v>
      </c>
      <c r="AY99" s="1">
        <f t="shared" si="58"/>
        <v>8111.5928235304955</v>
      </c>
      <c r="AZ99" s="1">
        <f t="shared" si="58"/>
        <v>2200.7135399359345</v>
      </c>
      <c r="BA99" s="1">
        <f t="shared" si="59"/>
        <v>12872.728379951957</v>
      </c>
      <c r="BB99" s="1">
        <f t="shared" si="59"/>
        <v>26232.513129795796</v>
      </c>
      <c r="BC99" s="1">
        <f t="shared" si="59"/>
        <v>32490.629790672643</v>
      </c>
      <c r="BD99" s="1">
        <f>SUM(BA99:BC99)*BT99*0.75+0.1*econlow!BD99+0.15*econhigh!BD99</f>
        <v>23276.702875777752</v>
      </c>
      <c r="BE99" s="2">
        <f t="shared" si="72"/>
        <v>0.14950789050460667</v>
      </c>
      <c r="BF99" s="2">
        <f t="shared" si="72"/>
        <v>0.11076968641152254</v>
      </c>
      <c r="BG99" s="2">
        <f t="shared" si="72"/>
        <v>5.7402569690651904E-2</v>
      </c>
      <c r="BH99" s="2">
        <f t="shared" si="53"/>
        <v>0.10509390250191764</v>
      </c>
      <c r="BI99" s="2">
        <f t="shared" si="60"/>
        <v>2.2352609323137459E-3</v>
      </c>
      <c r="BJ99" s="2">
        <f t="shared" si="60"/>
        <v>1.2269923427707043E-3</v>
      </c>
      <c r="BK99" s="2">
        <f t="shared" si="60"/>
        <v>3.295055007090149E-4</v>
      </c>
      <c r="BL99" s="2">
        <f t="shared" si="54"/>
        <v>222.58589251327612</v>
      </c>
      <c r="BM99" s="2">
        <f t="shared" si="54"/>
        <v>36.258076019146131</v>
      </c>
      <c r="BN99" s="2">
        <f t="shared" si="54"/>
        <v>3.8264757908733915</v>
      </c>
      <c r="BO99" s="2">
        <f t="shared" si="61"/>
        <v>205.80207920339566</v>
      </c>
      <c r="BP99" s="2">
        <f t="shared" si="61"/>
        <v>24.413528777635346</v>
      </c>
      <c r="BQ99" s="2">
        <f t="shared" si="61"/>
        <v>7.9999285112870231</v>
      </c>
      <c r="BR99" s="11">
        <f t="shared" si="62"/>
        <v>4.741664654316044E-2</v>
      </c>
      <c r="BS99" s="17">
        <f t="shared" si="51"/>
        <v>0.15060445130087405</v>
      </c>
      <c r="BT99" s="17">
        <f t="shared" si="52"/>
        <v>0.3252261523769312</v>
      </c>
      <c r="BU99" s="12">
        <f>(BU$3*tempmid!$I209+BU$4*tempmid!$I209^2+BU$5*tempmid!$I209^6)*(K99/K$56)^$BW$1</f>
        <v>2.8612234596355912</v>
      </c>
      <c r="BV99" s="12">
        <f>(BV$3*tempmid!$I209+BV$4*tempmid!$I209^2+BV$5*tempmid!$I209^6)*(L99/L$56)^$BW$1</f>
        <v>1.1398249611807845</v>
      </c>
      <c r="BW99" s="12">
        <f>(BW$3*tempmid!$I209+BW$4*tempmid!$I209^2+BW$5*tempmid!$I209^6)*(M99/M$56)^$BW$1</f>
        <v>7.8448768280204376E-2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36"/>
        <v>2054</v>
      </c>
      <c r="B100" s="5">
        <f t="shared" si="73"/>
        <v>1155.9242531236955</v>
      </c>
      <c r="C100" s="5">
        <f t="shared" si="73"/>
        <v>2916.8526698096725</v>
      </c>
      <c r="D100" s="5">
        <f t="shared" si="73"/>
        <v>4228.7614067989789</v>
      </c>
      <c r="E100" s="15">
        <f t="shared" si="74"/>
        <v>4.2999816751110336E-4</v>
      </c>
      <c r="F100" s="15">
        <f t="shared" si="74"/>
        <v>8.4712522373067754E-4</v>
      </c>
      <c r="G100" s="15">
        <f t="shared" si="74"/>
        <v>1.7293760101905471E-3</v>
      </c>
      <c r="H100" s="5">
        <f t="shared" si="39"/>
        <v>101288.87729115691</v>
      </c>
      <c r="I100" s="5">
        <f t="shared" si="39"/>
        <v>30200.736480452149</v>
      </c>
      <c r="J100" s="5">
        <f t="shared" si="39"/>
        <v>11857.350603806037</v>
      </c>
      <c r="K100" s="5">
        <f t="shared" si="40"/>
        <v>87625.87774885798</v>
      </c>
      <c r="L100" s="5">
        <f t="shared" si="40"/>
        <v>10353.877929125154</v>
      </c>
      <c r="M100" s="5">
        <f t="shared" si="40"/>
        <v>2803.9772082534278</v>
      </c>
      <c r="N100" s="15">
        <f t="shared" si="41"/>
        <v>1.673001352647896E-2</v>
      </c>
      <c r="O100" s="15">
        <f t="shared" si="41"/>
        <v>2.1143753576006175E-2</v>
      </c>
      <c r="P100" s="15">
        <f t="shared" si="41"/>
        <v>1.9297480519906207E-2</v>
      </c>
      <c r="Q100" s="5">
        <f t="shared" si="42"/>
        <v>8861.7292467953903</v>
      </c>
      <c r="R100" s="5">
        <f t="shared" si="42"/>
        <v>10556.238066364716</v>
      </c>
      <c r="S100" s="5">
        <f t="shared" si="42"/>
        <v>5065.1087657857088</v>
      </c>
      <c r="T100" s="5">
        <f t="shared" si="75"/>
        <v>87.489658132177439</v>
      </c>
      <c r="U100" s="5">
        <f t="shared" si="75"/>
        <v>349.53578278454864</v>
      </c>
      <c r="V100" s="5">
        <f t="shared" si="75"/>
        <v>427.17036334911802</v>
      </c>
      <c r="W100" s="15">
        <f t="shared" si="44"/>
        <v>-1.0734613539272964E-2</v>
      </c>
      <c r="X100" s="15">
        <f t="shared" si="44"/>
        <v>-1.217998157191269E-2</v>
      </c>
      <c r="Y100" s="15">
        <f t="shared" si="44"/>
        <v>-9.7425357312937999E-3</v>
      </c>
      <c r="Z100" s="5">
        <f t="shared" si="48"/>
        <v>14502.759853048376</v>
      </c>
      <c r="AA100" s="5">
        <f t="shared" si="48"/>
        <v>27087.258314244566</v>
      </c>
      <c r="AB100" s="5">
        <f t="shared" si="48"/>
        <v>17020.695074357154</v>
      </c>
      <c r="AC100" s="16">
        <f t="shared" si="70"/>
        <v>1.9362750683062102</v>
      </c>
      <c r="AD100" s="16">
        <f t="shared" si="70"/>
        <v>2.9132252689005118</v>
      </c>
      <c r="AE100" s="16">
        <f t="shared" si="70"/>
        <v>3.6046387700212015</v>
      </c>
      <c r="AF100" s="15">
        <f t="shared" si="56"/>
        <v>-4.0504037456468023E-3</v>
      </c>
      <c r="AG100" s="15">
        <f t="shared" si="56"/>
        <v>2.9673830763510267E-4</v>
      </c>
      <c r="AH100" s="15">
        <f t="shared" si="56"/>
        <v>9.7937136394747881E-3</v>
      </c>
      <c r="AI100" s="1">
        <f t="shared" si="71"/>
        <v>170212.54933222051</v>
      </c>
      <c r="AJ100" s="1">
        <f t="shared" si="71"/>
        <v>48589.924751495084</v>
      </c>
      <c r="AK100" s="1">
        <f t="shared" si="71"/>
        <v>19164.049356619249</v>
      </c>
      <c r="AL100" s="14">
        <f t="shared" si="76"/>
        <v>31.456691341999928</v>
      </c>
      <c r="AM100" s="14">
        <f t="shared" si="76"/>
        <v>5.8395809961252532</v>
      </c>
      <c r="AN100" s="14">
        <f t="shared" si="76"/>
        <v>2.0716773039711396</v>
      </c>
      <c r="AO100" s="11">
        <f t="shared" si="77"/>
        <v>1.3251371573212715E-2</v>
      </c>
      <c r="AP100" s="11">
        <f t="shared" si="77"/>
        <v>1.6693233178935729E-2</v>
      </c>
      <c r="AQ100" s="11">
        <f t="shared" si="77"/>
        <v>1.5142868750071486E-2</v>
      </c>
      <c r="AR100" s="1">
        <f t="shared" si="49"/>
        <v>101288.87729115691</v>
      </c>
      <c r="AS100" s="1">
        <f t="shared" si="47"/>
        <v>30200.736480452149</v>
      </c>
      <c r="AT100" s="1">
        <f t="shared" si="47"/>
        <v>11857.350603806037</v>
      </c>
      <c r="AU100" s="1">
        <f t="shared" si="57"/>
        <v>20257.775458231383</v>
      </c>
      <c r="AV100" s="1">
        <f t="shared" si="57"/>
        <v>6040.1472960904302</v>
      </c>
      <c r="AW100" s="1">
        <f t="shared" si="57"/>
        <v>2371.4701207612075</v>
      </c>
      <c r="AX100" s="1">
        <f t="shared" si="58"/>
        <v>70100.702199086387</v>
      </c>
      <c r="AY100" s="1">
        <f t="shared" si="58"/>
        <v>8283.1023433001246</v>
      </c>
      <c r="AZ100" s="1">
        <f t="shared" si="58"/>
        <v>2243.1817666027418</v>
      </c>
      <c r="BA100" s="1">
        <f t="shared" si="59"/>
        <v>12897.442272110426</v>
      </c>
      <c r="BB100" s="1">
        <f t="shared" si="59"/>
        <v>26315.765612986525</v>
      </c>
      <c r="BC100" s="1">
        <f t="shared" si="59"/>
        <v>32627.645352459997</v>
      </c>
      <c r="BD100" s="1">
        <f>SUM(BA100:BC100)*BT100*0.75+0.1*econlow!BD100+0.15*econhigh!BD100</f>
        <v>22675.970033823982</v>
      </c>
      <c r="BE100" s="2">
        <f t="shared" si="72"/>
        <v>0.14950789050460667</v>
      </c>
      <c r="BF100" s="2">
        <f t="shared" si="72"/>
        <v>0.11076968641152254</v>
      </c>
      <c r="BG100" s="2">
        <f t="shared" si="72"/>
        <v>5.7402569690651904E-2</v>
      </c>
      <c r="BH100" s="2">
        <f t="shared" si="53"/>
        <v>0.10485720846274822</v>
      </c>
      <c r="BI100" s="2">
        <f t="shared" si="60"/>
        <v>2.2352609323137459E-3</v>
      </c>
      <c r="BJ100" s="2">
        <f t="shared" si="60"/>
        <v>1.2269923427707043E-3</v>
      </c>
      <c r="BK100" s="2">
        <f t="shared" si="60"/>
        <v>3.295055007090149E-4</v>
      </c>
      <c r="BL100" s="2">
        <f t="shared" si="54"/>
        <v>226.407070286844</v>
      </c>
      <c r="BM100" s="2">
        <f t="shared" si="54"/>
        <v>37.056072407550658</v>
      </c>
      <c r="BN100" s="2">
        <f t="shared" si="54"/>
        <v>3.9070622477894483</v>
      </c>
      <c r="BO100" s="2">
        <f t="shared" si="61"/>
        <v>208.83592542143316</v>
      </c>
      <c r="BP100" s="2">
        <f t="shared" si="61"/>
        <v>24.700367017783293</v>
      </c>
      <c r="BQ100" s="2">
        <f t="shared" si="61"/>
        <v>7.9978213746030153</v>
      </c>
      <c r="BR100" s="11">
        <f t="shared" si="62"/>
        <v>4.7245420157786738E-2</v>
      </c>
      <c r="BS100" s="17">
        <f t="shared" si="51"/>
        <v>0.14378657413735133</v>
      </c>
      <c r="BT100" s="17">
        <f t="shared" si="52"/>
        <v>0.31575354599702055</v>
      </c>
      <c r="BU100" s="12">
        <f>(BU$3*tempmid!$I210+BU$4*tempmid!$I210^2+BU$5*tempmid!$I210^6)*(K100/K$56)^$BW$1</f>
        <v>2.8283263102987291</v>
      </c>
      <c r="BV100" s="12">
        <f>(BV$3*tempmid!$I210+BV$4*tempmid!$I210^2+BV$5*tempmid!$I210^6)*(L100/L$56)^$BW$1</f>
        <v>1.1053571265436408</v>
      </c>
      <c r="BW100" s="12">
        <f>(BW$3*tempmid!$I210+BW$4*tempmid!$I210^2+BW$5*tempmid!$I210^6)*(M100/M$56)^$BW$1</f>
        <v>4.3793662039115167E-2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36"/>
        <v>2055</v>
      </c>
      <c r="B101" s="5">
        <f t="shared" si="73"/>
        <v>1156.396446168789</v>
      </c>
      <c r="C101" s="5">
        <f t="shared" si="73"/>
        <v>2919.2000623066492</v>
      </c>
      <c r="D101" s="5">
        <f t="shared" si="73"/>
        <v>4235.7088694022304</v>
      </c>
      <c r="E101" s="15">
        <f t="shared" si="74"/>
        <v>4.0849825913554817E-4</v>
      </c>
      <c r="F101" s="15">
        <f t="shared" si="74"/>
        <v>8.0476896254414365E-4</v>
      </c>
      <c r="G101" s="15">
        <f t="shared" si="74"/>
        <v>1.6429072096810196E-3</v>
      </c>
      <c r="H101" s="5">
        <f t="shared" si="39"/>
        <v>103005.6182273091</v>
      </c>
      <c r="I101" s="5">
        <f t="shared" si="39"/>
        <v>30856.993105031917</v>
      </c>
      <c r="J101" s="5">
        <f t="shared" si="39"/>
        <v>12103.426542952253</v>
      </c>
      <c r="K101" s="5">
        <f t="shared" si="40"/>
        <v>89074.658235566967</v>
      </c>
      <c r="L101" s="5">
        <f t="shared" si="40"/>
        <v>10570.359155394717</v>
      </c>
      <c r="M101" s="5">
        <f t="shared" si="40"/>
        <v>2857.473664062366</v>
      </c>
      <c r="N101" s="15">
        <f t="shared" si="41"/>
        <v>1.6533705840428681E-2</v>
      </c>
      <c r="O101" s="15">
        <f t="shared" si="41"/>
        <v>2.0908226632710081E-2</v>
      </c>
      <c r="P101" s="15">
        <f t="shared" si="41"/>
        <v>1.9078776978455059E-2</v>
      </c>
      <c r="Q101" s="5">
        <f t="shared" si="42"/>
        <v>8915.186778064015</v>
      </c>
      <c r="R101" s="5">
        <f t="shared" si="42"/>
        <v>10654.25454704794</v>
      </c>
      <c r="S101" s="5">
        <f t="shared" si="42"/>
        <v>5119.854011209105</v>
      </c>
      <c r="T101" s="5">
        <f t="shared" si="75"/>
        <v>86.550490463445399</v>
      </c>
      <c r="U101" s="5">
        <f t="shared" si="75"/>
        <v>345.27844339150874</v>
      </c>
      <c r="V101" s="5">
        <f t="shared" si="75"/>
        <v>423.0086408208395</v>
      </c>
      <c r="W101" s="15">
        <f t="shared" si="44"/>
        <v>-1.0734613539272964E-2</v>
      </c>
      <c r="X101" s="15">
        <f t="shared" si="44"/>
        <v>-1.217998157191269E-2</v>
      </c>
      <c r="Y101" s="15">
        <f t="shared" si="44"/>
        <v>-9.7425357312937999E-3</v>
      </c>
      <c r="Z101" s="5">
        <f t="shared" si="48"/>
        <v>14534.268502607552</v>
      </c>
      <c r="AA101" s="5">
        <f t="shared" si="48"/>
        <v>27354.347276597702</v>
      </c>
      <c r="AB101" s="5">
        <f t="shared" si="48"/>
        <v>17378.385998791513</v>
      </c>
      <c r="AC101" s="16">
        <f t="shared" si="70"/>
        <v>1.9284323725169403</v>
      </c>
      <c r="AD101" s="16">
        <f t="shared" si="70"/>
        <v>2.914089734436565</v>
      </c>
      <c r="AE101" s="16">
        <f t="shared" si="70"/>
        <v>3.6399415699085376</v>
      </c>
      <c r="AF101" s="15">
        <f t="shared" si="56"/>
        <v>-4.0504037456468023E-3</v>
      </c>
      <c r="AG101" s="15">
        <f t="shared" si="56"/>
        <v>2.9673830763510267E-4</v>
      </c>
      <c r="AH101" s="15">
        <f t="shared" si="56"/>
        <v>9.7937136394747881E-3</v>
      </c>
      <c r="AI101" s="1">
        <f t="shared" si="71"/>
        <v>173449.06985722986</v>
      </c>
      <c r="AJ101" s="1">
        <f t="shared" si="71"/>
        <v>49771.079572436007</v>
      </c>
      <c r="AK101" s="1">
        <f t="shared" si="71"/>
        <v>19619.114541718533</v>
      </c>
      <c r="AL101" s="14">
        <f t="shared" si="76"/>
        <v>31.869367204382264</v>
      </c>
      <c r="AM101" s="14">
        <f t="shared" si="76"/>
        <v>5.936087668488498</v>
      </c>
      <c r="AN101" s="14">
        <f t="shared" si="76"/>
        <v>2.1027347301026111</v>
      </c>
      <c r="AO101" s="11">
        <f t="shared" si="77"/>
        <v>1.3118857857480588E-2</v>
      </c>
      <c r="AP101" s="11">
        <f t="shared" si="77"/>
        <v>1.6526300847146371E-2</v>
      </c>
      <c r="AQ101" s="11">
        <f t="shared" si="77"/>
        <v>1.4991440062570771E-2</v>
      </c>
      <c r="AR101" s="1">
        <f t="shared" si="49"/>
        <v>103005.6182273091</v>
      </c>
      <c r="AS101" s="1">
        <f t="shared" si="47"/>
        <v>30856.993105031917</v>
      </c>
      <c r="AT101" s="1">
        <f t="shared" si="47"/>
        <v>12103.426542952253</v>
      </c>
      <c r="AU101" s="1">
        <f t="shared" si="57"/>
        <v>20601.123645461819</v>
      </c>
      <c r="AV101" s="1">
        <f t="shared" si="57"/>
        <v>6171.398621006384</v>
      </c>
      <c r="AW101" s="1">
        <f t="shared" si="57"/>
        <v>2420.6853085904509</v>
      </c>
      <c r="AX101" s="1">
        <f t="shared" si="58"/>
        <v>71259.726588453574</v>
      </c>
      <c r="AY101" s="1">
        <f t="shared" si="58"/>
        <v>8456.2873243157719</v>
      </c>
      <c r="AZ101" s="1">
        <f t="shared" si="58"/>
        <v>2285.9789312498924</v>
      </c>
      <c r="BA101" s="1">
        <f t="shared" si="59"/>
        <v>12921.674036123548</v>
      </c>
      <c r="BB101" s="1">
        <f t="shared" si="59"/>
        <v>26397.349707726204</v>
      </c>
      <c r="BC101" s="1">
        <f t="shared" si="59"/>
        <v>32761.300459669153</v>
      </c>
      <c r="BD101" s="1">
        <f>SUM(BA101:BC101)*BT101*0.75+0.1*econlow!BD101+0.15*econhigh!BD101</f>
        <v>22088.796020187168</v>
      </c>
      <c r="BE101" s="2">
        <f t="shared" si="72"/>
        <v>0.14950789050460667</v>
      </c>
      <c r="BF101" s="2">
        <f t="shared" si="72"/>
        <v>0.11076968641152254</v>
      </c>
      <c r="BG101" s="2">
        <f t="shared" si="72"/>
        <v>5.7402569690651904E-2</v>
      </c>
      <c r="BH101" s="2">
        <f t="shared" si="53"/>
        <v>0.10462119089988621</v>
      </c>
      <c r="BI101" s="2">
        <f t="shared" si="60"/>
        <v>2.2352609323137459E-3</v>
      </c>
      <c r="BJ101" s="2">
        <f t="shared" si="60"/>
        <v>1.2269923427707043E-3</v>
      </c>
      <c r="BK101" s="2">
        <f t="shared" si="60"/>
        <v>3.295055007090149E-4</v>
      </c>
      <c r="BL101" s="2">
        <f t="shared" si="54"/>
        <v>230.2444342323287</v>
      </c>
      <c r="BM101" s="2">
        <f t="shared" si="54"/>
        <v>37.86129426080258</v>
      </c>
      <c r="BN101" s="2">
        <f t="shared" si="54"/>
        <v>3.9881456233302632</v>
      </c>
      <c r="BO101" s="2">
        <f t="shared" si="61"/>
        <v>211.91507076568661</v>
      </c>
      <c r="BP101" s="2">
        <f t="shared" si="61"/>
        <v>24.99068550446529</v>
      </c>
      <c r="BQ101" s="2">
        <f t="shared" si="61"/>
        <v>7.9957688323393992</v>
      </c>
      <c r="BR101" s="11">
        <f t="shared" si="62"/>
        <v>4.7074245077321136E-2</v>
      </c>
      <c r="BS101" s="17">
        <f t="shared" si="51"/>
        <v>0.13729978796726294</v>
      </c>
      <c r="BT101" s="17">
        <f t="shared" si="52"/>
        <v>0.30655684077380635</v>
      </c>
      <c r="BU101" s="12">
        <f>(BU$3*tempmid!$I211+BU$4*tempmid!$I211^2+BU$5*tempmid!$I211^6)*(K101/K$56)^$BW$1</f>
        <v>2.7935161084503144</v>
      </c>
      <c r="BV101" s="12">
        <f>(BV$3*tempmid!$I211+BV$4*tempmid!$I211^2+BV$5*tempmid!$I211^6)*(L101/L$56)^$BW$1</f>
        <v>1.0696040932501534</v>
      </c>
      <c r="BW101" s="12">
        <f>(BW$3*tempmid!$I211+BW$4*tempmid!$I211^2+BW$5*tempmid!$I211^6)*(M101/M$56)^$BW$1</f>
        <v>8.1119600970236839E-3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36"/>
        <v>2056</v>
      </c>
      <c r="B102" s="5">
        <f t="shared" si="73"/>
        <v>1156.8452128071629</v>
      </c>
      <c r="C102" s="5">
        <f t="shared" si="73"/>
        <v>2921.43187983197</v>
      </c>
      <c r="D102" s="5">
        <f t="shared" si="73"/>
        <v>4242.3198022098995</v>
      </c>
      <c r="E102" s="15">
        <f t="shared" si="74"/>
        <v>3.8807334617877077E-4</v>
      </c>
      <c r="F102" s="15">
        <f t="shared" si="74"/>
        <v>7.6453051441693648E-4</v>
      </c>
      <c r="G102" s="15">
        <f t="shared" si="74"/>
        <v>1.5607618491969685E-3</v>
      </c>
      <c r="H102" s="5">
        <f t="shared" si="39"/>
        <v>104729.25734449693</v>
      </c>
      <c r="I102" s="5">
        <f t="shared" si="39"/>
        <v>31519.039166936258</v>
      </c>
      <c r="J102" s="5">
        <f t="shared" si="39"/>
        <v>12350.972702908351</v>
      </c>
      <c r="K102" s="5">
        <f t="shared" si="40"/>
        <v>90530.052063200681</v>
      </c>
      <c r="L102" s="5">
        <f t="shared" si="40"/>
        <v>10788.900944268848</v>
      </c>
      <c r="M102" s="5">
        <f t="shared" si="40"/>
        <v>2911.372380855048</v>
      </c>
      <c r="N102" s="15">
        <f t="shared" si="41"/>
        <v>1.6339033530555547E-2</v>
      </c>
      <c r="O102" s="15">
        <f t="shared" si="41"/>
        <v>2.0674963420007852E-2</v>
      </c>
      <c r="P102" s="15">
        <f t="shared" si="41"/>
        <v>1.8862366946912124E-2</v>
      </c>
      <c r="Q102" s="5">
        <f t="shared" si="42"/>
        <v>8967.0660952577455</v>
      </c>
      <c r="R102" s="5">
        <f t="shared" si="42"/>
        <v>10750.291931876156</v>
      </c>
      <c r="S102" s="5">
        <f t="shared" si="42"/>
        <v>5173.6676337385325</v>
      </c>
      <c r="T102" s="5">
        <f t="shared" si="75"/>
        <v>85.621404396685776</v>
      </c>
      <c r="U102" s="5">
        <f t="shared" si="75"/>
        <v>341.07295831382146</v>
      </c>
      <c r="V102" s="5">
        <f t="shared" si="75"/>
        <v>418.88746402299643</v>
      </c>
      <c r="W102" s="15">
        <f t="shared" si="44"/>
        <v>-1.0734613539272964E-2</v>
      </c>
      <c r="X102" s="15">
        <f t="shared" si="44"/>
        <v>-1.217998157191269E-2</v>
      </c>
      <c r="Y102" s="15">
        <f t="shared" si="44"/>
        <v>-9.7425357312937999E-3</v>
      </c>
      <c r="Z102" s="5">
        <f t="shared" si="48"/>
        <v>14562.720301442569</v>
      </c>
      <c r="AA102" s="5">
        <f t="shared" si="48"/>
        <v>27616.529533144869</v>
      </c>
      <c r="AB102" s="5">
        <f t="shared" si="48"/>
        <v>17738.255410481717</v>
      </c>
      <c r="AC102" s="16">
        <f t="shared" si="70"/>
        <v>1.9206214428120711</v>
      </c>
      <c r="AD102" s="16">
        <f t="shared" si="70"/>
        <v>2.9149544564926586</v>
      </c>
      <c r="AE102" s="16">
        <f t="shared" si="70"/>
        <v>3.6755901153086419</v>
      </c>
      <c r="AF102" s="15">
        <f t="shared" si="56"/>
        <v>-4.0504037456468023E-3</v>
      </c>
      <c r="AG102" s="15">
        <f t="shared" si="56"/>
        <v>2.9673830763510267E-4</v>
      </c>
      <c r="AH102" s="15">
        <f t="shared" si="56"/>
        <v>9.7937136394747881E-3</v>
      </c>
      <c r="AI102" s="1">
        <f t="shared" si="71"/>
        <v>176705.28651696868</v>
      </c>
      <c r="AJ102" s="1">
        <f t="shared" si="71"/>
        <v>50965.370236198789</v>
      </c>
      <c r="AK102" s="1">
        <f t="shared" si="71"/>
        <v>20077.888396137132</v>
      </c>
      <c r="AL102" s="14">
        <f t="shared" si="76"/>
        <v>32.283276005760783</v>
      </c>
      <c r="AM102" s="14">
        <f t="shared" si="76"/>
        <v>6.03320822344633</v>
      </c>
      <c r="AN102" s="14">
        <f t="shared" si="76"/>
        <v>2.1339425215596921</v>
      </c>
      <c r="AO102" s="11">
        <f t="shared" si="77"/>
        <v>1.2987669278905782E-2</v>
      </c>
      <c r="AP102" s="11">
        <f t="shared" si="77"/>
        <v>1.6361037838674906E-2</v>
      </c>
      <c r="AQ102" s="11">
        <f t="shared" si="77"/>
        <v>1.4841525661945064E-2</v>
      </c>
      <c r="AR102" s="1">
        <f t="shared" si="49"/>
        <v>104729.25734449693</v>
      </c>
      <c r="AS102" s="1">
        <f t="shared" si="47"/>
        <v>31519.039166936258</v>
      </c>
      <c r="AT102" s="1">
        <f t="shared" si="47"/>
        <v>12350.972702908351</v>
      </c>
      <c r="AU102" s="1">
        <f t="shared" si="57"/>
        <v>20945.851468899389</v>
      </c>
      <c r="AV102" s="1">
        <f t="shared" si="57"/>
        <v>6303.8078333872518</v>
      </c>
      <c r="AW102" s="1">
        <f t="shared" si="57"/>
        <v>2470.1945405816705</v>
      </c>
      <c r="AX102" s="1">
        <f t="shared" si="58"/>
        <v>72424.041650560554</v>
      </c>
      <c r="AY102" s="1">
        <f t="shared" si="58"/>
        <v>8631.1207554150787</v>
      </c>
      <c r="AZ102" s="1">
        <f t="shared" si="58"/>
        <v>2329.0979046840389</v>
      </c>
      <c r="BA102" s="1">
        <f t="shared" si="59"/>
        <v>12945.437569785609</v>
      </c>
      <c r="BB102" s="1">
        <f t="shared" si="59"/>
        <v>26477.315870159491</v>
      </c>
      <c r="BC102" s="1">
        <f t="shared" si="59"/>
        <v>32891.707913090802</v>
      </c>
      <c r="BD102" s="1">
        <f>SUM(BA102:BC102)*BT102*0.75+0.1*econlow!BD102+0.15*econhigh!BD102</f>
        <v>21515.002473326087</v>
      </c>
      <c r="BE102" s="2">
        <f t="shared" si="72"/>
        <v>0.14950789050460667</v>
      </c>
      <c r="BF102" s="2">
        <f t="shared" si="72"/>
        <v>0.11076968641152254</v>
      </c>
      <c r="BG102" s="2">
        <f t="shared" si="72"/>
        <v>5.7402569690651904E-2</v>
      </c>
      <c r="BH102" s="2">
        <f t="shared" si="53"/>
        <v>0.10438581054480346</v>
      </c>
      <c r="BI102" s="2">
        <f t="shared" si="60"/>
        <v>2.2352609323137459E-3</v>
      </c>
      <c r="BJ102" s="2">
        <f t="shared" si="60"/>
        <v>1.2269923427707043E-3</v>
      </c>
      <c r="BK102" s="2">
        <f t="shared" si="60"/>
        <v>3.295055007090149E-4</v>
      </c>
      <c r="BL102" s="2">
        <f t="shared" si="54"/>
        <v>234.09721741238644</v>
      </c>
      <c r="BM102" s="2">
        <f t="shared" si="54"/>
        <v>38.673619709320704</v>
      </c>
      <c r="BN102" s="2">
        <f t="shared" si="54"/>
        <v>4.069713444715191</v>
      </c>
      <c r="BO102" s="2">
        <f t="shared" si="61"/>
        <v>215.04018501459197</v>
      </c>
      <c r="BP102" s="2">
        <f t="shared" si="61"/>
        <v>25.284524475269535</v>
      </c>
      <c r="BQ102" s="2">
        <f t="shared" si="61"/>
        <v>7.9937688901141195</v>
      </c>
      <c r="BR102" s="11">
        <f t="shared" si="62"/>
        <v>4.6903193662823889E-2</v>
      </c>
      <c r="BS102" s="17">
        <f t="shared" si="51"/>
        <v>0.1311270796820373</v>
      </c>
      <c r="BT102" s="17">
        <f t="shared" si="52"/>
        <v>0.29762800075126827</v>
      </c>
      <c r="BU102" s="12">
        <f>(BU$3*tempmid!$I212+BU$4*tempmid!$I212^2+BU$5*tempmid!$I212^6)*(K102/K$56)^$BW$1</f>
        <v>2.7567765972022631</v>
      </c>
      <c r="BV102" s="12">
        <f>(BV$3*tempmid!$I212+BV$4*tempmid!$I212^2+BV$5*tempmid!$I212^6)*(L102/L$56)^$BW$1</f>
        <v>1.0325595306407243</v>
      </c>
      <c r="BW102" s="12">
        <f>(BW$3*tempmid!$I212+BW$4*tempmid!$I212^2+BW$5*tempmid!$I212^6)*(M102/M$56)^$BW$1</f>
        <v>-2.8600416957084034E-2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36"/>
        <v>2057</v>
      </c>
      <c r="B103" s="5">
        <f t="shared" si="73"/>
        <v>1157.2717065602706</v>
      </c>
      <c r="C103" s="5">
        <f t="shared" si="73"/>
        <v>2923.5537274589956</v>
      </c>
      <c r="D103" s="5">
        <f t="shared" si="73"/>
        <v>4248.6099905643132</v>
      </c>
      <c r="E103" s="15">
        <f t="shared" si="74"/>
        <v>3.6866967886983222E-4</v>
      </c>
      <c r="F103" s="15">
        <f t="shared" si="74"/>
        <v>7.263039886960896E-4</v>
      </c>
      <c r="G103" s="15">
        <f t="shared" si="74"/>
        <v>1.48272375673712E-3</v>
      </c>
      <c r="H103" s="5">
        <f t="shared" si="39"/>
        <v>106459.44809599986</v>
      </c>
      <c r="I103" s="5">
        <f t="shared" si="39"/>
        <v>32186.773090041199</v>
      </c>
      <c r="J103" s="5">
        <f t="shared" si="39"/>
        <v>12599.95106834362</v>
      </c>
      <c r="K103" s="5">
        <f t="shared" si="40"/>
        <v>91991.748776462002</v>
      </c>
      <c r="L103" s="5">
        <f t="shared" si="40"/>
        <v>11009.468643497894</v>
      </c>
      <c r="M103" s="5">
        <f t="shared" si="40"/>
        <v>2965.6643222905136</v>
      </c>
      <c r="N103" s="15">
        <f t="shared" si="41"/>
        <v>1.6145983349715509E-2</v>
      </c>
      <c r="O103" s="15">
        <f t="shared" si="41"/>
        <v>2.044394515886383E-2</v>
      </c>
      <c r="P103" s="15">
        <f t="shared" si="41"/>
        <v>1.8648229883777567E-2</v>
      </c>
      <c r="Q103" s="5">
        <f t="shared" si="42"/>
        <v>9017.359227891433</v>
      </c>
      <c r="R103" s="5">
        <f t="shared" si="42"/>
        <v>10844.32561687859</v>
      </c>
      <c r="S103" s="5">
        <f t="shared" si="42"/>
        <v>5226.5408208446679</v>
      </c>
      <c r="T103" s="5">
        <f t="shared" si="75"/>
        <v>84.702291709797549</v>
      </c>
      <c r="U103" s="5">
        <f t="shared" si="75"/>
        <v>336.91869596688139</v>
      </c>
      <c r="V103" s="5">
        <f t="shared" si="75"/>
        <v>414.80643793736135</v>
      </c>
      <c r="W103" s="15">
        <f t="shared" si="44"/>
        <v>-1.0734613539272964E-2</v>
      </c>
      <c r="X103" s="15">
        <f t="shared" si="44"/>
        <v>-1.217998157191269E-2</v>
      </c>
      <c r="Y103" s="15">
        <f t="shared" si="44"/>
        <v>-9.7425357312937999E-3</v>
      </c>
      <c r="Z103" s="5">
        <f t="shared" si="48"/>
        <v>14588.135642997942</v>
      </c>
      <c r="AA103" s="5">
        <f t="shared" si="48"/>
        <v>27873.733511018905</v>
      </c>
      <c r="AB103" s="5">
        <f t="shared" si="48"/>
        <v>18100.247544916852</v>
      </c>
      <c r="AC103" s="16">
        <f t="shared" ref="AC103:AE118" si="78">AC102*(1+AF103)</f>
        <v>1.9128421505261355</v>
      </c>
      <c r="AD103" s="16">
        <f t="shared" si="78"/>
        <v>2.9158194351449116</v>
      </c>
      <c r="AE103" s="16">
        <f t="shared" si="78"/>
        <v>3.711587792354059</v>
      </c>
      <c r="AF103" s="15">
        <f t="shared" si="56"/>
        <v>-4.0504037456468023E-3</v>
      </c>
      <c r="AG103" s="15">
        <f t="shared" si="56"/>
        <v>2.9673830763510267E-4</v>
      </c>
      <c r="AH103" s="15">
        <f t="shared" si="56"/>
        <v>9.7937136394747881E-3</v>
      </c>
      <c r="AI103" s="1">
        <f t="shared" si="71"/>
        <v>179980.60933417123</v>
      </c>
      <c r="AJ103" s="1">
        <f t="shared" si="71"/>
        <v>52172.641045966164</v>
      </c>
      <c r="AK103" s="1">
        <f t="shared" si="71"/>
        <v>20540.294097105088</v>
      </c>
      <c r="AL103" s="14">
        <f t="shared" si="76"/>
        <v>32.698367672643208</v>
      </c>
      <c r="AM103" s="14">
        <f t="shared" si="76"/>
        <v>6.1309306759984157</v>
      </c>
      <c r="AN103" s="14">
        <f t="shared" si="76"/>
        <v>2.1652967746275875</v>
      </c>
      <c r="AO103" s="11">
        <f t="shared" si="77"/>
        <v>1.2857792586116724E-2</v>
      </c>
      <c r="AP103" s="11">
        <f t="shared" si="77"/>
        <v>1.6197427460288155E-2</v>
      </c>
      <c r="AQ103" s="11">
        <f t="shared" si="77"/>
        <v>1.4693110405325614E-2</v>
      </c>
      <c r="AR103" s="1">
        <f t="shared" si="49"/>
        <v>106459.44809599986</v>
      </c>
      <c r="AS103" s="1">
        <f t="shared" si="47"/>
        <v>32186.773090041199</v>
      </c>
      <c r="AT103" s="1">
        <f t="shared" si="47"/>
        <v>12599.95106834362</v>
      </c>
      <c r="AU103" s="1">
        <f t="shared" si="57"/>
        <v>21291.889619199974</v>
      </c>
      <c r="AV103" s="1">
        <f t="shared" si="57"/>
        <v>6437.3546180082403</v>
      </c>
      <c r="AW103" s="1">
        <f t="shared" si="57"/>
        <v>2519.9902136687242</v>
      </c>
      <c r="AX103" s="1">
        <f t="shared" si="58"/>
        <v>73593.399021169607</v>
      </c>
      <c r="AY103" s="1">
        <f t="shared" si="58"/>
        <v>8807.5749147983133</v>
      </c>
      <c r="AZ103" s="1">
        <f t="shared" si="58"/>
        <v>2372.531457832411</v>
      </c>
      <c r="BA103" s="1">
        <f t="shared" si="59"/>
        <v>12968.746207909318</v>
      </c>
      <c r="BB103" s="1">
        <f t="shared" si="59"/>
        <v>26555.712666853949</v>
      </c>
      <c r="BC103" s="1">
        <f t="shared" si="59"/>
        <v>33018.976602356001</v>
      </c>
      <c r="BD103" s="1">
        <f>SUM(BA103:BC103)*BT103*0.75+0.1*econlow!BD103+0.15*econhigh!BD103</f>
        <v>20954.403580694649</v>
      </c>
      <c r="BE103" s="2">
        <f t="shared" si="72"/>
        <v>0.14950789050460667</v>
      </c>
      <c r="BF103" s="2">
        <f t="shared" si="72"/>
        <v>0.11076968641152254</v>
      </c>
      <c r="BG103" s="2">
        <f t="shared" si="72"/>
        <v>5.7402569690651904E-2</v>
      </c>
      <c r="BH103" s="2">
        <f t="shared" si="53"/>
        <v>0.1041510299084344</v>
      </c>
      <c r="BI103" s="2">
        <f t="shared" si="60"/>
        <v>2.2352609323137459E-3</v>
      </c>
      <c r="BJ103" s="2">
        <f t="shared" si="60"/>
        <v>1.2269923427707043E-3</v>
      </c>
      <c r="BK103" s="2">
        <f t="shared" si="60"/>
        <v>3.295055007090149E-4</v>
      </c>
      <c r="BL103" s="2">
        <f t="shared" si="54"/>
        <v>237.96464520467148</v>
      </c>
      <c r="BM103" s="2">
        <f t="shared" si="54"/>
        <v>39.49292411997871</v>
      </c>
      <c r="BN103" s="2">
        <f t="shared" si="54"/>
        <v>4.1517531856836518</v>
      </c>
      <c r="BO103" s="2">
        <f t="shared" si="61"/>
        <v>218.21194837542203</v>
      </c>
      <c r="BP103" s="2">
        <f t="shared" si="61"/>
        <v>25.581924720441723</v>
      </c>
      <c r="BQ103" s="2">
        <f t="shared" si="61"/>
        <v>7.9918196422956287</v>
      </c>
      <c r="BR103" s="11">
        <f t="shared" si="62"/>
        <v>4.6732334749071319E-2</v>
      </c>
      <c r="BS103" s="17">
        <f t="shared" si="51"/>
        <v>0.12525234470176752</v>
      </c>
      <c r="BT103" s="17">
        <f t="shared" si="52"/>
        <v>0.28895922403035756</v>
      </c>
      <c r="BU103" s="12">
        <f>(BU$3*tempmid!$I213+BU$4*tempmid!$I213^2+BU$5*tempmid!$I213^6)*(K103/K$56)^$BW$1</f>
        <v>2.7180928158462603</v>
      </c>
      <c r="BV103" s="12">
        <f>(BV$3*tempmid!$I213+BV$4*tempmid!$I213^2+BV$5*tempmid!$I213^6)*(L103/L$56)^$BW$1</f>
        <v>0.99421800757452106</v>
      </c>
      <c r="BW103" s="12">
        <f>(BW$3*tempmid!$I213+BW$4*tempmid!$I213^2+BW$5*tempmid!$I213^6)*(M103/M$56)^$BW$1</f>
        <v>-6.6346835605955501E-2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36"/>
        <v>2058</v>
      </c>
      <c r="B104" s="5">
        <f t="shared" si="73"/>
        <v>1157.6770249992721</v>
      </c>
      <c r="C104" s="5">
        <f t="shared" si="73"/>
        <v>2925.5709467557454</v>
      </c>
      <c r="D104" s="5">
        <f t="shared" si="73"/>
        <v>4254.5945297821272</v>
      </c>
      <c r="E104" s="15">
        <f t="shared" si="74"/>
        <v>3.5023619492634061E-4</v>
      </c>
      <c r="F104" s="15">
        <f t="shared" si="74"/>
        <v>6.8998878926128512E-4</v>
      </c>
      <c r="G104" s="15">
        <f t="shared" si="74"/>
        <v>1.4085875689002639E-3</v>
      </c>
      <c r="H104" s="5">
        <f t="shared" si="39"/>
        <v>108195.84077251847</v>
      </c>
      <c r="I104" s="5">
        <f t="shared" si="39"/>
        <v>32860.091104540552</v>
      </c>
      <c r="J104" s="5">
        <f t="shared" si="39"/>
        <v>12850.323457034521</v>
      </c>
      <c r="K104" s="5">
        <f t="shared" si="40"/>
        <v>93459.435089494407</v>
      </c>
      <c r="L104" s="5">
        <f t="shared" si="40"/>
        <v>11232.026740277861</v>
      </c>
      <c r="M104" s="5">
        <f t="shared" si="40"/>
        <v>3020.3403325704394</v>
      </c>
      <c r="N104" s="15">
        <f t="shared" si="41"/>
        <v>1.5954543016666101E-2</v>
      </c>
      <c r="O104" s="15">
        <f t="shared" si="41"/>
        <v>2.0215153336342606E-2</v>
      </c>
      <c r="P104" s="15">
        <f t="shared" si="41"/>
        <v>1.8436344892093892E-2</v>
      </c>
      <c r="Q104" s="5">
        <f t="shared" si="42"/>
        <v>9066.0589917109592</v>
      </c>
      <c r="R104" s="5">
        <f t="shared" si="42"/>
        <v>10936.332287555866</v>
      </c>
      <c r="S104" s="5">
        <f t="shared" si="42"/>
        <v>5278.4653172995131</v>
      </c>
      <c r="T104" s="5">
        <f t="shared" si="75"/>
        <v>83.79304534240211</v>
      </c>
      <c r="U104" s="5">
        <f t="shared" si="75"/>
        <v>332.8150324587719</v>
      </c>
      <c r="V104" s="5">
        <f t="shared" si="75"/>
        <v>410.76517139418593</v>
      </c>
      <c r="W104" s="15">
        <f t="shared" si="44"/>
        <v>-1.0734613539272964E-2</v>
      </c>
      <c r="X104" s="15">
        <f t="shared" si="44"/>
        <v>-1.217998157191269E-2</v>
      </c>
      <c r="Y104" s="15">
        <f t="shared" si="44"/>
        <v>-9.7425357312937999E-3</v>
      </c>
      <c r="Z104" s="5">
        <f t="shared" si="48"/>
        <v>14610.536143464533</v>
      </c>
      <c r="AA104" s="5">
        <f t="shared" si="48"/>
        <v>28125.890896970846</v>
      </c>
      <c r="AB104" s="5">
        <f t="shared" si="48"/>
        <v>18464.306409583824</v>
      </c>
      <c r="AC104" s="16">
        <f t="shared" si="78"/>
        <v>1.9050943675148133</v>
      </c>
      <c r="AD104" s="16">
        <f t="shared" si="78"/>
        <v>2.9166846704694662</v>
      </c>
      <c r="AE104" s="16">
        <f t="shared" si="78"/>
        <v>3.7479380203401451</v>
      </c>
      <c r="AF104" s="15">
        <f t="shared" si="56"/>
        <v>-4.0504037456468023E-3</v>
      </c>
      <c r="AG104" s="15">
        <f t="shared" si="56"/>
        <v>2.9673830763510267E-4</v>
      </c>
      <c r="AH104" s="15">
        <f t="shared" si="56"/>
        <v>9.7937136394747881E-3</v>
      </c>
      <c r="AI104" s="1">
        <f t="shared" ref="AI104:AK119" si="79">(1-$AI$5)*AI103+AU103</f>
        <v>183274.43801995408</v>
      </c>
      <c r="AJ104" s="1">
        <f t="shared" si="79"/>
        <v>53392.731559377789</v>
      </c>
      <c r="AK104" s="1">
        <f t="shared" si="79"/>
        <v>21006.254901063305</v>
      </c>
      <c r="AL104" s="14">
        <f t="shared" si="76"/>
        <v>33.114592213788242</v>
      </c>
      <c r="AM104" s="14">
        <f t="shared" si="76"/>
        <v>6.2292429278380697</v>
      </c>
      <c r="AN104" s="14">
        <f t="shared" si="76"/>
        <v>2.1967935697517875</v>
      </c>
      <c r="AO104" s="11">
        <f t="shared" si="77"/>
        <v>1.2729214660255558E-2</v>
      </c>
      <c r="AP104" s="11">
        <f t="shared" si="77"/>
        <v>1.6035453185685274E-2</v>
      </c>
      <c r="AQ104" s="11">
        <f t="shared" si="77"/>
        <v>1.4546179301272357E-2</v>
      </c>
      <c r="AR104" s="1">
        <f t="shared" si="49"/>
        <v>108195.84077251847</v>
      </c>
      <c r="AS104" s="1">
        <f t="shared" si="47"/>
        <v>32860.091104540552</v>
      </c>
      <c r="AT104" s="1">
        <f t="shared" si="47"/>
        <v>12850.323457034521</v>
      </c>
      <c r="AU104" s="1">
        <f t="shared" si="57"/>
        <v>21639.168154503695</v>
      </c>
      <c r="AV104" s="1">
        <f t="shared" si="57"/>
        <v>6572.0182209081104</v>
      </c>
      <c r="AW104" s="1">
        <f t="shared" si="57"/>
        <v>2570.0646914069043</v>
      </c>
      <c r="AX104" s="1">
        <f t="shared" si="58"/>
        <v>74767.54807159552</v>
      </c>
      <c r="AY104" s="1">
        <f t="shared" si="58"/>
        <v>8985.6213922222887</v>
      </c>
      <c r="AZ104" s="1">
        <f t="shared" si="58"/>
        <v>2416.2722660563513</v>
      </c>
      <c r="BA104" s="1">
        <f t="shared" si="59"/>
        <v>12991.612746930568</v>
      </c>
      <c r="BB104" s="1">
        <f t="shared" si="59"/>
        <v>26632.586841161487</v>
      </c>
      <c r="BC104" s="1">
        <f t="shared" si="59"/>
        <v>33143.211594675355</v>
      </c>
      <c r="BD104" s="1">
        <f>SUM(BA104:BC104)*BT104*0.75+0.1*econlow!BD104+0.15*econhigh!BD104</f>
        <v>20406.807050783515</v>
      </c>
      <c r="BE104" s="2">
        <f t="shared" ref="BE104:BG119" si="80">BE103</f>
        <v>0.14950789050460667</v>
      </c>
      <c r="BF104" s="2">
        <f t="shared" si="80"/>
        <v>0.11076968641152254</v>
      </c>
      <c r="BG104" s="2">
        <f t="shared" si="80"/>
        <v>5.7402569690651904E-2</v>
      </c>
      <c r="BH104" s="2">
        <f t="shared" si="53"/>
        <v>0.10391681324068415</v>
      </c>
      <c r="BI104" s="2">
        <f t="shared" si="60"/>
        <v>2.2352609323137459E-3</v>
      </c>
      <c r="BJ104" s="2">
        <f t="shared" si="60"/>
        <v>1.2269923427707043E-3</v>
      </c>
      <c r="BK104" s="2">
        <f t="shared" si="60"/>
        <v>3.295055007090149E-4</v>
      </c>
      <c r="BL104" s="2">
        <f t="shared" si="54"/>
        <v>241.84593591764923</v>
      </c>
      <c r="BM104" s="2">
        <f t="shared" si="54"/>
        <v>40.319080168018992</v>
      </c>
      <c r="BN104" s="2">
        <f t="shared" si="54"/>
        <v>4.2342522649829588</v>
      </c>
      <c r="BO104" s="2">
        <f t="shared" si="61"/>
        <v>221.4310516251291</v>
      </c>
      <c r="BP104" s="2">
        <f t="shared" si="61"/>
        <v>25.88292758752069</v>
      </c>
      <c r="BQ104" s="2">
        <f t="shared" si="61"/>
        <v>7.9899192683129776</v>
      </c>
      <c r="BR104" s="11">
        <f t="shared" si="62"/>
        <v>4.6561733792825438E-2</v>
      </c>
      <c r="BS104" s="17">
        <f t="shared" si="51"/>
        <v>0.11966033774221155</v>
      </c>
      <c r="BT104" s="17">
        <f t="shared" si="52"/>
        <v>0.28054293595180346</v>
      </c>
      <c r="BU104" s="12">
        <f>(BU$3*tempmid!$I214+BU$4*tempmid!$I214^2+BU$5*tempmid!$I214^6)*(K104/K$56)^$BW$1</f>
        <v>2.6774511182620655</v>
      </c>
      <c r="BV104" s="12">
        <f>(BV$3*tempmid!$I214+BV$4*tempmid!$I214^2+BV$5*tempmid!$I214^6)*(L104/L$56)^$BW$1</f>
        <v>0.9545749963075445</v>
      </c>
      <c r="BW104" s="12">
        <f>(BW$3*tempmid!$I214+BW$4*tempmid!$I214^2+BW$5*tempmid!$I214^6)*(M104/M$56)^$BW$1</f>
        <v>-0.10512994976394305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36"/>
        <v>2059</v>
      </c>
      <c r="B105" s="5">
        <f t="shared" si="73"/>
        <v>1158.0622123756521</v>
      </c>
      <c r="C105" s="5">
        <f t="shared" si="73"/>
        <v>2927.488627353423</v>
      </c>
      <c r="D105" s="5">
        <f t="shared" si="73"/>
        <v>4260.2878502992216</v>
      </c>
      <c r="E105" s="15">
        <f t="shared" si="74"/>
        <v>3.3272438518002357E-4</v>
      </c>
      <c r="F105" s="15">
        <f t="shared" si="74"/>
        <v>6.5548934979822086E-4</v>
      </c>
      <c r="G105" s="15">
        <f t="shared" si="74"/>
        <v>1.3381581904552506E-3</v>
      </c>
      <c r="H105" s="5">
        <f t="shared" si="39"/>
        <v>109938.08278043078</v>
      </c>
      <c r="I105" s="5">
        <f t="shared" si="39"/>
        <v>33538.887308756079</v>
      </c>
      <c r="J105" s="5">
        <f t="shared" si="39"/>
        <v>13102.051517173868</v>
      </c>
      <c r="K105" s="5">
        <f t="shared" si="40"/>
        <v>94932.795151741884</v>
      </c>
      <c r="L105" s="5">
        <f t="shared" si="40"/>
        <v>11456.53888981174</v>
      </c>
      <c r="M105" s="5">
        <f t="shared" si="40"/>
        <v>3075.3911419984556</v>
      </c>
      <c r="N105" s="15">
        <f t="shared" si="41"/>
        <v>1.5764701133027748E-2</v>
      </c>
      <c r="O105" s="15">
        <f t="shared" si="41"/>
        <v>1.9988569714562976E-2</v>
      </c>
      <c r="P105" s="15">
        <f t="shared" si="41"/>
        <v>1.8226690824992398E-2</v>
      </c>
      <c r="Q105" s="5">
        <f t="shared" si="42"/>
        <v>9113.1589934537769</v>
      </c>
      <c r="R105" s="5">
        <f t="shared" si="42"/>
        <v>11026.289919317758</v>
      </c>
      <c r="S105" s="5">
        <f t="shared" si="42"/>
        <v>5329.4334110031987</v>
      </c>
      <c r="T105" s="5">
        <f t="shared" si="75"/>
        <v>82.893559383372647</v>
      </c>
      <c r="U105" s="5">
        <f t="shared" si="75"/>
        <v>328.76135149656852</v>
      </c>
      <c r="V105" s="5">
        <f t="shared" si="75"/>
        <v>406.76327703470707</v>
      </c>
      <c r="W105" s="15">
        <f t="shared" si="44"/>
        <v>-1.0734613539272964E-2</v>
      </c>
      <c r="X105" s="15">
        <f t="shared" si="44"/>
        <v>-1.217998157191269E-2</v>
      </c>
      <c r="Y105" s="15">
        <f t="shared" si="44"/>
        <v>-9.7425357312937999E-3</v>
      </c>
      <c r="Z105" s="5">
        <f t="shared" si="48"/>
        <v>14629.944624979067</v>
      </c>
      <c r="AA105" s="5">
        <f t="shared" si="48"/>
        <v>28372.936644695528</v>
      </c>
      <c r="AB105" s="5">
        <f t="shared" si="48"/>
        <v>18830.375777293964</v>
      </c>
      <c r="AC105" s="16">
        <f t="shared" si="78"/>
        <v>1.8973779661528207</v>
      </c>
      <c r="AD105" s="16">
        <f t="shared" si="78"/>
        <v>2.9175501625424864</v>
      </c>
      <c r="AE105" s="16">
        <f t="shared" si="78"/>
        <v>3.7846442520498567</v>
      </c>
      <c r="AF105" s="15">
        <f t="shared" si="56"/>
        <v>-4.0504037456468023E-3</v>
      </c>
      <c r="AG105" s="15">
        <f t="shared" si="56"/>
        <v>2.9673830763510267E-4</v>
      </c>
      <c r="AH105" s="15">
        <f t="shared" si="56"/>
        <v>9.7937136394747881E-3</v>
      </c>
      <c r="AI105" s="1">
        <f t="shared" si="79"/>
        <v>186586.16237246236</v>
      </c>
      <c r="AJ105" s="1">
        <f t="shared" si="79"/>
        <v>54625.476624348121</v>
      </c>
      <c r="AK105" s="1">
        <f t="shared" si="79"/>
        <v>21475.694102363879</v>
      </c>
      <c r="AL105" s="14">
        <f t="shared" si="76"/>
        <v>33.531899738937625</v>
      </c>
      <c r="AM105" s="14">
        <f t="shared" si="76"/>
        <v>6.3281327738561624</v>
      </c>
      <c r="AN105" s="14">
        <f t="shared" si="76"/>
        <v>2.2284289733737443</v>
      </c>
      <c r="AO105" s="11">
        <f t="shared" si="77"/>
        <v>1.2601922513653002E-2</v>
      </c>
      <c r="AP105" s="11">
        <f t="shared" si="77"/>
        <v>1.5875098653828423E-2</v>
      </c>
      <c r="AQ105" s="11">
        <f t="shared" si="77"/>
        <v>1.4400717508259633E-2</v>
      </c>
      <c r="AR105" s="1">
        <f t="shared" si="49"/>
        <v>109938.08278043078</v>
      </c>
      <c r="AS105" s="1">
        <f t="shared" si="47"/>
        <v>33538.887308756079</v>
      </c>
      <c r="AT105" s="1">
        <f t="shared" si="47"/>
        <v>13102.051517173868</v>
      </c>
      <c r="AU105" s="1">
        <f t="shared" si="57"/>
        <v>21987.616556086155</v>
      </c>
      <c r="AV105" s="1">
        <f t="shared" si="57"/>
        <v>6707.7774617512159</v>
      </c>
      <c r="AW105" s="1">
        <f t="shared" si="57"/>
        <v>2620.4103034347736</v>
      </c>
      <c r="AX105" s="1">
        <f t="shared" si="58"/>
        <v>75946.236121393507</v>
      </c>
      <c r="AY105" s="1">
        <f t="shared" si="58"/>
        <v>9165.2311118493926</v>
      </c>
      <c r="AZ105" s="1">
        <f t="shared" si="58"/>
        <v>2460.3129135987642</v>
      </c>
      <c r="BA105" s="1">
        <f t="shared" si="59"/>
        <v>13014.049468540708</v>
      </c>
      <c r="BB105" s="1">
        <f t="shared" si="59"/>
        <v>26707.983378298537</v>
      </c>
      <c r="BC105" s="1">
        <f t="shared" si="59"/>
        <v>33264.514227284955</v>
      </c>
      <c r="BD105" s="1">
        <f>SUM(BA105:BC105)*BT105*0.75+0.1*econlow!BD105+0.15*econhigh!BD105</f>
        <v>19872.015013634224</v>
      </c>
      <c r="BE105" s="2">
        <f t="shared" si="80"/>
        <v>0.14950789050460667</v>
      </c>
      <c r="BF105" s="2">
        <f t="shared" si="80"/>
        <v>0.11076968641152254</v>
      </c>
      <c r="BG105" s="2">
        <f t="shared" si="80"/>
        <v>5.7402569690651904E-2</v>
      </c>
      <c r="BH105" s="2">
        <f t="shared" si="53"/>
        <v>0.10368312648926424</v>
      </c>
      <c r="BI105" s="2">
        <f t="shared" si="60"/>
        <v>2.2352609323137459E-3</v>
      </c>
      <c r="BJ105" s="2">
        <f t="shared" si="60"/>
        <v>1.2269923427707043E-3</v>
      </c>
      <c r="BK105" s="2">
        <f t="shared" si="60"/>
        <v>3.295055007090149E-4</v>
      </c>
      <c r="BL105" s="2">
        <f t="shared" si="54"/>
        <v>245.74030141257148</v>
      </c>
      <c r="BM105" s="2">
        <f t="shared" si="54"/>
        <v>41.151957912893259</v>
      </c>
      <c r="BN105" s="2">
        <f t="shared" si="54"/>
        <v>4.3171980454816836</v>
      </c>
      <c r="BO105" s="2">
        <f t="shared" si="61"/>
        <v>224.69819625372023</v>
      </c>
      <c r="BP105" s="2">
        <f t="shared" si="61"/>
        <v>26.187574986016546</v>
      </c>
      <c r="BQ105" s="2">
        <f t="shared" si="61"/>
        <v>7.9880660290589756</v>
      </c>
      <c r="BR105" s="11">
        <f t="shared" si="62"/>
        <v>4.639145301430278E-2</v>
      </c>
      <c r="BS105" s="17">
        <f t="shared" si="51"/>
        <v>0.11433662619074814</v>
      </c>
      <c r="BT105" s="17">
        <f t="shared" si="52"/>
        <v>0.27237178247747906</v>
      </c>
      <c r="BU105" s="12">
        <f>(BU$3*tempmid!$I215+BU$4*tempmid!$I215^2+BU$5*tempmid!$I215^6)*(K105/K$56)^$BW$1</f>
        <v>2.6348391865847955</v>
      </c>
      <c r="BV105" s="12">
        <f>(BV$3*tempmid!$I215+BV$4*tempmid!$I215^2+BV$5*tempmid!$I215^6)*(L105/L$56)^$BW$1</f>
        <v>0.91362687351703531</v>
      </c>
      <c r="BW105" s="12">
        <f>(BW$3*tempmid!$I215+BW$4*tempmid!$I215^2+BW$5*tempmid!$I215^6)*(M105/M$56)^$BW$1</f>
        <v>-0.14495170297258914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36"/>
        <v>2060</v>
      </c>
      <c r="B106" s="5">
        <f t="shared" ref="B106:D121" si="81">B105*(1+E106)</f>
        <v>1158.4282621363843</v>
      </c>
      <c r="C106" s="5">
        <f t="shared" si="81"/>
        <v>2929.3116180894644</v>
      </c>
      <c r="D106" s="5">
        <f t="shared" si="81"/>
        <v>4265.7037424257678</v>
      </c>
      <c r="E106" s="15">
        <f t="shared" ref="E106:G121" si="82">E105*$E$5</f>
        <v>3.1608816592102238E-4</v>
      </c>
      <c r="F106" s="15">
        <f t="shared" si="82"/>
        <v>6.2271488230830976E-4</v>
      </c>
      <c r="G106" s="15">
        <f t="shared" si="82"/>
        <v>1.271250280932488E-3</v>
      </c>
      <c r="H106" s="5">
        <f t="shared" si="39"/>
        <v>111685.81892215605</v>
      </c>
      <c r="I106" s="5">
        <f t="shared" si="39"/>
        <v>34223.053733940527</v>
      </c>
      <c r="J106" s="5">
        <f t="shared" si="39"/>
        <v>13355.096726485681</v>
      </c>
      <c r="K106" s="5">
        <f t="shared" si="40"/>
        <v>96411.510813957531</v>
      </c>
      <c r="L106" s="5">
        <f t="shared" si="40"/>
        <v>11682.967944619444</v>
      </c>
      <c r="M106" s="5">
        <f t="shared" si="40"/>
        <v>3130.8073726871312</v>
      </c>
      <c r="N106" s="15">
        <f t="shared" si="41"/>
        <v>1.5576447105049906E-2</v>
      </c>
      <c r="O106" s="15">
        <f t="shared" si="41"/>
        <v>1.9764176335059336E-2</v>
      </c>
      <c r="P106" s="15">
        <f t="shared" si="41"/>
        <v>1.8019246375491793E-2</v>
      </c>
      <c r="Q106" s="5">
        <f t="shared" si="42"/>
        <v>9158.6536345688837</v>
      </c>
      <c r="R106" s="5">
        <f t="shared" si="42"/>
        <v>11114.177777341847</v>
      </c>
      <c r="S106" s="5">
        <f t="shared" si="42"/>
        <v>5379.437919828858</v>
      </c>
      <c r="T106" s="5">
        <f t="shared" ref="T106:V121" si="83">T105*(1+W106)</f>
        <v>82.00372905849737</v>
      </c>
      <c r="U106" s="5">
        <f t="shared" si="83"/>
        <v>324.75704429378322</v>
      </c>
      <c r="V106" s="5">
        <f t="shared" si="83"/>
        <v>402.80037127401829</v>
      </c>
      <c r="W106" s="15">
        <f t="shared" si="44"/>
        <v>-1.0734613539272964E-2</v>
      </c>
      <c r="X106" s="15">
        <f t="shared" si="44"/>
        <v>-1.217998157191269E-2</v>
      </c>
      <c r="Y106" s="15">
        <f t="shared" si="44"/>
        <v>-9.7425357312937999E-3</v>
      </c>
      <c r="Z106" s="5">
        <f t="shared" si="48"/>
        <v>14646.385097269627</v>
      </c>
      <c r="AA106" s="5">
        <f t="shared" si="48"/>
        <v>28614.808980873637</v>
      </c>
      <c r="AB106" s="5">
        <f t="shared" si="48"/>
        <v>19198.399182293233</v>
      </c>
      <c r="AC106" s="16">
        <f t="shared" si="78"/>
        <v>1.8896928193318077</v>
      </c>
      <c r="AD106" s="16">
        <f t="shared" si="78"/>
        <v>2.9184159114401598</v>
      </c>
      <c r="AE106" s="16">
        <f t="shared" si="78"/>
        <v>3.8217099740817173</v>
      </c>
      <c r="AF106" s="15">
        <f t="shared" si="56"/>
        <v>-4.0504037456468023E-3</v>
      </c>
      <c r="AG106" s="15">
        <f t="shared" si="56"/>
        <v>2.9673830763510267E-4</v>
      </c>
      <c r="AH106" s="15">
        <f t="shared" si="56"/>
        <v>9.7937136394747881E-3</v>
      </c>
      <c r="AI106" s="1">
        <f t="shared" si="79"/>
        <v>189915.16269130231</v>
      </c>
      <c r="AJ106" s="1">
        <f t="shared" si="79"/>
        <v>55870.706423664531</v>
      </c>
      <c r="AK106" s="1">
        <f t="shared" si="79"/>
        <v>21948.534995562266</v>
      </c>
      <c r="AL106" s="14">
        <f t="shared" ref="AL106:AN121" si="84">AL105*(1+AO106)</f>
        <v>33.95024047716084</v>
      </c>
      <c r="AM106" s="14">
        <f t="shared" si="84"/>
        <v>6.4275879086148588</v>
      </c>
      <c r="AN106" s="14">
        <f t="shared" si="84"/>
        <v>2.260199039745193</v>
      </c>
      <c r="AO106" s="11">
        <f t="shared" ref="AO106:AQ121" si="85">AO$5*AO105</f>
        <v>1.2475903288516471E-2</v>
      </c>
      <c r="AP106" s="11">
        <f t="shared" si="85"/>
        <v>1.5716347667290138E-2</v>
      </c>
      <c r="AQ106" s="11">
        <f t="shared" si="85"/>
        <v>1.4256710333177037E-2</v>
      </c>
      <c r="AR106" s="1">
        <f t="shared" si="49"/>
        <v>111685.81892215605</v>
      </c>
      <c r="AS106" s="1">
        <f t="shared" si="47"/>
        <v>34223.053733940527</v>
      </c>
      <c r="AT106" s="1">
        <f t="shared" si="47"/>
        <v>13355.096726485681</v>
      </c>
      <c r="AU106" s="1">
        <f t="shared" si="57"/>
        <v>22337.16378443121</v>
      </c>
      <c r="AV106" s="1">
        <f t="shared" si="57"/>
        <v>6844.6107467881056</v>
      </c>
      <c r="AW106" s="1">
        <f t="shared" si="57"/>
        <v>2671.0193452971362</v>
      </c>
      <c r="AX106" s="1">
        <f t="shared" si="58"/>
        <v>77129.208651166031</v>
      </c>
      <c r="AY106" s="1">
        <f t="shared" si="58"/>
        <v>9346.374355695556</v>
      </c>
      <c r="AZ106" s="1">
        <f t="shared" si="58"/>
        <v>2504.6458981497049</v>
      </c>
      <c r="BA106" s="1">
        <f t="shared" si="59"/>
        <v>13036.068162372016</v>
      </c>
      <c r="BB106" s="1">
        <f t="shared" si="59"/>
        <v>26781.945569045452</v>
      </c>
      <c r="BC106" s="1">
        <f t="shared" si="59"/>
        <v>33382.982202781473</v>
      </c>
      <c r="BD106" s="1">
        <f>SUM(BA106:BC106)*BT106*0.75+0.1*econlow!BD106+0.15*econhigh!BD106</f>
        <v>19349.824853975588</v>
      </c>
      <c r="BE106" s="2">
        <f t="shared" si="80"/>
        <v>0.14950789050460667</v>
      </c>
      <c r="BF106" s="2">
        <f t="shared" si="80"/>
        <v>0.11076968641152254</v>
      </c>
      <c r="BG106" s="2">
        <f t="shared" si="80"/>
        <v>5.7402569690651904E-2</v>
      </c>
      <c r="BH106" s="2">
        <f t="shared" si="53"/>
        <v>0.10344993725809716</v>
      </c>
      <c r="BI106" s="2">
        <f t="shared" si="60"/>
        <v>2.2352609323137459E-3</v>
      </c>
      <c r="BJ106" s="2">
        <f t="shared" si="60"/>
        <v>1.2269923427707043E-3</v>
      </c>
      <c r="BK106" s="2">
        <f t="shared" si="60"/>
        <v>3.295055007090149E-4</v>
      </c>
      <c r="BL106" s="2">
        <f t="shared" si="54"/>
        <v>249.64694773016274</v>
      </c>
      <c r="BM106" s="2">
        <f t="shared" si="54"/>
        <v>41.991424877775387</v>
      </c>
      <c r="BN106" s="2">
        <f t="shared" si="54"/>
        <v>4.40057783387799</v>
      </c>
      <c r="BO106" s="2">
        <f t="shared" si="61"/>
        <v>228.01409461019637</v>
      </c>
      <c r="BP106" s="2">
        <f t="shared" si="61"/>
        <v>26.495909392141183</v>
      </c>
      <c r="BQ106" s="2">
        <f t="shared" si="61"/>
        <v>7.9862582633925587</v>
      </c>
      <c r="BR106" s="11">
        <f t="shared" si="62"/>
        <v>4.6221551532189292E-2</v>
      </c>
      <c r="BS106" s="17">
        <f t="shared" si="51"/>
        <v>0.10926754596607481</v>
      </c>
      <c r="BT106" s="17">
        <f t="shared" si="52"/>
        <v>0.26443862376454275</v>
      </c>
      <c r="BU106" s="12">
        <f>(BU$3*tempmid!$I216+BU$4*tempmid!$I216^2+BU$5*tempmid!$I216^6)*(K106/K$56)^$BW$1</f>
        <v>2.5902460404141565</v>
      </c>
      <c r="BV106" s="12">
        <f>(BV$3*tempmid!$I216+BV$4*tempmid!$I216^2+BV$5*tempmid!$I216^6)*(L106/L$56)^$BW$1</f>
        <v>0.87137091866387673</v>
      </c>
      <c r="BW106" s="12">
        <f>(BW$3*tempmid!$I216+BW$4*tempmid!$I216^2+BW$5*tempmid!$I216^6)*(M106/M$56)^$BW$1</f>
        <v>-0.18581333231600114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36"/>
        <v>2061</v>
      </c>
      <c r="B107" s="5">
        <f t="shared" si="81"/>
        <v>1158.7761193278775</v>
      </c>
      <c r="C107" s="5">
        <f t="shared" si="81"/>
        <v>2931.0445377319925</v>
      </c>
      <c r="D107" s="5">
        <f t="shared" si="81"/>
        <v>4270.8553806526543</v>
      </c>
      <c r="E107" s="15">
        <f t="shared" si="82"/>
        <v>3.0028375762497126E-4</v>
      </c>
      <c r="F107" s="15">
        <f t="shared" si="82"/>
        <v>5.9157913819289426E-4</v>
      </c>
      <c r="G107" s="15">
        <f t="shared" si="82"/>
        <v>1.2076877668858637E-3</v>
      </c>
      <c r="H107" s="5">
        <f t="shared" si="39"/>
        <v>113438.69167798903</v>
      </c>
      <c r="I107" s="5">
        <f t="shared" si="39"/>
        <v>34912.480411865996</v>
      </c>
      <c r="J107" s="5">
        <f t="shared" si="39"/>
        <v>13609.420393052407</v>
      </c>
      <c r="K107" s="5">
        <f t="shared" si="40"/>
        <v>97895.261893890798</v>
      </c>
      <c r="L107" s="5">
        <f t="shared" si="40"/>
        <v>11911.275984526956</v>
      </c>
      <c r="M107" s="5">
        <f t="shared" si="40"/>
        <v>3186.5795443939082</v>
      </c>
      <c r="N107" s="15">
        <f t="shared" si="41"/>
        <v>1.5389771069934E-2</v>
      </c>
      <c r="O107" s="15">
        <f t="shared" si="41"/>
        <v>1.9541955519329912E-2</v>
      </c>
      <c r="P107" s="15">
        <f t="shared" si="41"/>
        <v>1.7813990152613091E-2</v>
      </c>
      <c r="Q107" s="5">
        <f t="shared" si="42"/>
        <v>9202.5381138849516</v>
      </c>
      <c r="R107" s="5">
        <f t="shared" si="42"/>
        <v>11199.9764157804</v>
      </c>
      <c r="S107" s="5">
        <f t="shared" si="42"/>
        <v>5428.4721793932886</v>
      </c>
      <c r="T107" s="5">
        <f t="shared" si="83"/>
        <v>81.123450718275151</v>
      </c>
      <c r="U107" s="5">
        <f t="shared" si="83"/>
        <v>320.80150947893611</v>
      </c>
      <c r="V107" s="5">
        <f t="shared" si="83"/>
        <v>398.87607426430276</v>
      </c>
      <c r="W107" s="15">
        <f t="shared" si="44"/>
        <v>-1.0734613539272964E-2</v>
      </c>
      <c r="X107" s="15">
        <f t="shared" si="44"/>
        <v>-1.217998157191269E-2</v>
      </c>
      <c r="Y107" s="15">
        <f t="shared" si="44"/>
        <v>-9.7425357312937999E-3</v>
      </c>
      <c r="Z107" s="5">
        <f t="shared" si="48"/>
        <v>14659.882737768028</v>
      </c>
      <c r="AA107" s="5">
        <f t="shared" si="48"/>
        <v>28851.449409716803</v>
      </c>
      <c r="AB107" s="5">
        <f t="shared" si="48"/>
        <v>19568.319919019123</v>
      </c>
      <c r="AC107" s="16">
        <f t="shared" si="78"/>
        <v>1.8820388004582642</v>
      </c>
      <c r="AD107" s="16">
        <f t="shared" si="78"/>
        <v>2.9192819172386959</v>
      </c>
      <c r="AE107" s="16">
        <f t="shared" si="78"/>
        <v>3.8591387071809984</v>
      </c>
      <c r="AF107" s="15">
        <f t="shared" si="56"/>
        <v>-4.0504037456468023E-3</v>
      </c>
      <c r="AG107" s="15">
        <f t="shared" si="56"/>
        <v>2.9673830763510267E-4</v>
      </c>
      <c r="AH107" s="15">
        <f t="shared" si="56"/>
        <v>9.7937136394747881E-3</v>
      </c>
      <c r="AI107" s="1">
        <f t="shared" si="79"/>
        <v>193260.81020660329</v>
      </c>
      <c r="AJ107" s="1">
        <f t="shared" si="79"/>
        <v>57128.246528086187</v>
      </c>
      <c r="AK107" s="1">
        <f t="shared" si="79"/>
        <v>22424.700841303176</v>
      </c>
      <c r="AL107" s="14">
        <f t="shared" si="84"/>
        <v>34.369564794807623</v>
      </c>
      <c r="AM107" s="14">
        <f t="shared" si="84"/>
        <v>6.5275959327863822</v>
      </c>
      <c r="AN107" s="14">
        <f t="shared" si="84"/>
        <v>2.2920998127201155</v>
      </c>
      <c r="AO107" s="11">
        <f t="shared" si="85"/>
        <v>1.2351144255631306E-2</v>
      </c>
      <c r="AP107" s="11">
        <f t="shared" si="85"/>
        <v>1.5559184190617237E-2</v>
      </c>
      <c r="AQ107" s="11">
        <f t="shared" si="85"/>
        <v>1.4114143229845267E-2</v>
      </c>
      <c r="AR107" s="1">
        <f t="shared" si="49"/>
        <v>113438.69167798903</v>
      </c>
      <c r="AS107" s="1">
        <f t="shared" si="47"/>
        <v>34912.480411865996</v>
      </c>
      <c r="AT107" s="1">
        <f t="shared" si="47"/>
        <v>13609.420393052407</v>
      </c>
      <c r="AU107" s="1">
        <f t="shared" si="57"/>
        <v>22687.738335597809</v>
      </c>
      <c r="AV107" s="1">
        <f t="shared" si="57"/>
        <v>6982.4960823731999</v>
      </c>
      <c r="AW107" s="1">
        <f t="shared" si="57"/>
        <v>2721.8840786104815</v>
      </c>
      <c r="AX107" s="1">
        <f t="shared" si="58"/>
        <v>78316.209515112641</v>
      </c>
      <c r="AY107" s="1">
        <f t="shared" si="58"/>
        <v>9529.0207876215645</v>
      </c>
      <c r="AZ107" s="1">
        <f t="shared" si="58"/>
        <v>2549.2636355151267</v>
      </c>
      <c r="BA107" s="1">
        <f t="shared" si="59"/>
        <v>13057.680147762747</v>
      </c>
      <c r="BB107" s="1">
        <f t="shared" si="59"/>
        <v>26854.515071983704</v>
      </c>
      <c r="BC107" s="1">
        <f t="shared" si="59"/>
        <v>33498.709686616647</v>
      </c>
      <c r="BD107" s="1">
        <f>SUM(BA107:BC107)*BT107*0.75+0.1*econlow!BD107+0.15*econhigh!BD107</f>
        <v>18840.029980973064</v>
      </c>
      <c r="BE107" s="2">
        <f t="shared" si="80"/>
        <v>0.14950789050460667</v>
      </c>
      <c r="BF107" s="2">
        <f t="shared" si="80"/>
        <v>0.11076968641152254</v>
      </c>
      <c r="BG107" s="2">
        <f t="shared" si="80"/>
        <v>5.7402569690651904E-2</v>
      </c>
      <c r="BH107" s="2">
        <f t="shared" si="53"/>
        <v>0.10321721476549914</v>
      </c>
      <c r="BI107" s="2">
        <f t="shared" si="60"/>
        <v>2.2352609323137459E-3</v>
      </c>
      <c r="BJ107" s="2">
        <f t="shared" si="60"/>
        <v>1.2269923427707043E-3</v>
      </c>
      <c r="BK107" s="2">
        <f t="shared" si="60"/>
        <v>3.295055007090149E-4</v>
      </c>
      <c r="BL107" s="2">
        <f t="shared" si="54"/>
        <v>253.56507572059334</v>
      </c>
      <c r="BM107" s="2">
        <f t="shared" si="54"/>
        <v>42.837346132491781</v>
      </c>
      <c r="BN107" s="2">
        <f t="shared" si="54"/>
        <v>4.484378880972212</v>
      </c>
      <c r="BO107" s="2">
        <f t="shared" si="61"/>
        <v>231.37947005107875</v>
      </c>
      <c r="BP107" s="2">
        <f t="shared" si="61"/>
        <v>26.807973853600448</v>
      </c>
      <c r="BQ107" s="2">
        <f t="shared" si="61"/>
        <v>7.9844943847456191</v>
      </c>
      <c r="BR107" s="11">
        <f t="shared" si="62"/>
        <v>4.6052085492521017E-2</v>
      </c>
      <c r="BS107" s="17">
        <f t="shared" si="51"/>
        <v>0.10444015974059483</v>
      </c>
      <c r="BT107" s="17">
        <f t="shared" si="52"/>
        <v>0.25673652792674051</v>
      </c>
      <c r="BU107" s="12">
        <f>(BU$3*tempmid!$I217+BU$4*tempmid!$I217^2+BU$5*tempmid!$I217^6)*(K107/K$56)^$BW$1</f>
        <v>2.5436620418394043</v>
      </c>
      <c r="BV107" s="12">
        <f>(BV$3*tempmid!$I217+BV$4*tempmid!$I217^2+BV$5*tempmid!$I217^6)*(L107/L$56)^$BW$1</f>
        <v>0.82780530987722489</v>
      </c>
      <c r="BW107" s="12">
        <f>(BW$3*tempmid!$I217+BW$4*tempmid!$I217^2+BW$5*tempmid!$I217^6)*(M107/M$56)^$BW$1</f>
        <v>-0.22771537394367403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36"/>
        <v>2062</v>
      </c>
      <c r="B108" s="5">
        <f t="shared" si="81"/>
        <v>1159.1066828928674</v>
      </c>
      <c r="C108" s="5">
        <f t="shared" si="81"/>
        <v>2932.6917852935467</v>
      </c>
      <c r="D108" s="5">
        <f t="shared" si="81"/>
        <v>4275.75534746014</v>
      </c>
      <c r="E108" s="15">
        <f t="shared" si="82"/>
        <v>2.8526956974372268E-4</v>
      </c>
      <c r="F108" s="15">
        <f t="shared" si="82"/>
        <v>5.6200018128324948E-4</v>
      </c>
      <c r="G108" s="15">
        <f t="shared" si="82"/>
        <v>1.1473033785415704E-3</v>
      </c>
      <c r="H108" s="5">
        <f t="shared" si="39"/>
        <v>115196.34148878636</v>
      </c>
      <c r="I108" s="5">
        <f t="shared" si="39"/>
        <v>35607.055444991638</v>
      </c>
      <c r="J108" s="5">
        <f t="shared" si="39"/>
        <v>13864.983657760393</v>
      </c>
      <c r="K108" s="5">
        <f t="shared" si="40"/>
        <v>99383.726441195584</v>
      </c>
      <c r="L108" s="5">
        <f t="shared" si="40"/>
        <v>12141.424347266538</v>
      </c>
      <c r="M108" s="5">
        <f t="shared" si="40"/>
        <v>3242.6980804681425</v>
      </c>
      <c r="N108" s="15">
        <f t="shared" si="41"/>
        <v>1.5204663826510201E-2</v>
      </c>
      <c r="O108" s="15">
        <f t="shared" si="41"/>
        <v>1.9321889866253716E-2</v>
      </c>
      <c r="P108" s="15">
        <f t="shared" si="41"/>
        <v>1.7610900745585578E-2</v>
      </c>
      <c r="Q108" s="5">
        <f t="shared" si="42"/>
        <v>9244.8084292201493</v>
      </c>
      <c r="R108" s="5">
        <f t="shared" si="42"/>
        <v>11283.667676251278</v>
      </c>
      <c r="S108" s="5">
        <f t="shared" si="42"/>
        <v>5476.5300316656731</v>
      </c>
      <c r="T108" s="5">
        <f t="shared" si="83"/>
        <v>80.252621825842212</v>
      </c>
      <c r="U108" s="5">
        <f t="shared" si="83"/>
        <v>316.89415300524092</v>
      </c>
      <c r="V108" s="5">
        <f t="shared" si="83"/>
        <v>394.99000985842457</v>
      </c>
      <c r="W108" s="15">
        <f t="shared" si="44"/>
        <v>-1.0734613539272964E-2</v>
      </c>
      <c r="X108" s="15">
        <f t="shared" si="44"/>
        <v>-1.217998157191269E-2</v>
      </c>
      <c r="Y108" s="15">
        <f t="shared" si="44"/>
        <v>-9.7425357312937999E-3</v>
      </c>
      <c r="Z108" s="5">
        <f t="shared" si="48"/>
        <v>14670.463870218127</v>
      </c>
      <c r="AA108" s="5">
        <f t="shared" si="48"/>
        <v>29082.802715824037</v>
      </c>
      <c r="AB108" s="5">
        <f t="shared" si="48"/>
        <v>19940.081043366827</v>
      </c>
      <c r="AC108" s="16">
        <f t="shared" si="78"/>
        <v>1.8744157834514354</v>
      </c>
      <c r="AD108" s="16">
        <f t="shared" si="78"/>
        <v>2.9201481800143272</v>
      </c>
      <c r="AE108" s="16">
        <f t="shared" si="78"/>
        <v>3.896934006574142</v>
      </c>
      <c r="AF108" s="15">
        <f t="shared" si="56"/>
        <v>-4.0504037456468023E-3</v>
      </c>
      <c r="AG108" s="15">
        <f t="shared" si="56"/>
        <v>2.9673830763510267E-4</v>
      </c>
      <c r="AH108" s="15">
        <f t="shared" si="56"/>
        <v>9.7937136394747881E-3</v>
      </c>
      <c r="AI108" s="1">
        <f t="shared" si="79"/>
        <v>196622.46752154076</v>
      </c>
      <c r="AJ108" s="1">
        <f t="shared" si="79"/>
        <v>58397.917957650774</v>
      </c>
      <c r="AK108" s="1">
        <f t="shared" si="79"/>
        <v>22904.114835783341</v>
      </c>
      <c r="AL108" s="14">
        <f t="shared" si="84"/>
        <v>34.78982321306372</v>
      </c>
      <c r="AM108" s="14">
        <f t="shared" si="84"/>
        <v>6.6281443595521274</v>
      </c>
      <c r="AN108" s="14">
        <f t="shared" si="84"/>
        <v>2.3241273275234104</v>
      </c>
      <c r="AO108" s="11">
        <f t="shared" si="85"/>
        <v>1.2227632813074993E-2</v>
      </c>
      <c r="AP108" s="11">
        <f t="shared" si="85"/>
        <v>1.5403592348711064E-2</v>
      </c>
      <c r="AQ108" s="11">
        <f t="shared" si="85"/>
        <v>1.3973001797546814E-2</v>
      </c>
      <c r="AR108" s="1">
        <f t="shared" si="49"/>
        <v>115196.34148878636</v>
      </c>
      <c r="AS108" s="1">
        <f t="shared" si="47"/>
        <v>35607.055444991638</v>
      </c>
      <c r="AT108" s="1">
        <f t="shared" si="47"/>
        <v>13864.983657760393</v>
      </c>
      <c r="AU108" s="1">
        <f t="shared" si="57"/>
        <v>23039.268297757273</v>
      </c>
      <c r="AV108" s="1">
        <f t="shared" si="57"/>
        <v>7121.4110889983276</v>
      </c>
      <c r="AW108" s="1">
        <f t="shared" si="57"/>
        <v>2772.9967315520789</v>
      </c>
      <c r="AX108" s="1">
        <f t="shared" si="58"/>
        <v>79506.981152956461</v>
      </c>
      <c r="AY108" s="1">
        <f t="shared" si="58"/>
        <v>9713.1394778132308</v>
      </c>
      <c r="AZ108" s="1">
        <f t="shared" si="58"/>
        <v>2594.1584643745141</v>
      </c>
      <c r="BA108" s="1">
        <f t="shared" si="59"/>
        <v>13078.896294628556</v>
      </c>
      <c r="BB108" s="1">
        <f t="shared" si="59"/>
        <v>26925.731974205904</v>
      </c>
      <c r="BC108" s="1">
        <f t="shared" si="59"/>
        <v>33611.787406101437</v>
      </c>
      <c r="BD108" s="1">
        <f>SUM(BA108:BC108)*BT108*0.75+0.1*econlow!BD108+0.15*econhigh!BD108</f>
        <v>18342.420538418271</v>
      </c>
      <c r="BE108" s="2">
        <f t="shared" si="80"/>
        <v>0.14950789050460667</v>
      </c>
      <c r="BF108" s="2">
        <f t="shared" si="80"/>
        <v>0.11076968641152254</v>
      </c>
      <c r="BG108" s="2">
        <f t="shared" si="80"/>
        <v>5.7402569690651904E-2</v>
      </c>
      <c r="BH108" s="2">
        <f t="shared" si="53"/>
        <v>0.10298492980232042</v>
      </c>
      <c r="BI108" s="2">
        <f t="shared" si="60"/>
        <v>2.2352609323137459E-3</v>
      </c>
      <c r="BJ108" s="2">
        <f t="shared" si="60"/>
        <v>1.2269923427707043E-3</v>
      </c>
      <c r="BK108" s="2">
        <f t="shared" si="60"/>
        <v>3.295055007090149E-4</v>
      </c>
      <c r="BL108" s="2">
        <f t="shared" si="54"/>
        <v>257.49388167535727</v>
      </c>
      <c r="BM108" s="2">
        <f t="shared" si="54"/>
        <v>43.689584379616655</v>
      </c>
      <c r="BN108" s="2">
        <f t="shared" si="54"/>
        <v>4.5685883824726474</v>
      </c>
      <c r="BO108" s="2">
        <f t="shared" si="61"/>
        <v>234.79505709154753</v>
      </c>
      <c r="BP108" s="2">
        <f t="shared" si="61"/>
        <v>27.123811994456641</v>
      </c>
      <c r="BQ108" s="2">
        <f t="shared" si="61"/>
        <v>7.9827728778373883</v>
      </c>
      <c r="BR108" s="11">
        <f t="shared" si="62"/>
        <v>4.5883108191734551E-2</v>
      </c>
      <c r="BS108" s="17">
        <f t="shared" si="51"/>
        <v>9.9842217408725328E-2</v>
      </c>
      <c r="BT108" s="17">
        <f t="shared" si="52"/>
        <v>0.24925876497741797</v>
      </c>
      <c r="BU108" s="12">
        <f>(BU$3*tempmid!$I218+BU$4*tempmid!$I218^2+BU$5*tempmid!$I218^6)*(K108/K$56)^$BW$1</f>
        <v>2.4950788965446908</v>
      </c>
      <c r="BV108" s="12">
        <f>(BV$3*tempmid!$I218+BV$4*tempmid!$I218^2+BV$5*tempmid!$I218^6)*(L108/L$56)^$BW$1</f>
        <v>0.7829291175384212</v>
      </c>
      <c r="BW108" s="12">
        <f>(BW$3*tempmid!$I218+BW$4*tempmid!$I218^2+BW$5*tempmid!$I218^6)*(M108/M$56)^$BW$1</f>
        <v>-0.27065767009189878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36"/>
        <v>2063</v>
      </c>
      <c r="B109" s="5">
        <f t="shared" si="81"/>
        <v>1159.4208078643476</v>
      </c>
      <c r="C109" s="5">
        <f t="shared" si="81"/>
        <v>2934.2575499427803</v>
      </c>
      <c r="D109" s="5">
        <f t="shared" si="81"/>
        <v>4280.4156565883004</v>
      </c>
      <c r="E109" s="15">
        <f t="shared" si="82"/>
        <v>2.7100609125653652E-4</v>
      </c>
      <c r="F109" s="15">
        <f t="shared" si="82"/>
        <v>5.3390017221908699E-4</v>
      </c>
      <c r="G109" s="15">
        <f t="shared" si="82"/>
        <v>1.0899382096144919E-3</v>
      </c>
      <c r="H109" s="5">
        <f t="shared" si="39"/>
        <v>116958.40703890419</v>
      </c>
      <c r="I109" s="5">
        <f t="shared" si="39"/>
        <v>36306.665079003891</v>
      </c>
      <c r="J109" s="5">
        <f t="shared" si="39"/>
        <v>14121.747498269815</v>
      </c>
      <c r="K109" s="5">
        <f t="shared" si="40"/>
        <v>100876.58100111339</v>
      </c>
      <c r="L109" s="5">
        <f t="shared" si="40"/>
        <v>12373.373659620265</v>
      </c>
      <c r="M109" s="5">
        <f t="shared" si="40"/>
        <v>3299.1533138923091</v>
      </c>
      <c r="N109" s="15">
        <f t="shared" si="41"/>
        <v>1.5021116770069121E-2</v>
      </c>
      <c r="O109" s="15">
        <f t="shared" si="41"/>
        <v>1.9103962246896256E-2</v>
      </c>
      <c r="P109" s="15">
        <f t="shared" si="41"/>
        <v>1.7409956777726388E-2</v>
      </c>
      <c r="Q109" s="5">
        <f t="shared" si="42"/>
        <v>9285.4613779316387</v>
      </c>
      <c r="R109" s="5">
        <f t="shared" si="42"/>
        <v>11365.234685555826</v>
      </c>
      <c r="S109" s="5">
        <f t="shared" si="42"/>
        <v>5523.6058143316041</v>
      </c>
      <c r="T109" s="5">
        <f t="shared" si="83"/>
        <v>79.391140945028368</v>
      </c>
      <c r="U109" s="5">
        <f t="shared" si="83"/>
        <v>313.03438806139019</v>
      </c>
      <c r="V109" s="5">
        <f t="shared" si="83"/>
        <v>391.14180557387476</v>
      </c>
      <c r="W109" s="15">
        <f t="shared" si="44"/>
        <v>-1.0734613539272964E-2</v>
      </c>
      <c r="X109" s="15">
        <f t="shared" si="44"/>
        <v>-1.217998157191269E-2</v>
      </c>
      <c r="Y109" s="15">
        <f t="shared" si="44"/>
        <v>-9.7425357312937999E-3</v>
      </c>
      <c r="Z109" s="5">
        <f t="shared" si="48"/>
        <v>14678.155941816265</v>
      </c>
      <c r="AA109" s="5">
        <f t="shared" si="48"/>
        <v>29308.816965179143</v>
      </c>
      <c r="AB109" s="5">
        <f t="shared" si="48"/>
        <v>20313.625376325959</v>
      </c>
      <c r="AC109" s="16">
        <f t="shared" si="78"/>
        <v>1.8668236427412443</v>
      </c>
      <c r="AD109" s="16">
        <f t="shared" si="78"/>
        <v>2.9210146998433082</v>
      </c>
      <c r="AE109" s="16">
        <f t="shared" si="78"/>
        <v>3.9350994623064603</v>
      </c>
      <c r="AF109" s="15">
        <f t="shared" si="56"/>
        <v>-4.0504037456468023E-3</v>
      </c>
      <c r="AG109" s="15">
        <f t="shared" si="56"/>
        <v>2.9673830763510267E-4</v>
      </c>
      <c r="AH109" s="15">
        <f t="shared" si="56"/>
        <v>9.7937136394747881E-3</v>
      </c>
      <c r="AI109" s="1">
        <f t="shared" si="79"/>
        <v>199999.48906714396</v>
      </c>
      <c r="AJ109" s="1">
        <f t="shared" si="79"/>
        <v>59679.537250884023</v>
      </c>
      <c r="AK109" s="1">
        <f t="shared" si="79"/>
        <v>23386.700083757089</v>
      </c>
      <c r="AL109" s="14">
        <f t="shared" si="84"/>
        <v>35.210966425106044</v>
      </c>
      <c r="AM109" s="14">
        <f t="shared" si="84"/>
        <v>6.7292206209576477</v>
      </c>
      <c r="AN109" s="14">
        <f t="shared" si="84"/>
        <v>2.3562776124953704</v>
      </c>
      <c r="AO109" s="11">
        <f t="shared" si="85"/>
        <v>1.2105356484944244E-2</v>
      </c>
      <c r="AP109" s="11">
        <f t="shared" si="85"/>
        <v>1.5249556425223954E-2</v>
      </c>
      <c r="AQ109" s="11">
        <f t="shared" si="85"/>
        <v>1.3833271779571346E-2</v>
      </c>
      <c r="AR109" s="1">
        <f t="shared" si="49"/>
        <v>116958.40703890419</v>
      </c>
      <c r="AS109" s="1">
        <f t="shared" si="47"/>
        <v>36306.665079003891</v>
      </c>
      <c r="AT109" s="1">
        <f t="shared" si="47"/>
        <v>14121.747498269815</v>
      </c>
      <c r="AU109" s="1">
        <f t="shared" si="57"/>
        <v>23391.681407780838</v>
      </c>
      <c r="AV109" s="1">
        <f t="shared" si="57"/>
        <v>7261.3330158007784</v>
      </c>
      <c r="AW109" s="1">
        <f t="shared" si="57"/>
        <v>2824.349499653963</v>
      </c>
      <c r="AX109" s="1">
        <f t="shared" si="58"/>
        <v>80701.264800890713</v>
      </c>
      <c r="AY109" s="1">
        <f t="shared" si="58"/>
        <v>9898.6989276962122</v>
      </c>
      <c r="AZ109" s="1">
        <f t="shared" si="58"/>
        <v>2639.3226511138473</v>
      </c>
      <c r="BA109" s="1">
        <f t="shared" si="59"/>
        <v>13099.72704346747</v>
      </c>
      <c r="BB109" s="1">
        <f t="shared" si="59"/>
        <v>26995.634850447728</v>
      </c>
      <c r="BC109" s="1">
        <f t="shared" si="59"/>
        <v>33722.302750343595</v>
      </c>
      <c r="BD109" s="1">
        <f>SUM(BA109:BC109)*BT109*0.75+0.1*econlow!BD109+0.15*econhigh!BD109</f>
        <v>17856.784059019894</v>
      </c>
      <c r="BE109" s="2">
        <f t="shared" si="80"/>
        <v>0.14950789050460667</v>
      </c>
      <c r="BF109" s="2">
        <f t="shared" si="80"/>
        <v>0.11076968641152254</v>
      </c>
      <c r="BG109" s="2">
        <f t="shared" si="80"/>
        <v>5.7402569690651904E-2</v>
      </c>
      <c r="BH109" s="2">
        <f t="shared" si="53"/>
        <v>0.10275305469019781</v>
      </c>
      <c r="BI109" s="2">
        <f t="shared" si="60"/>
        <v>2.2352609323137459E-3</v>
      </c>
      <c r="BJ109" s="2">
        <f t="shared" si="60"/>
        <v>1.2269923427707043E-3</v>
      </c>
      <c r="BK109" s="2">
        <f t="shared" si="60"/>
        <v>3.295055007090149E-4</v>
      </c>
      <c r="BL109" s="2">
        <f t="shared" si="54"/>
        <v>261.43255795971157</v>
      </c>
      <c r="BM109" s="2">
        <f t="shared" si="54"/>
        <v>44.548000043478304</v>
      </c>
      <c r="BN109" s="2">
        <f t="shared" si="54"/>
        <v>4.6531934803036741</v>
      </c>
      <c r="BO109" s="2">
        <f t="shared" si="61"/>
        <v>238.26160155922116</v>
      </c>
      <c r="BP109" s="2">
        <f t="shared" si="61"/>
        <v>27.443468020066884</v>
      </c>
      <c r="BQ109" s="2">
        <f t="shared" si="61"/>
        <v>7.9810922954988222</v>
      </c>
      <c r="BR109" s="11">
        <f t="shared" si="62"/>
        <v>4.5714670194158175E-2</v>
      </c>
      <c r="BS109" s="17">
        <f t="shared" si="51"/>
        <v>9.546211868871865E-2</v>
      </c>
      <c r="BT109" s="17">
        <f t="shared" si="52"/>
        <v>0.24199880094894949</v>
      </c>
      <c r="BU109" s="12">
        <f>(BU$3*tempmid!$I219+BU$4*tempmid!$I219^2+BU$5*tempmid!$I219^6)*(K109/K$56)^$BW$1</f>
        <v>2.4444896512504557</v>
      </c>
      <c r="BV109" s="12">
        <f>(BV$3*tempmid!$I219+BV$4*tempmid!$I219^2+BV$5*tempmid!$I219^6)*(L109/L$56)^$BW$1</f>
        <v>0.7367422957342572</v>
      </c>
      <c r="BW109" s="12">
        <f>(BW$3*tempmid!$I219+BW$4*tempmid!$I219^2+BW$5*tempmid!$I219^6)*(M109/M$56)^$BW$1</f>
        <v>-0.3146393774983951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36"/>
        <v>2064</v>
      </c>
      <c r="B110" s="5">
        <f t="shared" si="81"/>
        <v>1159.7193074605452</v>
      </c>
      <c r="C110" s="5">
        <f t="shared" si="81"/>
        <v>2935.7458205234675</v>
      </c>
      <c r="D110" s="5">
        <f t="shared" si="81"/>
        <v>4284.8477757365908</v>
      </c>
      <c r="E110" s="15">
        <f t="shared" si="82"/>
        <v>2.5745578669370971E-4</v>
      </c>
      <c r="F110" s="15">
        <f t="shared" si="82"/>
        <v>5.0720516360813262E-4</v>
      </c>
      <c r="G110" s="15">
        <f t="shared" si="82"/>
        <v>1.0354412991337672E-3</v>
      </c>
      <c r="H110" s="5">
        <f t="shared" si="39"/>
        <v>118724.52553880698</v>
      </c>
      <c r="I110" s="5">
        <f t="shared" si="39"/>
        <v>37011.193777526416</v>
      </c>
      <c r="J110" s="5">
        <f t="shared" si="39"/>
        <v>14379.672734415673</v>
      </c>
      <c r="K110" s="5">
        <f t="shared" si="40"/>
        <v>102373.50087650075</v>
      </c>
      <c r="L110" s="5">
        <f t="shared" si="40"/>
        <v>12607.083869041162</v>
      </c>
      <c r="M110" s="5">
        <f t="shared" si="40"/>
        <v>3355.9354934012144</v>
      </c>
      <c r="N110" s="15">
        <f t="shared" si="41"/>
        <v>1.4839121831169644E-2</v>
      </c>
      <c r="O110" s="15">
        <f t="shared" si="41"/>
        <v>1.8888155797282202E-2</v>
      </c>
      <c r="P110" s="15">
        <f t="shared" si="41"/>
        <v>1.7211136951351458E-2</v>
      </c>
      <c r="Q110" s="5">
        <f t="shared" si="42"/>
        <v>9324.494556407235</v>
      </c>
      <c r="R110" s="5">
        <f t="shared" si="42"/>
        <v>11444.661852575175</v>
      </c>
      <c r="S110" s="5">
        <f t="shared" si="42"/>
        <v>5569.694350834312</v>
      </c>
      <c r="T110" s="5">
        <f t="shared" si="83"/>
        <v>78.538907728541545</v>
      </c>
      <c r="U110" s="5">
        <f t="shared" si="83"/>
        <v>309.22163498342746</v>
      </c>
      <c r="V110" s="5">
        <f t="shared" si="83"/>
        <v>387.33109255706853</v>
      </c>
      <c r="W110" s="15">
        <f t="shared" si="44"/>
        <v>-1.0734613539272964E-2</v>
      </c>
      <c r="X110" s="15">
        <f t="shared" si="44"/>
        <v>-1.217998157191269E-2</v>
      </c>
      <c r="Y110" s="15">
        <f t="shared" si="44"/>
        <v>-9.7425357312937999E-3</v>
      </c>
      <c r="Z110" s="5">
        <f t="shared" si="48"/>
        <v>14682.987498926819</v>
      </c>
      <c r="AA110" s="5">
        <f t="shared" si="48"/>
        <v>29529.443504137103</v>
      </c>
      <c r="AB110" s="5">
        <f t="shared" si="48"/>
        <v>20688.895509849757</v>
      </c>
      <c r="AC110" s="16">
        <f t="shared" si="78"/>
        <v>1.8592622532662233</v>
      </c>
      <c r="AD110" s="16">
        <f t="shared" si="78"/>
        <v>2.921881476801917</v>
      </c>
      <c r="AE110" s="16">
        <f t="shared" si="78"/>
        <v>3.973638699583141</v>
      </c>
      <c r="AF110" s="15">
        <f t="shared" si="56"/>
        <v>-4.0504037456468023E-3</v>
      </c>
      <c r="AG110" s="15">
        <f t="shared" si="56"/>
        <v>2.9673830763510267E-4</v>
      </c>
      <c r="AH110" s="15">
        <f t="shared" si="56"/>
        <v>9.7937136394747881E-3</v>
      </c>
      <c r="AI110" s="1">
        <f t="shared" si="79"/>
        <v>203391.2215682104</v>
      </c>
      <c r="AJ110" s="1">
        <f t="shared" si="79"/>
        <v>60972.916541596402</v>
      </c>
      <c r="AK110" s="1">
        <f t="shared" si="79"/>
        <v>23872.379575035342</v>
      </c>
      <c r="AL110" s="14">
        <f t="shared" si="84"/>
        <v>35.632945312853799</v>
      </c>
      <c r="AM110" s="14">
        <f t="shared" si="84"/>
        <v>6.8308120742191516</v>
      </c>
      <c r="AN110" s="14">
        <f t="shared" si="84"/>
        <v>2.3885466908111206</v>
      </c>
      <c r="AO110" s="11">
        <f t="shared" si="85"/>
        <v>1.1984302920094801E-2</v>
      </c>
      <c r="AP110" s="11">
        <f t="shared" si="85"/>
        <v>1.5097060860971715E-2</v>
      </c>
      <c r="AQ110" s="11">
        <f t="shared" si="85"/>
        <v>1.3694939061775633E-2</v>
      </c>
      <c r="AR110" s="1">
        <f t="shared" si="49"/>
        <v>118724.52553880698</v>
      </c>
      <c r="AS110" s="1">
        <f t="shared" si="47"/>
        <v>37011.193777526416</v>
      </c>
      <c r="AT110" s="1">
        <f t="shared" si="47"/>
        <v>14379.672734415673</v>
      </c>
      <c r="AU110" s="1">
        <f t="shared" si="57"/>
        <v>23744.905107761399</v>
      </c>
      <c r="AV110" s="1">
        <f t="shared" si="57"/>
        <v>7402.2387555052837</v>
      </c>
      <c r="AW110" s="1">
        <f t="shared" si="57"/>
        <v>2875.9345468831348</v>
      </c>
      <c r="AX110" s="1">
        <f t="shared" si="58"/>
        <v>81898.800701200598</v>
      </c>
      <c r="AY110" s="1">
        <f t="shared" si="58"/>
        <v>10085.667095232928</v>
      </c>
      <c r="AZ110" s="1">
        <f t="shared" si="58"/>
        <v>2684.7483947209716</v>
      </c>
      <c r="BA110" s="1">
        <f t="shared" si="59"/>
        <v>13120.182424525754</v>
      </c>
      <c r="BB110" s="1">
        <f t="shared" si="59"/>
        <v>27064.260820604093</v>
      </c>
      <c r="BC110" s="1">
        <f t="shared" si="59"/>
        <v>33830.339870609328</v>
      </c>
      <c r="BD110" s="1">
        <f>SUM(BA110:BC110)*BT110*0.75+0.1*econlow!BD110+0.15*econhigh!BD110</f>
        <v>17382.906066290161</v>
      </c>
      <c r="BE110" s="2">
        <f t="shared" si="80"/>
        <v>0.14950789050460667</v>
      </c>
      <c r="BF110" s="2">
        <f t="shared" si="80"/>
        <v>0.11076968641152254</v>
      </c>
      <c r="BG110" s="2">
        <f t="shared" si="80"/>
        <v>5.7402569690651904E-2</v>
      </c>
      <c r="BH110" s="2">
        <f t="shared" si="53"/>
        <v>0.10252156324005077</v>
      </c>
      <c r="BI110" s="2">
        <f t="shared" si="60"/>
        <v>2.2352609323137459E-3</v>
      </c>
      <c r="BJ110" s="2">
        <f t="shared" si="60"/>
        <v>1.2269923427707043E-3</v>
      </c>
      <c r="BK110" s="2">
        <f t="shared" si="60"/>
        <v>3.295055007090149E-4</v>
      </c>
      <c r="BL110" s="2">
        <f t="shared" si="54"/>
        <v>265.3802936443808</v>
      </c>
      <c r="BM110" s="2">
        <f t="shared" si="54"/>
        <v>45.41245136182765</v>
      </c>
      <c r="BN110" s="2">
        <f t="shared" si="54"/>
        <v>4.738181264385406</v>
      </c>
      <c r="BO110" s="2">
        <f t="shared" si="61"/>
        <v>241.77986075060952</v>
      </c>
      <c r="BP110" s="2">
        <f t="shared" si="61"/>
        <v>27.766986722105489</v>
      </c>
      <c r="BQ110" s="2">
        <f t="shared" si="61"/>
        <v>7.9794512556079606</v>
      </c>
      <c r="BR110" s="11">
        <f t="shared" si="62"/>
        <v>4.5546819444278047E-2</v>
      </c>
      <c r="BS110" s="17">
        <f t="shared" si="51"/>
        <v>9.128887774998333E-2</v>
      </c>
      <c r="BT110" s="17">
        <f t="shared" si="52"/>
        <v>0.2349502921834461</v>
      </c>
      <c r="BU110" s="12">
        <f>(BU$3*tempmid!$I220+BU$4*tempmid!$I220^2+BU$5*tempmid!$I220^6)*(K110/K$56)^$BW$1</f>
        <v>2.3918886877377137</v>
      </c>
      <c r="BV110" s="12">
        <f>(BV$3*tempmid!$I220+BV$4*tempmid!$I220^2+BV$5*tempmid!$I220^6)*(L110/L$56)^$BW$1</f>
        <v>0.68924567174282159</v>
      </c>
      <c r="BW110" s="12">
        <f>(BW$3*tempmid!$I220+BW$4*tempmid!$I220^2+BW$5*tempmid!$I220^6)*(M110/M$56)^$BW$1</f>
        <v>-0.35965897710816913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36"/>
        <v>2065</v>
      </c>
      <c r="B111" s="5">
        <f t="shared" si="81"/>
        <v>1160.002955084859</v>
      </c>
      <c r="C111" s="5">
        <f t="shared" si="81"/>
        <v>2937.1603946907176</v>
      </c>
      <c r="D111" s="5">
        <f t="shared" si="81"/>
        <v>4289.0626486667152</v>
      </c>
      <c r="E111" s="15">
        <f t="shared" si="82"/>
        <v>2.4458299735902422E-4</v>
      </c>
      <c r="F111" s="15">
        <f t="shared" si="82"/>
        <v>4.8184490542772595E-4</v>
      </c>
      <c r="G111" s="15">
        <f t="shared" si="82"/>
        <v>9.8366923417707894E-4</v>
      </c>
      <c r="H111" s="5">
        <f t="shared" si="39"/>
        <v>120494.33300678588</v>
      </c>
      <c r="I111" s="5">
        <f t="shared" si="39"/>
        <v>37720.524298796903</v>
      </c>
      <c r="J111" s="5">
        <f t="shared" si="39"/>
        <v>14638.720034946928</v>
      </c>
      <c r="K111" s="5">
        <f t="shared" si="40"/>
        <v>103874.16038778215</v>
      </c>
      <c r="L111" s="5">
        <f t="shared" si="40"/>
        <v>12842.514275686624</v>
      </c>
      <c r="M111" s="5">
        <f t="shared" si="40"/>
        <v>3413.0347896637682</v>
      </c>
      <c r="N111" s="15">
        <f t="shared" si="41"/>
        <v>1.4658671418219082E-2</v>
      </c>
      <c r="O111" s="15">
        <f t="shared" si="41"/>
        <v>1.8674453909488298E-2</v>
      </c>
      <c r="P111" s="15">
        <f t="shared" si="41"/>
        <v>1.7014420084899839E-2</v>
      </c>
      <c r="Q111" s="5">
        <f t="shared" si="42"/>
        <v>9361.9063585054482</v>
      </c>
      <c r="R111" s="5">
        <f t="shared" si="42"/>
        <v>11521.934864302761</v>
      </c>
      <c r="S111" s="5">
        <f t="shared" si="42"/>
        <v>5614.7909410196316</v>
      </c>
      <c r="T111" s="5">
        <f t="shared" si="83"/>
        <v>77.695822906279034</v>
      </c>
      <c r="U111" s="5">
        <f t="shared" si="83"/>
        <v>305.4553211676926</v>
      </c>
      <c r="V111" s="5">
        <f t="shared" si="83"/>
        <v>383.55750554799022</v>
      </c>
      <c r="W111" s="15">
        <f t="shared" si="44"/>
        <v>-1.0734613539272964E-2</v>
      </c>
      <c r="X111" s="15">
        <f t="shared" si="44"/>
        <v>-1.217998157191269E-2</v>
      </c>
      <c r="Y111" s="15">
        <f t="shared" si="44"/>
        <v>-9.7425357312937999E-3</v>
      </c>
      <c r="Z111" s="5">
        <f t="shared" si="48"/>
        <v>14684.988161422234</v>
      </c>
      <c r="AA111" s="5">
        <f t="shared" si="48"/>
        <v>29744.636956268951</v>
      </c>
      <c r="AB111" s="5">
        <f t="shared" si="48"/>
        <v>21065.83381481914</v>
      </c>
      <c r="AC111" s="16">
        <f t="shared" si="78"/>
        <v>1.8517314904714541</v>
      </c>
      <c r="AD111" s="16">
        <f t="shared" si="78"/>
        <v>2.9227485109664535</v>
      </c>
      <c r="AE111" s="16">
        <f t="shared" si="78"/>
        <v>4.0125553791135928</v>
      </c>
      <c r="AF111" s="15">
        <f t="shared" si="56"/>
        <v>-4.0504037456468023E-3</v>
      </c>
      <c r="AG111" s="15">
        <f t="shared" si="56"/>
        <v>2.9673830763510267E-4</v>
      </c>
      <c r="AH111" s="15">
        <f t="shared" si="56"/>
        <v>9.7937136394747881E-3</v>
      </c>
      <c r="AI111" s="1">
        <f t="shared" si="79"/>
        <v>206797.00451915077</v>
      </c>
      <c r="AJ111" s="1">
        <f t="shared" si="79"/>
        <v>62277.863642942044</v>
      </c>
      <c r="AK111" s="1">
        <f t="shared" si="79"/>
        <v>24361.076164414942</v>
      </c>
      <c r="AL111" s="14">
        <f t="shared" si="84"/>
        <v>36.055710963312571</v>
      </c>
      <c r="AM111" s="14">
        <f t="shared" si="84"/>
        <v>6.9329060079773548</v>
      </c>
      <c r="AN111" s="14">
        <f t="shared" si="84"/>
        <v>2.4209305821742162</v>
      </c>
      <c r="AO111" s="11">
        <f t="shared" si="85"/>
        <v>1.1864459890893853E-2</v>
      </c>
      <c r="AP111" s="11">
        <f t="shared" si="85"/>
        <v>1.4946090252361998E-2</v>
      </c>
      <c r="AQ111" s="11">
        <f t="shared" si="85"/>
        <v>1.3557989671157877E-2</v>
      </c>
      <c r="AR111" s="1">
        <f t="shared" si="49"/>
        <v>120494.33300678588</v>
      </c>
      <c r="AS111" s="1">
        <f t="shared" si="47"/>
        <v>37720.524298796903</v>
      </c>
      <c r="AT111" s="1">
        <f t="shared" si="47"/>
        <v>14638.720034946928</v>
      </c>
      <c r="AU111" s="1">
        <f t="shared" si="57"/>
        <v>24098.866601357178</v>
      </c>
      <c r="AV111" s="1">
        <f t="shared" si="57"/>
        <v>7544.1048597593808</v>
      </c>
      <c r="AW111" s="1">
        <f t="shared" si="57"/>
        <v>2927.7440069893855</v>
      </c>
      <c r="AX111" s="1">
        <f t="shared" si="58"/>
        <v>83099.328310225697</v>
      </c>
      <c r="AY111" s="1">
        <f t="shared" si="58"/>
        <v>10274.011420549301</v>
      </c>
      <c r="AZ111" s="1">
        <f t="shared" si="58"/>
        <v>2730.427831731015</v>
      </c>
      <c r="BA111" s="1">
        <f t="shared" si="59"/>
        <v>13140.272076151987</v>
      </c>
      <c r="BB111" s="1">
        <f t="shared" si="59"/>
        <v>27131.64560560292</v>
      </c>
      <c r="BC111" s="1">
        <f t="shared" si="59"/>
        <v>33935.979780660455</v>
      </c>
      <c r="BD111" s="1">
        <f>SUM(BA111:BC111)*BT111*0.75+0.1*econlow!BD111+0.15*econhigh!BD111</f>
        <v>16920.570627355035</v>
      </c>
      <c r="BE111" s="2">
        <f t="shared" si="80"/>
        <v>0.14950789050460667</v>
      </c>
      <c r="BF111" s="2">
        <f t="shared" si="80"/>
        <v>0.11076968641152254</v>
      </c>
      <c r="BG111" s="2">
        <f t="shared" si="80"/>
        <v>5.7402569690651904E-2</v>
      </c>
      <c r="BH111" s="2">
        <f t="shared" si="53"/>
        <v>0.10229043071093297</v>
      </c>
      <c r="BI111" s="2">
        <f t="shared" si="60"/>
        <v>2.2352609323137459E-3</v>
      </c>
      <c r="BJ111" s="2">
        <f t="shared" si="60"/>
        <v>1.2269923427707043E-3</v>
      </c>
      <c r="BK111" s="2">
        <f t="shared" si="60"/>
        <v>3.295055007090149E-4</v>
      </c>
      <c r="BL111" s="2">
        <f t="shared" si="54"/>
        <v>269.33627513527119</v>
      </c>
      <c r="BM111" s="2">
        <f t="shared" si="54"/>
        <v>46.282794479920092</v>
      </c>
      <c r="BN111" s="2">
        <f t="shared" si="54"/>
        <v>4.8235387748542751</v>
      </c>
      <c r="BO111" s="2">
        <f t="shared" si="61"/>
        <v>245.35060359026437</v>
      </c>
      <c r="BP111" s="2">
        <f t="shared" si="61"/>
        <v>28.094413483673989</v>
      </c>
      <c r="BQ111" s="2">
        <f t="shared" si="61"/>
        <v>7.9778484381364398</v>
      </c>
      <c r="BR111" s="11">
        <f t="shared" si="62"/>
        <v>4.5379601373972872E-2</v>
      </c>
      <c r="BS111" s="17">
        <f t="shared" si="51"/>
        <v>8.7312089762278236E-2</v>
      </c>
      <c r="BT111" s="17">
        <f t="shared" si="52"/>
        <v>0.22810707978975348</v>
      </c>
      <c r="BU111" s="12">
        <f>(BU$3*tempmid!$I221+BU$4*tempmid!$I221^2+BU$5*tempmid!$I221^6)*(K111/K$56)^$BW$1</f>
        <v>2.3372717136932533</v>
      </c>
      <c r="BV111" s="12">
        <f>(BV$3*tempmid!$I221+BV$4*tempmid!$I221^2+BV$5*tempmid!$I221^6)*(L111/L$56)^$BW$1</f>
        <v>0.64044093370853705</v>
      </c>
      <c r="BW111" s="12">
        <f>(BW$3*tempmid!$I221+BW$4*tempmid!$I221^2+BW$5*tempmid!$I221^6)*(M111/M$56)^$BW$1</f>
        <v>-0.40571428497203965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36"/>
        <v>2066</v>
      </c>
      <c r="B112" s="5">
        <f t="shared" si="81"/>
        <v>1160.272486234574</v>
      </c>
      <c r="C112" s="5">
        <f t="shared" si="81"/>
        <v>2938.5048876746932</v>
      </c>
      <c r="D112" s="5">
        <f t="shared" si="81"/>
        <v>4293.0707166891189</v>
      </c>
      <c r="E112" s="15">
        <f t="shared" si="82"/>
        <v>2.3235384749107301E-4</v>
      </c>
      <c r="F112" s="15">
        <f t="shared" si="82"/>
        <v>4.577526601563396E-4</v>
      </c>
      <c r="G112" s="15">
        <f t="shared" si="82"/>
        <v>9.3448577246822489E-4</v>
      </c>
      <c r="H112" s="5">
        <f t="shared" si="39"/>
        <v>122267.46454924731</v>
      </c>
      <c r="I112" s="5">
        <f t="shared" si="39"/>
        <v>38434.537774111734</v>
      </c>
      <c r="J112" s="5">
        <f t="shared" si="39"/>
        <v>14898.849925512352</v>
      </c>
      <c r="K112" s="5">
        <f t="shared" si="40"/>
        <v>105378.23313042719</v>
      </c>
      <c r="L112" s="5">
        <f t="shared" si="40"/>
        <v>13079.623564800626</v>
      </c>
      <c r="M112" s="5">
        <f t="shared" si="40"/>
        <v>3470.4413015126315</v>
      </c>
      <c r="N112" s="15">
        <f t="shared" si="41"/>
        <v>1.4479758363678208E-2</v>
      </c>
      <c r="O112" s="15">
        <f t="shared" si="41"/>
        <v>1.8462840221473931E-2</v>
      </c>
      <c r="P112" s="15">
        <f t="shared" si="41"/>
        <v>1.6819785143332489E-2</v>
      </c>
      <c r="Q112" s="5">
        <f t="shared" si="42"/>
        <v>9397.6959729542323</v>
      </c>
      <c r="R112" s="5">
        <f t="shared" si="42"/>
        <v>11597.040680978458</v>
      </c>
      <c r="S112" s="5">
        <f t="shared" si="42"/>
        <v>5658.8913523160054</v>
      </c>
      <c r="T112" s="5">
        <f t="shared" si="83"/>
        <v>76.861788273764333</v>
      </c>
      <c r="U112" s="5">
        <f t="shared" si="83"/>
        <v>301.73488098482744</v>
      </c>
      <c r="V112" s="5">
        <f t="shared" si="83"/>
        <v>379.820682845183</v>
      </c>
      <c r="W112" s="15">
        <f t="shared" si="44"/>
        <v>-1.0734613539272964E-2</v>
      </c>
      <c r="X112" s="15">
        <f t="shared" si="44"/>
        <v>-1.217998157191269E-2</v>
      </c>
      <c r="Y112" s="15">
        <f t="shared" si="44"/>
        <v>-9.7425357312937999E-3</v>
      </c>
      <c r="Z112" s="5">
        <f t="shared" si="48"/>
        <v>14684.188595701808</v>
      </c>
      <c r="AA112" s="5">
        <f t="shared" si="48"/>
        <v>29954.355216951095</v>
      </c>
      <c r="AB112" s="5">
        <f t="shared" si="48"/>
        <v>21444.382450964964</v>
      </c>
      <c r="AC112" s="16">
        <f t="shared" si="78"/>
        <v>1.8442312303065165</v>
      </c>
      <c r="AD112" s="16">
        <f t="shared" si="78"/>
        <v>2.9236158024132406</v>
      </c>
      <c r="AE112" s="16">
        <f t="shared" si="78"/>
        <v>4.0518531974591658</v>
      </c>
      <c r="AF112" s="15">
        <f t="shared" si="56"/>
        <v>-4.0504037456468023E-3</v>
      </c>
      <c r="AG112" s="15">
        <f t="shared" si="56"/>
        <v>2.9673830763510267E-4</v>
      </c>
      <c r="AH112" s="15">
        <f t="shared" si="56"/>
        <v>9.7937136394747881E-3</v>
      </c>
      <c r="AI112" s="1">
        <f t="shared" si="79"/>
        <v>210216.17066859288</v>
      </c>
      <c r="AJ112" s="1">
        <f t="shared" si="79"/>
        <v>63594.182138407225</v>
      </c>
      <c r="AK112" s="1">
        <f t="shared" si="79"/>
        <v>24852.712554962833</v>
      </c>
      <c r="AL112" s="14">
        <f t="shared" si="84"/>
        <v>36.479214684508833</v>
      </c>
      <c r="AM112" s="14">
        <f t="shared" si="84"/>
        <v>7.0354896484946625</v>
      </c>
      <c r="AN112" s="14">
        <f t="shared" si="84"/>
        <v>2.4534253044836469</v>
      </c>
      <c r="AO112" s="11">
        <f t="shared" si="85"/>
        <v>1.1745815291984913E-2</v>
      </c>
      <c r="AP112" s="11">
        <f t="shared" si="85"/>
        <v>1.4796629349838377E-2</v>
      </c>
      <c r="AQ112" s="11">
        <f t="shared" si="85"/>
        <v>1.3422409774446298E-2</v>
      </c>
      <c r="AR112" s="1">
        <f t="shared" si="49"/>
        <v>122267.46454924731</v>
      </c>
      <c r="AS112" s="1">
        <f t="shared" si="47"/>
        <v>38434.537774111734</v>
      </c>
      <c r="AT112" s="1">
        <f t="shared" si="47"/>
        <v>14898.849925512352</v>
      </c>
      <c r="AU112" s="1">
        <f t="shared" si="57"/>
        <v>24453.492909849461</v>
      </c>
      <c r="AV112" s="1">
        <f t="shared" si="57"/>
        <v>7686.9075548223473</v>
      </c>
      <c r="AW112" s="1">
        <f t="shared" si="57"/>
        <v>2979.7699851024704</v>
      </c>
      <c r="AX112" s="1">
        <f t="shared" si="58"/>
        <v>84302.586504341743</v>
      </c>
      <c r="AY112" s="1">
        <f t="shared" si="58"/>
        <v>10463.6988518405</v>
      </c>
      <c r="AZ112" s="1">
        <f t="shared" si="58"/>
        <v>2776.3530412101054</v>
      </c>
      <c r="BA112" s="1">
        <f t="shared" si="59"/>
        <v>13160.005262366631</v>
      </c>
      <c r="BB112" s="1">
        <f t="shared" si="59"/>
        <v>27197.823581620098</v>
      </c>
      <c r="BC112" s="1">
        <f t="shared" si="59"/>
        <v>34039.300456673896</v>
      </c>
      <c r="BD112" s="1">
        <f>SUM(BA112:BC112)*BT112*0.75+0.1*econlow!BD112+0.15*econhigh!BD112</f>
        <v>16469.560859851736</v>
      </c>
      <c r="BE112" s="2">
        <f t="shared" si="80"/>
        <v>0.14950789050460667</v>
      </c>
      <c r="BF112" s="2">
        <f t="shared" si="80"/>
        <v>0.11076968641152254</v>
      </c>
      <c r="BG112" s="2">
        <f t="shared" si="80"/>
        <v>5.7402569690651904E-2</v>
      </c>
      <c r="BH112" s="2">
        <f t="shared" si="53"/>
        <v>0.10205963376933359</v>
      </c>
      <c r="BI112" s="2">
        <f t="shared" si="60"/>
        <v>2.2352609323137459E-3</v>
      </c>
      <c r="BJ112" s="2">
        <f t="shared" si="60"/>
        <v>1.2269923427707043E-3</v>
      </c>
      <c r="BK112" s="2">
        <f t="shared" si="60"/>
        <v>3.295055007090149E-4</v>
      </c>
      <c r="BL112" s="2">
        <f t="shared" si="54"/>
        <v>273.29968679998842</v>
      </c>
      <c r="BM112" s="2">
        <f t="shared" si="54"/>
        <v>47.158883546766489</v>
      </c>
      <c r="BN112" s="2">
        <f t="shared" si="54"/>
        <v>4.9092530046944169</v>
      </c>
      <c r="BO112" s="2">
        <f t="shared" si="61"/>
        <v>248.97461079266512</v>
      </c>
      <c r="BP112" s="2">
        <f t="shared" si="61"/>
        <v>28.4257942845048</v>
      </c>
      <c r="BQ112" s="2">
        <f t="shared" si="61"/>
        <v>7.9762825823067942</v>
      </c>
      <c r="BR112" s="11">
        <f t="shared" si="62"/>
        <v>4.5213059005035444E-2</v>
      </c>
      <c r="BS112" s="17">
        <f t="shared" si="51"/>
        <v>8.3521899267521016E-2</v>
      </c>
      <c r="BT112" s="17">
        <f t="shared" si="52"/>
        <v>0.22146318426189657</v>
      </c>
      <c r="BU112" s="12">
        <f>(BU$3*tempmid!$I222+BU$4*tempmid!$I222^2+BU$5*tempmid!$I222^6)*(K112/K$56)^$BW$1</f>
        <v>2.2806357506051249</v>
      </c>
      <c r="BV112" s="12">
        <f>(BV$3*tempmid!$I222+BV$4*tempmid!$I222^2+BV$5*tempmid!$I222^6)*(L112/L$56)^$BW$1</f>
        <v>0.59033061665642306</v>
      </c>
      <c r="BW112" s="12">
        <f>(BW$3*tempmid!$I222+BW$4*tempmid!$I222^2+BW$5*tempmid!$I222^6)*(M112/M$56)^$BW$1</f>
        <v>-0.45280246424261367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36"/>
        <v>2067</v>
      </c>
      <c r="B113" s="5">
        <f t="shared" si="81"/>
        <v>1160.5286003220729</v>
      </c>
      <c r="C113" s="5">
        <f t="shared" si="81"/>
        <v>2939.7827406824481</v>
      </c>
      <c r="D113" s="5">
        <f t="shared" si="81"/>
        <v>4296.8819395188175</v>
      </c>
      <c r="E113" s="15">
        <f t="shared" si="82"/>
        <v>2.2073615511651934E-4</v>
      </c>
      <c r="F113" s="15">
        <f t="shared" si="82"/>
        <v>4.3486502714852262E-4</v>
      </c>
      <c r="G113" s="15">
        <f t="shared" si="82"/>
        <v>8.8776148384481365E-4</v>
      </c>
      <c r="H113" s="5">
        <f t="shared" si="39"/>
        <v>124043.55463905507</v>
      </c>
      <c r="I113" s="5">
        <f t="shared" si="39"/>
        <v>39153.113787842194</v>
      </c>
      <c r="J113" s="5">
        <f t="shared" si="39"/>
        <v>15160.022797802834</v>
      </c>
      <c r="K113" s="5">
        <f t="shared" si="40"/>
        <v>106885.39222956693</v>
      </c>
      <c r="L113" s="5">
        <f t="shared" si="40"/>
        <v>13318.369839382451</v>
      </c>
      <c r="M113" s="5">
        <f t="shared" si="40"/>
        <v>3528.1450622077173</v>
      </c>
      <c r="N113" s="15">
        <f t="shared" si="41"/>
        <v>1.4302375873718853E-2</v>
      </c>
      <c r="O113" s="15">
        <f t="shared" si="41"/>
        <v>1.8253298605957591E-2</v>
      </c>
      <c r="P113" s="15">
        <f t="shared" si="41"/>
        <v>1.6627211262710384E-2</v>
      </c>
      <c r="Q113" s="5">
        <f t="shared" si="42"/>
        <v>9431.8633797222137</v>
      </c>
      <c r="R113" s="5">
        <f t="shared" si="42"/>
        <v>11669.967530296086</v>
      </c>
      <c r="S113" s="5">
        <f t="shared" si="42"/>
        <v>5701.9918113852355</v>
      </c>
      <c r="T113" s="5">
        <f t="shared" si="83"/>
        <v>76.03670668070805</v>
      </c>
      <c r="U113" s="5">
        <f t="shared" si="83"/>
        <v>298.05975569482899</v>
      </c>
      <c r="V113" s="5">
        <f t="shared" si="83"/>
        <v>376.1202662710794</v>
      </c>
      <c r="W113" s="15">
        <f t="shared" si="44"/>
        <v>-1.0734613539272964E-2</v>
      </c>
      <c r="X113" s="15">
        <f t="shared" si="44"/>
        <v>-1.217998157191269E-2</v>
      </c>
      <c r="Y113" s="15">
        <f t="shared" si="44"/>
        <v>-9.7425357312937999E-3</v>
      </c>
      <c r="Z113" s="5">
        <f t="shared" si="48"/>
        <v>14680.620486448972</v>
      </c>
      <c r="AA113" s="5">
        <f t="shared" si="48"/>
        <v>30158.559445604296</v>
      </c>
      <c r="AB113" s="5">
        <f t="shared" si="48"/>
        <v>21824.48337861387</v>
      </c>
      <c r="AC113" s="16">
        <f t="shared" si="78"/>
        <v>1.8367613492234443</v>
      </c>
      <c r="AD113" s="16">
        <f t="shared" si="78"/>
        <v>2.9244833512186239</v>
      </c>
      <c r="AE113" s="16">
        <f t="shared" si="78"/>
        <v>4.0915358873842713</v>
      </c>
      <c r="AF113" s="15">
        <f t="shared" si="56"/>
        <v>-4.0504037456468023E-3</v>
      </c>
      <c r="AG113" s="15">
        <f t="shared" si="56"/>
        <v>2.9673830763510267E-4</v>
      </c>
      <c r="AH113" s="15">
        <f t="shared" si="56"/>
        <v>9.7937136394747881E-3</v>
      </c>
      <c r="AI113" s="1">
        <f t="shared" si="79"/>
        <v>213648.04651158303</v>
      </c>
      <c r="AJ113" s="1">
        <f t="shared" si="79"/>
        <v>64921.671479388853</v>
      </c>
      <c r="AK113" s="1">
        <f t="shared" si="79"/>
        <v>25347.211284569021</v>
      </c>
      <c r="AL113" s="14">
        <f t="shared" si="84"/>
        <v>36.903408021012922</v>
      </c>
      <c r="AM113" s="14">
        <f t="shared" si="84"/>
        <v>7.1385501657918295</v>
      </c>
      <c r="AN113" s="14">
        <f t="shared" si="84"/>
        <v>2.4860268754735442</v>
      </c>
      <c r="AO113" s="11">
        <f t="shared" si="85"/>
        <v>1.1628357139065064E-2</v>
      </c>
      <c r="AP113" s="11">
        <f t="shared" si="85"/>
        <v>1.4648663056339993E-2</v>
      </c>
      <c r="AQ113" s="11">
        <f t="shared" si="85"/>
        <v>1.3288185676701836E-2</v>
      </c>
      <c r="AR113" s="1">
        <f t="shared" si="49"/>
        <v>124043.55463905507</v>
      </c>
      <c r="AS113" s="1">
        <f t="shared" si="47"/>
        <v>39153.113787842194</v>
      </c>
      <c r="AT113" s="1">
        <f t="shared" si="47"/>
        <v>15160.022797802834</v>
      </c>
      <c r="AU113" s="1">
        <f t="shared" si="57"/>
        <v>24808.710927811015</v>
      </c>
      <c r="AV113" s="1">
        <f t="shared" si="57"/>
        <v>7830.6227575684388</v>
      </c>
      <c r="AW113" s="1">
        <f t="shared" si="57"/>
        <v>3032.004559560567</v>
      </c>
      <c r="AX113" s="1">
        <f t="shared" si="58"/>
        <v>85508.313783653546</v>
      </c>
      <c r="AY113" s="1">
        <f t="shared" si="58"/>
        <v>10654.695871505959</v>
      </c>
      <c r="AZ113" s="1">
        <f t="shared" si="58"/>
        <v>2822.5160497661736</v>
      </c>
      <c r="BA113" s="1">
        <f t="shared" si="59"/>
        <v>13179.390889674141</v>
      </c>
      <c r="BB113" s="1">
        <f t="shared" si="59"/>
        <v>27262.827832628031</v>
      </c>
      <c r="BC113" s="1">
        <f t="shared" si="59"/>
        <v>34140.3769364006</v>
      </c>
      <c r="BD113" s="1">
        <f>SUM(BA113:BC113)*BT113*0.75+0.1*econlow!BD113+0.15*econhigh!BD113</f>
        <v>16029.659395915851</v>
      </c>
      <c r="BE113" s="2">
        <f t="shared" si="80"/>
        <v>0.14950789050460667</v>
      </c>
      <c r="BF113" s="2">
        <f t="shared" si="80"/>
        <v>0.11076968641152254</v>
      </c>
      <c r="BG113" s="2">
        <f t="shared" si="80"/>
        <v>5.7402569690651904E-2</v>
      </c>
      <c r="BH113" s="2">
        <f t="shared" si="53"/>
        <v>0.10182915044900749</v>
      </c>
      <c r="BI113" s="2">
        <f t="shared" si="60"/>
        <v>2.2352609323137459E-3</v>
      </c>
      <c r="BJ113" s="2">
        <f t="shared" si="60"/>
        <v>1.2269923427707043E-3</v>
      </c>
      <c r="BK113" s="2">
        <f t="shared" si="60"/>
        <v>3.295055007090149E-4</v>
      </c>
      <c r="BL113" s="2">
        <f t="shared" si="54"/>
        <v>277.26971159000533</v>
      </c>
      <c r="BM113" s="2">
        <f t="shared" si="54"/>
        <v>48.040570813312456</v>
      </c>
      <c r="BN113" s="2">
        <f t="shared" si="54"/>
        <v>4.9953109027501039</v>
      </c>
      <c r="BO113" s="2">
        <f t="shared" si="61"/>
        <v>252.65267502687038</v>
      </c>
      <c r="BP113" s="2">
        <f t="shared" si="61"/>
        <v>28.76117570626251</v>
      </c>
      <c r="BQ113" s="2">
        <f t="shared" si="61"/>
        <v>7.9747524838594295</v>
      </c>
      <c r="BR113" s="11">
        <f t="shared" si="62"/>
        <v>4.504723304719091E-2</v>
      </c>
      <c r="BS113" s="17">
        <f t="shared" si="51"/>
        <v>7.9908970279253505E-2</v>
      </c>
      <c r="BT113" s="17">
        <f t="shared" si="52"/>
        <v>0.2150128002542685</v>
      </c>
      <c r="BU113" s="12">
        <f>(BU$3*tempmid!$I223+BU$4*tempmid!$I223^2+BU$5*tempmid!$I223^6)*(K113/K$56)^$BW$1</f>
        <v>2.2219791189292475</v>
      </c>
      <c r="BV113" s="12">
        <f>(BV$3*tempmid!$I223+BV$4*tempmid!$I223^2+BV$5*tempmid!$I223^6)*(L113/L$56)^$BW$1</f>
        <v>0.53891808698933785</v>
      </c>
      <c r="BW113" s="12">
        <f>(BW$3*tempmid!$I223+BW$4*tempmid!$I223^2+BW$5*tempmid!$I223^6)*(M113/M$56)^$BW$1</f>
        <v>-0.50092003817583752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36"/>
        <v>2068</v>
      </c>
      <c r="B114" s="5">
        <f t="shared" si="81"/>
        <v>1160.7719624121537</v>
      </c>
      <c r="C114" s="5">
        <f t="shared" si="81"/>
        <v>2940.9972289487187</v>
      </c>
      <c r="D114" s="5">
        <f t="shared" si="81"/>
        <v>4300.5058154910248</v>
      </c>
      <c r="E114" s="15">
        <f t="shared" si="82"/>
        <v>2.0969934736069336E-4</v>
      </c>
      <c r="F114" s="15">
        <f t="shared" si="82"/>
        <v>4.1312177579109647E-4</v>
      </c>
      <c r="G114" s="15">
        <f t="shared" si="82"/>
        <v>8.4337340965257295E-4</v>
      </c>
      <c r="H114" s="5">
        <f t="shared" si="39"/>
        <v>125822.23739142876</v>
      </c>
      <c r="I114" s="5">
        <f t="shared" si="39"/>
        <v>39876.130458828869</v>
      </c>
      <c r="J114" s="5">
        <f t="shared" si="39"/>
        <v>15422.19891976146</v>
      </c>
      <c r="K114" s="5">
        <f t="shared" si="40"/>
        <v>108395.310591378</v>
      </c>
      <c r="L114" s="5">
        <f t="shared" si="40"/>
        <v>13558.710653081062</v>
      </c>
      <c r="M114" s="5">
        <f t="shared" si="40"/>
        <v>3586.1360457201426</v>
      </c>
      <c r="N114" s="15">
        <f t="shared" si="41"/>
        <v>1.4126517481154899E-2</v>
      </c>
      <c r="O114" s="15">
        <f t="shared" si="41"/>
        <v>1.8045813158598545E-2</v>
      </c>
      <c r="P114" s="15">
        <f t="shared" si="41"/>
        <v>1.6436677769745112E-2</v>
      </c>
      <c r="Q114" s="5">
        <f t="shared" si="42"/>
        <v>9464.4093453793357</v>
      </c>
      <c r="R114" s="5">
        <f t="shared" si="42"/>
        <v>11740.704900662302</v>
      </c>
      <c r="S114" s="5">
        <f t="shared" si="42"/>
        <v>5744.0889961841503</v>
      </c>
      <c r="T114" s="5">
        <f t="shared" si="83"/>
        <v>75.220482019691602</v>
      </c>
      <c r="U114" s="5">
        <f t="shared" si="83"/>
        <v>294.42939336313719</v>
      </c>
      <c r="V114" s="5">
        <f t="shared" si="83"/>
        <v>372.45590113766968</v>
      </c>
      <c r="W114" s="15">
        <f t="shared" si="44"/>
        <v>-1.0734613539272964E-2</v>
      </c>
      <c r="X114" s="15">
        <f t="shared" si="44"/>
        <v>-1.217998157191269E-2</v>
      </c>
      <c r="Y114" s="15">
        <f t="shared" si="44"/>
        <v>-9.7425357312937999E-3</v>
      </c>
      <c r="Z114" s="5">
        <f t="shared" si="48"/>
        <v>14674.316507190821</v>
      </c>
      <c r="AA114" s="5">
        <f t="shared" si="48"/>
        <v>30357.214055504086</v>
      </c>
      <c r="AB114" s="5">
        <f t="shared" si="48"/>
        <v>22206.078372124965</v>
      </c>
      <c r="AC114" s="16">
        <f t="shared" si="78"/>
        <v>1.8293217241746904</v>
      </c>
      <c r="AD114" s="16">
        <f t="shared" si="78"/>
        <v>2.9253511574589717</v>
      </c>
      <c r="AE114" s="16">
        <f t="shared" si="78"/>
        <v>4.1316072182109469</v>
      </c>
      <c r="AF114" s="15">
        <f t="shared" si="56"/>
        <v>-4.0504037456468023E-3</v>
      </c>
      <c r="AG114" s="15">
        <f t="shared" si="56"/>
        <v>2.9673830763510267E-4</v>
      </c>
      <c r="AH114" s="15">
        <f t="shared" si="56"/>
        <v>9.7937136394747881E-3</v>
      </c>
      <c r="AI114" s="1">
        <f t="shared" si="79"/>
        <v>217091.95278823574</v>
      </c>
      <c r="AJ114" s="1">
        <f t="shared" si="79"/>
        <v>66260.12708901841</v>
      </c>
      <c r="AK114" s="1">
        <f t="shared" si="79"/>
        <v>25844.494715672685</v>
      </c>
      <c r="AL114" s="14">
        <f t="shared" si="84"/>
        <v>37.328242769048728</v>
      </c>
      <c r="AM114" s="14">
        <f t="shared" si="84"/>
        <v>7.2420746797203996</v>
      </c>
      <c r="AN114" s="14">
        <f t="shared" si="84"/>
        <v>2.5187313143249219</v>
      </c>
      <c r="AO114" s="11">
        <f t="shared" si="85"/>
        <v>1.1512073567674414E-2</v>
      </c>
      <c r="AP114" s="11">
        <f t="shared" si="85"/>
        <v>1.4502176425776593E-2</v>
      </c>
      <c r="AQ114" s="11">
        <f t="shared" si="85"/>
        <v>1.3155303819934818E-2</v>
      </c>
      <c r="AR114" s="1">
        <f t="shared" si="49"/>
        <v>125822.23739142876</v>
      </c>
      <c r="AS114" s="1">
        <f t="shared" si="47"/>
        <v>39876.130458828869</v>
      </c>
      <c r="AT114" s="1">
        <f t="shared" si="47"/>
        <v>15422.19891976146</v>
      </c>
      <c r="AU114" s="1">
        <f t="shared" si="57"/>
        <v>25164.447478285754</v>
      </c>
      <c r="AV114" s="1">
        <f t="shared" si="57"/>
        <v>7975.2260917657741</v>
      </c>
      <c r="AW114" s="1">
        <f t="shared" si="57"/>
        <v>3084.4397839522921</v>
      </c>
      <c r="AX114" s="1">
        <f t="shared" si="58"/>
        <v>86716.248473102401</v>
      </c>
      <c r="AY114" s="1">
        <f t="shared" si="58"/>
        <v>10846.968522464849</v>
      </c>
      <c r="AZ114" s="1">
        <f t="shared" si="58"/>
        <v>2868.908836576114</v>
      </c>
      <c r="BA114" s="1">
        <f t="shared" si="59"/>
        <v>13198.437523144412</v>
      </c>
      <c r="BB114" s="1">
        <f t="shared" si="59"/>
        <v>27326.690201277823</v>
      </c>
      <c r="BC114" s="1">
        <f t="shared" si="59"/>
        <v>34239.281417266451</v>
      </c>
      <c r="BD114" s="1">
        <f>SUM(BA114:BC114)*BT114*0.75+0.1*econlow!BD114+0.15*econhigh!BD114</f>
        <v>15600.648806102183</v>
      </c>
      <c r="BE114" s="2">
        <f t="shared" si="80"/>
        <v>0.14950789050460667</v>
      </c>
      <c r="BF114" s="2">
        <f t="shared" si="80"/>
        <v>0.11076968641152254</v>
      </c>
      <c r="BG114" s="2">
        <f t="shared" si="80"/>
        <v>5.7402569690651904E-2</v>
      </c>
      <c r="BH114" s="2">
        <f t="shared" si="53"/>
        <v>0.10159896011139977</v>
      </c>
      <c r="BI114" s="2">
        <f t="shared" si="60"/>
        <v>2.2352609323137459E-3</v>
      </c>
      <c r="BJ114" s="2">
        <f t="shared" si="60"/>
        <v>1.2269923427707043E-3</v>
      </c>
      <c r="BK114" s="2">
        <f t="shared" si="60"/>
        <v>3.295055007090149E-4</v>
      </c>
      <c r="BL114" s="2">
        <f t="shared" si="54"/>
        <v>281.24553165736654</v>
      </c>
      <c r="BM114" s="2">
        <f t="shared" si="54"/>
        <v>48.927706732308671</v>
      </c>
      <c r="BN114" s="2">
        <f t="shared" si="54"/>
        <v>5.0816993770900289</v>
      </c>
      <c r="BO114" s="2">
        <f t="shared" si="61"/>
        <v>256.38560108396524</v>
      </c>
      <c r="BP114" s="2">
        <f t="shared" si="61"/>
        <v>29.100604937946049</v>
      </c>
      <c r="BQ114" s="2">
        <f t="shared" si="61"/>
        <v>7.9732569924276051</v>
      </c>
      <c r="BR114" s="11">
        <f t="shared" si="62"/>
        <v>4.4882161991841113E-2</v>
      </c>
      <c r="BS114" s="17">
        <f t="shared" si="51"/>
        <v>7.6464458019042544E-2</v>
      </c>
      <c r="BT114" s="17">
        <f t="shared" si="52"/>
        <v>0.20875029150899854</v>
      </c>
      <c r="BU114" s="12">
        <f>(BU$3*tempmid!$I224+BU$4*tempmid!$I224^2+BU$5*tempmid!$I224^6)*(K114/K$56)^$BW$1</f>
        <v>2.1613014207394303</v>
      </c>
      <c r="BV114" s="12">
        <f>(BV$3*tempmid!$I224+BV$4*tempmid!$I224^2+BV$5*tempmid!$I224^6)*(L114/L$56)^$BW$1</f>
        <v>0.48620752560561387</v>
      </c>
      <c r="BW114" s="12">
        <f>(BW$3*tempmid!$I224+BW$4*tempmid!$I224^2+BW$5*tempmid!$I224^6)*(M114/M$56)^$BW$1</f>
        <v>-0.55006290404960434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36"/>
        <v>2069</v>
      </c>
      <c r="B115" s="5">
        <f t="shared" si="81"/>
        <v>1161.0032048789585</v>
      </c>
      <c r="C115" s="5">
        <f t="shared" si="81"/>
        <v>2942.1514694466478</v>
      </c>
      <c r="D115" s="5">
        <f t="shared" si="81"/>
        <v>4303.951401131224</v>
      </c>
      <c r="E115" s="15">
        <f t="shared" si="82"/>
        <v>1.992143799926587E-4</v>
      </c>
      <c r="F115" s="15">
        <f t="shared" si="82"/>
        <v>3.9246568700154164E-4</v>
      </c>
      <c r="G115" s="15">
        <f t="shared" si="82"/>
        <v>8.0120473916994424E-4</v>
      </c>
      <c r="H115" s="5">
        <f t="shared" si="39"/>
        <v>127603.14683692929</v>
      </c>
      <c r="I115" s="5">
        <f t="shared" si="39"/>
        <v>40603.464522965674</v>
      </c>
      <c r="J115" s="5">
        <f t="shared" si="39"/>
        <v>15685.338446774693</v>
      </c>
      <c r="K115" s="5">
        <f t="shared" si="40"/>
        <v>109907.66115088602</v>
      </c>
      <c r="L115" s="5">
        <f t="shared" si="40"/>
        <v>13800.603043256053</v>
      </c>
      <c r="M115" s="5">
        <f t="shared" si="40"/>
        <v>3644.4041730239001</v>
      </c>
      <c r="N115" s="15">
        <f t="shared" si="41"/>
        <v>1.3952177001542054E-2</v>
      </c>
      <c r="O115" s="15">
        <f t="shared" si="41"/>
        <v>1.784036818574819E-2</v>
      </c>
      <c r="P115" s="15">
        <f t="shared" si="41"/>
        <v>1.6248164197032455E-2</v>
      </c>
      <c r="Q115" s="5">
        <f t="shared" si="42"/>
        <v>9495.3354174673605</v>
      </c>
      <c r="R115" s="5">
        <f t="shared" si="42"/>
        <v>11809.243533491239</v>
      </c>
      <c r="S115" s="5">
        <f t="shared" si="42"/>
        <v>5785.180028381651</v>
      </c>
      <c r="T115" s="5">
        <f t="shared" si="83"/>
        <v>74.41301921497238</v>
      </c>
      <c r="U115" s="5">
        <f t="shared" si="83"/>
        <v>290.84324877774475</v>
      </c>
      <c r="V115" s="5">
        <f t="shared" si="83"/>
        <v>368.82723621250472</v>
      </c>
      <c r="W115" s="15">
        <f t="shared" si="44"/>
        <v>-1.0734613539272964E-2</v>
      </c>
      <c r="X115" s="15">
        <f t="shared" si="44"/>
        <v>-1.217998157191269E-2</v>
      </c>
      <c r="Y115" s="15">
        <f t="shared" si="44"/>
        <v>-9.7425357312937999E-3</v>
      </c>
      <c r="Z115" s="5">
        <f t="shared" si="48"/>
        <v>14665.310289727169</v>
      </c>
      <c r="AA115" s="5">
        <f t="shared" si="48"/>
        <v>30550.286701100325</v>
      </c>
      <c r="AB115" s="5">
        <f t="shared" si="48"/>
        <v>22589.109034886947</v>
      </c>
      <c r="AC115" s="16">
        <f t="shared" si="78"/>
        <v>1.8219122326111001</v>
      </c>
      <c r="AD115" s="16">
        <f t="shared" si="78"/>
        <v>2.9262192212106743</v>
      </c>
      <c r="AE115" s="16">
        <f t="shared" si="78"/>
        <v>4.1720709961768918</v>
      </c>
      <c r="AF115" s="15">
        <f t="shared" si="56"/>
        <v>-4.0504037456468023E-3</v>
      </c>
      <c r="AG115" s="15">
        <f t="shared" si="56"/>
        <v>2.9673830763510267E-4</v>
      </c>
      <c r="AH115" s="15">
        <f t="shared" si="56"/>
        <v>9.7937136394747881E-3</v>
      </c>
      <c r="AI115" s="1">
        <f t="shared" si="79"/>
        <v>220547.20498769791</v>
      </c>
      <c r="AJ115" s="1">
        <f t="shared" si="79"/>
        <v>67609.340471882344</v>
      </c>
      <c r="AK115" s="1">
        <f t="shared" si="79"/>
        <v>26344.485028057712</v>
      </c>
      <c r="AL115" s="14">
        <f t="shared" si="84"/>
        <v>37.753670991188933</v>
      </c>
      <c r="AM115" s="14">
        <f t="shared" si="84"/>
        <v>7.3460502659674152</v>
      </c>
      <c r="AN115" s="14">
        <f t="shared" si="84"/>
        <v>2.5515346432488428</v>
      </c>
      <c r="AO115" s="11">
        <f t="shared" si="85"/>
        <v>1.1396952831997669E-2</v>
      </c>
      <c r="AP115" s="11">
        <f t="shared" si="85"/>
        <v>1.4357154661518826E-2</v>
      </c>
      <c r="AQ115" s="11">
        <f t="shared" si="85"/>
        <v>1.302375078173547E-2</v>
      </c>
      <c r="AR115" s="1">
        <f t="shared" si="49"/>
        <v>127603.14683692929</v>
      </c>
      <c r="AS115" s="1">
        <f t="shared" si="47"/>
        <v>40603.464522965674</v>
      </c>
      <c r="AT115" s="1">
        <f t="shared" si="47"/>
        <v>15685.338446774693</v>
      </c>
      <c r="AU115" s="1">
        <f t="shared" si="57"/>
        <v>25520.62936738586</v>
      </c>
      <c r="AV115" s="1">
        <f t="shared" si="57"/>
        <v>8120.6929045931356</v>
      </c>
      <c r="AW115" s="1">
        <f t="shared" si="57"/>
        <v>3137.0676893549389</v>
      </c>
      <c r="AX115" s="1">
        <f t="shared" si="58"/>
        <v>87926.128920708827</v>
      </c>
      <c r="AY115" s="1">
        <f t="shared" si="58"/>
        <v>11040.482434604843</v>
      </c>
      <c r="AZ115" s="1">
        <f t="shared" si="58"/>
        <v>2915.5233384191197</v>
      </c>
      <c r="BA115" s="1">
        <f t="shared" si="59"/>
        <v>13217.153401790018</v>
      </c>
      <c r="BB115" s="1">
        <f t="shared" si="59"/>
        <v>27389.441338122146</v>
      </c>
      <c r="BC115" s="1">
        <f t="shared" si="59"/>
        <v>34336.083353158814</v>
      </c>
      <c r="BD115" s="1">
        <f>SUM(BA115:BC115)*BT115*0.75+0.1*econlow!BD115+0.15*econhigh!BD115</f>
        <v>15182.311985929997</v>
      </c>
      <c r="BE115" s="2">
        <f t="shared" si="80"/>
        <v>0.14950789050460667</v>
      </c>
      <c r="BF115" s="2">
        <f t="shared" si="80"/>
        <v>0.11076968641152254</v>
      </c>
      <c r="BG115" s="2">
        <f t="shared" si="80"/>
        <v>5.7402569690651904E-2</v>
      </c>
      <c r="BH115" s="2">
        <f t="shared" si="53"/>
        <v>0.1013690434067185</v>
      </c>
      <c r="BI115" s="2">
        <f t="shared" si="60"/>
        <v>2.2352609323137459E-3</v>
      </c>
      <c r="BJ115" s="2">
        <f t="shared" si="60"/>
        <v>1.2269923427707043E-3</v>
      </c>
      <c r="BK115" s="2">
        <f t="shared" si="60"/>
        <v>3.295055007090149E-4</v>
      </c>
      <c r="BL115" s="2">
        <f t="shared" si="54"/>
        <v>285.22632896488238</v>
      </c>
      <c r="BM115" s="2">
        <f t="shared" si="54"/>
        <v>49.820140059640828</v>
      </c>
      <c r="BN115" s="2">
        <f t="shared" si="54"/>
        <v>5.1684052986948572</v>
      </c>
      <c r="BO115" s="2">
        <f t="shared" si="61"/>
        <v>260.17420604734832</v>
      </c>
      <c r="BP115" s="2">
        <f t="shared" si="61"/>
        <v>29.444129781396118</v>
      </c>
      <c r="BQ115" s="2">
        <f t="shared" si="61"/>
        <v>7.9717950090186216</v>
      </c>
      <c r="BR115" s="11">
        <f t="shared" si="62"/>
        <v>4.4717882201778608E-2</v>
      </c>
      <c r="BS115" s="17">
        <f t="shared" si="51"/>
        <v>7.3179982203236821E-2</v>
      </c>
      <c r="BT115" s="17">
        <f t="shared" si="52"/>
        <v>0.20267018593106653</v>
      </c>
      <c r="BU115" s="12">
        <f>(BU$3*tempmid!$I225+BU$4*tempmid!$I225^2+BU$5*tempmid!$I225^6)*(K115/K$56)^$BW$1</f>
        <v>2.0986035200647524</v>
      </c>
      <c r="BV115" s="12">
        <f>(BV$3*tempmid!$I225+BV$4*tempmid!$I225^2+BV$5*tempmid!$I225^6)*(L115/L$56)^$BW$1</f>
        <v>0.43220390976849732</v>
      </c>
      <c r="BW115" s="12">
        <f>(BW$3*tempmid!$I225+BW$4*tempmid!$I225^2+BW$5*tempmid!$I225^6)*(M115/M$56)^$BW$1</f>
        <v>-0.60022634791417095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36"/>
        <v>2070</v>
      </c>
      <c r="B116" s="5">
        <f t="shared" si="81"/>
        <v>1161.2229289859065</v>
      </c>
      <c r="C116" s="5">
        <f t="shared" si="81"/>
        <v>2943.2484282694809</v>
      </c>
      <c r="D116" s="5">
        <f t="shared" si="81"/>
        <v>4307.2273300779807</v>
      </c>
      <c r="E116" s="15">
        <f t="shared" si="82"/>
        <v>1.8925366099302576E-4</v>
      </c>
      <c r="F116" s="15">
        <f t="shared" si="82"/>
        <v>3.7284240265146454E-4</v>
      </c>
      <c r="G116" s="15">
        <f t="shared" si="82"/>
        <v>7.6114450221144696E-4</v>
      </c>
      <c r="H116" s="5">
        <f t="shared" si="39"/>
        <v>129385.91719107899</v>
      </c>
      <c r="I116" s="5">
        <f t="shared" si="39"/>
        <v>41334.991416787234</v>
      </c>
      <c r="J116" s="5">
        <f t="shared" si="39"/>
        <v>15949.401433760228</v>
      </c>
      <c r="K116" s="5">
        <f t="shared" si="40"/>
        <v>111422.11711585081</v>
      </c>
      <c r="L116" s="5">
        <f t="shared" si="40"/>
        <v>14044.0035641472</v>
      </c>
      <c r="M116" s="5">
        <f t="shared" si="40"/>
        <v>3702.9393183831489</v>
      </c>
      <c r="N116" s="15">
        <f t="shared" si="41"/>
        <v>1.3779348492237276E-2</v>
      </c>
      <c r="O116" s="15">
        <f t="shared" si="41"/>
        <v>1.7636948191918966E-2</v>
      </c>
      <c r="P116" s="15">
        <f t="shared" si="41"/>
        <v>1.6061650294588503E-2</v>
      </c>
      <c r="Q116" s="5">
        <f t="shared" si="42"/>
        <v>9524.6439179029076</v>
      </c>
      <c r="R116" s="5">
        <f t="shared" si="42"/>
        <v>11875.575414524281</v>
      </c>
      <c r="S116" s="5">
        <f t="shared" si="42"/>
        <v>5825.262466079892</v>
      </c>
      <c r="T116" s="5">
        <f t="shared" si="83"/>
        <v>73.614224211409152</v>
      </c>
      <c r="U116" s="5">
        <f t="shared" si="83"/>
        <v>287.30078336731663</v>
      </c>
      <c r="V116" s="5">
        <f t="shared" si="83"/>
        <v>365.23392368503005</v>
      </c>
      <c r="W116" s="15">
        <f t="shared" si="44"/>
        <v>-1.0734613539272964E-2</v>
      </c>
      <c r="X116" s="15">
        <f t="shared" si="44"/>
        <v>-1.217998157191269E-2</v>
      </c>
      <c r="Y116" s="15">
        <f t="shared" si="44"/>
        <v>-9.7425357312937999E-3</v>
      </c>
      <c r="Z116" s="5">
        <f t="shared" si="48"/>
        <v>14653.636392500342</v>
      </c>
      <c r="AA116" s="5">
        <f t="shared" si="48"/>
        <v>30737.748262800065</v>
      </c>
      <c r="AB116" s="5">
        <f t="shared" si="48"/>
        <v>22973.516815748215</v>
      </c>
      <c r="AC116" s="16">
        <f t="shared" si="78"/>
        <v>1.8145327524798924</v>
      </c>
      <c r="AD116" s="16">
        <f t="shared" si="78"/>
        <v>2.9270875425501459</v>
      </c>
      <c r="AE116" s="16">
        <f t="shared" si="78"/>
        <v>4.2129310647970062</v>
      </c>
      <c r="AF116" s="15">
        <f t="shared" si="56"/>
        <v>-4.0504037456468023E-3</v>
      </c>
      <c r="AG116" s="15">
        <f t="shared" si="56"/>
        <v>2.9673830763510267E-4</v>
      </c>
      <c r="AH116" s="15">
        <f t="shared" si="56"/>
        <v>9.7937136394747881E-3</v>
      </c>
      <c r="AI116" s="1">
        <f t="shared" si="79"/>
        <v>224013.11385631398</v>
      </c>
      <c r="AJ116" s="1">
        <f t="shared" si="79"/>
        <v>68969.099329287244</v>
      </c>
      <c r="AK116" s="1">
        <f t="shared" si="79"/>
        <v>26847.104214606879</v>
      </c>
      <c r="AL116" s="14">
        <f t="shared" si="84"/>
        <v>38.179645030635058</v>
      </c>
      <c r="AM116" s="14">
        <f t="shared" si="84"/>
        <v>7.4504639619890041</v>
      </c>
      <c r="AN116" s="14">
        <f t="shared" si="84"/>
        <v>2.5844328890404338</v>
      </c>
      <c r="AO116" s="11">
        <f t="shared" si="85"/>
        <v>1.1282983303677692E-2</v>
      </c>
      <c r="AP116" s="11">
        <f t="shared" si="85"/>
        <v>1.4213583114903637E-2</v>
      </c>
      <c r="AQ116" s="11">
        <f t="shared" si="85"/>
        <v>1.2893513273918116E-2</v>
      </c>
      <c r="AR116" s="1">
        <f t="shared" si="49"/>
        <v>129385.91719107899</v>
      </c>
      <c r="AS116" s="1">
        <f t="shared" si="47"/>
        <v>41334.991416787234</v>
      </c>
      <c r="AT116" s="1">
        <f t="shared" si="47"/>
        <v>15949.401433760228</v>
      </c>
      <c r="AU116" s="1">
        <f t="shared" si="57"/>
        <v>25877.183438215798</v>
      </c>
      <c r="AV116" s="1">
        <f t="shared" si="57"/>
        <v>8266.9982833574468</v>
      </c>
      <c r="AW116" s="1">
        <f t="shared" si="57"/>
        <v>3189.8802867520458</v>
      </c>
      <c r="AX116" s="1">
        <f t="shared" si="58"/>
        <v>89137.693692680652</v>
      </c>
      <c r="AY116" s="1">
        <f t="shared" si="58"/>
        <v>11235.202851317761</v>
      </c>
      <c r="AZ116" s="1">
        <f t="shared" si="58"/>
        <v>2962.3514547065188</v>
      </c>
      <c r="BA116" s="1">
        <f t="shared" si="59"/>
        <v>13235.546453265179</v>
      </c>
      <c r="BB116" s="1">
        <f t="shared" si="59"/>
        <v>27451.110749191375</v>
      </c>
      <c r="BC116" s="1">
        <f t="shared" si="59"/>
        <v>34430.849549679726</v>
      </c>
      <c r="BD116" s="1">
        <f>SUM(BA116:BC116)*BT116*0.75+0.1*econlow!BD116+0.15*econhigh!BD116</f>
        <v>14774.432507594298</v>
      </c>
      <c r="BE116" s="2">
        <f t="shared" si="80"/>
        <v>0.14950789050460667</v>
      </c>
      <c r="BF116" s="2">
        <f t="shared" si="80"/>
        <v>0.11076968641152254</v>
      </c>
      <c r="BG116" s="2">
        <f t="shared" si="80"/>
        <v>5.7402569690651904E-2</v>
      </c>
      <c r="BH116" s="2">
        <f t="shared" si="53"/>
        <v>0.10113938223569913</v>
      </c>
      <c r="BI116" s="2">
        <f t="shared" si="60"/>
        <v>2.2352609323137459E-3</v>
      </c>
      <c r="BJ116" s="2">
        <f t="shared" si="60"/>
        <v>1.2269923427707043E-3</v>
      </c>
      <c r="BK116" s="2">
        <f t="shared" si="60"/>
        <v>3.295055007090149E-4</v>
      </c>
      <c r="BL116" s="2">
        <f t="shared" si="54"/>
        <v>289.21128588880032</v>
      </c>
      <c r="BM116" s="2">
        <f t="shared" si="54"/>
        <v>50.717717956890723</v>
      </c>
      <c r="BN116" s="2">
        <f t="shared" si="54"/>
        <v>5.2554155054402436</v>
      </c>
      <c r="BO116" s="2">
        <f t="shared" si="61"/>
        <v>264.01931946587968</v>
      </c>
      <c r="BP116" s="2">
        <f t="shared" si="61"/>
        <v>29.791798656909183</v>
      </c>
      <c r="BQ116" s="2">
        <f t="shared" si="61"/>
        <v>7.9703654835990099</v>
      </c>
      <c r="BR116" s="11">
        <f t="shared" si="62"/>
        <v>4.455442799703177E-2</v>
      </c>
      <c r="BS116" s="17">
        <f t="shared" si="51"/>
        <v>7.004760179753744E-2</v>
      </c>
      <c r="BT116" s="17">
        <f t="shared" si="52"/>
        <v>0.19676717080686071</v>
      </c>
      <c r="BU116" s="12">
        <f>(BU$3*tempmid!$I226+BU$4*tempmid!$I226^2+BU$5*tempmid!$I226^6)*(K116/K$56)^$BW$1</f>
        <v>2.0338875211099903</v>
      </c>
      <c r="BV116" s="12">
        <f>(BV$3*tempmid!$I226+BV$4*tempmid!$I226^2+BV$5*tempmid!$I226^6)*(L116/L$56)^$BW$1</f>
        <v>0.37691299385275784</v>
      </c>
      <c r="BW116" s="12">
        <f>(BW$3*tempmid!$I226+BW$4*tempmid!$I226^2+BW$5*tempmid!$I226^6)*(M116/M$56)^$BW$1</f>
        <v>-0.65140506009247112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36"/>
        <v>2071</v>
      </c>
      <c r="B117" s="5">
        <f t="shared" si="81"/>
        <v>1161.4317063919191</v>
      </c>
      <c r="C117" s="5">
        <f t="shared" si="81"/>
        <v>2944.2909276942974</v>
      </c>
      <c r="D117" s="5">
        <f t="shared" si="81"/>
        <v>4310.3418313599414</v>
      </c>
      <c r="E117" s="15">
        <f t="shared" si="82"/>
        <v>1.7979097794337446E-4</v>
      </c>
      <c r="F117" s="15">
        <f t="shared" si="82"/>
        <v>3.542002825188913E-4</v>
      </c>
      <c r="G117" s="15">
        <f t="shared" si="82"/>
        <v>7.2308727710087455E-4</v>
      </c>
      <c r="H117" s="5">
        <f t="shared" si="39"/>
        <v>131170.18312019372</v>
      </c>
      <c r="I117" s="5">
        <f t="shared" si="39"/>
        <v>42070.585361879894</v>
      </c>
      <c r="J117" s="5">
        <f t="shared" si="39"/>
        <v>16214.347848068528</v>
      </c>
      <c r="K117" s="5">
        <f t="shared" si="40"/>
        <v>112938.3522064198</v>
      </c>
      <c r="L117" s="5">
        <f t="shared" si="40"/>
        <v>14288.868320096944</v>
      </c>
      <c r="M117" s="5">
        <f t="shared" si="40"/>
        <v>3761.7313156234741</v>
      </c>
      <c r="N117" s="15">
        <f t="shared" si="41"/>
        <v>1.3608026214333213E-2</v>
      </c>
      <c r="O117" s="15">
        <f t="shared" si="41"/>
        <v>1.7435537867197315E-2</v>
      </c>
      <c r="P117" s="15">
        <f t="shared" si="41"/>
        <v>1.5877116038184536E-2</v>
      </c>
      <c r="Q117" s="5">
        <f t="shared" si="42"/>
        <v>9552.3379354388326</v>
      </c>
      <c r="R117" s="5">
        <f t="shared" si="42"/>
        <v>11939.693764170439</v>
      </c>
      <c r="S117" s="5">
        <f t="shared" si="42"/>
        <v>5864.3342967920325</v>
      </c>
      <c r="T117" s="5">
        <f t="shared" si="83"/>
        <v>72.824003963506286</v>
      </c>
      <c r="U117" s="5">
        <f t="shared" si="83"/>
        <v>283.8014651203066</v>
      </c>
      <c r="V117" s="5">
        <f t="shared" si="83"/>
        <v>361.67561913324801</v>
      </c>
      <c r="W117" s="15">
        <f t="shared" si="44"/>
        <v>-1.0734613539272964E-2</v>
      </c>
      <c r="X117" s="15">
        <f t="shared" si="44"/>
        <v>-1.217998157191269E-2</v>
      </c>
      <c r="Y117" s="15">
        <f t="shared" si="44"/>
        <v>-9.7425357312937999E-3</v>
      </c>
      <c r="Z117" s="5">
        <f t="shared" si="48"/>
        <v>14639.330267978499</v>
      </c>
      <c r="AA117" s="5">
        <f t="shared" si="48"/>
        <v>30919.572829180797</v>
      </c>
      <c r="AB117" s="5">
        <f t="shared" si="48"/>
        <v>23359.243026755874</v>
      </c>
      <c r="AC117" s="16">
        <f t="shared" si="78"/>
        <v>1.8071831622226491</v>
      </c>
      <c r="AD117" s="16">
        <f t="shared" si="78"/>
        <v>2.9279561215538221</v>
      </c>
      <c r="AE117" s="16">
        <f t="shared" si="78"/>
        <v>4.2541913052284759</v>
      </c>
      <c r="AF117" s="15">
        <f t="shared" si="56"/>
        <v>-4.0504037456468023E-3</v>
      </c>
      <c r="AG117" s="15">
        <f t="shared" si="56"/>
        <v>2.9673830763510267E-4</v>
      </c>
      <c r="AH117" s="15">
        <f t="shared" si="56"/>
        <v>9.7937136394747881E-3</v>
      </c>
      <c r="AI117" s="1">
        <f t="shared" si="79"/>
        <v>227488.98590889841</v>
      </c>
      <c r="AJ117" s="1">
        <f t="shared" si="79"/>
        <v>70339.187679715978</v>
      </c>
      <c r="AK117" s="1">
        <f t="shared" si="79"/>
        <v>27352.274079898238</v>
      </c>
      <c r="AL117" s="14">
        <f t="shared" si="84"/>
        <v>38.606117525081849</v>
      </c>
      <c r="AM117" s="14">
        <f t="shared" si="84"/>
        <v>7.5553027728696458</v>
      </c>
      <c r="AN117" s="14">
        <f t="shared" si="84"/>
        <v>2.617422084603223</v>
      </c>
      <c r="AO117" s="11">
        <f t="shared" si="85"/>
        <v>1.1170153470640916E-2</v>
      </c>
      <c r="AP117" s="11">
        <f t="shared" si="85"/>
        <v>1.40714472837546E-2</v>
      </c>
      <c r="AQ117" s="11">
        <f t="shared" si="85"/>
        <v>1.2764578141178935E-2</v>
      </c>
      <c r="AR117" s="1">
        <f t="shared" si="49"/>
        <v>131170.18312019372</v>
      </c>
      <c r="AS117" s="1">
        <f t="shared" si="47"/>
        <v>42070.585361879894</v>
      </c>
      <c r="AT117" s="1">
        <f t="shared" si="47"/>
        <v>16214.347848068528</v>
      </c>
      <c r="AU117" s="1">
        <f t="shared" si="57"/>
        <v>26234.036624038745</v>
      </c>
      <c r="AV117" s="1">
        <f t="shared" si="57"/>
        <v>8414.1170723759788</v>
      </c>
      <c r="AW117" s="1">
        <f t="shared" si="57"/>
        <v>3242.8695696137056</v>
      </c>
      <c r="AX117" s="1">
        <f t="shared" si="58"/>
        <v>90350.681765135843</v>
      </c>
      <c r="AY117" s="1">
        <f t="shared" si="58"/>
        <v>11431.094656077557</v>
      </c>
      <c r="AZ117" s="1">
        <f t="shared" si="58"/>
        <v>3009.3850524987797</v>
      </c>
      <c r="BA117" s="1">
        <f t="shared" si="59"/>
        <v>13253.624307912063</v>
      </c>
      <c r="BB117" s="1">
        <f t="shared" si="59"/>
        <v>27511.726841941079</v>
      </c>
      <c r="BC117" s="1">
        <f t="shared" si="59"/>
        <v>34523.644257679771</v>
      </c>
      <c r="BD117" s="1">
        <f>SUM(BA117:BC117)*BT117*0.75+0.1*econlow!BD117+0.15*econhigh!BD117</f>
        <v>14376.794939241016</v>
      </c>
      <c r="BE117" s="2">
        <f t="shared" si="80"/>
        <v>0.14950789050460667</v>
      </c>
      <c r="BF117" s="2">
        <f t="shared" si="80"/>
        <v>0.11076968641152254</v>
      </c>
      <c r="BG117" s="2">
        <f t="shared" si="80"/>
        <v>5.7402569690651904E-2</v>
      </c>
      <c r="BH117" s="2">
        <f t="shared" si="53"/>
        <v>0.1009099597120945</v>
      </c>
      <c r="BI117" s="2">
        <f t="shared" si="60"/>
        <v>2.2352609323137459E-3</v>
      </c>
      <c r="BJ117" s="2">
        <f t="shared" si="60"/>
        <v>1.2269923427707043E-3</v>
      </c>
      <c r="BK117" s="2">
        <f t="shared" si="60"/>
        <v>3.295055007090149E-4</v>
      </c>
      <c r="BL117" s="2">
        <f t="shared" si="54"/>
        <v>293.19958581300898</v>
      </c>
      <c r="BM117" s="2">
        <f t="shared" si="54"/>
        <v>51.620286094907911</v>
      </c>
      <c r="BN117" s="2">
        <f t="shared" si="54"/>
        <v>5.3427168063479584</v>
      </c>
      <c r="BO117" s="2">
        <f t="shared" si="61"/>
        <v>267.92178352993943</v>
      </c>
      <c r="BP117" s="2">
        <f t="shared" si="61"/>
        <v>30.143660608962531</v>
      </c>
      <c r="BQ117" s="2">
        <f t="shared" si="61"/>
        <v>7.9689674127808168</v>
      </c>
      <c r="BR117" s="11">
        <f t="shared" si="62"/>
        <v>4.4391831737093018E-2</v>
      </c>
      <c r="BS117" s="17">
        <f t="shared" si="51"/>
        <v>6.7059791160768975E-2</v>
      </c>
      <c r="BT117" s="17">
        <f t="shared" si="52"/>
        <v>0.19103608816200068</v>
      </c>
      <c r="BU117" s="12">
        <f>(BU$3*tempmid!$I227+BU$4*tempmid!$I227^2+BU$5*tempmid!$I227^6)*(K117/K$56)^$BW$1</f>
        <v>1.967156744546583</v>
      </c>
      <c r="BV117" s="12">
        <f>(BV$3*tempmid!$I227+BV$4*tempmid!$I227^2+BV$5*tempmid!$I227^6)*(L117/L$56)^$BW$1</f>
        <v>0.32034128908802034</v>
      </c>
      <c r="BW117" s="12">
        <f>(BW$3*tempmid!$I227+BW$4*tempmid!$I227^2+BW$5*tempmid!$I227^6)*(M117/M$56)^$BW$1</f>
        <v>-0.70359315135164002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36"/>
        <v>2072</v>
      </c>
      <c r="B118" s="5">
        <f t="shared" si="81"/>
        <v>1161.6300805871103</v>
      </c>
      <c r="C118" s="5">
        <f t="shared" si="81"/>
        <v>2945.2816529387837</v>
      </c>
      <c r="D118" s="5">
        <f t="shared" si="81"/>
        <v>4313.3027470312427</v>
      </c>
      <c r="E118" s="15">
        <f t="shared" si="82"/>
        <v>1.7080142904620573E-4</v>
      </c>
      <c r="F118" s="15">
        <f t="shared" si="82"/>
        <v>3.364902683929467E-4</v>
      </c>
      <c r="G118" s="15">
        <f t="shared" si="82"/>
        <v>6.8693291324583075E-4</v>
      </c>
      <c r="H118" s="5">
        <f t="shared" si="39"/>
        <v>132955.58000302356</v>
      </c>
      <c r="I118" s="5">
        <f t="shared" si="39"/>
        <v>42810.119449939746</v>
      </c>
      <c r="J118" s="5">
        <f t="shared" si="39"/>
        <v>16480.13758311842</v>
      </c>
      <c r="K118" s="5">
        <f t="shared" si="40"/>
        <v>114456.04089025073</v>
      </c>
      <c r="L118" s="5">
        <f t="shared" si="40"/>
        <v>14535.152998771468</v>
      </c>
      <c r="M118" s="5">
        <f t="shared" si="40"/>
        <v>3820.7699643762212</v>
      </c>
      <c r="N118" s="15">
        <f t="shared" si="41"/>
        <v>1.343820459729228E-2</v>
      </c>
      <c r="O118" s="15">
        <f t="shared" si="41"/>
        <v>1.7236122074701266E-2</v>
      </c>
      <c r="P118" s="15">
        <f t="shared" si="41"/>
        <v>1.5694541635002945E-2</v>
      </c>
      <c r="Q118" s="5">
        <f t="shared" si="42"/>
        <v>9578.4213172117943</v>
      </c>
      <c r="R118" s="5">
        <f t="shared" si="42"/>
        <v>12001.5930268673</v>
      </c>
      <c r="S118" s="5">
        <f t="shared" si="42"/>
        <v>5902.3939306332923</v>
      </c>
      <c r="T118" s="5">
        <f t="shared" si="83"/>
        <v>72.042266424575558</v>
      </c>
      <c r="U118" s="5">
        <f t="shared" si="83"/>
        <v>280.34476850505945</v>
      </c>
      <c r="V118" s="5">
        <f t="shared" si="83"/>
        <v>358.15198149070454</v>
      </c>
      <c r="W118" s="15">
        <f t="shared" si="44"/>
        <v>-1.0734613539272964E-2</v>
      </c>
      <c r="X118" s="15">
        <f t="shared" si="44"/>
        <v>-1.217998157191269E-2</v>
      </c>
      <c r="Y118" s="15">
        <f t="shared" si="44"/>
        <v>-9.7425357312937999E-3</v>
      </c>
      <c r="Z118" s="5">
        <f t="shared" si="48"/>
        <v>14622.428229128447</v>
      </c>
      <c r="AA118" s="5">
        <f t="shared" si="48"/>
        <v>31095.737676617067</v>
      </c>
      <c r="AB118" s="5">
        <f t="shared" si="48"/>
        <v>23746.228862081669</v>
      </c>
      <c r="AC118" s="16">
        <f t="shared" si="78"/>
        <v>1.7998633407733127</v>
      </c>
      <c r="AD118" s="16">
        <f t="shared" si="78"/>
        <v>2.9288249582981618</v>
      </c>
      <c r="AE118" s="16">
        <f t="shared" si="78"/>
        <v>4.2958556366394269</v>
      </c>
      <c r="AF118" s="15">
        <f t="shared" si="56"/>
        <v>-4.0504037456468023E-3</v>
      </c>
      <c r="AG118" s="15">
        <f t="shared" si="56"/>
        <v>2.9673830763510267E-4</v>
      </c>
      <c r="AH118" s="15">
        <f t="shared" si="56"/>
        <v>9.7937136394747881E-3</v>
      </c>
      <c r="AI118" s="1">
        <f t="shared" si="79"/>
        <v>230974.1239420473</v>
      </c>
      <c r="AJ118" s="1">
        <f t="shared" si="79"/>
        <v>71719.385984120367</v>
      </c>
      <c r="AK118" s="1">
        <f t="shared" si="79"/>
        <v>27859.916241522122</v>
      </c>
      <c r="AL118" s="14">
        <f t="shared" si="84"/>
        <v>39.033041420166008</v>
      </c>
      <c r="AM118" s="14">
        <f t="shared" si="84"/>
        <v>7.6605536771040734</v>
      </c>
      <c r="AN118" s="14">
        <f t="shared" si="84"/>
        <v>2.6504982704433142</v>
      </c>
      <c r="AO118" s="11">
        <f t="shared" si="85"/>
        <v>1.1058451935934506E-2</v>
      </c>
      <c r="AP118" s="11">
        <f t="shared" si="85"/>
        <v>1.3930732810917055E-2</v>
      </c>
      <c r="AQ118" s="11">
        <f t="shared" si="85"/>
        <v>1.2636932359767145E-2</v>
      </c>
      <c r="AR118" s="1">
        <f t="shared" si="49"/>
        <v>132955.58000302356</v>
      </c>
      <c r="AS118" s="1">
        <f t="shared" si="47"/>
        <v>42810.119449939746</v>
      </c>
      <c r="AT118" s="1">
        <f t="shared" si="47"/>
        <v>16480.13758311842</v>
      </c>
      <c r="AU118" s="1">
        <f t="shared" si="57"/>
        <v>26591.116000604714</v>
      </c>
      <c r="AV118" s="1">
        <f t="shared" si="57"/>
        <v>8562.0238899879496</v>
      </c>
      <c r="AW118" s="1">
        <f t="shared" si="57"/>
        <v>3296.0275166236843</v>
      </c>
      <c r="AX118" s="1">
        <f t="shared" si="58"/>
        <v>91564.832712200587</v>
      </c>
      <c r="AY118" s="1">
        <f t="shared" si="58"/>
        <v>11628.122399017175</v>
      </c>
      <c r="AZ118" s="1">
        <f t="shared" si="58"/>
        <v>3056.6159715009771</v>
      </c>
      <c r="BA118" s="1">
        <f t="shared" si="59"/>
        <v>13271.394312179365</v>
      </c>
      <c r="BB118" s="1">
        <f t="shared" si="59"/>
        <v>27571.316969592932</v>
      </c>
      <c r="BC118" s="1">
        <f t="shared" si="59"/>
        <v>34614.529264917321</v>
      </c>
      <c r="BD118" s="1">
        <f>SUM(BA118:BC118)*BT118*0.75+0.1*econlow!BD118+0.15*econhigh!BD118</f>
        <v>13989.185134065558</v>
      </c>
      <c r="BE118" s="2">
        <f t="shared" si="80"/>
        <v>0.14950789050460667</v>
      </c>
      <c r="BF118" s="2">
        <f t="shared" si="80"/>
        <v>0.11076968641152254</v>
      </c>
      <c r="BG118" s="2">
        <f t="shared" si="80"/>
        <v>5.7402569690651904E-2</v>
      </c>
      <c r="BH118" s="2">
        <f t="shared" si="53"/>
        <v>0.10068076012591765</v>
      </c>
      <c r="BI118" s="2">
        <f t="shared" si="60"/>
        <v>2.2352609323137459E-3</v>
      </c>
      <c r="BJ118" s="2">
        <f t="shared" si="60"/>
        <v>1.2269923427707043E-3</v>
      </c>
      <c r="BK118" s="2">
        <f t="shared" si="60"/>
        <v>3.295055007090149E-4</v>
      </c>
      <c r="BL118" s="2">
        <f t="shared" si="54"/>
        <v>297.19041371387328</v>
      </c>
      <c r="BM118" s="2">
        <f t="shared" si="54"/>
        <v>52.527688758175266</v>
      </c>
      <c r="BN118" s="2">
        <f t="shared" si="54"/>
        <v>5.4302959860788897</v>
      </c>
      <c r="BO118" s="2">
        <f t="shared" si="61"/>
        <v>271.88245325042459</v>
      </c>
      <c r="BP118" s="2">
        <f t="shared" si="61"/>
        <v>30.499765312051228</v>
      </c>
      <c r="BQ118" s="2">
        <f t="shared" si="61"/>
        <v>7.9675998376068646</v>
      </c>
      <c r="BR118" s="11">
        <f t="shared" si="62"/>
        <v>4.4230123899662493E-2</v>
      </c>
      <c r="BS118" s="17">
        <f t="shared" si="51"/>
        <v>6.420941750303738E-2</v>
      </c>
      <c r="BT118" s="17">
        <f t="shared" si="52"/>
        <v>0.18547193025436959</v>
      </c>
      <c r="BU118" s="12">
        <f>(BU$3*tempmid!$I228+BU$4*tempmid!$I228^2+BU$5*tempmid!$I228^6)*(K118/K$56)^$BW$1</f>
        <v>1.8984157020535992</v>
      </c>
      <c r="BV118" s="12">
        <f>(BV$3*tempmid!$I228+BV$4*tempmid!$I228^2+BV$5*tempmid!$I228^6)*(L118/L$56)^$BW$1</f>
        <v>0.26249604241266694</v>
      </c>
      <c r="BW118" s="12">
        <f>(BW$3*tempmid!$I228+BW$4*tempmid!$I228^2+BW$5*tempmid!$I228^6)*(M118/M$56)^$BW$1</f>
        <v>-0.756784169670354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36"/>
        <v>2073</v>
      </c>
      <c r="B119" s="5">
        <f t="shared" si="81"/>
        <v>1161.8185682610083</v>
      </c>
      <c r="C119" s="5">
        <f t="shared" si="81"/>
        <v>2946.2231586219796</v>
      </c>
      <c r="D119" s="5">
        <f t="shared" si="81"/>
        <v>4316.117549171885</v>
      </c>
      <c r="E119" s="15">
        <f t="shared" si="82"/>
        <v>1.6226135759389544E-4</v>
      </c>
      <c r="F119" s="15">
        <f t="shared" si="82"/>
        <v>3.1966575497329933E-4</v>
      </c>
      <c r="G119" s="15">
        <f t="shared" si="82"/>
        <v>6.5258626758353923E-4</v>
      </c>
      <c r="H119" s="5">
        <f t="shared" si="39"/>
        <v>134741.74418782626</v>
      </c>
      <c r="I119" s="5">
        <f t="shared" si="39"/>
        <v>43553.465728306393</v>
      </c>
      <c r="J119" s="5">
        <f t="shared" si="39"/>
        <v>16746.730472688621</v>
      </c>
      <c r="K119" s="5">
        <f t="shared" si="40"/>
        <v>115974.8586128259</v>
      </c>
      <c r="L119" s="5">
        <f t="shared" si="40"/>
        <v>14782.812904327795</v>
      </c>
      <c r="M119" s="5">
        <f t="shared" si="40"/>
        <v>3880.0450362853867</v>
      </c>
      <c r="N119" s="15">
        <f t="shared" si="41"/>
        <v>1.3269878206179975E-2</v>
      </c>
      <c r="O119" s="15">
        <f t="shared" si="41"/>
        <v>1.7038685838206113E-2</v>
      </c>
      <c r="P119" s="15">
        <f t="shared" si="41"/>
        <v>1.5513907526972126E-2</v>
      </c>
      <c r="Q119" s="5">
        <f t="shared" si="42"/>
        <v>9602.8986594061698</v>
      </c>
      <c r="R119" s="5">
        <f t="shared" si="42"/>
        <v>12061.268859467351</v>
      </c>
      <c r="S119" s="5">
        <f t="shared" si="42"/>
        <v>5939.4401936853665</v>
      </c>
      <c r="T119" s="5">
        <f t="shared" si="83"/>
        <v>71.268920536014406</v>
      </c>
      <c r="U119" s="5">
        <f t="shared" si="83"/>
        <v>276.93017439088567</v>
      </c>
      <c r="V119" s="5">
        <f t="shared" si="83"/>
        <v>354.6626730137977</v>
      </c>
      <c r="W119" s="15">
        <f t="shared" si="44"/>
        <v>-1.0734613539272964E-2</v>
      </c>
      <c r="X119" s="15">
        <f t="shared" si="44"/>
        <v>-1.217998157191269E-2</v>
      </c>
      <c r="Y119" s="15">
        <f t="shared" si="44"/>
        <v>-9.7425357312937999E-3</v>
      </c>
      <c r="Z119" s="5">
        <f t="shared" si="48"/>
        <v>14602.967415055056</v>
      </c>
      <c r="AA119" s="5">
        <f t="shared" si="48"/>
        <v>31266.223246314952</v>
      </c>
      <c r="AB119" s="5">
        <f t="shared" si="48"/>
        <v>24134.415418017943</v>
      </c>
      <c r="AC119" s="16">
        <f t="shared" ref="AC119:AE134" si="86">AC118*(1+AF119)</f>
        <v>1.792573167556192</v>
      </c>
      <c r="AD119" s="16">
        <f t="shared" si="86"/>
        <v>2.9296940528596465</v>
      </c>
      <c r="AE119" s="16">
        <f t="shared" si="86"/>
        <v>4.3379280165811975</v>
      </c>
      <c r="AF119" s="15">
        <f t="shared" si="56"/>
        <v>-4.0504037456468023E-3</v>
      </c>
      <c r="AG119" s="15">
        <f t="shared" si="56"/>
        <v>2.9673830763510267E-4</v>
      </c>
      <c r="AH119" s="15">
        <f t="shared" si="56"/>
        <v>9.7937136394747881E-3</v>
      </c>
      <c r="AI119" s="1">
        <f t="shared" si="79"/>
        <v>234467.8275484473</v>
      </c>
      <c r="AJ119" s="1">
        <f t="shared" si="79"/>
        <v>73109.471275696284</v>
      </c>
      <c r="AK119" s="1">
        <f t="shared" si="79"/>
        <v>28369.952133993596</v>
      </c>
      <c r="AL119" s="14">
        <f t="shared" si="84"/>
        <v>39.460369982499671</v>
      </c>
      <c r="AM119" s="14">
        <f t="shared" si="84"/>
        <v>7.7662036322989048</v>
      </c>
      <c r="AN119" s="14">
        <f t="shared" si="84"/>
        <v>2.6836574961329536</v>
      </c>
      <c r="AO119" s="11">
        <f t="shared" si="85"/>
        <v>1.094786741657516E-2</v>
      </c>
      <c r="AP119" s="11">
        <f t="shared" si="85"/>
        <v>1.3791425482807885E-2</v>
      </c>
      <c r="AQ119" s="11">
        <f t="shared" si="85"/>
        <v>1.2510563036169473E-2</v>
      </c>
      <c r="AR119" s="1">
        <f t="shared" si="49"/>
        <v>134741.74418782626</v>
      </c>
      <c r="AS119" s="1">
        <f t="shared" si="47"/>
        <v>43553.465728306393</v>
      </c>
      <c r="AT119" s="1">
        <f t="shared" si="47"/>
        <v>16746.730472688621</v>
      </c>
      <c r="AU119" s="1">
        <f t="shared" si="57"/>
        <v>26948.348837565252</v>
      </c>
      <c r="AV119" s="1">
        <f t="shared" si="57"/>
        <v>8710.6931456612783</v>
      </c>
      <c r="AW119" s="1">
        <f t="shared" si="57"/>
        <v>3349.3460945377246</v>
      </c>
      <c r="AX119" s="1">
        <f t="shared" si="58"/>
        <v>92779.886890260721</v>
      </c>
      <c r="AY119" s="1">
        <f t="shared" si="58"/>
        <v>11826.250323462235</v>
      </c>
      <c r="AZ119" s="1">
        <f t="shared" si="58"/>
        <v>3104.0360290283093</v>
      </c>
      <c r="BA119" s="1">
        <f t="shared" si="59"/>
        <v>13288.863541437651</v>
      </c>
      <c r="BB119" s="1">
        <f t="shared" si="59"/>
        <v>27629.907473895117</v>
      </c>
      <c r="BC119" s="1">
        <f t="shared" si="59"/>
        <v>34703.563985714223</v>
      </c>
      <c r="BD119" s="1">
        <f>SUM(BA119:BC119)*BT119*0.75+0.1*econlow!BD119+0.15*econhigh!BD119</f>
        <v>13611.390491361408</v>
      </c>
      <c r="BE119" s="2">
        <f t="shared" si="80"/>
        <v>0.14950789050460667</v>
      </c>
      <c r="BF119" s="2">
        <f t="shared" si="80"/>
        <v>0.11076968641152254</v>
      </c>
      <c r="BG119" s="2">
        <f t="shared" si="80"/>
        <v>5.7402569690651904E-2</v>
      </c>
      <c r="BH119" s="2">
        <f t="shared" si="53"/>
        <v>0.10045176890745616</v>
      </c>
      <c r="BI119" s="2">
        <f t="shared" si="60"/>
        <v>2.2352609323137459E-3</v>
      </c>
      <c r="BJ119" s="2">
        <f t="shared" si="60"/>
        <v>1.2269923427707043E-3</v>
      </c>
      <c r="BK119" s="2">
        <f t="shared" si="60"/>
        <v>3.295055007090149E-4</v>
      </c>
      <c r="BL119" s="2">
        <f t="shared" si="54"/>
        <v>301.1829567348608</v>
      </c>
      <c r="BM119" s="2">
        <f t="shared" si="54"/>
        <v>53.439768949758239</v>
      </c>
      <c r="BN119" s="2">
        <f t="shared" si="54"/>
        <v>5.5181398096421823</v>
      </c>
      <c r="BO119" s="2">
        <f t="shared" si="61"/>
        <v>275.90219664072708</v>
      </c>
      <c r="BP119" s="2">
        <f t="shared" si="61"/>
        <v>30.860163076639584</v>
      </c>
      <c r="BQ119" s="2">
        <f t="shared" si="61"/>
        <v>7.966261841431586</v>
      </c>
      <c r="BR119" s="11">
        <f t="shared" si="62"/>
        <v>4.4069333156123242E-2</v>
      </c>
      <c r="BS119" s="17">
        <f t="shared" si="51"/>
        <v>6.1489719587142562E-2</v>
      </c>
      <c r="BT119" s="17">
        <f t="shared" si="52"/>
        <v>0.18006983519841707</v>
      </c>
      <c r="BU119" s="12">
        <f>(BU$3*tempmid!$I229+BU$4*tempmid!$I229^2+BU$5*tempmid!$I229^6)*(K119/K$56)^$BW$1</f>
        <v>1.8276700692802339</v>
      </c>
      <c r="BV119" s="12">
        <f>(BV$3*tempmid!$I229+BV$4*tempmid!$I229^2+BV$5*tempmid!$I229^6)*(L119/L$56)^$BW$1</f>
        <v>0.2033852145465341</v>
      </c>
      <c r="BW119" s="12">
        <f>(BW$3*tempmid!$I229+BW$4*tempmid!$I229^2+BW$5*tempmid!$I229^6)*(M119/M$56)^$BW$1</f>
        <v>-0.81097111752976936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36"/>
        <v>2074</v>
      </c>
      <c r="B120" s="5">
        <f t="shared" si="81"/>
        <v>1161.9976606062639</v>
      </c>
      <c r="C120" s="5">
        <f t="shared" si="81"/>
        <v>2947.1178749397845</v>
      </c>
      <c r="D120" s="5">
        <f t="shared" si="81"/>
        <v>4318.7933562616581</v>
      </c>
      <c r="E120" s="15">
        <f t="shared" si="82"/>
        <v>1.5414828971420066E-4</v>
      </c>
      <c r="F120" s="15">
        <f t="shared" si="82"/>
        <v>3.0368246722463436E-4</v>
      </c>
      <c r="G120" s="15">
        <f t="shared" si="82"/>
        <v>6.1995695420436229E-4</v>
      </c>
      <c r="H120" s="5">
        <f t="shared" si="39"/>
        <v>136528.31324451705</v>
      </c>
      <c r="I120" s="5">
        <f t="shared" si="39"/>
        <v>44300.495285806675</v>
      </c>
      <c r="J120" s="5">
        <f t="shared" si="39"/>
        <v>17014.086305790523</v>
      </c>
      <c r="K120" s="5">
        <f t="shared" si="40"/>
        <v>117494.48202269562</v>
      </c>
      <c r="L120" s="5">
        <f t="shared" si="40"/>
        <v>15031.802990476524</v>
      </c>
      <c r="M120" s="5">
        <f t="shared" si="40"/>
        <v>3939.5462811672687</v>
      </c>
      <c r="N120" s="15">
        <f t="shared" si="41"/>
        <v>1.3103041711332253E-2</v>
      </c>
      <c r="O120" s="15">
        <f t="shared" si="41"/>
        <v>1.6843214330057199E-2</v>
      </c>
      <c r="P120" s="15">
        <f t="shared" si="41"/>
        <v>1.5335194392188445E-2</v>
      </c>
      <c r="Q120" s="5">
        <f t="shared" si="42"/>
        <v>9625.775297066155</v>
      </c>
      <c r="R120" s="5">
        <f t="shared" si="42"/>
        <v>12118.718118658946</v>
      </c>
      <c r="S120" s="5">
        <f t="shared" si="42"/>
        <v>5975.4723214981468</v>
      </c>
      <c r="T120" s="5">
        <f t="shared" si="83"/>
        <v>70.50387621669914</v>
      </c>
      <c r="U120" s="5">
        <f t="shared" si="83"/>
        <v>273.55716997009813</v>
      </c>
      <c r="V120" s="5">
        <f t="shared" si="83"/>
        <v>351.20735924940459</v>
      </c>
      <c r="W120" s="15">
        <f t="shared" si="44"/>
        <v>-1.0734613539272964E-2</v>
      </c>
      <c r="X120" s="15">
        <f t="shared" si="44"/>
        <v>-1.217998157191269E-2</v>
      </c>
      <c r="Y120" s="15">
        <f t="shared" si="44"/>
        <v>-9.7425357312937999E-3</v>
      </c>
      <c r="Z120" s="5">
        <f t="shared" si="48"/>
        <v>14580.985755885835</v>
      </c>
      <c r="AA120" s="5">
        <f t="shared" si="48"/>
        <v>31431.013118761592</v>
      </c>
      <c r="AB120" s="5">
        <f t="shared" si="48"/>
        <v>24523.743713928809</v>
      </c>
      <c r="AC120" s="16">
        <f t="shared" si="86"/>
        <v>1.7853125224839765</v>
      </c>
      <c r="AD120" s="16">
        <f t="shared" si="86"/>
        <v>2.9305634053147807</v>
      </c>
      <c r="AE120" s="16">
        <f t="shared" si="86"/>
        <v>4.3804124413642489</v>
      </c>
      <c r="AF120" s="15">
        <f t="shared" si="56"/>
        <v>-4.0504037456468023E-3</v>
      </c>
      <c r="AG120" s="15">
        <f t="shared" si="56"/>
        <v>2.9673830763510267E-4</v>
      </c>
      <c r="AH120" s="15">
        <f t="shared" si="56"/>
        <v>9.7937136394747881E-3</v>
      </c>
      <c r="AI120" s="1">
        <f t="shared" ref="AI120:AK135" si="87">(1-$AI$5)*AI119+AU119</f>
        <v>237969.39363116783</v>
      </c>
      <c r="AJ120" s="1">
        <f t="shared" si="87"/>
        <v>74509.217293787937</v>
      </c>
      <c r="AK120" s="1">
        <f t="shared" si="87"/>
        <v>28882.303015131962</v>
      </c>
      <c r="AL120" s="14">
        <f t="shared" si="84"/>
        <v>39.888056812289307</v>
      </c>
      <c r="AM120" s="14">
        <f t="shared" si="84"/>
        <v>7.8722395807912759</v>
      </c>
      <c r="AN120" s="14">
        <f t="shared" si="84"/>
        <v>2.7168958217430852</v>
      </c>
      <c r="AO120" s="11">
        <f t="shared" si="85"/>
        <v>1.0838388742409407E-2</v>
      </c>
      <c r="AP120" s="11">
        <f t="shared" si="85"/>
        <v>1.3653511227979807E-2</v>
      </c>
      <c r="AQ120" s="11">
        <f t="shared" si="85"/>
        <v>1.2385457405807777E-2</v>
      </c>
      <c r="AR120" s="1">
        <f t="shared" si="49"/>
        <v>136528.31324451705</v>
      </c>
      <c r="AS120" s="1">
        <f t="shared" si="47"/>
        <v>44300.495285806675</v>
      </c>
      <c r="AT120" s="1">
        <f t="shared" si="47"/>
        <v>17014.086305790523</v>
      </c>
      <c r="AU120" s="1">
        <f t="shared" si="57"/>
        <v>27305.66264890341</v>
      </c>
      <c r="AV120" s="1">
        <f t="shared" si="57"/>
        <v>8860.0990571613347</v>
      </c>
      <c r="AW120" s="1">
        <f t="shared" si="57"/>
        <v>3402.8172611581049</v>
      </c>
      <c r="AX120" s="1">
        <f t="shared" si="58"/>
        <v>93995.585618156503</v>
      </c>
      <c r="AY120" s="1">
        <f t="shared" si="58"/>
        <v>12025.442392381219</v>
      </c>
      <c r="AZ120" s="1">
        <f t="shared" si="58"/>
        <v>3151.6370249338152</v>
      </c>
      <c r="BA120" s="1">
        <f t="shared" si="59"/>
        <v>13306.038812215273</v>
      </c>
      <c r="BB120" s="1">
        <f t="shared" si="59"/>
        <v>27687.523726331183</v>
      </c>
      <c r="BC120" s="1">
        <f t="shared" si="59"/>
        <v>34790.805548503769</v>
      </c>
      <c r="BD120" s="1">
        <f>SUM(BA120:BC120)*BT120*0.75+0.1*econlow!BD120+0.15*econhigh!BD120</f>
        <v>13243.200191518143</v>
      </c>
      <c r="BE120" s="2">
        <f t="shared" ref="BE120:BG135" si="88">BE119</f>
        <v>0.14950789050460667</v>
      </c>
      <c r="BF120" s="2">
        <f t="shared" si="88"/>
        <v>0.11076968641152254</v>
      </c>
      <c r="BG120" s="2">
        <f t="shared" si="88"/>
        <v>5.7402569690651904E-2</v>
      </c>
      <c r="BH120" s="2">
        <f t="shared" si="53"/>
        <v>0.10022297259207263</v>
      </c>
      <c r="BI120" s="2">
        <f t="shared" si="60"/>
        <v>2.2352609323137459E-3</v>
      </c>
      <c r="BJ120" s="2">
        <f t="shared" si="60"/>
        <v>1.2269923427707043E-3</v>
      </c>
      <c r="BK120" s="2">
        <f t="shared" si="60"/>
        <v>3.295055007090149E-4</v>
      </c>
      <c r="BL120" s="2">
        <f t="shared" si="54"/>
        <v>305.17640475016231</v>
      </c>
      <c r="BM120" s="2">
        <f t="shared" si="54"/>
        <v>54.356368496634474</v>
      </c>
      <c r="BN120" s="2">
        <f t="shared" si="54"/>
        <v>5.6062350272958996</v>
      </c>
      <c r="BO120" s="2">
        <f t="shared" si="61"/>
        <v>279.98189490172513</v>
      </c>
      <c r="BP120" s="2">
        <f t="shared" si="61"/>
        <v>31.224904855229081</v>
      </c>
      <c r="BQ120" s="2">
        <f t="shared" si="61"/>
        <v>7.9649525478950043</v>
      </c>
      <c r="BR120" s="11">
        <f t="shared" si="62"/>
        <v>4.390948644388179E-2</v>
      </c>
      <c r="BS120" s="17">
        <f t="shared" si="51"/>
        <v>5.8894287605656348E-2</v>
      </c>
      <c r="BT120" s="17">
        <f t="shared" si="52"/>
        <v>0.17482508271690977</v>
      </c>
      <c r="BU120" s="12">
        <f>(BU$3*tempmid!$I230+BU$4*tempmid!$I230^2+BU$5*tempmid!$I230^6)*(K120/K$56)^$BW$1</f>
        <v>1.75492665739364</v>
      </c>
      <c r="BV120" s="12">
        <f>(BV$3*tempmid!$I230+BV$4*tempmid!$I230^2+BV$5*tempmid!$I230^6)*(L120/L$56)^$BW$1</f>
        <v>0.143017457385231</v>
      </c>
      <c r="BW120" s="12">
        <f>(BW$3*tempmid!$I230+BW$4*tempmid!$I230^2+BW$5*tempmid!$I230^6)*(M120/M$56)^$BW$1</f>
        <v>-0.86614646965905573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36"/>
        <v>2075</v>
      </c>
      <c r="B121" s="5">
        <f t="shared" si="81"/>
        <v>1162.1678245606965</v>
      </c>
      <c r="C121" s="5">
        <f t="shared" si="81"/>
        <v>2947.9681135658748</v>
      </c>
      <c r="D121" s="5">
        <f t="shared" si="81"/>
        <v>4321.3369489378947</v>
      </c>
      <c r="E121" s="15">
        <f t="shared" si="82"/>
        <v>1.4644087522849061E-4</v>
      </c>
      <c r="F121" s="15">
        <f t="shared" si="82"/>
        <v>2.8849834386340264E-4</v>
      </c>
      <c r="G121" s="15">
        <f t="shared" si="82"/>
        <v>5.8895910649414413E-4</v>
      </c>
      <c r="H121" s="5">
        <f t="shared" si="39"/>
        <v>138314.92621156762</v>
      </c>
      <c r="I121" s="5">
        <f t="shared" si="39"/>
        <v>45051.078338747597</v>
      </c>
      <c r="J121" s="5">
        <f t="shared" si="39"/>
        <v>17282.164842049446</v>
      </c>
      <c r="K121" s="5">
        <f t="shared" si="40"/>
        <v>119014.58919141145</v>
      </c>
      <c r="L121" s="5">
        <f t="shared" si="40"/>
        <v>15282.07789339133</v>
      </c>
      <c r="M121" s="5">
        <f t="shared" si="40"/>
        <v>3999.2634331134682</v>
      </c>
      <c r="N121" s="15">
        <f t="shared" si="41"/>
        <v>1.2937689860381685E-2</v>
      </c>
      <c r="O121" s="15">
        <f t="shared" si="41"/>
        <v>1.664969285942397E-2</v>
      </c>
      <c r="P121" s="15">
        <f t="shared" si="41"/>
        <v>1.5158383144696863E-2</v>
      </c>
      <c r="Q121" s="5">
        <f t="shared" si="42"/>
        <v>9647.0572930898852</v>
      </c>
      <c r="R121" s="5">
        <f t="shared" si="42"/>
        <v>12173.93884743518</v>
      </c>
      <c r="S121" s="5">
        <f t="shared" si="42"/>
        <v>6010.4899526958425</v>
      </c>
      <c r="T121" s="5">
        <f t="shared" si="83"/>
        <v>69.747044352492139</v>
      </c>
      <c r="U121" s="5">
        <f t="shared" si="83"/>
        <v>270.22524868099777</v>
      </c>
      <c r="V121" s="5">
        <f t="shared" si="83"/>
        <v>347.78570900282392</v>
      </c>
      <c r="W121" s="15">
        <f t="shared" si="44"/>
        <v>-1.0734613539272964E-2</v>
      </c>
      <c r="X121" s="15">
        <f t="shared" si="44"/>
        <v>-1.217998157191269E-2</v>
      </c>
      <c r="Y121" s="15">
        <f t="shared" si="44"/>
        <v>-9.7425357312937999E-3</v>
      </c>
      <c r="Z121" s="5">
        <f t="shared" si="48"/>
        <v>14556.521936979836</v>
      </c>
      <c r="AA121" s="5">
        <f t="shared" si="48"/>
        <v>31590.093985608688</v>
      </c>
      <c r="AB121" s="5">
        <f t="shared" si="48"/>
        <v>24914.154714046865</v>
      </c>
      <c r="AC121" s="16">
        <f t="shared" si="86"/>
        <v>1.7780812859557573</v>
      </c>
      <c r="AD121" s="16">
        <f t="shared" si="86"/>
        <v>2.9314330157400912</v>
      </c>
      <c r="AE121" s="16">
        <f t="shared" si="86"/>
        <v>4.423312946437763</v>
      </c>
      <c r="AF121" s="15">
        <f t="shared" si="56"/>
        <v>-4.0504037456468023E-3</v>
      </c>
      <c r="AG121" s="15">
        <f t="shared" si="56"/>
        <v>2.9673830763510267E-4</v>
      </c>
      <c r="AH121" s="15">
        <f t="shared" si="56"/>
        <v>9.7937136394747881E-3</v>
      </c>
      <c r="AI121" s="1">
        <f t="shared" si="87"/>
        <v>241478.11691695446</v>
      </c>
      <c r="AJ121" s="1">
        <f t="shared" si="87"/>
        <v>75918.394621570478</v>
      </c>
      <c r="AK121" s="1">
        <f t="shared" si="87"/>
        <v>29396.889974776874</v>
      </c>
      <c r="AL121" s="14">
        <f t="shared" si="84"/>
        <v>40.316055855541094</v>
      </c>
      <c r="AM121" s="14">
        <f t="shared" si="84"/>
        <v>7.978648455181899</v>
      </c>
      <c r="AN121" s="14">
        <f t="shared" si="84"/>
        <v>2.7502093192445392</v>
      </c>
      <c r="AO121" s="11">
        <f t="shared" si="85"/>
        <v>1.0730004854985313E-2</v>
      </c>
      <c r="AP121" s="11">
        <f t="shared" si="85"/>
        <v>1.3516976115700009E-2</v>
      </c>
      <c r="AQ121" s="11">
        <f t="shared" si="85"/>
        <v>1.2261602831749699E-2</v>
      </c>
      <c r="AR121" s="1">
        <f t="shared" si="49"/>
        <v>138314.92621156762</v>
      </c>
      <c r="AS121" s="1">
        <f t="shared" si="47"/>
        <v>45051.078338747597</v>
      </c>
      <c r="AT121" s="1">
        <f t="shared" si="47"/>
        <v>17282.164842049446</v>
      </c>
      <c r="AU121" s="1">
        <f t="shared" si="57"/>
        <v>27662.985242313527</v>
      </c>
      <c r="AV121" s="1">
        <f t="shared" si="57"/>
        <v>9010.2156677495204</v>
      </c>
      <c r="AW121" s="1">
        <f t="shared" si="57"/>
        <v>3456.4329684098893</v>
      </c>
      <c r="AX121" s="1">
        <f t="shared" si="58"/>
        <v>95211.671353129146</v>
      </c>
      <c r="AY121" s="1">
        <f t="shared" si="58"/>
        <v>12225.662314713063</v>
      </c>
      <c r="AZ121" s="1">
        <f t="shared" si="58"/>
        <v>3199.4107464907747</v>
      </c>
      <c r="BA121" s="1">
        <f t="shared" si="59"/>
        <v>13322.926693878118</v>
      </c>
      <c r="BB121" s="1">
        <f t="shared" si="59"/>
        <v>27744.190167809254</v>
      </c>
      <c r="BC121" s="1">
        <f t="shared" si="59"/>
        <v>34876.308881187775</v>
      </c>
      <c r="BD121" s="1">
        <f>SUM(BA121:BC121)*BT121*0.75+0.1*econlow!BD121+0.15*econhigh!BD121</f>
        <v>12884.40540684692</v>
      </c>
      <c r="BE121" s="2">
        <f t="shared" si="88"/>
        <v>0.14950789050460667</v>
      </c>
      <c r="BF121" s="2">
        <f t="shared" si="88"/>
        <v>0.11076968641152254</v>
      </c>
      <c r="BG121" s="2">
        <f t="shared" si="88"/>
        <v>5.7402569690651904E-2</v>
      </c>
      <c r="BH121" s="2">
        <f t="shared" si="53"/>
        <v>9.9994358785798362E-2</v>
      </c>
      <c r="BI121" s="2">
        <f t="shared" si="60"/>
        <v>2.2352609323137459E-3</v>
      </c>
      <c r="BJ121" s="2">
        <f t="shared" si="60"/>
        <v>1.2269923427707043E-3</v>
      </c>
      <c r="BK121" s="2">
        <f t="shared" si="60"/>
        <v>3.295055007090149E-4</v>
      </c>
      <c r="BL121" s="2">
        <f t="shared" si="54"/>
        <v>309.1699509165756</v>
      </c>
      <c r="BM121" s="2">
        <f t="shared" si="54"/>
        <v>55.27732815520644</v>
      </c>
      <c r="BN121" s="2">
        <f t="shared" si="54"/>
        <v>5.6945683796152355</v>
      </c>
      <c r="BO121" s="2">
        <f t="shared" si="61"/>
        <v>284.12244260983522</v>
      </c>
      <c r="BP121" s="2">
        <f t="shared" si="61"/>
        <v>31.594042248544152</v>
      </c>
      <c r="BQ121" s="2">
        <f t="shared" si="61"/>
        <v>7.9636711189864648</v>
      </c>
      <c r="BR121" s="11">
        <f t="shared" si="62"/>
        <v>4.3750609035753535E-2</v>
      </c>
      <c r="BS121" s="17">
        <f t="shared" si="51"/>
        <v>5.6417044169492149E-2</v>
      </c>
      <c r="BT121" s="17">
        <f t="shared" si="52"/>
        <v>0.16973309001641726</v>
      </c>
      <c r="BU121" s="12">
        <f>(BU$3*tempmid!$I231+BU$4*tempmid!$I231^2+BU$5*tempmid!$I231^6)*(K121/K$56)^$BW$1</f>
        <v>1.6801933833681388</v>
      </c>
      <c r="BV121" s="12">
        <f>(BV$3*tempmid!$I231+BV$4*tempmid!$I231^2+BV$5*tempmid!$I231^6)*(L121/L$56)^$BW$1</f>
        <v>8.1402090813541064E-2</v>
      </c>
      <c r="BW121" s="12">
        <f>(BW$3*tempmid!$I231+BW$4*tempmid!$I231^2+BW$5*tempmid!$I231^6)*(M121/M$56)^$BW$1</f>
        <v>-0.9223021911696565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89">1+A121</f>
        <v>2076</v>
      </c>
      <c r="B122" s="5">
        <f t="shared" ref="B122:D137" si="90">B121*(1+E122)</f>
        <v>1162.3295039904181</v>
      </c>
      <c r="C122" s="5">
        <f t="shared" si="90"/>
        <v>2948.7760732884744</v>
      </c>
      <c r="D122" s="5">
        <f t="shared" si="90"/>
        <v>4323.7547851487852</v>
      </c>
      <c r="E122" s="15">
        <f t="shared" ref="E122:G137" si="91">E121*$E$5</f>
        <v>1.3911883146706607E-4</v>
      </c>
      <c r="F122" s="15">
        <f t="shared" si="91"/>
        <v>2.7407342667023251E-4</v>
      </c>
      <c r="G122" s="15">
        <f t="shared" si="91"/>
        <v>5.5951115116943694E-4</v>
      </c>
      <c r="H122" s="5">
        <f t="shared" ref="H122:J185" si="92">AR122</f>
        <v>140101.22383734546</v>
      </c>
      <c r="I122" s="5">
        <f t="shared" si="92"/>
        <v>45805.084316902976</v>
      </c>
      <c r="J122" s="5">
        <f t="shared" si="92"/>
        <v>17550.925827524585</v>
      </c>
      <c r="K122" s="5">
        <f t="shared" ref="K122:M185" si="93">H122/B122*1000</f>
        <v>120534.859827924</v>
      </c>
      <c r="L122" s="5">
        <f t="shared" si="93"/>
        <v>15533.591964418361</v>
      </c>
      <c r="M122" s="5">
        <f t="shared" si="93"/>
        <v>4059.1862165283824</v>
      </c>
      <c r="N122" s="15">
        <f t="shared" ref="N122:P185" si="94">K122/K121-1</f>
        <v>1.2773817452476299E-2</v>
      </c>
      <c r="O122" s="15">
        <f t="shared" si="94"/>
        <v>1.6458106860965493E-2</v>
      </c>
      <c r="P122" s="15">
        <f t="shared" si="94"/>
        <v>1.4983454932915974E-2</v>
      </c>
      <c r="Q122" s="5">
        <f t="shared" ref="Q122:S185" si="95">T122*H122/1000</f>
        <v>9666.7514264405436</v>
      </c>
      <c r="R122" s="5">
        <f t="shared" si="95"/>
        <v>12226.930260627594</v>
      </c>
      <c r="S122" s="5">
        <f t="shared" si="95"/>
        <v>6044.4931226578801</v>
      </c>
      <c r="T122" s="5">
        <f t="shared" ref="T122:V137" si="96">T121*(1+W122)</f>
        <v>68.998336785861611</v>
      </c>
      <c r="U122" s="5">
        <f t="shared" si="96"/>
        <v>266.93391013179769</v>
      </c>
      <c r="V122" s="5">
        <f t="shared" si="96"/>
        <v>344.39739430603055</v>
      </c>
      <c r="W122" s="15">
        <f t="shared" ref="W122:Y185" si="97">T$5-1</f>
        <v>-1.0734613539272964E-2</v>
      </c>
      <c r="X122" s="15">
        <f t="shared" si="97"/>
        <v>-1.217998157191269E-2</v>
      </c>
      <c r="Y122" s="15">
        <f t="shared" si="97"/>
        <v>-9.7425357312937999E-3</v>
      </c>
      <c r="Z122" s="5">
        <f t="shared" si="48"/>
        <v>14529.615362540912</v>
      </c>
      <c r="AA122" s="5">
        <f t="shared" si="48"/>
        <v>31743.455619019114</v>
      </c>
      <c r="AB122" s="5">
        <f t="shared" si="48"/>
        <v>25305.589350008762</v>
      </c>
      <c r="AC122" s="16">
        <f t="shared" si="86"/>
        <v>1.7708793388550577</v>
      </c>
      <c r="AD122" s="16">
        <f t="shared" si="86"/>
        <v>2.9323028842121275</v>
      </c>
      <c r="AE122" s="16">
        <f t="shared" si="86"/>
        <v>4.4666336067729562</v>
      </c>
      <c r="AF122" s="15">
        <f t="shared" si="56"/>
        <v>-4.0504037456468023E-3</v>
      </c>
      <c r="AG122" s="15">
        <f t="shared" si="56"/>
        <v>2.9673830763510267E-4</v>
      </c>
      <c r="AH122" s="15">
        <f t="shared" si="56"/>
        <v>9.7937136394747881E-3</v>
      </c>
      <c r="AI122" s="1">
        <f t="shared" si="87"/>
        <v>244993.29046757254</v>
      </c>
      <c r="AJ122" s="1">
        <f t="shared" si="87"/>
        <v>77336.770827162953</v>
      </c>
      <c r="AK122" s="1">
        <f t="shared" si="87"/>
        <v>29913.633945709076</v>
      </c>
      <c r="AL122" s="14">
        <f t="shared" ref="AL122:AN137" si="98">AL121*(1+AO122)</f>
        <v>40.744321415854273</v>
      </c>
      <c r="AM122" s="14">
        <f t="shared" si="98"/>
        <v>8.0854171837801161</v>
      </c>
      <c r="AN122" s="14">
        <f t="shared" si="98"/>
        <v>2.7835940738775249</v>
      </c>
      <c r="AO122" s="11">
        <f t="shared" ref="AO122:AQ137" si="99">AO$5*AO121</f>
        <v>1.062270480643546E-2</v>
      </c>
      <c r="AP122" s="11">
        <f t="shared" si="99"/>
        <v>1.3381806354543009E-2</v>
      </c>
      <c r="AQ122" s="11">
        <f t="shared" si="99"/>
        <v>1.2138986803432202E-2</v>
      </c>
      <c r="AR122" s="1">
        <f t="shared" si="49"/>
        <v>140101.22383734546</v>
      </c>
      <c r="AS122" s="1">
        <f t="shared" si="47"/>
        <v>45805.084316902976</v>
      </c>
      <c r="AT122" s="1">
        <f t="shared" si="47"/>
        <v>17550.925827524585</v>
      </c>
      <c r="AU122" s="1">
        <f t="shared" si="57"/>
        <v>28020.244767469092</v>
      </c>
      <c r="AV122" s="1">
        <f t="shared" si="57"/>
        <v>9161.0168633805952</v>
      </c>
      <c r="AW122" s="1">
        <f t="shared" si="57"/>
        <v>3510.1851655049172</v>
      </c>
      <c r="AX122" s="1">
        <f t="shared" si="58"/>
        <v>96427.887862339194</v>
      </c>
      <c r="AY122" s="1">
        <f t="shared" si="58"/>
        <v>12426.873571534688</v>
      </c>
      <c r="AZ122" s="1">
        <f t="shared" si="58"/>
        <v>3247.3489732227054</v>
      </c>
      <c r="BA122" s="1">
        <f t="shared" si="59"/>
        <v>13339.53351977579</v>
      </c>
      <c r="BB122" s="1">
        <f t="shared" si="59"/>
        <v>27799.930346865287</v>
      </c>
      <c r="BC122" s="1">
        <f t="shared" si="59"/>
        <v>34960.126794239375</v>
      </c>
      <c r="BD122" s="1">
        <f>SUM(BA122:BC122)*BT122*0.75+0.1*econlow!BD122+0.15*econhigh!BD122</f>
        <v>12534.799489995687</v>
      </c>
      <c r="BE122" s="2">
        <f t="shared" si="88"/>
        <v>0.14950789050460667</v>
      </c>
      <c r="BF122" s="2">
        <f t="shared" si="88"/>
        <v>0.11076968641152254</v>
      </c>
      <c r="BG122" s="2">
        <f t="shared" si="88"/>
        <v>5.7402569690651904E-2</v>
      </c>
      <c r="BH122" s="2">
        <f t="shared" si="53"/>
        <v>9.976591613172528E-2</v>
      </c>
      <c r="BI122" s="2">
        <f t="shared" si="60"/>
        <v>2.2352609323137459E-3</v>
      </c>
      <c r="BJ122" s="2">
        <f t="shared" si="60"/>
        <v>1.2269923427707043E-3</v>
      </c>
      <c r="BK122" s="2">
        <f t="shared" si="60"/>
        <v>3.295055007090149E-4</v>
      </c>
      <c r="BL122" s="2">
        <f t="shared" si="54"/>
        <v>313.16279221296162</v>
      </c>
      <c r="BM122" s="2">
        <f t="shared" si="54"/>
        <v>56.202487716806424</v>
      </c>
      <c r="BN122" s="2">
        <f t="shared" si="54"/>
        <v>5.7831266027052699</v>
      </c>
      <c r="BO122" s="2">
        <f t="shared" si="61"/>
        <v>288.32474790815382</v>
      </c>
      <c r="BP122" s="2">
        <f t="shared" si="61"/>
        <v>31.967627511837197</v>
      </c>
      <c r="BQ122" s="2">
        <f t="shared" si="61"/>
        <v>7.9624167531952281</v>
      </c>
      <c r="BR122" s="11">
        <f t="shared" si="62"/>
        <v>4.3592724606521721E-2</v>
      </c>
      <c r="BS122" s="17">
        <f t="shared" si="51"/>
        <v>5.4052226347069458E-2</v>
      </c>
      <c r="BT122" s="17">
        <f t="shared" si="52"/>
        <v>0.16478940778292939</v>
      </c>
      <c r="BU122" s="12">
        <f>(BU$3*tempmid!$I232+BU$4*tempmid!$I232^2+BU$5*tempmid!$I232^6)*(K122/K$56)^$BW$1</f>
        <v>1.6034792391645012</v>
      </c>
      <c r="BV122" s="12">
        <f>(BV$3*tempmid!$I232+BV$4*tempmid!$I232^2+BV$5*tempmid!$I232^6)*(L122/L$56)^$BW$1</f>
        <v>1.8549079030202812E-2</v>
      </c>
      <c r="BW122" s="12">
        <f>(BW$3*tempmid!$I232+BW$4*tempmid!$I232^2+BW$5*tempmid!$I232^6)*(M122/M$56)^$BW$1</f>
        <v>-0.97942975601552418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89"/>
        <v>2077</v>
      </c>
      <c r="B123" s="5">
        <f t="shared" si="90"/>
        <v>1162.4831208166743</v>
      </c>
      <c r="C123" s="5">
        <f t="shared" si="90"/>
        <v>2949.5438453932193</v>
      </c>
      <c r="D123" s="5">
        <f t="shared" si="90"/>
        <v>4326.0530147151367</v>
      </c>
      <c r="E123" s="15">
        <f t="shared" si="91"/>
        <v>1.3216288989371277E-4</v>
      </c>
      <c r="F123" s="15">
        <f t="shared" si="91"/>
        <v>2.6036975533672089E-4</v>
      </c>
      <c r="G123" s="15">
        <f t="shared" si="91"/>
        <v>5.3153559361096504E-4</v>
      </c>
      <c r="H123" s="5">
        <f t="shared" si="92"/>
        <v>141886.84881561284</v>
      </c>
      <c r="I123" s="5">
        <f t="shared" si="92"/>
        <v>46562.381949344992</v>
      </c>
      <c r="J123" s="5">
        <f t="shared" si="92"/>
        <v>17820.329010900659</v>
      </c>
      <c r="K123" s="5">
        <f t="shared" si="93"/>
        <v>122054.97548724293</v>
      </c>
      <c r="L123" s="5">
        <f t="shared" si="93"/>
        <v>15786.299302540972</v>
      </c>
      <c r="M123" s="5">
        <f t="shared" si="93"/>
        <v>4119.3043520928968</v>
      </c>
      <c r="N123" s="15">
        <f t="shared" si="94"/>
        <v>1.2611419314620287E-2</v>
      </c>
      <c r="O123" s="15">
        <f t="shared" si="94"/>
        <v>1.6268441883980689E-2</v>
      </c>
      <c r="P123" s="15">
        <f t="shared" si="94"/>
        <v>1.481039113695326E-2</v>
      </c>
      <c r="Q123" s="5">
        <f t="shared" si="95"/>
        <v>9684.8651796110335</v>
      </c>
      <c r="R123" s="5">
        <f t="shared" si="95"/>
        <v>12277.692729525395</v>
      </c>
      <c r="S123" s="5">
        <f t="shared" si="95"/>
        <v>6077.4822572481098</v>
      </c>
      <c r="T123" s="5">
        <f t="shared" si="96"/>
        <v>68.257666305612787</v>
      </c>
      <c r="U123" s="5">
        <f t="shared" si="96"/>
        <v>263.68266002547381</v>
      </c>
      <c r="V123" s="5">
        <f t="shared" si="96"/>
        <v>341.04209038623958</v>
      </c>
      <c r="W123" s="15">
        <f t="shared" si="97"/>
        <v>-1.0734613539272964E-2</v>
      </c>
      <c r="X123" s="15">
        <f t="shared" si="97"/>
        <v>-1.217998157191269E-2</v>
      </c>
      <c r="Y123" s="15">
        <f t="shared" si="97"/>
        <v>-9.7425357312937999E-3</v>
      </c>
      <c r="Z123" s="5">
        <f t="shared" si="48"/>
        <v>14500.306118714807</v>
      </c>
      <c r="AA123" s="5">
        <f t="shared" si="48"/>
        <v>31891.09083851576</v>
      </c>
      <c r="AB123" s="5">
        <f t="shared" si="48"/>
        <v>25697.988544027034</v>
      </c>
      <c r="AC123" s="16">
        <f t="shared" si="86"/>
        <v>1.7637065625478705</v>
      </c>
      <c r="AD123" s="16">
        <f t="shared" si="86"/>
        <v>2.9331730108074621</v>
      </c>
      <c r="AE123" s="16">
        <f t="shared" si="86"/>
        <v>4.510378537250145</v>
      </c>
      <c r="AF123" s="15">
        <f t="shared" si="56"/>
        <v>-4.0504037456468023E-3</v>
      </c>
      <c r="AG123" s="15">
        <f t="shared" si="56"/>
        <v>2.9673830763510267E-4</v>
      </c>
      <c r="AH123" s="15">
        <f t="shared" si="56"/>
        <v>9.7937136394747881E-3</v>
      </c>
      <c r="AI123" s="1">
        <f t="shared" si="87"/>
        <v>248514.20618828438</v>
      </c>
      <c r="AJ123" s="1">
        <f t="shared" si="87"/>
        <v>78764.110607827257</v>
      </c>
      <c r="AK123" s="1">
        <f t="shared" si="87"/>
        <v>30432.455716643086</v>
      </c>
      <c r="AL123" s="14">
        <f t="shared" si="98"/>
        <v>41.172808165804028</v>
      </c>
      <c r="AM123" s="14">
        <f t="shared" si="98"/>
        <v>8.1925326959586648</v>
      </c>
      <c r="AN123" s="14">
        <f t="shared" si="98"/>
        <v>2.8170461854891471</v>
      </c>
      <c r="AO123" s="11">
        <f t="shared" si="99"/>
        <v>1.0516477758371105E-2</v>
      </c>
      <c r="AP123" s="11">
        <f t="shared" si="99"/>
        <v>1.3247988290997579E-2</v>
      </c>
      <c r="AQ123" s="11">
        <f t="shared" si="99"/>
        <v>1.2017596935397879E-2</v>
      </c>
      <c r="AR123" s="1">
        <f t="shared" si="49"/>
        <v>141886.84881561284</v>
      </c>
      <c r="AS123" s="1">
        <f t="shared" si="47"/>
        <v>46562.381949344992</v>
      </c>
      <c r="AT123" s="1">
        <f t="shared" si="47"/>
        <v>17820.329010900659</v>
      </c>
      <c r="AU123" s="1">
        <f t="shared" si="57"/>
        <v>28377.36976312257</v>
      </c>
      <c r="AV123" s="1">
        <f t="shared" si="57"/>
        <v>9312.476389868998</v>
      </c>
      <c r="AW123" s="1">
        <f t="shared" si="57"/>
        <v>3564.0658021801319</v>
      </c>
      <c r="AX123" s="1">
        <f t="shared" si="58"/>
        <v>97643.980389794349</v>
      </c>
      <c r="AY123" s="1">
        <f t="shared" si="58"/>
        <v>12629.039442032778</v>
      </c>
      <c r="AZ123" s="1">
        <f t="shared" si="58"/>
        <v>3295.4434816743174</v>
      </c>
      <c r="BA123" s="1">
        <f t="shared" si="59"/>
        <v>13355.865397876125</v>
      </c>
      <c r="BB123" s="1">
        <f t="shared" si="59"/>
        <v>27854.766956416093</v>
      </c>
      <c r="BC123" s="1">
        <f t="shared" si="59"/>
        <v>35042.310061504853</v>
      </c>
      <c r="BD123" s="1">
        <f>SUM(BA123:BC123)*BT123*0.75+0.1*econlow!BD123+0.15*econhigh!BD123</f>
        <v>12194.178141606222</v>
      </c>
      <c r="BE123" s="2">
        <f t="shared" si="88"/>
        <v>0.14950789050460667</v>
      </c>
      <c r="BF123" s="2">
        <f t="shared" si="88"/>
        <v>0.11076968641152254</v>
      </c>
      <c r="BG123" s="2">
        <f t="shared" si="88"/>
        <v>5.7402569690651904E-2</v>
      </c>
      <c r="BH123" s="2">
        <f t="shared" si="53"/>
        <v>9.9537634277195627E-2</v>
      </c>
      <c r="BI123" s="2">
        <f t="shared" si="60"/>
        <v>2.2352609323137459E-3</v>
      </c>
      <c r="BJ123" s="2">
        <f t="shared" si="60"/>
        <v>1.2269923427707043E-3</v>
      </c>
      <c r="BK123" s="2">
        <f t="shared" si="60"/>
        <v>3.295055007090149E-4</v>
      </c>
      <c r="BL123" s="2">
        <f t="shared" si="54"/>
        <v>317.15412996664628</v>
      </c>
      <c r="BM123" s="2">
        <f t="shared" si="54"/>
        <v>57.131686113011163</v>
      </c>
      <c r="BN123" s="2">
        <f t="shared" si="54"/>
        <v>5.8718964335362056</v>
      </c>
      <c r="BO123" s="2">
        <f t="shared" si="61"/>
        <v>292.58973270073966</v>
      </c>
      <c r="BP123" s="2">
        <f t="shared" si="61"/>
        <v>32.345713561314646</v>
      </c>
      <c r="BQ123" s="2">
        <f t="shared" si="61"/>
        <v>7.9611886837449033</v>
      </c>
      <c r="BR123" s="11">
        <f t="shared" si="62"/>
        <v>4.343585529682456E-2</v>
      </c>
      <c r="BS123" s="17">
        <f t="shared" si="51"/>
        <v>5.1794368696322042E-2</v>
      </c>
      <c r="BT123" s="17">
        <f t="shared" si="52"/>
        <v>0.15998971629410619</v>
      </c>
      <c r="BU123" s="12">
        <f>(BU$3*tempmid!$I233+BU$4*tempmid!$I233^2+BU$5*tempmid!$I233^6)*(K123/K$56)^$BW$1</f>
        <v>1.5247942599405153</v>
      </c>
      <c r="BV123" s="12">
        <f>(BV$3*tempmid!$I233+BV$4*tempmid!$I233^2+BV$5*tempmid!$I233^6)*(L123/L$56)^$BW$1</f>
        <v>-4.553099352865779E-2</v>
      </c>
      <c r="BW123" s="12">
        <f>(BW$3*tempmid!$I233+BW$4*tempmid!$I233^2+BW$5*tempmid!$I233^6)*(M123/M$56)^$BW$1</f>
        <v>-1.0375201657196527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89"/>
        <v>2078</v>
      </c>
      <c r="B124" s="5">
        <f t="shared" si="90"/>
        <v>1162.6290760889392</v>
      </c>
      <c r="C124" s="5">
        <f t="shared" si="90"/>
        <v>2950.27341880213</v>
      </c>
      <c r="D124" s="5">
        <f t="shared" si="90"/>
        <v>4328.2374933144465</v>
      </c>
      <c r="E124" s="15">
        <f t="shared" si="91"/>
        <v>1.2555474539902711E-4</v>
      </c>
      <c r="F124" s="15">
        <f t="shared" si="91"/>
        <v>2.4735126756988485E-4</v>
      </c>
      <c r="G124" s="15">
        <f t="shared" si="91"/>
        <v>5.0495881393041678E-4</v>
      </c>
      <c r="H124" s="5">
        <f t="shared" si="92"/>
        <v>143671.44601492485</v>
      </c>
      <c r="I124" s="5">
        <f t="shared" si="92"/>
        <v>47322.839349976348</v>
      </c>
      <c r="J124" s="5">
        <f t="shared" si="92"/>
        <v>18090.33415998708</v>
      </c>
      <c r="K124" s="5">
        <f t="shared" si="93"/>
        <v>123574.61977317193</v>
      </c>
      <c r="L124" s="5">
        <f t="shared" si="93"/>
        <v>16040.153786556626</v>
      </c>
      <c r="M124" s="5">
        <f t="shared" si="93"/>
        <v>4179.6075626464744</v>
      </c>
      <c r="N124" s="15">
        <f t="shared" si="94"/>
        <v>1.2450490279995341E-2</v>
      </c>
      <c r="O124" s="15">
        <f t="shared" si="94"/>
        <v>1.6080683582047284E-2</v>
      </c>
      <c r="P124" s="15">
        <f t="shared" si="94"/>
        <v>1.4639173365021962E-2</v>
      </c>
      <c r="Q124" s="5">
        <f t="shared" si="95"/>
        <v>9701.4067253795474</v>
      </c>
      <c r="R124" s="5">
        <f t="shared" si="95"/>
        <v>12326.227765603635</v>
      </c>
      <c r="S124" s="5">
        <f t="shared" si="95"/>
        <v>6109.4581665687228</v>
      </c>
      <c r="T124" s="5">
        <f t="shared" si="96"/>
        <v>67.524946636729382</v>
      </c>
      <c r="U124" s="5">
        <f t="shared" si="96"/>
        <v>260.47101008553062</v>
      </c>
      <c r="V124" s="5">
        <f t="shared" si="96"/>
        <v>337.71947563477653</v>
      </c>
      <c r="W124" s="15">
        <f t="shared" si="97"/>
        <v>-1.0734613539272964E-2</v>
      </c>
      <c r="X124" s="15">
        <f t="shared" si="97"/>
        <v>-1.217998157191269E-2</v>
      </c>
      <c r="Y124" s="15">
        <f t="shared" si="97"/>
        <v>-9.7425357312937999E-3</v>
      </c>
      <c r="Z124" s="5">
        <f t="shared" si="48"/>
        <v>14468.634936249884</v>
      </c>
      <c r="AA124" s="5">
        <f t="shared" si="48"/>
        <v>32032.995475381304</v>
      </c>
      <c r="AB124" s="5">
        <f t="shared" si="48"/>
        <v>26091.293232600005</v>
      </c>
      <c r="AC124" s="16">
        <f t="shared" si="86"/>
        <v>1.7565628388807049</v>
      </c>
      <c r="AD124" s="16">
        <f t="shared" si="86"/>
        <v>2.9340433956026901</v>
      </c>
      <c r="AE124" s="16">
        <f t="shared" si="86"/>
        <v>4.5545518930496058</v>
      </c>
      <c r="AF124" s="15">
        <f t="shared" si="56"/>
        <v>-4.0504037456468023E-3</v>
      </c>
      <c r="AG124" s="15">
        <f t="shared" si="56"/>
        <v>2.9673830763510267E-4</v>
      </c>
      <c r="AH124" s="15">
        <f t="shared" si="56"/>
        <v>9.7937136394747881E-3</v>
      </c>
      <c r="AI124" s="1">
        <f t="shared" si="87"/>
        <v>252040.15533257852</v>
      </c>
      <c r="AJ124" s="1">
        <f t="shared" si="87"/>
        <v>80200.17593691354</v>
      </c>
      <c r="AK124" s="1">
        <f t="shared" si="87"/>
        <v>30953.275947158909</v>
      </c>
      <c r="AL124" s="14">
        <f t="shared" si="98"/>
        <v>41.601471157916137</v>
      </c>
      <c r="AM124" s="14">
        <f t="shared" si="98"/>
        <v>8.2999819274160433</v>
      </c>
      <c r="AN124" s="14">
        <f t="shared" si="98"/>
        <v>2.8505617698386994</v>
      </c>
      <c r="AO124" s="11">
        <f t="shared" si="99"/>
        <v>1.0411312980787395E-2</v>
      </c>
      <c r="AP124" s="11">
        <f t="shared" si="99"/>
        <v>1.3115508408087603E-2</v>
      </c>
      <c r="AQ124" s="11">
        <f t="shared" si="99"/>
        <v>1.18974209660439E-2</v>
      </c>
      <c r="AR124" s="1">
        <f t="shared" si="49"/>
        <v>143671.44601492485</v>
      </c>
      <c r="AS124" s="1">
        <f t="shared" si="47"/>
        <v>47322.839349976348</v>
      </c>
      <c r="AT124" s="1">
        <f t="shared" si="47"/>
        <v>18090.33415998708</v>
      </c>
      <c r="AU124" s="1">
        <f t="shared" si="57"/>
        <v>28734.289202984972</v>
      </c>
      <c r="AV124" s="1">
        <f t="shared" si="57"/>
        <v>9464.5678699952696</v>
      </c>
      <c r="AW124" s="1">
        <f t="shared" si="57"/>
        <v>3618.0668319974161</v>
      </c>
      <c r="AX124" s="1">
        <f t="shared" si="58"/>
        <v>98859.695818537541</v>
      </c>
      <c r="AY124" s="1">
        <f t="shared" si="58"/>
        <v>12832.1230292453</v>
      </c>
      <c r="AZ124" s="1">
        <f t="shared" si="58"/>
        <v>3343.6860501171795</v>
      </c>
      <c r="BA124" s="1">
        <f t="shared" si="59"/>
        <v>13371.928220909391</v>
      </c>
      <c r="BB124" s="1">
        <f t="shared" si="59"/>
        <v>27908.721869099096</v>
      </c>
      <c r="BC124" s="1">
        <f t="shared" si="59"/>
        <v>35122.907498673136</v>
      </c>
      <c r="BD124" s="1">
        <f>SUM(BA124:BC124)*BT124*0.75+0.1*econlow!BD124+0.15*econhigh!BD124</f>
        <v>11862.339558760614</v>
      </c>
      <c r="BE124" s="2">
        <f t="shared" si="88"/>
        <v>0.14950789050460667</v>
      </c>
      <c r="BF124" s="2">
        <f t="shared" si="88"/>
        <v>0.11076968641152254</v>
      </c>
      <c r="BG124" s="2">
        <f t="shared" si="88"/>
        <v>5.7402569690651904E-2</v>
      </c>
      <c r="BH124" s="2">
        <f t="shared" si="53"/>
        <v>9.930950384178576E-2</v>
      </c>
      <c r="BI124" s="2">
        <f t="shared" si="60"/>
        <v>2.2352609323137459E-3</v>
      </c>
      <c r="BJ124" s="2">
        <f t="shared" si="60"/>
        <v>1.2269923427707043E-3</v>
      </c>
      <c r="BK124" s="2">
        <f t="shared" si="60"/>
        <v>3.295055007090149E-4</v>
      </c>
      <c r="BL124" s="2">
        <f t="shared" si="54"/>
        <v>321.14317036618496</v>
      </c>
      <c r="BM124" s="2">
        <f t="shared" si="54"/>
        <v>58.064761520589151</v>
      </c>
      <c r="BN124" s="2">
        <f t="shared" si="54"/>
        <v>5.9608646153799389</v>
      </c>
      <c r="BO124" s="2">
        <f t="shared" si="61"/>
        <v>296.91833285006891</v>
      </c>
      <c r="BP124" s="2">
        <f t="shared" si="61"/>
        <v>32.728353980684616</v>
      </c>
      <c r="BQ124" s="2">
        <f t="shared" si="61"/>
        <v>7.9599861769087106</v>
      </c>
      <c r="BR124" s="11">
        <f t="shared" si="62"/>
        <v>4.328002177449039E-2</v>
      </c>
      <c r="BS124" s="17">
        <f t="shared" si="51"/>
        <v>4.9638287234808676E-2</v>
      </c>
      <c r="BT124" s="17">
        <f t="shared" si="52"/>
        <v>0.15532982164476328</v>
      </c>
      <c r="BU124" s="12">
        <f>(BU$3*tempmid!$I234+BU$4*tempmid!$I234^2+BU$5*tempmid!$I234^6)*(K124/K$56)^$BW$1</f>
        <v>1.4441494914270034</v>
      </c>
      <c r="BV124" s="12">
        <f>(BV$3*tempmid!$I234+BV$4*tempmid!$I234^2+BV$5*tempmid!$I234^6)*(L124/L$56)^$BW$1</f>
        <v>-0.11082694658512886</v>
      </c>
      <c r="BW124" s="12">
        <f>(BW$3*tempmid!$I234+BW$4*tempmid!$I234^2+BW$5*tempmid!$I234^6)*(M124/M$56)^$BW$1</f>
        <v>-1.09656396831021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89"/>
        <v>2079</v>
      </c>
      <c r="B125" s="5">
        <f t="shared" si="90"/>
        <v>1162.767751006699</v>
      </c>
      <c r="C125" s="5">
        <f t="shared" si="90"/>
        <v>2950.9666849784571</v>
      </c>
      <c r="D125" s="5">
        <f t="shared" si="90"/>
        <v>4330.3137959019286</v>
      </c>
      <c r="E125" s="15">
        <f t="shared" si="91"/>
        <v>1.1927700812907576E-4</v>
      </c>
      <c r="F125" s="15">
        <f t="shared" si="91"/>
        <v>2.3498370419139061E-4</v>
      </c>
      <c r="G125" s="15">
        <f t="shared" si="91"/>
        <v>4.7971087323389595E-4</v>
      </c>
      <c r="H125" s="5">
        <f t="shared" si="92"/>
        <v>145454.66270168993</v>
      </c>
      <c r="I125" s="5">
        <f t="shared" si="92"/>
        <v>48086.324102625236</v>
      </c>
      <c r="J125" s="5">
        <f t="shared" si="92"/>
        <v>18360.901078462863</v>
      </c>
      <c r="K125" s="5">
        <f t="shared" si="93"/>
        <v>125093.47853495117</v>
      </c>
      <c r="L125" s="5">
        <f t="shared" si="93"/>
        <v>16295.109106925171</v>
      </c>
      <c r="M125" s="5">
        <f t="shared" si="93"/>
        <v>4240.0855789802199</v>
      </c>
      <c r="N125" s="15">
        <f t="shared" si="94"/>
        <v>1.2291025168171155E-2</v>
      </c>
      <c r="O125" s="15">
        <f t="shared" si="94"/>
        <v>1.5894817703195896E-2</v>
      </c>
      <c r="P125" s="15">
        <f t="shared" si="94"/>
        <v>1.446978344910721E-2</v>
      </c>
      <c r="Q125" s="5">
        <f t="shared" si="95"/>
        <v>9716.3849128944967</v>
      </c>
      <c r="R125" s="5">
        <f t="shared" si="95"/>
        <v>12372.538003386921</v>
      </c>
      <c r="S125" s="5">
        <f t="shared" si="95"/>
        <v>6140.4220387178921</v>
      </c>
      <c r="T125" s="5">
        <f t="shared" si="96"/>
        <v>66.800092430324057</v>
      </c>
      <c r="U125" s="5">
        <f t="shared" si="96"/>
        <v>257.29847798267139</v>
      </c>
      <c r="V125" s="5">
        <f t="shared" si="96"/>
        <v>334.42923157625091</v>
      </c>
      <c r="W125" s="15">
        <f t="shared" si="97"/>
        <v>-1.0734613539272964E-2</v>
      </c>
      <c r="X125" s="15">
        <f t="shared" si="97"/>
        <v>-1.217998157191269E-2</v>
      </c>
      <c r="Y125" s="15">
        <f t="shared" si="97"/>
        <v>-9.7425357312937999E-3</v>
      </c>
      <c r="Z125" s="5">
        <f t="shared" si="48"/>
        <v>14434.643152800158</v>
      </c>
      <c r="AA125" s="5">
        <f t="shared" si="48"/>
        <v>32169.168334665086</v>
      </c>
      <c r="AB125" s="5">
        <f t="shared" si="48"/>
        <v>26485.444390665722</v>
      </c>
      <c r="AC125" s="16">
        <f t="shared" si="86"/>
        <v>1.7494480501786385</v>
      </c>
      <c r="AD125" s="16">
        <f t="shared" si="86"/>
        <v>2.934914038674429</v>
      </c>
      <c r="AE125" s="16">
        <f t="shared" si="86"/>
        <v>4.5991578700462616</v>
      </c>
      <c r="AF125" s="15">
        <f t="shared" si="56"/>
        <v>-4.0504037456468023E-3</v>
      </c>
      <c r="AG125" s="15">
        <f t="shared" si="56"/>
        <v>2.9673830763510267E-4</v>
      </c>
      <c r="AH125" s="15">
        <f t="shared" si="56"/>
        <v>9.7937136394747881E-3</v>
      </c>
      <c r="AI125" s="1">
        <f t="shared" si="87"/>
        <v>255570.42900230564</v>
      </c>
      <c r="AJ125" s="1">
        <f t="shared" si="87"/>
        <v>81644.726213217451</v>
      </c>
      <c r="AK125" s="1">
        <f t="shared" si="87"/>
        <v>31476.015184440435</v>
      </c>
      <c r="AL125" s="14">
        <f t="shared" si="98"/>
        <v>42.030265835235539</v>
      </c>
      <c r="AM125" s="14">
        <f t="shared" si="98"/>
        <v>8.4077518253444836</v>
      </c>
      <c r="AN125" s="14">
        <f t="shared" si="98"/>
        <v>2.8841369598705269</v>
      </c>
      <c r="AO125" s="11">
        <f t="shared" si="99"/>
        <v>1.0307199850979521E-2</v>
      </c>
      <c r="AP125" s="11">
        <f t="shared" si="99"/>
        <v>1.2984353324006727E-2</v>
      </c>
      <c r="AQ125" s="11">
        <f t="shared" si="99"/>
        <v>1.1778446756383461E-2</v>
      </c>
      <c r="AR125" s="1">
        <f t="shared" si="49"/>
        <v>145454.66270168993</v>
      </c>
      <c r="AS125" s="1">
        <f t="shared" si="49"/>
        <v>48086.324102625236</v>
      </c>
      <c r="AT125" s="1">
        <f t="shared" si="49"/>
        <v>18360.901078462863</v>
      </c>
      <c r="AU125" s="1">
        <f t="shared" si="57"/>
        <v>29090.932540337988</v>
      </c>
      <c r="AV125" s="1">
        <f t="shared" si="57"/>
        <v>9617.264820525048</v>
      </c>
      <c r="AW125" s="1">
        <f t="shared" si="57"/>
        <v>3672.1802156925728</v>
      </c>
      <c r="AX125" s="1">
        <f t="shared" si="58"/>
        <v>100074.78282796091</v>
      </c>
      <c r="AY125" s="1">
        <f t="shared" si="58"/>
        <v>13036.087285540138</v>
      </c>
      <c r="AZ125" s="1">
        <f t="shared" si="58"/>
        <v>3392.0684631841755</v>
      </c>
      <c r="BA125" s="1">
        <f t="shared" si="59"/>
        <v>13387.727676042747</v>
      </c>
      <c r="BB125" s="1">
        <f t="shared" si="59"/>
        <v>27961.816171236816</v>
      </c>
      <c r="BC125" s="1">
        <f t="shared" si="59"/>
        <v>35201.966039394872</v>
      </c>
      <c r="BD125" s="1">
        <f>SUM(BA125:BC125)*BT125*0.75+0.1*econlow!BD125+0.15*econhigh!BD125</f>
        <v>11539.084565665602</v>
      </c>
      <c r="BE125" s="2">
        <f t="shared" si="88"/>
        <v>0.14950789050460667</v>
      </c>
      <c r="BF125" s="2">
        <f t="shared" si="88"/>
        <v>0.11076968641152254</v>
      </c>
      <c r="BG125" s="2">
        <f t="shared" si="88"/>
        <v>5.7402569690651904E-2</v>
      </c>
      <c r="BH125" s="2">
        <f t="shared" si="53"/>
        <v>9.908151638607858E-2</v>
      </c>
      <c r="BI125" s="2">
        <f t="shared" si="60"/>
        <v>2.2352609323137459E-3</v>
      </c>
      <c r="BJ125" s="2">
        <f t="shared" si="60"/>
        <v>1.2269923427707043E-3</v>
      </c>
      <c r="BK125" s="2">
        <f t="shared" si="60"/>
        <v>3.295055007090149E-4</v>
      </c>
      <c r="BL125" s="2">
        <f t="shared" si="54"/>
        <v>325.1291249599609</v>
      </c>
      <c r="BM125" s="2">
        <f t="shared" si="54"/>
        <v>59.001551465911525</v>
      </c>
      <c r="BN125" s="2">
        <f t="shared" si="54"/>
        <v>6.0500179033275971</v>
      </c>
      <c r="BO125" s="2">
        <f t="shared" si="61"/>
        <v>301.31149837770886</v>
      </c>
      <c r="BP125" s="2">
        <f t="shared" si="61"/>
        <v>33.11560302782749</v>
      </c>
      <c r="BQ125" s="2">
        <f t="shared" si="61"/>
        <v>7.9588085304022984</v>
      </c>
      <c r="BR125" s="11">
        <f t="shared" si="62"/>
        <v>4.3125243293441223E-2</v>
      </c>
      <c r="BS125" s="17">
        <f t="shared" si="51"/>
        <v>4.75790642960651E-2</v>
      </c>
      <c r="BT125" s="17">
        <f t="shared" si="52"/>
        <v>0.15080565208229443</v>
      </c>
      <c r="BU125" s="12">
        <f>(BU$3*tempmid!$I235+BU$4*tempmid!$I235^2+BU$5*tempmid!$I235^6)*(K125/K$56)^$BW$1</f>
        <v>1.361556956596339</v>
      </c>
      <c r="BV125" s="12">
        <f>(BV$3*tempmid!$I235+BV$4*tempmid!$I235^2+BV$5*tempmid!$I235^6)*(L125/L$56)^$BW$1</f>
        <v>-0.17732702865652938</v>
      </c>
      <c r="BW125" s="12">
        <f>(BW$3*tempmid!$I235+BW$4*tempmid!$I235^2+BW$5*tempmid!$I235^6)*(M125/M$56)^$BW$1</f>
        <v>-1.1565512774125934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89"/>
        <v>2080</v>
      </c>
      <c r="B126" s="5">
        <f t="shared" si="90"/>
        <v>1162.8995078922637</v>
      </c>
      <c r="C126" s="5">
        <f t="shared" si="90"/>
        <v>2951.6254426069099</v>
      </c>
      <c r="D126" s="5">
        <f t="shared" si="90"/>
        <v>4332.2872295837178</v>
      </c>
      <c r="E126" s="15">
        <f t="shared" si="91"/>
        <v>1.1331315772262197E-4</v>
      </c>
      <c r="F126" s="15">
        <f t="shared" si="91"/>
        <v>2.2323451898182106E-4</v>
      </c>
      <c r="G126" s="15">
        <f t="shared" si="91"/>
        <v>4.557253295722011E-4</v>
      </c>
      <c r="H126" s="5">
        <f t="shared" si="92"/>
        <v>147236.1487566795</v>
      </c>
      <c r="I126" s="5">
        <f t="shared" si="92"/>
        <v>48852.703345572299</v>
      </c>
      <c r="J126" s="5">
        <f t="shared" si="92"/>
        <v>18631.989622808735</v>
      </c>
      <c r="K126" s="5">
        <f t="shared" si="93"/>
        <v>126611.24005765778</v>
      </c>
      <c r="L126" s="5">
        <f t="shared" si="93"/>
        <v>16551.118797249906</v>
      </c>
      <c r="M126" s="5">
        <f t="shared" si="93"/>
        <v>4300.7281455341199</v>
      </c>
      <c r="N126" s="15">
        <f t="shared" si="94"/>
        <v>1.2133018767101822E-2</v>
      </c>
      <c r="O126" s="15">
        <f t="shared" si="94"/>
        <v>1.5710830080661209E-2</v>
      </c>
      <c r="P126" s="15">
        <f t="shared" si="94"/>
        <v>1.4302203440074157E-2</v>
      </c>
      <c r="Q126" s="5">
        <f t="shared" si="95"/>
        <v>9729.8092531278216</v>
      </c>
      <c r="R126" s="5">
        <f t="shared" si="95"/>
        <v>12416.627182477958</v>
      </c>
      <c r="S126" s="5">
        <f t="shared" si="95"/>
        <v>6170.375433532924</v>
      </c>
      <c r="T126" s="5">
        <f t="shared" si="96"/>
        <v>66.083019253696818</v>
      </c>
      <c r="U126" s="5">
        <f t="shared" si="96"/>
        <v>254.16458726236127</v>
      </c>
      <c r="V126" s="5">
        <f t="shared" si="96"/>
        <v>331.17104283803013</v>
      </c>
      <c r="W126" s="15">
        <f t="shared" si="97"/>
        <v>-1.0734613539272964E-2</v>
      </c>
      <c r="X126" s="15">
        <f t="shared" si="97"/>
        <v>-1.217998157191269E-2</v>
      </c>
      <c r="Y126" s="15">
        <f t="shared" si="97"/>
        <v>-9.7425357312937999E-3</v>
      </c>
      <c r="Z126" s="5">
        <f t="shared" ref="Z126:AB189" si="100">Q125*AC126*(1-BE125)</f>
        <v>14398.372674948661</v>
      </c>
      <c r="AA126" s="5">
        <f t="shared" si="100"/>
        <v>32299.611154861654</v>
      </c>
      <c r="AB126" s="5">
        <f t="shared" si="100"/>
        <v>26880.383056109105</v>
      </c>
      <c r="AC126" s="16">
        <f t="shared" si="86"/>
        <v>1.7423620792433805</v>
      </c>
      <c r="AD126" s="16">
        <f t="shared" si="86"/>
        <v>2.9357849400993197</v>
      </c>
      <c r="AE126" s="16">
        <f t="shared" si="86"/>
        <v>4.6442007052082319</v>
      </c>
      <c r="AF126" s="15">
        <f t="shared" si="56"/>
        <v>-4.0504037456468023E-3</v>
      </c>
      <c r="AG126" s="15">
        <f t="shared" si="56"/>
        <v>2.9673830763510267E-4</v>
      </c>
      <c r="AH126" s="15">
        <f t="shared" si="56"/>
        <v>9.7937136394747881E-3</v>
      </c>
      <c r="AI126" s="1">
        <f t="shared" si="87"/>
        <v>259104.31864241307</v>
      </c>
      <c r="AJ126" s="1">
        <f t="shared" si="87"/>
        <v>83097.518412420759</v>
      </c>
      <c r="AK126" s="1">
        <f t="shared" si="87"/>
        <v>32000.593881688965</v>
      </c>
      <c r="AL126" s="14">
        <f t="shared" si="98"/>
        <v>42.459148041491581</v>
      </c>
      <c r="AM126" s="14">
        <f t="shared" si="98"/>
        <v>8.5158293535017098</v>
      </c>
      <c r="AN126" s="14">
        <f t="shared" si="98"/>
        <v>2.9177679069542797</v>
      </c>
      <c r="AO126" s="11">
        <f t="shared" si="99"/>
        <v>1.0204127852469725E-2</v>
      </c>
      <c r="AP126" s="11">
        <f t="shared" si="99"/>
        <v>1.2854509790766659E-2</v>
      </c>
      <c r="AQ126" s="11">
        <f t="shared" si="99"/>
        <v>1.1660662288819627E-2</v>
      </c>
      <c r="AR126" s="1">
        <f t="shared" ref="AR126:AT189" si="101">MAX(0.3*B126,AL126*AI126^$AR$5*B126^(1-$AR$5)*(1-BI125+BU125/100))</f>
        <v>147236.1487566795</v>
      </c>
      <c r="AS126" s="1">
        <f t="shared" si="101"/>
        <v>48852.703345572299</v>
      </c>
      <c r="AT126" s="1">
        <f t="shared" si="101"/>
        <v>18631.989622808735</v>
      </c>
      <c r="AU126" s="1">
        <f t="shared" si="57"/>
        <v>29447.229751335901</v>
      </c>
      <c r="AV126" s="1">
        <f t="shared" si="57"/>
        <v>9770.5406691144599</v>
      </c>
      <c r="AW126" s="1">
        <f t="shared" si="57"/>
        <v>3726.397924561747</v>
      </c>
      <c r="AX126" s="1">
        <f t="shared" si="58"/>
        <v>101288.99204612622</v>
      </c>
      <c r="AY126" s="1">
        <f t="shared" si="58"/>
        <v>13240.895037799924</v>
      </c>
      <c r="AZ126" s="1">
        <f t="shared" si="58"/>
        <v>3440.5825164272965</v>
      </c>
      <c r="BA126" s="1">
        <f t="shared" si="59"/>
        <v>13403.269254104953</v>
      </c>
      <c r="BB126" s="1">
        <f t="shared" si="59"/>
        <v>28014.070195464948</v>
      </c>
      <c r="BC126" s="1">
        <f t="shared" si="59"/>
        <v>35279.530809044751</v>
      </c>
      <c r="BD126" s="1">
        <f>SUM(BA126:BC126)*BT126*0.75+0.1*econlow!BD126+0.15*econhigh!BD126</f>
        <v>11224.216727929524</v>
      </c>
      <c r="BE126" s="2">
        <f t="shared" si="88"/>
        <v>0.14950789050460667</v>
      </c>
      <c r="BF126" s="2">
        <f t="shared" si="88"/>
        <v>0.11076968641152254</v>
      </c>
      <c r="BG126" s="2">
        <f t="shared" si="88"/>
        <v>5.7402569690651904E-2</v>
      </c>
      <c r="BH126" s="2">
        <f t="shared" si="53"/>
        <v>9.8853664381215359E-2</v>
      </c>
      <c r="BI126" s="2">
        <f t="shared" si="60"/>
        <v>2.2352609323137459E-3</v>
      </c>
      <c r="BJ126" s="2">
        <f t="shared" si="60"/>
        <v>1.2269923427707043E-3</v>
      </c>
      <c r="BK126" s="2">
        <f t="shared" si="60"/>
        <v>3.295055007090149E-4</v>
      </c>
      <c r="BL126" s="2">
        <f t="shared" si="54"/>
        <v>329.11121114014082</v>
      </c>
      <c r="BM126" s="2">
        <f t="shared" si="54"/>
        <v>59.941892928665979</v>
      </c>
      <c r="BN126" s="2">
        <f t="shared" si="54"/>
        <v>6.1393430698687617</v>
      </c>
      <c r="BO126" s="2">
        <f t="shared" si="61"/>
        <v>305.77019366825226</v>
      </c>
      <c r="BP126" s="2">
        <f t="shared" si="61"/>
        <v>33.507515641591084</v>
      </c>
      <c r="BQ126" s="2">
        <f t="shared" si="61"/>
        <v>7.9576550718514456</v>
      </c>
      <c r="BR126" s="11">
        <f t="shared" si="62"/>
        <v>4.297153775029991E-2</v>
      </c>
      <c r="BS126" s="17">
        <f t="shared" si="51"/>
        <v>4.5612034223085761E-2</v>
      </c>
      <c r="BT126" s="17">
        <f t="shared" si="52"/>
        <v>0.14641325444882955</v>
      </c>
      <c r="BU126" s="12">
        <f>(BU$3*tempmid!$I236+BU$4*tempmid!$I236^2+BU$5*tempmid!$I236^6)*(K126/K$56)^$BW$1</f>
        <v>1.2770296217437713</v>
      </c>
      <c r="BV126" s="12">
        <f>(BV$3*tempmid!$I236+BV$4*tempmid!$I236^2+BV$5*tempmid!$I236^6)*(L126/L$56)^$BW$1</f>
        <v>-0.24501894186092019</v>
      </c>
      <c r="BW126" s="12">
        <f>(BW$3*tempmid!$I236+BW$4*tempmid!$I236^2+BW$5*tempmid!$I236^6)*(M126/M$56)^$BW$1</f>
        <v>-1.2174717914465818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89"/>
        <v>2081</v>
      </c>
      <c r="B127" s="5">
        <f t="shared" si="90"/>
        <v>1163.0246911168495</v>
      </c>
      <c r="C127" s="5">
        <f t="shared" si="90"/>
        <v>2952.2514020585104</v>
      </c>
      <c r="D127" s="5">
        <f t="shared" si="90"/>
        <v>4334.162845957946</v>
      </c>
      <c r="E127" s="15">
        <f t="shared" si="91"/>
        <v>1.0764749983649086E-4</v>
      </c>
      <c r="F127" s="15">
        <f t="shared" si="91"/>
        <v>2.1207279303273E-4</v>
      </c>
      <c r="G127" s="15">
        <f t="shared" si="91"/>
        <v>4.3293906309359103E-4</v>
      </c>
      <c r="H127" s="5">
        <f t="shared" si="92"/>
        <v>149015.55688479354</v>
      </c>
      <c r="I127" s="5">
        <f t="shared" si="92"/>
        <v>49621.843855382111</v>
      </c>
      <c r="J127" s="5">
        <f t="shared" si="92"/>
        <v>18903.559719370569</v>
      </c>
      <c r="K127" s="5">
        <f t="shared" si="93"/>
        <v>128127.59524623187</v>
      </c>
      <c r="L127" s="5">
        <f t="shared" si="93"/>
        <v>16808.136265354089</v>
      </c>
      <c r="M127" s="5">
        <f t="shared" si="93"/>
        <v>4361.525025992064</v>
      </c>
      <c r="N127" s="15">
        <f t="shared" si="94"/>
        <v>1.1976465816807114E-2</v>
      </c>
      <c r="O127" s="15">
        <f t="shared" si="94"/>
        <v>1.5528706624164057E-2</v>
      </c>
      <c r="P127" s="15">
        <f t="shared" si="94"/>
        <v>1.4136415602338248E-2</v>
      </c>
      <c r="Q127" s="5">
        <f t="shared" si="95"/>
        <v>9741.6899037362218</v>
      </c>
      <c r="R127" s="5">
        <f t="shared" si="95"/>
        <v>12458.500128782003</v>
      </c>
      <c r="S127" s="5">
        <f t="shared" si="95"/>
        <v>6199.3202763030458</v>
      </c>
      <c r="T127" s="5">
        <f t="shared" si="96"/>
        <v>65.373643580500044</v>
      </c>
      <c r="U127" s="5">
        <f t="shared" si="96"/>
        <v>251.0688672732729</v>
      </c>
      <c r="V127" s="5">
        <f t="shared" si="96"/>
        <v>327.94459712001077</v>
      </c>
      <c r="W127" s="15">
        <f t="shared" si="97"/>
        <v>-1.0734613539272964E-2</v>
      </c>
      <c r="X127" s="15">
        <f t="shared" si="97"/>
        <v>-1.217998157191269E-2</v>
      </c>
      <c r="Y127" s="15">
        <f t="shared" si="97"/>
        <v>-9.7425357312937999E-3</v>
      </c>
      <c r="Z127" s="5">
        <f t="shared" si="100"/>
        <v>14359.865940027936</v>
      </c>
      <c r="AA127" s="5">
        <f t="shared" si="100"/>
        <v>32424.328565332638</v>
      </c>
      <c r="AB127" s="5">
        <f t="shared" si="100"/>
        <v>27276.050354536768</v>
      </c>
      <c r="AC127" s="16">
        <f t="shared" si="86"/>
        <v>1.7353048093513401</v>
      </c>
      <c r="AD127" s="16">
        <f t="shared" si="86"/>
        <v>2.9366560999540252</v>
      </c>
      <c r="AE127" s="16">
        <f t="shared" si="86"/>
        <v>4.6896846769992884</v>
      </c>
      <c r="AF127" s="15">
        <f t="shared" si="56"/>
        <v>-4.0504037456468023E-3</v>
      </c>
      <c r="AG127" s="15">
        <f t="shared" si="56"/>
        <v>2.9673830763510267E-4</v>
      </c>
      <c r="AH127" s="15">
        <f t="shared" si="56"/>
        <v>9.7937136394747881E-3</v>
      </c>
      <c r="AI127" s="1">
        <f t="shared" si="87"/>
        <v>262641.11652950768</v>
      </c>
      <c r="AJ127" s="1">
        <f t="shared" si="87"/>
        <v>84558.307240293143</v>
      </c>
      <c r="AK127" s="1">
        <f t="shared" si="87"/>
        <v>32526.932418081818</v>
      </c>
      <c r="AL127" s="14">
        <f t="shared" si="98"/>
        <v>42.888074030862676</v>
      </c>
      <c r="AM127" s="14">
        <f t="shared" si="98"/>
        <v>8.6242014971847851</v>
      </c>
      <c r="AN127" s="14">
        <f t="shared" si="98"/>
        <v>2.9514507820924281</v>
      </c>
      <c r="AO127" s="11">
        <f t="shared" si="99"/>
        <v>1.0102086573945028E-2</v>
      </c>
      <c r="AP127" s="11">
        <f t="shared" si="99"/>
        <v>1.2725964692858992E-2</v>
      </c>
      <c r="AQ127" s="11">
        <f t="shared" si="99"/>
        <v>1.1544055665931431E-2</v>
      </c>
      <c r="AR127" s="1">
        <f t="shared" si="101"/>
        <v>149015.55688479354</v>
      </c>
      <c r="AS127" s="1">
        <f t="shared" si="101"/>
        <v>49621.843855382111</v>
      </c>
      <c r="AT127" s="1">
        <f t="shared" si="101"/>
        <v>18903.559719370569</v>
      </c>
      <c r="AU127" s="1">
        <f t="shared" si="57"/>
        <v>29803.11137695871</v>
      </c>
      <c r="AV127" s="1">
        <f t="shared" si="57"/>
        <v>9924.3687710764225</v>
      </c>
      <c r="AW127" s="1">
        <f t="shared" si="57"/>
        <v>3780.7119438741138</v>
      </c>
      <c r="AX127" s="1">
        <f t="shared" si="58"/>
        <v>102502.07619698549</v>
      </c>
      <c r="AY127" s="1">
        <f t="shared" si="58"/>
        <v>13446.509012283273</v>
      </c>
      <c r="AZ127" s="1">
        <f t="shared" si="58"/>
        <v>3489.2200207936512</v>
      </c>
      <c r="BA127" s="1">
        <f t="shared" si="59"/>
        <v>13418.558258380586</v>
      </c>
      <c r="BB127" s="1">
        <f t="shared" si="59"/>
        <v>28065.503552063234</v>
      </c>
      <c r="BC127" s="1">
        <f t="shared" si="59"/>
        <v>35355.645196131329</v>
      </c>
      <c r="BD127" s="1">
        <f>SUM(BA127:BC127)*BT127*0.75+0.1*econlow!BD127+0.15*econhigh!BD127</f>
        <v>10917.54245169772</v>
      </c>
      <c r="BE127" s="2">
        <f t="shared" si="88"/>
        <v>0.14950789050460667</v>
      </c>
      <c r="BF127" s="2">
        <f t="shared" si="88"/>
        <v>0.11076968641152254</v>
      </c>
      <c r="BG127" s="2">
        <f t="shared" si="88"/>
        <v>5.7402569690651904E-2</v>
      </c>
      <c r="BH127" s="2">
        <f t="shared" si="53"/>
        <v>9.8625941179216733E-2</v>
      </c>
      <c r="BI127" s="2">
        <f t="shared" si="60"/>
        <v>2.2352609323137459E-3</v>
      </c>
      <c r="BJ127" s="2">
        <f t="shared" si="60"/>
        <v>1.2269923427707043E-3</v>
      </c>
      <c r="BK127" s="2">
        <f t="shared" si="60"/>
        <v>3.295055007090149E-4</v>
      </c>
      <c r="BL127" s="2">
        <f t="shared" si="54"/>
        <v>333.08865261155563</v>
      </c>
      <c r="BM127" s="2">
        <f t="shared" si="54"/>
        <v>60.88562244471737</v>
      </c>
      <c r="BN127" s="2">
        <f t="shared" si="54"/>
        <v>6.2288269105139644</v>
      </c>
      <c r="BO127" s="2">
        <f t="shared" si="61"/>
        <v>310.29539767655177</v>
      </c>
      <c r="BP127" s="2">
        <f t="shared" si="61"/>
        <v>33.904147448709551</v>
      </c>
      <c r="BQ127" s="2">
        <f t="shared" si="61"/>
        <v>7.9565251573315479</v>
      </c>
      <c r="BR127" s="11">
        <f t="shared" si="62"/>
        <v>4.2818921738779075E-2</v>
      </c>
      <c r="BS127" s="17">
        <f t="shared" ref="BS127:BS190" si="102">BS126/(1+BR126)</f>
        <v>4.3732769852446188E-2</v>
      </c>
      <c r="BT127" s="17">
        <f t="shared" ref="BT127:BT190" si="103">BT126/(1+BR$5)</f>
        <v>0.14214879072701897</v>
      </c>
      <c r="BU127" s="12">
        <f>(BU$3*tempmid!$I237+BU$4*tempmid!$I237^2+BU$5*tempmid!$I237^6)*(K127/K$56)^$BW$1</f>
        <v>1.1905813620951478</v>
      </c>
      <c r="BV127" s="12">
        <f>(BV$3*tempmid!$I237+BV$4*tempmid!$I237^2+BV$5*tempmid!$I237^6)*(L127/L$56)^$BW$1</f>
        <v>-0.31388986682260778</v>
      </c>
      <c r="BW127" s="12">
        <f>(BW$3*tempmid!$I237+BW$4*tempmid!$I237^2+BW$5*tempmid!$I237^6)*(M127/M$56)^$BW$1</f>
        <v>-1.2793148128806455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89"/>
        <v>2082</v>
      </c>
      <c r="B128" s="5">
        <f t="shared" si="90"/>
        <v>1163.1436279820839</v>
      </c>
      <c r="C128" s="5">
        <f t="shared" si="90"/>
        <v>2952.8461896490512</v>
      </c>
      <c r="D128" s="5">
        <f t="shared" si="90"/>
        <v>4335.9454529396789</v>
      </c>
      <c r="E128" s="15">
        <f t="shared" si="91"/>
        <v>1.0226512484466631E-4</v>
      </c>
      <c r="F128" s="15">
        <f t="shared" si="91"/>
        <v>2.0146915338109349E-4</v>
      </c>
      <c r="G128" s="15">
        <f t="shared" si="91"/>
        <v>4.1129210993891144E-4</v>
      </c>
      <c r="H128" s="5">
        <f t="shared" si="92"/>
        <v>150792.54281791367</v>
      </c>
      <c r="I128" s="5">
        <f t="shared" si="92"/>
        <v>50393.612129921647</v>
      </c>
      <c r="J128" s="5">
        <f t="shared" si="92"/>
        <v>19175.571381500889</v>
      </c>
      <c r="K128" s="5">
        <f t="shared" si="93"/>
        <v>129642.23780301389</v>
      </c>
      <c r="L128" s="5">
        <f t="shared" si="93"/>
        <v>17066.114823918742</v>
      </c>
      <c r="M128" s="5">
        <f t="shared" si="93"/>
        <v>4422.4660087686898</v>
      </c>
      <c r="N128" s="15">
        <f t="shared" si="94"/>
        <v>1.1821360994649366E-2</v>
      </c>
      <c r="O128" s="15">
        <f t="shared" si="94"/>
        <v>1.5348433311813015E-2</v>
      </c>
      <c r="P128" s="15">
        <f t="shared" si="94"/>
        <v>1.3972402408206852E-2</v>
      </c>
      <c r="Q128" s="5">
        <f t="shared" si="95"/>
        <v>9752.0376533704239</v>
      </c>
      <c r="R128" s="5">
        <f t="shared" si="95"/>
        <v>12498.162734961212</v>
      </c>
      <c r="S128" s="5">
        <f t="shared" si="95"/>
        <v>6227.2588514382069</v>
      </c>
      <c r="T128" s="5">
        <f t="shared" si="96"/>
        <v>64.671882781009202</v>
      </c>
      <c r="U128" s="5">
        <f t="shared" si="96"/>
        <v>248.01085309660346</v>
      </c>
      <c r="V128" s="5">
        <f t="shared" si="96"/>
        <v>324.74958516468433</v>
      </c>
      <c r="W128" s="15">
        <f t="shared" si="97"/>
        <v>-1.0734613539272964E-2</v>
      </c>
      <c r="X128" s="15">
        <f t="shared" si="97"/>
        <v>-1.217998157191269E-2</v>
      </c>
      <c r="Y128" s="15">
        <f t="shared" si="97"/>
        <v>-9.7425357312937999E-3</v>
      </c>
      <c r="Z128" s="5">
        <f t="shared" si="100"/>
        <v>14319.165877812786</v>
      </c>
      <c r="AA128" s="5">
        <f t="shared" si="100"/>
        <v>32543.328041548502</v>
      </c>
      <c r="AB128" s="5">
        <f t="shared" si="100"/>
        <v>27672.387524237434</v>
      </c>
      <c r="AC128" s="16">
        <f t="shared" si="86"/>
        <v>1.7282761242517046</v>
      </c>
      <c r="AD128" s="16">
        <f t="shared" si="86"/>
        <v>2.9375275183152318</v>
      </c>
      <c r="AE128" s="16">
        <f t="shared" si="86"/>
        <v>4.7356141057852525</v>
      </c>
      <c r="AF128" s="15">
        <f t="shared" si="56"/>
        <v>-4.0504037456468023E-3</v>
      </c>
      <c r="AG128" s="15">
        <f t="shared" si="56"/>
        <v>2.9673830763510267E-4</v>
      </c>
      <c r="AH128" s="15">
        <f t="shared" si="56"/>
        <v>9.7937136394747881E-3</v>
      </c>
      <c r="AI128" s="1">
        <f t="shared" si="87"/>
        <v>266180.11625351565</v>
      </c>
      <c r="AJ128" s="1">
        <f t="shared" si="87"/>
        <v>86026.845287340257</v>
      </c>
      <c r="AK128" s="1">
        <f t="shared" si="87"/>
        <v>33054.951120147751</v>
      </c>
      <c r="AL128" s="14">
        <f t="shared" si="98"/>
        <v>43.317000477343711</v>
      </c>
      <c r="AM128" s="14">
        <f t="shared" si="98"/>
        <v>8.7328552681044869</v>
      </c>
      <c r="AN128" s="14">
        <f t="shared" si="98"/>
        <v>2.9851817770949229</v>
      </c>
      <c r="AO128" s="11">
        <f t="shared" si="99"/>
        <v>1.0001065708205577E-2</v>
      </c>
      <c r="AP128" s="11">
        <f t="shared" si="99"/>
        <v>1.2598705045930402E-2</v>
      </c>
      <c r="AQ128" s="11">
        <f t="shared" si="99"/>
        <v>1.1428615109272117E-2</v>
      </c>
      <c r="AR128" s="1">
        <f t="shared" si="101"/>
        <v>150792.54281791367</v>
      </c>
      <c r="AS128" s="1">
        <f t="shared" si="101"/>
        <v>50393.612129921647</v>
      </c>
      <c r="AT128" s="1">
        <f t="shared" si="101"/>
        <v>19175.571381500889</v>
      </c>
      <c r="AU128" s="1">
        <f t="shared" si="57"/>
        <v>30158.508563582734</v>
      </c>
      <c r="AV128" s="1">
        <f t="shared" si="57"/>
        <v>10078.72242598433</v>
      </c>
      <c r="AW128" s="1">
        <f t="shared" si="57"/>
        <v>3835.1142763001781</v>
      </c>
      <c r="AX128" s="1">
        <f t="shared" si="58"/>
        <v>103713.79024241114</v>
      </c>
      <c r="AY128" s="1">
        <f t="shared" si="58"/>
        <v>13652.891859134994</v>
      </c>
      <c r="AZ128" s="1">
        <f t="shared" si="58"/>
        <v>3537.9728070149517</v>
      </c>
      <c r="BA128" s="1">
        <f t="shared" si="59"/>
        <v>13433.599812992457</v>
      </c>
      <c r="BB128" s="1">
        <f t="shared" si="59"/>
        <v>28116.13515902881</v>
      </c>
      <c r="BC128" s="1">
        <f t="shared" si="59"/>
        <v>35430.35092136712</v>
      </c>
      <c r="BD128" s="1">
        <f>SUM(BA128:BC128)*BT128*0.75+0.1*econlow!BD128+0.15*econhigh!BD128</f>
        <v>10618.871068828774</v>
      </c>
      <c r="BE128" s="2">
        <f t="shared" si="88"/>
        <v>0.14950789050460667</v>
      </c>
      <c r="BF128" s="2">
        <f t="shared" si="88"/>
        <v>0.11076968641152254</v>
      </c>
      <c r="BG128" s="2">
        <f t="shared" si="88"/>
        <v>5.7402569690651904E-2</v>
      </c>
      <c r="BH128" s="2">
        <f t="shared" si="53"/>
        <v>9.8398340984060306E-2</v>
      </c>
      <c r="BI128" s="2">
        <f t="shared" si="60"/>
        <v>2.2352609323137459E-3</v>
      </c>
      <c r="BJ128" s="2">
        <f t="shared" si="60"/>
        <v>1.2269923427707043E-3</v>
      </c>
      <c r="BK128" s="2">
        <f t="shared" si="60"/>
        <v>3.295055007090149E-4</v>
      </c>
      <c r="BL128" s="2">
        <f t="shared" si="54"/>
        <v>337.06067984513015</v>
      </c>
      <c r="BM128" s="2">
        <f t="shared" si="54"/>
        <v>61.832576207970739</v>
      </c>
      <c r="BN128" s="2">
        <f t="shared" si="54"/>
        <v>6.3184562494429075</v>
      </c>
      <c r="BO128" s="2">
        <f t="shared" si="61"/>
        <v>314.88810413830458</v>
      </c>
      <c r="BP128" s="2">
        <f t="shared" si="61"/>
        <v>34.305554770849483</v>
      </c>
      <c r="BQ128" s="2">
        <f t="shared" si="61"/>
        <v>7.9554181699759763</v>
      </c>
      <c r="BR128" s="11">
        <f t="shared" si="62"/>
        <v>4.2667410601989725E-2</v>
      </c>
      <c r="BS128" s="17">
        <f t="shared" si="102"/>
        <v>4.1937069745077972E-2</v>
      </c>
      <c r="BT128" s="17">
        <f t="shared" si="103"/>
        <v>0.13800853468642618</v>
      </c>
      <c r="BU128" s="12">
        <f>(BU$3*tempmid!$I238+BU$4*tempmid!$I238^2+BU$5*tempmid!$I238^6)*(K128/K$56)^$BW$1</f>
        <v>1.102226927048177</v>
      </c>
      <c r="BV128" s="12">
        <f>(BV$3*tempmid!$I238+BV$4*tempmid!$I238^2+BV$5*tempmid!$I238^6)*(L128/L$56)^$BW$1</f>
        <v>-0.38392648761350467</v>
      </c>
      <c r="BW128" s="12">
        <f>(BW$3*tempmid!$I238+BW$4*tempmid!$I238^2+BW$5*tempmid!$I238^6)*(M128/M$56)^$BW$1</f>
        <v>-1.3420692674982213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89"/>
        <v>2083</v>
      </c>
      <c r="B129" s="5">
        <f t="shared" si="90"/>
        <v>1163.2566295589952</v>
      </c>
      <c r="C129" s="5">
        <f t="shared" si="90"/>
        <v>2953.4113516998495</v>
      </c>
      <c r="D129" s="5">
        <f t="shared" si="90"/>
        <v>4337.6396260859019</v>
      </c>
      <c r="E129" s="15">
        <f t="shared" si="91"/>
        <v>9.7151868602433E-5</v>
      </c>
      <c r="F129" s="15">
        <f t="shared" si="91"/>
        <v>1.9139569571203881E-4</v>
      </c>
      <c r="G129" s="15">
        <f t="shared" si="91"/>
        <v>3.9072750444196585E-4</v>
      </c>
      <c r="H129" s="5">
        <f t="shared" si="92"/>
        <v>152566.76551069255</v>
      </c>
      <c r="I129" s="5">
        <f t="shared" si="92"/>
        <v>51167.874470450501</v>
      </c>
      <c r="J129" s="5">
        <f t="shared" si="92"/>
        <v>19447.984726728184</v>
      </c>
      <c r="K129" s="5">
        <f t="shared" si="93"/>
        <v>131154.86439869463</v>
      </c>
      <c r="L129" s="5">
        <f t="shared" si="93"/>
        <v>17325.007720648395</v>
      </c>
      <c r="M129" s="5">
        <f t="shared" si="93"/>
        <v>4483.5409123826175</v>
      </c>
      <c r="N129" s="15">
        <f t="shared" si="94"/>
        <v>1.1667698902105617E-2</v>
      </c>
      <c r="O129" s="15">
        <f t="shared" si="94"/>
        <v>1.516999618254089E-2</v>
      </c>
      <c r="P129" s="15">
        <f t="shared" si="94"/>
        <v>1.3810146532009737E-2</v>
      </c>
      <c r="Q129" s="5">
        <f t="shared" si="95"/>
        <v>9760.8639054724299</v>
      </c>
      <c r="R129" s="5">
        <f t="shared" si="95"/>
        <v>12535.621940153826</v>
      </c>
      <c r="S129" s="5">
        <f t="shared" si="95"/>
        <v>6254.1937960824944</v>
      </c>
      <c r="T129" s="5">
        <f t="shared" si="96"/>
        <v>63.977655112497906</v>
      </c>
      <c r="U129" s="5">
        <f t="shared" si="96"/>
        <v>244.99008547625249</v>
      </c>
      <c r="V129" s="5">
        <f t="shared" si="96"/>
        <v>321.58570072749455</v>
      </c>
      <c r="W129" s="15">
        <f t="shared" si="97"/>
        <v>-1.0734613539272964E-2</v>
      </c>
      <c r="X129" s="15">
        <f t="shared" si="97"/>
        <v>-1.217998157191269E-2</v>
      </c>
      <c r="Y129" s="15">
        <f t="shared" si="97"/>
        <v>-9.7425357312937999E-3</v>
      </c>
      <c r="Z129" s="5">
        <f t="shared" si="100"/>
        <v>14276.315872159141</v>
      </c>
      <c r="AA129" s="5">
        <f t="shared" si="100"/>
        <v>32656.619858234644</v>
      </c>
      <c r="AB129" s="5">
        <f t="shared" si="100"/>
        <v>28069.335941249985</v>
      </c>
      <c r="AC129" s="16">
        <f t="shared" si="86"/>
        <v>1.7212759081645237</v>
      </c>
      <c r="AD129" s="16">
        <f t="shared" si="86"/>
        <v>2.9383991952596484</v>
      </c>
      <c r="AE129" s="16">
        <f t="shared" si="86"/>
        <v>4.7819933542443707</v>
      </c>
      <c r="AF129" s="15">
        <f t="shared" si="56"/>
        <v>-4.0504037456468023E-3</v>
      </c>
      <c r="AG129" s="15">
        <f t="shared" si="56"/>
        <v>2.9673830763510267E-4</v>
      </c>
      <c r="AH129" s="15">
        <f t="shared" si="56"/>
        <v>9.7937136394747881E-3</v>
      </c>
      <c r="AI129" s="1">
        <f t="shared" si="87"/>
        <v>269720.61319174682</v>
      </c>
      <c r="AJ129" s="1">
        <f t="shared" si="87"/>
        <v>87502.883184590566</v>
      </c>
      <c r="AK129" s="1">
        <f t="shared" si="87"/>
        <v>33584.570284433154</v>
      </c>
      <c r="AL129" s="14">
        <f t="shared" si="98"/>
        <v>43.745884483719436</v>
      </c>
      <c r="AM129" s="14">
        <f t="shared" si="98"/>
        <v>8.8417777091588192</v>
      </c>
      <c r="AN129" s="14">
        <f t="shared" si="98"/>
        <v>3.0189571057209377</v>
      </c>
      <c r="AO129" s="11">
        <f t="shared" si="99"/>
        <v>9.901055051123521E-3</v>
      </c>
      <c r="AP129" s="11">
        <f t="shared" si="99"/>
        <v>1.2472717995471097E-2</v>
      </c>
      <c r="AQ129" s="11">
        <f t="shared" si="99"/>
        <v>1.1314328958179395E-2</v>
      </c>
      <c r="AR129" s="1">
        <f t="shared" si="101"/>
        <v>152566.76551069255</v>
      </c>
      <c r="AS129" s="1">
        <f t="shared" si="101"/>
        <v>51167.874470450501</v>
      </c>
      <c r="AT129" s="1">
        <f t="shared" si="101"/>
        <v>19447.984726728184</v>
      </c>
      <c r="AU129" s="1">
        <f t="shared" si="57"/>
        <v>30513.353102138513</v>
      </c>
      <c r="AV129" s="1">
        <f t="shared" si="57"/>
        <v>10233.574894090101</v>
      </c>
      <c r="AW129" s="1">
        <f t="shared" si="57"/>
        <v>3889.5969453456369</v>
      </c>
      <c r="AX129" s="1">
        <f t="shared" si="58"/>
        <v>104923.89151895569</v>
      </c>
      <c r="AY129" s="1">
        <f t="shared" si="58"/>
        <v>13860.006176518713</v>
      </c>
      <c r="AZ129" s="1">
        <f t="shared" si="58"/>
        <v>3586.8327299060948</v>
      </c>
      <c r="BA129" s="1">
        <f t="shared" si="59"/>
        <v>13448.398870890138</v>
      </c>
      <c r="BB129" s="1">
        <f t="shared" si="59"/>
        <v>28165.983270931603</v>
      </c>
      <c r="BC129" s="1">
        <f t="shared" si="59"/>
        <v>35503.688104419896</v>
      </c>
      <c r="BD129" s="1">
        <f>SUM(BA129:BC129)*BT129*0.75+0.1*econlow!BD129+0.15*econhigh!BD129</f>
        <v>10328.01490921474</v>
      </c>
      <c r="BE129" s="2">
        <f t="shared" si="88"/>
        <v>0.14950789050460667</v>
      </c>
      <c r="BF129" s="2">
        <f t="shared" si="88"/>
        <v>0.11076968641152254</v>
      </c>
      <c r="BG129" s="2">
        <f t="shared" si="88"/>
        <v>5.7402569690651904E-2</v>
      </c>
      <c r="BH129" s="2">
        <f t="shared" si="53"/>
        <v>9.8170858823501156E-2</v>
      </c>
      <c r="BI129" s="2">
        <f t="shared" si="60"/>
        <v>2.2352609323137459E-3</v>
      </c>
      <c r="BJ129" s="2">
        <f t="shared" si="60"/>
        <v>1.2269923427707043E-3</v>
      </c>
      <c r="BK129" s="2">
        <f t="shared" si="60"/>
        <v>3.295055007090149E-4</v>
      </c>
      <c r="BL129" s="2">
        <f t="shared" si="54"/>
        <v>341.02653051552329</v>
      </c>
      <c r="BM129" s="2">
        <f t="shared" si="54"/>
        <v>62.782590171095372</v>
      </c>
      <c r="BN129" s="2">
        <f t="shared" si="54"/>
        <v>6.4082179451618444</v>
      </c>
      <c r="BO129" s="2">
        <f t="shared" si="61"/>
        <v>319.54932178402225</v>
      </c>
      <c r="BP129" s="2">
        <f t="shared" si="61"/>
        <v>34.71179463178126</v>
      </c>
      <c r="BQ129" s="2">
        <f t="shared" si="61"/>
        <v>7.9543335186506336</v>
      </c>
      <c r="BR129" s="11">
        <f t="shared" si="62"/>
        <v>4.2517018482738339E-2</v>
      </c>
      <c r="BS129" s="17">
        <f t="shared" si="102"/>
        <v>4.0220946122086404E-2</v>
      </c>
      <c r="BT129" s="17">
        <f t="shared" si="103"/>
        <v>0.13398886862759823</v>
      </c>
      <c r="BU129" s="12">
        <f>(BU$3*tempmid!$I239+BU$4*tempmid!$I239^2+BU$5*tempmid!$I239^6)*(K129/K$56)^$BW$1</f>
        <v>1.0119819051481227</v>
      </c>
      <c r="BV129" s="12">
        <f>(BV$3*tempmid!$I239+BV$4*tempmid!$I239^2+BV$5*tempmid!$I239^6)*(L129/L$56)^$BW$1</f>
        <v>-0.45511501667040011</v>
      </c>
      <c r="BW129" s="12">
        <f>(BW$3*tempmid!$I239+BW$4*tempmid!$I239^2+BW$5*tempmid!$I239^6)*(M129/M$56)^$BW$1</f>
        <v>-1.4057237236335265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89"/>
        <v>2084</v>
      </c>
      <c r="B130" s="5">
        <f t="shared" si="90"/>
        <v>1163.3639914864596</v>
      </c>
      <c r="C130" s="5">
        <f t="shared" si="90"/>
        <v>2953.9483584092131</v>
      </c>
      <c r="D130" s="5">
        <f t="shared" si="90"/>
        <v>4339.249719436858</v>
      </c>
      <c r="E130" s="15">
        <f t="shared" si="91"/>
        <v>9.229427517231135E-5</v>
      </c>
      <c r="F130" s="15">
        <f t="shared" si="91"/>
        <v>1.8182591092643686E-4</v>
      </c>
      <c r="G130" s="15">
        <f t="shared" si="91"/>
        <v>3.7119112921986754E-4</v>
      </c>
      <c r="H130" s="5">
        <f t="shared" si="92"/>
        <v>154337.88732915296</v>
      </c>
      <c r="I130" s="5">
        <f t="shared" si="92"/>
        <v>51944.49706267631</v>
      </c>
      <c r="J130" s="5">
        <f t="shared" si="92"/>
        <v>19720.759993905991</v>
      </c>
      <c r="K130" s="5">
        <f t="shared" si="93"/>
        <v>132665.17483659741</v>
      </c>
      <c r="L130" s="5">
        <f t="shared" si="93"/>
        <v>17584.768167934366</v>
      </c>
      <c r="M130" s="5">
        <f t="shared" si="93"/>
        <v>4544.7395907109312</v>
      </c>
      <c r="N130" s="15">
        <f t="shared" si="94"/>
        <v>1.151547405296105E-2</v>
      </c>
      <c r="O130" s="15">
        <f t="shared" si="94"/>
        <v>1.4993381329139632E-2</v>
      </c>
      <c r="P130" s="15">
        <f t="shared" si="94"/>
        <v>1.3649630844071448E-2</v>
      </c>
      <c r="Q130" s="5">
        <f t="shared" si="95"/>
        <v>9768.1806616011745</v>
      </c>
      <c r="R130" s="5">
        <f t="shared" si="95"/>
        <v>12570.885708995324</v>
      </c>
      <c r="S130" s="5">
        <f t="shared" si="95"/>
        <v>6280.1280936625435</v>
      </c>
      <c r="T130" s="5">
        <f t="shared" si="96"/>
        <v>63.29087970971635</v>
      </c>
      <c r="U130" s="5">
        <f t="shared" si="96"/>
        <v>242.00611074985042</v>
      </c>
      <c r="V130" s="5">
        <f t="shared" si="96"/>
        <v>318.45264054748378</v>
      </c>
      <c r="W130" s="15">
        <f t="shared" si="97"/>
        <v>-1.0734613539272964E-2</v>
      </c>
      <c r="X130" s="15">
        <f t="shared" si="97"/>
        <v>-1.217998157191269E-2</v>
      </c>
      <c r="Y130" s="15">
        <f t="shared" si="97"/>
        <v>-9.7425357312937999E-3</v>
      </c>
      <c r="Z130" s="5">
        <f t="shared" si="100"/>
        <v>14231.359722660482</v>
      </c>
      <c r="AA130" s="5">
        <f t="shared" si="100"/>
        <v>32764.217040508807</v>
      </c>
      <c r="AB130" s="5">
        <f t="shared" si="100"/>
        <v>28466.83714446564</v>
      </c>
      <c r="AC130" s="16">
        <f t="shared" si="86"/>
        <v>1.7143040457788026</v>
      </c>
      <c r="AD130" s="16">
        <f t="shared" si="86"/>
        <v>2.939271130864006</v>
      </c>
      <c r="AE130" s="16">
        <f t="shared" si="86"/>
        <v>4.8288268277817119</v>
      </c>
      <c r="AF130" s="15">
        <f t="shared" si="56"/>
        <v>-4.0504037456468023E-3</v>
      </c>
      <c r="AG130" s="15">
        <f t="shared" si="56"/>
        <v>2.9673830763510267E-4</v>
      </c>
      <c r="AH130" s="15">
        <f t="shared" si="56"/>
        <v>9.7937136394747881E-3</v>
      </c>
      <c r="AI130" s="1">
        <f t="shared" si="87"/>
        <v>273261.90497471066</v>
      </c>
      <c r="AJ130" s="1">
        <f t="shared" si="87"/>
        <v>88986.169760221601</v>
      </c>
      <c r="AK130" s="1">
        <f t="shared" si="87"/>
        <v>34115.710201335474</v>
      </c>
      <c r="AL130" s="14">
        <f t="shared" si="98"/>
        <v>44.174683590147502</v>
      </c>
      <c r="AM130" s="14">
        <f t="shared" si="98"/>
        <v>8.9509558991043505</v>
      </c>
      <c r="AN130" s="14">
        <f t="shared" si="98"/>
        <v>3.05277300478765</v>
      </c>
      <c r="AO130" s="11">
        <f t="shared" si="99"/>
        <v>9.8020445006122853E-3</v>
      </c>
      <c r="AP130" s="11">
        <f t="shared" si="99"/>
        <v>1.2347990815516387E-2</v>
      </c>
      <c r="AQ130" s="11">
        <f t="shared" si="99"/>
        <v>1.1201185668597602E-2</v>
      </c>
      <c r="AR130" s="1">
        <f t="shared" si="101"/>
        <v>154337.88732915296</v>
      </c>
      <c r="AS130" s="1">
        <f t="shared" si="101"/>
        <v>51944.49706267631</v>
      </c>
      <c r="AT130" s="1">
        <f t="shared" si="101"/>
        <v>19720.759993905991</v>
      </c>
      <c r="AU130" s="1">
        <f t="shared" si="57"/>
        <v>30867.577465830593</v>
      </c>
      <c r="AV130" s="1">
        <f t="shared" si="57"/>
        <v>10388.899412535262</v>
      </c>
      <c r="AW130" s="1">
        <f t="shared" si="57"/>
        <v>3944.1519987811985</v>
      </c>
      <c r="AX130" s="1">
        <f t="shared" si="58"/>
        <v>106132.13986927792</v>
      </c>
      <c r="AY130" s="1">
        <f t="shared" si="58"/>
        <v>14067.814534347493</v>
      </c>
      <c r="AZ130" s="1">
        <f t="shared" si="58"/>
        <v>3635.7916725687455</v>
      </c>
      <c r="BA130" s="1">
        <f t="shared" si="59"/>
        <v>13462.960221461992</v>
      </c>
      <c r="BB130" s="1">
        <f t="shared" si="59"/>
        <v>28215.065506591327</v>
      </c>
      <c r="BC130" s="1">
        <f t="shared" si="59"/>
        <v>35575.695328372669</v>
      </c>
      <c r="BD130" s="1">
        <f>SUM(BA130:BC130)*BT130*0.75+0.1*econlow!BD130+0.15*econhigh!BD130</f>
        <v>10044.789361274426</v>
      </c>
      <c r="BE130" s="2">
        <f t="shared" si="88"/>
        <v>0.14950789050460667</v>
      </c>
      <c r="BF130" s="2">
        <f t="shared" si="88"/>
        <v>0.11076968641152254</v>
      </c>
      <c r="BG130" s="2">
        <f t="shared" si="88"/>
        <v>5.7402569690651904E-2</v>
      </c>
      <c r="BH130" s="2">
        <f t="shared" si="53"/>
        <v>9.7943490521620505E-2</v>
      </c>
      <c r="BI130" s="2">
        <f t="shared" si="60"/>
        <v>2.2352609323137459E-3</v>
      </c>
      <c r="BJ130" s="2">
        <f t="shared" si="60"/>
        <v>1.2269923427707043E-3</v>
      </c>
      <c r="BK130" s="2">
        <f t="shared" si="60"/>
        <v>3.295055007090149E-4</v>
      </c>
      <c r="BL130" s="2">
        <f t="shared" si="54"/>
        <v>344.98544992269632</v>
      </c>
      <c r="BM130" s="2">
        <f t="shared" si="54"/>
        <v>63.73550014497917</v>
      </c>
      <c r="BN130" s="2">
        <f t="shared" si="54"/>
        <v>6.4980988961543034</v>
      </c>
      <c r="BO130" s="2">
        <f t="shared" si="61"/>
        <v>324.28007455644041</v>
      </c>
      <c r="BP130" s="2">
        <f t="shared" si="61"/>
        <v>35.122924764678316</v>
      </c>
      <c r="BQ130" s="2">
        <f t="shared" si="61"/>
        <v>7.9532706366916512</v>
      </c>
      <c r="BR130" s="11">
        <f t="shared" si="62"/>
        <v>4.2367758371915948E-2</v>
      </c>
      <c r="BS130" s="17">
        <f t="shared" si="102"/>
        <v>3.8580613466265797E-2</v>
      </c>
      <c r="BT130" s="17">
        <f t="shared" si="103"/>
        <v>0.13008628022096916</v>
      </c>
      <c r="BU130" s="12">
        <f>(BU$3*tempmid!$I240+BU$4*tempmid!$I240^2+BU$5*tempmid!$I240^6)*(K130/K$56)^$BW$1</f>
        <v>0.91986268889266665</v>
      </c>
      <c r="BV130" s="12">
        <f>(BV$3*tempmid!$I240+BV$4*tempmid!$I240^2+BV$5*tempmid!$I240^6)*(L130/L$56)^$BW$1</f>
        <v>-0.52744121963223234</v>
      </c>
      <c r="BW130" s="12">
        <f>(BW$3*tempmid!$I240+BW$4*tempmid!$I240^2+BW$5*tempmid!$I240^6)*(M130/M$56)^$BW$1</f>
        <v>-1.4702664113370671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89"/>
        <v>2085</v>
      </c>
      <c r="B131" s="5">
        <f t="shared" si="90"/>
        <v>1163.4659947309976</v>
      </c>
      <c r="C131" s="5">
        <f t="shared" si="90"/>
        <v>2954.4586075427555</v>
      </c>
      <c r="D131" s="5">
        <f t="shared" si="90"/>
        <v>4340.7798758900162</v>
      </c>
      <c r="E131" s="15">
        <f t="shared" si="91"/>
        <v>8.7679561413695777E-5</v>
      </c>
      <c r="F131" s="15">
        <f t="shared" si="91"/>
        <v>1.7273461538011502E-4</v>
      </c>
      <c r="G131" s="15">
        <f t="shared" si="91"/>
        <v>3.5263157275887413E-4</v>
      </c>
      <c r="H131" s="5">
        <f t="shared" si="92"/>
        <v>156105.57423198625</v>
      </c>
      <c r="I131" s="5">
        <f t="shared" si="92"/>
        <v>52723.34605667401</v>
      </c>
      <c r="J131" s="5">
        <f t="shared" si="92"/>
        <v>19993.857560297583</v>
      </c>
      <c r="K131" s="5">
        <f t="shared" si="93"/>
        <v>134172.87221022652</v>
      </c>
      <c r="L131" s="5">
        <f t="shared" si="93"/>
        <v>17845.349371986766</v>
      </c>
      <c r="M131" s="5">
        <f t="shared" si="93"/>
        <v>4606.0519381204795</v>
      </c>
      <c r="N131" s="15">
        <f t="shared" si="94"/>
        <v>1.1364680862827159E-2</v>
      </c>
      <c r="O131" s="15">
        <f t="shared" si="94"/>
        <v>1.4818574891852565E-2</v>
      </c>
      <c r="P131" s="15">
        <f t="shared" si="94"/>
        <v>1.3490838404661476E-2</v>
      </c>
      <c r="Q131" s="5">
        <f t="shared" si="95"/>
        <v>9774.0005043266028</v>
      </c>
      <c r="R131" s="5">
        <f t="shared" si="95"/>
        <v>12603.963009979749</v>
      </c>
      <c r="S131" s="5">
        <f t="shared" si="95"/>
        <v>6305.0650673635764</v>
      </c>
      <c r="T131" s="5">
        <f t="shared" si="96"/>
        <v>62.611476575471933</v>
      </c>
      <c r="U131" s="5">
        <f t="shared" si="96"/>
        <v>239.05848078062698</v>
      </c>
      <c r="V131" s="5">
        <f t="shared" si="96"/>
        <v>315.35010431822508</v>
      </c>
      <c r="W131" s="15">
        <f t="shared" si="97"/>
        <v>-1.0734613539272964E-2</v>
      </c>
      <c r="X131" s="15">
        <f t="shared" si="97"/>
        <v>-1.217998157191269E-2</v>
      </c>
      <c r="Y131" s="15">
        <f t="shared" si="97"/>
        <v>-9.7425357312937999E-3</v>
      </c>
      <c r="Z131" s="5">
        <f t="shared" si="100"/>
        <v>14184.341606391677</v>
      </c>
      <c r="AA131" s="5">
        <f t="shared" si="100"/>
        <v>32866.135313102801</v>
      </c>
      <c r="AB131" s="5">
        <f t="shared" si="100"/>
        <v>28864.832860693787</v>
      </c>
      <c r="AC131" s="16">
        <f t="shared" si="86"/>
        <v>1.7073604222506027</v>
      </c>
      <c r="AD131" s="16">
        <f t="shared" si="86"/>
        <v>2.9401433252050593</v>
      </c>
      <c r="AE131" s="16">
        <f t="shared" si="86"/>
        <v>4.8761189749476195</v>
      </c>
      <c r="AF131" s="15">
        <f t="shared" si="56"/>
        <v>-4.0504037456468023E-3</v>
      </c>
      <c r="AG131" s="15">
        <f t="shared" si="56"/>
        <v>2.9673830763510267E-4</v>
      </c>
      <c r="AH131" s="15">
        <f t="shared" si="56"/>
        <v>9.7937136394747881E-3</v>
      </c>
      <c r="AI131" s="1">
        <f t="shared" si="87"/>
        <v>276803.29194307019</v>
      </c>
      <c r="AJ131" s="1">
        <f t="shared" si="87"/>
        <v>90476.45219673471</v>
      </c>
      <c r="AK131" s="1">
        <f t="shared" si="87"/>
        <v>34648.291179983127</v>
      </c>
      <c r="AL131" s="14">
        <f t="shared" si="98"/>
        <v>44.603355782355081</v>
      </c>
      <c r="AM131" s="14">
        <f t="shared" si="98"/>
        <v>9.0603769571242623</v>
      </c>
      <c r="AN131" s="14">
        <f t="shared" si="98"/>
        <v>3.0866257352460522</v>
      </c>
      <c r="AO131" s="11">
        <f t="shared" si="99"/>
        <v>9.7040240556061624E-3</v>
      </c>
      <c r="AP131" s="11">
        <f t="shared" si="99"/>
        <v>1.2224510907361224E-2</v>
      </c>
      <c r="AQ131" s="11">
        <f t="shared" si="99"/>
        <v>1.1089173811911626E-2</v>
      </c>
      <c r="AR131" s="1">
        <f t="shared" si="101"/>
        <v>156105.57423198625</v>
      </c>
      <c r="AS131" s="1">
        <f t="shared" si="101"/>
        <v>52723.34605667401</v>
      </c>
      <c r="AT131" s="1">
        <f t="shared" si="101"/>
        <v>19993.857560297583</v>
      </c>
      <c r="AU131" s="1">
        <f t="shared" si="57"/>
        <v>31221.114846397249</v>
      </c>
      <c r="AV131" s="1">
        <f t="shared" si="57"/>
        <v>10544.669211334804</v>
      </c>
      <c r="AW131" s="1">
        <f t="shared" si="57"/>
        <v>3998.7715120595167</v>
      </c>
      <c r="AX131" s="1">
        <f t="shared" si="58"/>
        <v>107338.29776818123</v>
      </c>
      <c r="AY131" s="1">
        <f t="shared" si="58"/>
        <v>14276.279497589414</v>
      </c>
      <c r="AZ131" s="1">
        <f t="shared" si="58"/>
        <v>3684.8415504963837</v>
      </c>
      <c r="BA131" s="1">
        <f t="shared" si="59"/>
        <v>13477.288497787371</v>
      </c>
      <c r="BB131" s="1">
        <f t="shared" si="59"/>
        <v>28263.398875615432</v>
      </c>
      <c r="BC131" s="1">
        <f t="shared" si="59"/>
        <v>35646.409701925899</v>
      </c>
      <c r="BD131" s="1">
        <f>SUM(BA131:BC131)*BT131*0.75+0.1*econlow!BD131+0.15*econhigh!BD131</f>
        <v>9769.0129215785964</v>
      </c>
      <c r="BE131" s="2">
        <f t="shared" si="88"/>
        <v>0.14950789050460667</v>
      </c>
      <c r="BF131" s="2">
        <f t="shared" si="88"/>
        <v>0.11076968641152254</v>
      </c>
      <c r="BG131" s="2">
        <f t="shared" si="88"/>
        <v>5.7402569690651904E-2</v>
      </c>
      <c r="BH131" s="2">
        <f t="shared" si="53"/>
        <v>9.7716232672086512E-2</v>
      </c>
      <c r="BI131" s="2">
        <f t="shared" si="60"/>
        <v>2.2352609323137459E-3</v>
      </c>
      <c r="BJ131" s="2">
        <f t="shared" si="60"/>
        <v>1.2269923427707043E-3</v>
      </c>
      <c r="BK131" s="2">
        <f t="shared" si="60"/>
        <v>3.295055007090149E-4</v>
      </c>
      <c r="BL131" s="2">
        <f t="shared" si="54"/>
        <v>348.93669139716224</v>
      </c>
      <c r="BM131" s="2">
        <f t="shared" si="54"/>
        <v>64.69114189678902</v>
      </c>
      <c r="BN131" s="2">
        <f t="shared" si="54"/>
        <v>6.5880860465105782</v>
      </c>
      <c r="BO131" s="2">
        <f t="shared" si="61"/>
        <v>329.08140183140597</v>
      </c>
      <c r="BP131" s="2">
        <f t="shared" si="61"/>
        <v>35.539003619544289</v>
      </c>
      <c r="BQ131" s="2">
        <f t="shared" si="61"/>
        <v>7.9522289807041258</v>
      </c>
      <c r="BR131" s="11">
        <f t="shared" si="62"/>
        <v>4.2219642155070652E-2</v>
      </c>
      <c r="BS131" s="17">
        <f t="shared" si="102"/>
        <v>3.7012477752118141E-2</v>
      </c>
      <c r="BT131" s="17">
        <f t="shared" si="103"/>
        <v>0.12629735943783413</v>
      </c>
      <c r="BU131" s="12">
        <f>(BU$3*tempmid!$I241+BU$4*tempmid!$I241^2+BU$5*tempmid!$I241^6)*(K131/K$56)^$BW$1</f>
        <v>0.82588643945485074</v>
      </c>
      <c r="BV131" s="12">
        <f>(BV$3*tempmid!$I241+BV$4*tempmid!$I241^2+BV$5*tempmid!$I241^6)*(L131/L$56)^$BW$1</f>
        <v>-0.60089044004534353</v>
      </c>
      <c r="BW131" s="12">
        <f>(BW$3*tempmid!$I241+BW$4*tempmid!$I241^2+BW$5*tempmid!$I241^6)*(M131/M$56)^$BW$1</f>
        <v>-1.5356852414336151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89"/>
        <v>2086</v>
      </c>
      <c r="B132" s="5">
        <f t="shared" si="90"/>
        <v>1163.5629063097285</v>
      </c>
      <c r="C132" s="5">
        <f t="shared" si="90"/>
        <v>2954.9434279504244</v>
      </c>
      <c r="D132" s="5">
        <f t="shared" si="90"/>
        <v>4342.2340371229193</v>
      </c>
      <c r="E132" s="15">
        <f t="shared" si="91"/>
        <v>8.3295583343010989E-5</v>
      </c>
      <c r="F132" s="15">
        <f t="shared" si="91"/>
        <v>1.6409788461110926E-4</v>
      </c>
      <c r="G132" s="15">
        <f t="shared" si="91"/>
        <v>3.3499999412093043E-4</v>
      </c>
      <c r="H132" s="5">
        <f t="shared" si="92"/>
        <v>157869.49594446205</v>
      </c>
      <c r="I132" s="5">
        <f t="shared" si="92"/>
        <v>53504.287645573953</v>
      </c>
      <c r="J132" s="5">
        <f t="shared" si="92"/>
        <v>20267.237958552916</v>
      </c>
      <c r="K132" s="5">
        <f t="shared" si="93"/>
        <v>135677.66305403243</v>
      </c>
      <c r="L132" s="5">
        <f t="shared" si="93"/>
        <v>18106.704561408478</v>
      </c>
      <c r="M132" s="5">
        <f t="shared" si="93"/>
        <v>4667.4678944715743</v>
      </c>
      <c r="N132" s="15">
        <f t="shared" si="94"/>
        <v>1.1215313639914903E-2</v>
      </c>
      <c r="O132" s="15">
        <f t="shared" si="94"/>
        <v>1.4645563052521737E-2</v>
      </c>
      <c r="P132" s="15">
        <f t="shared" si="94"/>
        <v>1.3333752457892478E-2</v>
      </c>
      <c r="Q132" s="5">
        <f t="shared" si="95"/>
        <v>9778.3365797321294</v>
      </c>
      <c r="R132" s="5">
        <f t="shared" si="95"/>
        <v>12634.86379320069</v>
      </c>
      <c r="S132" s="5">
        <f t="shared" si="95"/>
        <v>6329.0083735268399</v>
      </c>
      <c r="T132" s="5">
        <f t="shared" si="96"/>
        <v>61.939366571310998</v>
      </c>
      <c r="U132" s="5">
        <f t="shared" si="96"/>
        <v>236.1467528901095</v>
      </c>
      <c r="V132" s="5">
        <f t="shared" si="96"/>
        <v>312.27779465903757</v>
      </c>
      <c r="W132" s="15">
        <f t="shared" si="97"/>
        <v>-1.0734613539272964E-2</v>
      </c>
      <c r="X132" s="15">
        <f t="shared" si="97"/>
        <v>-1.217998157191269E-2</v>
      </c>
      <c r="Y132" s="15">
        <f t="shared" si="97"/>
        <v>-9.7425357312937999E-3</v>
      </c>
      <c r="Z132" s="5">
        <f t="shared" si="100"/>
        <v>14135.306039807492</v>
      </c>
      <c r="AA132" s="5">
        <f t="shared" si="100"/>
        <v>32962.393047764577</v>
      </c>
      <c r="AB132" s="5">
        <f t="shared" si="100"/>
        <v>29263.265029626917</v>
      </c>
      <c r="AC132" s="16">
        <f t="shared" si="86"/>
        <v>1.7004449232011498</v>
      </c>
      <c r="AD132" s="16">
        <f t="shared" si="86"/>
        <v>2.9410157783595854</v>
      </c>
      <c r="AE132" s="16">
        <f t="shared" si="86"/>
        <v>4.9238742878602659</v>
      </c>
      <c r="AF132" s="15">
        <f t="shared" si="56"/>
        <v>-4.0504037456468023E-3</v>
      </c>
      <c r="AG132" s="15">
        <f t="shared" si="56"/>
        <v>2.9673830763510267E-4</v>
      </c>
      <c r="AH132" s="15">
        <f t="shared" si="56"/>
        <v>9.7937136394747881E-3</v>
      </c>
      <c r="AI132" s="1">
        <f t="shared" si="87"/>
        <v>280344.07759516046</v>
      </c>
      <c r="AJ132" s="1">
        <f t="shared" si="87"/>
        <v>91973.476188396045</v>
      </c>
      <c r="AK132" s="1">
        <f t="shared" si="87"/>
        <v>35182.23357404433</v>
      </c>
      <c r="AL132" s="14">
        <f t="shared" si="98"/>
        <v>45.031859499453084</v>
      </c>
      <c r="AM132" s="14">
        <f t="shared" si="98"/>
        <v>9.1700280472920603</v>
      </c>
      <c r="AN132" s="14">
        <f t="shared" si="98"/>
        <v>3.1205115832238106</v>
      </c>
      <c r="AO132" s="11">
        <f t="shared" si="99"/>
        <v>9.6069838150500998E-3</v>
      </c>
      <c r="AP132" s="11">
        <f t="shared" si="99"/>
        <v>1.2102265798287611E-2</v>
      </c>
      <c r="AQ132" s="11">
        <f t="shared" si="99"/>
        <v>1.0978282073792509E-2</v>
      </c>
      <c r="AR132" s="1">
        <f t="shared" si="101"/>
        <v>157869.49594446205</v>
      </c>
      <c r="AS132" s="1">
        <f t="shared" si="101"/>
        <v>53504.287645573953</v>
      </c>
      <c r="AT132" s="1">
        <f t="shared" si="101"/>
        <v>20267.237958552916</v>
      </c>
      <c r="AU132" s="1">
        <f t="shared" si="57"/>
        <v>31573.89918889241</v>
      </c>
      <c r="AV132" s="1">
        <f t="shared" si="57"/>
        <v>10700.857529114792</v>
      </c>
      <c r="AW132" s="1">
        <f t="shared" si="57"/>
        <v>4053.4475917105833</v>
      </c>
      <c r="AX132" s="1">
        <f t="shared" si="58"/>
        <v>108542.13044322595</v>
      </c>
      <c r="AY132" s="1">
        <f t="shared" si="58"/>
        <v>14485.363649126783</v>
      </c>
      <c r="AZ132" s="1">
        <f t="shared" si="58"/>
        <v>3733.9743155772594</v>
      </c>
      <c r="BA132" s="1">
        <f t="shared" si="59"/>
        <v>13491.38818354507</v>
      </c>
      <c r="BB132" s="1">
        <f t="shared" si="59"/>
        <v>28310.999803836963</v>
      </c>
      <c r="BC132" s="1">
        <f t="shared" si="59"/>
        <v>35715.866919379834</v>
      </c>
      <c r="BD132" s="1">
        <f>SUM(BA132:BC132)*BT132*0.75+0.1*econlow!BD132+0.15*econhigh!BD132</f>
        <v>9500.5072345003391</v>
      </c>
      <c r="BE132" s="2">
        <f t="shared" si="88"/>
        <v>0.14950789050460667</v>
      </c>
      <c r="BF132" s="2">
        <f t="shared" si="88"/>
        <v>0.11076968641152254</v>
      </c>
      <c r="BG132" s="2">
        <f t="shared" si="88"/>
        <v>5.7402569690651904E-2</v>
      </c>
      <c r="BH132" s="2">
        <f t="shared" si="53"/>
        <v>9.7489082612110964E-2</v>
      </c>
      <c r="BI132" s="2">
        <f t="shared" si="60"/>
        <v>2.2352609323137459E-3</v>
      </c>
      <c r="BJ132" s="2">
        <f t="shared" si="60"/>
        <v>1.2269923427707043E-3</v>
      </c>
      <c r="BK132" s="2">
        <f t="shared" si="60"/>
        <v>3.295055007090149E-4</v>
      </c>
      <c r="BL132" s="2">
        <f t="shared" si="54"/>
        <v>352.87951668871938</v>
      </c>
      <c r="BM132" s="2">
        <f t="shared" si="54"/>
        <v>65.649351246520439</v>
      </c>
      <c r="BN132" s="2">
        <f t="shared" si="54"/>
        <v>6.6781663915217315</v>
      </c>
      <c r="BO132" s="2">
        <f t="shared" si="61"/>
        <v>333.9543586422912</v>
      </c>
      <c r="BP132" s="2">
        <f t="shared" si="61"/>
        <v>35.960090370769102</v>
      </c>
      <c r="BQ132" s="2">
        <f t="shared" si="61"/>
        <v>7.9512080294185266</v>
      </c>
      <c r="BR132" s="11">
        <f t="shared" si="62"/>
        <v>4.2072680657227995E-2</v>
      </c>
      <c r="BS132" s="17">
        <f t="shared" si="102"/>
        <v>3.5513126269223677E-2</v>
      </c>
      <c r="BT132" s="17">
        <f t="shared" si="103"/>
        <v>0.12261879557071274</v>
      </c>
      <c r="BU132" s="12">
        <f>(BU$3*tempmid!$I242+BU$4*tempmid!$I242^2+BU$5*tempmid!$I242^6)*(K132/K$56)^$BW$1</f>
        <v>0.73007105140722961</v>
      </c>
      <c r="BV132" s="12">
        <f>(BV$3*tempmid!$I242+BV$4*tempmid!$I242^2+BV$5*tempmid!$I242^6)*(L132/L$56)^$BW$1</f>
        <v>-0.6754476238885111</v>
      </c>
      <c r="BW132" s="12">
        <f>(BW$3*tempmid!$I242+BW$4*tempmid!$I242^2+BW$5*tempmid!$I242^6)*(M132/M$56)^$BW$1</f>
        <v>-1.6019678244379367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89"/>
        <v>2087</v>
      </c>
      <c r="B133" s="5">
        <f t="shared" si="90"/>
        <v>1163.654979978214</v>
      </c>
      <c r="C133" s="5">
        <f t="shared" si="90"/>
        <v>2955.4040829178134</v>
      </c>
      <c r="D133" s="5">
        <f t="shared" si="90"/>
        <v>4343.6159530809819</v>
      </c>
      <c r="E133" s="15">
        <f t="shared" si="91"/>
        <v>7.9130804175860434E-5</v>
      </c>
      <c r="F133" s="15">
        <f t="shared" si="91"/>
        <v>1.5589299038055378E-4</v>
      </c>
      <c r="G133" s="15">
        <f t="shared" si="91"/>
        <v>3.1824999441488387E-4</v>
      </c>
      <c r="H133" s="5">
        <f t="shared" si="92"/>
        <v>159629.32612487813</v>
      </c>
      <c r="I133" s="5">
        <f t="shared" si="92"/>
        <v>54287.188142928768</v>
      </c>
      <c r="J133" s="5">
        <f t="shared" si="92"/>
        <v>20540.861893539153</v>
      </c>
      <c r="K133" s="5">
        <f t="shared" si="93"/>
        <v>137179.25748735826</v>
      </c>
      <c r="L133" s="5">
        <f t="shared" si="93"/>
        <v>18368.787015186117</v>
      </c>
      <c r="M133" s="5">
        <f t="shared" si="93"/>
        <v>4728.9774499905452</v>
      </c>
      <c r="N133" s="15">
        <f t="shared" si="94"/>
        <v>1.1067366576971827E-2</v>
      </c>
      <c r="O133" s="15">
        <f t="shared" si="94"/>
        <v>1.4474332029265291E-2</v>
      </c>
      <c r="P133" s="15">
        <f t="shared" si="94"/>
        <v>1.317835642572418E-2</v>
      </c>
      <c r="Q133" s="5">
        <f t="shared" si="95"/>
        <v>9781.2025795651389</v>
      </c>
      <c r="R133" s="5">
        <f t="shared" si="95"/>
        <v>12663.598967511958</v>
      </c>
      <c r="S133" s="5">
        <f t="shared" si="95"/>
        <v>6351.9619949644093</v>
      </c>
      <c r="T133" s="5">
        <f t="shared" si="96"/>
        <v>61.274471408300613</v>
      </c>
      <c r="U133" s="5">
        <f t="shared" si="96"/>
        <v>233.27048979164095</v>
      </c>
      <c r="V133" s="5">
        <f t="shared" si="96"/>
        <v>309.23541708648224</v>
      </c>
      <c r="W133" s="15">
        <f t="shared" si="97"/>
        <v>-1.0734613539272964E-2</v>
      </c>
      <c r="X133" s="15">
        <f t="shared" si="97"/>
        <v>-1.217998157191269E-2</v>
      </c>
      <c r="Y133" s="15">
        <f t="shared" si="97"/>
        <v>-9.7425357312937999E-3</v>
      </c>
      <c r="Z133" s="5">
        <f t="shared" si="100"/>
        <v>14084.297840860723</v>
      </c>
      <c r="AA133" s="5">
        <f t="shared" si="100"/>
        <v>33053.011208940334</v>
      </c>
      <c r="AB133" s="5">
        <f t="shared" si="100"/>
        <v>29662.075828641264</v>
      </c>
      <c r="AC133" s="16">
        <f t="shared" si="86"/>
        <v>1.6935574347149498</v>
      </c>
      <c r="AD133" s="16">
        <f t="shared" si="86"/>
        <v>2.9418884904043838</v>
      </c>
      <c r="AE133" s="16">
        <f t="shared" si="86"/>
        <v>4.9720973026323421</v>
      </c>
      <c r="AF133" s="15">
        <f t="shared" si="56"/>
        <v>-4.0504037456468023E-3</v>
      </c>
      <c r="AG133" s="15">
        <f t="shared" si="56"/>
        <v>2.9673830763510267E-4</v>
      </c>
      <c r="AH133" s="15">
        <f t="shared" si="56"/>
        <v>9.7937136394747881E-3</v>
      </c>
      <c r="AI133" s="1">
        <f t="shared" si="87"/>
        <v>283883.56902453682</v>
      </c>
      <c r="AJ133" s="1">
        <f t="shared" si="87"/>
        <v>93476.98609867123</v>
      </c>
      <c r="AK133" s="1">
        <f t="shared" si="87"/>
        <v>35717.457808350482</v>
      </c>
      <c r="AL133" s="14">
        <f t="shared" si="98"/>
        <v>45.460153641372216</v>
      </c>
      <c r="AM133" s="14">
        <f t="shared" si="98"/>
        <v>9.2798963829300813</v>
      </c>
      <c r="AN133" s="14">
        <f t="shared" si="98"/>
        <v>3.1544268610352266</v>
      </c>
      <c r="AO133" s="11">
        <f t="shared" si="99"/>
        <v>9.5109139768995987E-3</v>
      </c>
      <c r="AP133" s="11">
        <f t="shared" si="99"/>
        <v>1.1981243140304734E-2</v>
      </c>
      <c r="AQ133" s="11">
        <f t="shared" si="99"/>
        <v>1.0868499253054584E-2</v>
      </c>
      <c r="AR133" s="1">
        <f t="shared" si="101"/>
        <v>159629.32612487813</v>
      </c>
      <c r="AS133" s="1">
        <f t="shared" si="101"/>
        <v>54287.188142928768</v>
      </c>
      <c r="AT133" s="1">
        <f t="shared" si="101"/>
        <v>20540.861893539153</v>
      </c>
      <c r="AU133" s="1">
        <f t="shared" si="57"/>
        <v>31925.865224975627</v>
      </c>
      <c r="AV133" s="1">
        <f t="shared" si="57"/>
        <v>10857.437628585754</v>
      </c>
      <c r="AW133" s="1">
        <f t="shared" si="57"/>
        <v>4108.1723787078308</v>
      </c>
      <c r="AX133" s="1">
        <f t="shared" si="58"/>
        <v>109743.40598988661</v>
      </c>
      <c r="AY133" s="1">
        <f t="shared" si="58"/>
        <v>14695.029612148895</v>
      </c>
      <c r="AZ133" s="1">
        <f t="shared" si="58"/>
        <v>3783.1819599924361</v>
      </c>
      <c r="BA133" s="1">
        <f t="shared" si="59"/>
        <v>13505.263619593488</v>
      </c>
      <c r="BB133" s="1">
        <f t="shared" si="59"/>
        <v>28357.884157690645</v>
      </c>
      <c r="BC133" s="1">
        <f t="shared" si="59"/>
        <v>35784.101318439745</v>
      </c>
      <c r="BD133" s="1">
        <f>SUM(BA133:BC133)*BT133*0.75+0.1*econlow!BD133+0.15*econhigh!BD133</f>
        <v>9239.0971227220107</v>
      </c>
      <c r="BE133" s="2">
        <f t="shared" si="88"/>
        <v>0.14950789050460667</v>
      </c>
      <c r="BF133" s="2">
        <f t="shared" si="88"/>
        <v>0.11076968641152254</v>
      </c>
      <c r="BG133" s="2">
        <f t="shared" si="88"/>
        <v>5.7402569690651904E-2</v>
      </c>
      <c r="BH133" s="2">
        <f t="shared" si="53"/>
        <v>9.7262038397084333E-2</v>
      </c>
      <c r="BI133" s="2">
        <f t="shared" si="60"/>
        <v>2.2352609323137459E-3</v>
      </c>
      <c r="BJ133" s="2">
        <f t="shared" si="60"/>
        <v>1.2269923427707043E-3</v>
      </c>
      <c r="BK133" s="2">
        <f t="shared" si="60"/>
        <v>3.295055007090149E-4</v>
      </c>
      <c r="BL133" s="2">
        <f t="shared" si="54"/>
        <v>356.81319633851012</v>
      </c>
      <c r="BM133" s="2">
        <f t="shared" si="54"/>
        <v>66.609964161926172</v>
      </c>
      <c r="BN133" s="2">
        <f t="shared" si="54"/>
        <v>6.7683269832253421</v>
      </c>
      <c r="BO133" s="2">
        <f t="shared" si="61"/>
        <v>338.9000159079842</v>
      </c>
      <c r="BP133" s="2">
        <f t="shared" si="61"/>
        <v>36.386244924813504</v>
      </c>
      <c r="BQ133" s="2">
        <f t="shared" si="61"/>
        <v>7.9502072826030421</v>
      </c>
      <c r="BR133" s="11">
        <f t="shared" si="62"/>
        <v>4.1926883686051769E-2</v>
      </c>
      <c r="BS133" s="17">
        <f t="shared" si="102"/>
        <v>3.407931800575157E-2</v>
      </c>
      <c r="BT133" s="17">
        <f t="shared" si="103"/>
        <v>0.11904737434049781</v>
      </c>
      <c r="BU133" s="12">
        <f>(BU$3*tempmid!$I243+BU$4*tempmid!$I243^2+BU$5*tempmid!$I243^6)*(K133/K$56)^$BW$1</f>
        <v>0.63243511752493409</v>
      </c>
      <c r="BV133" s="12">
        <f>(BV$3*tempmid!$I243+BV$4*tempmid!$I243^2+BV$5*tempmid!$I243^6)*(L133/L$56)^$BW$1</f>
        <v>-0.75109734387305938</v>
      </c>
      <c r="BW133" s="12">
        <f>(BW$3*tempmid!$I243+BW$4*tempmid!$I243^2+BW$5*tempmid!$I243^6)*(M133/M$56)^$BW$1</f>
        <v>-1.6691014892959282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89"/>
        <v>2088</v>
      </c>
      <c r="B134" s="5">
        <f t="shared" si="90"/>
        <v>1163.7424568848455</v>
      </c>
      <c r="C134" s="5">
        <f t="shared" si="90"/>
        <v>2955.8417733590686</v>
      </c>
      <c r="D134" s="5">
        <f t="shared" si="90"/>
        <v>4344.9291910461498</v>
      </c>
      <c r="E134" s="15">
        <f t="shared" si="91"/>
        <v>7.5174263967067411E-5</v>
      </c>
      <c r="F134" s="15">
        <f t="shared" si="91"/>
        <v>1.4809834086152609E-4</v>
      </c>
      <c r="G134" s="15">
        <f t="shared" si="91"/>
        <v>3.0233749469413967E-4</v>
      </c>
      <c r="H134" s="5">
        <f t="shared" si="92"/>
        <v>161384.7425234993</v>
      </c>
      <c r="I134" s="5">
        <f t="shared" si="92"/>
        <v>55071.914058677765</v>
      </c>
      <c r="J134" s="5">
        <f t="shared" si="92"/>
        <v>20814.690258986706</v>
      </c>
      <c r="K134" s="5">
        <f t="shared" si="93"/>
        <v>138677.36935154942</v>
      </c>
      <c r="L134" s="5">
        <f t="shared" si="93"/>
        <v>18631.550090075732</v>
      </c>
      <c r="M134" s="5">
        <f t="shared" si="93"/>
        <v>4790.5706500075439</v>
      </c>
      <c r="N134" s="15">
        <f t="shared" si="94"/>
        <v>1.0920833744337832E-2</v>
      </c>
      <c r="O134" s="15">
        <f t="shared" si="94"/>
        <v>1.4304868071712162E-2</v>
      </c>
      <c r="P134" s="15">
        <f t="shared" si="94"/>
        <v>1.3024633902012361E-2</v>
      </c>
      <c r="Q134" s="5">
        <f t="shared" si="95"/>
        <v>9782.612723074677</v>
      </c>
      <c r="R134" s="5">
        <f t="shared" si="95"/>
        <v>12690.18037714946</v>
      </c>
      <c r="S134" s="5">
        <f t="shared" si="95"/>
        <v>6373.9302341882203</v>
      </c>
      <c r="T134" s="5">
        <f t="shared" si="96"/>
        <v>60.616713637909278</v>
      </c>
      <c r="U134" s="5">
        <f t="shared" si="96"/>
        <v>230.42925952470773</v>
      </c>
      <c r="V134" s="5">
        <f t="shared" si="96"/>
        <v>306.22267998613563</v>
      </c>
      <c r="W134" s="15">
        <f t="shared" si="97"/>
        <v>-1.0734613539272964E-2</v>
      </c>
      <c r="X134" s="15">
        <f t="shared" si="97"/>
        <v>-1.217998157191269E-2</v>
      </c>
      <c r="Y134" s="15">
        <f t="shared" si="97"/>
        <v>-9.7425357312937999E-3</v>
      </c>
      <c r="Z134" s="5">
        <f t="shared" si="100"/>
        <v>14031.362091402611</v>
      </c>
      <c r="AA134" s="5">
        <f t="shared" si="100"/>
        <v>33138.013297837817</v>
      </c>
      <c r="AB134" s="5">
        <f t="shared" si="100"/>
        <v>30061.207697376562</v>
      </c>
      <c r="AC134" s="16">
        <f t="shared" si="86"/>
        <v>1.6866978433379123</v>
      </c>
      <c r="AD134" s="16">
        <f t="shared" si="86"/>
        <v>2.9427614614162776</v>
      </c>
      <c r="AE134" s="16">
        <f t="shared" si="86"/>
        <v>5.0207925998019283</v>
      </c>
      <c r="AF134" s="15">
        <f t="shared" si="56"/>
        <v>-4.0504037456468023E-3</v>
      </c>
      <c r="AG134" s="15">
        <f t="shared" si="56"/>
        <v>2.9673830763510267E-4</v>
      </c>
      <c r="AH134" s="15">
        <f t="shared" si="56"/>
        <v>9.7937136394747881E-3</v>
      </c>
      <c r="AI134" s="1">
        <f t="shared" si="87"/>
        <v>287421.0773470588</v>
      </c>
      <c r="AJ134" s="1">
        <f t="shared" si="87"/>
        <v>94986.725117389869</v>
      </c>
      <c r="AK134" s="1">
        <f t="shared" si="87"/>
        <v>36253.884406223267</v>
      </c>
      <c r="AL134" s="14">
        <f t="shared" si="98"/>
        <v>45.888197575925354</v>
      </c>
      <c r="AM134" s="14">
        <f t="shared" si="98"/>
        <v>9.3899692308619951</v>
      </c>
      <c r="AN134" s="14">
        <f t="shared" si="98"/>
        <v>3.1883679081583738</v>
      </c>
      <c r="AO134" s="11">
        <f t="shared" si="99"/>
        <v>9.4158048371306025E-3</v>
      </c>
      <c r="AP134" s="11">
        <f t="shared" si="99"/>
        <v>1.1861430708901687E-2</v>
      </c>
      <c r="AQ134" s="11">
        <f t="shared" si="99"/>
        <v>1.0759814260524039E-2</v>
      </c>
      <c r="AR134" s="1">
        <f t="shared" si="101"/>
        <v>161384.7425234993</v>
      </c>
      <c r="AS134" s="1">
        <f t="shared" si="101"/>
        <v>55071.914058677765</v>
      </c>
      <c r="AT134" s="1">
        <f t="shared" si="101"/>
        <v>20814.690258986706</v>
      </c>
      <c r="AU134" s="1">
        <f t="shared" si="57"/>
        <v>32276.94850469986</v>
      </c>
      <c r="AV134" s="1">
        <f t="shared" si="57"/>
        <v>11014.382811735553</v>
      </c>
      <c r="AW134" s="1">
        <f t="shared" si="57"/>
        <v>4162.9380517973414</v>
      </c>
      <c r="AX134" s="1">
        <f t="shared" si="58"/>
        <v>110941.89548123954</v>
      </c>
      <c r="AY134" s="1">
        <f t="shared" si="58"/>
        <v>14905.240072060586</v>
      </c>
      <c r="AZ134" s="1">
        <f t="shared" si="58"/>
        <v>3832.4565200060351</v>
      </c>
      <c r="BA134" s="1">
        <f t="shared" si="59"/>
        <v>13518.919010237396</v>
      </c>
      <c r="BB134" s="1">
        <f t="shared" si="59"/>
        <v>28404.067267565297</v>
      </c>
      <c r="BC134" s="1">
        <f t="shared" si="59"/>
        <v>35851.145935889341</v>
      </c>
      <c r="BD134" s="1">
        <f>SUM(BA134:BC134)*BT134*0.75+0.1*econlow!BD134+0.15*econhigh!BD134</f>
        <v>8984.6106093721755</v>
      </c>
      <c r="BE134" s="2">
        <f t="shared" si="88"/>
        <v>0.14950789050460667</v>
      </c>
      <c r="BF134" s="2">
        <f t="shared" si="88"/>
        <v>0.11076968641152254</v>
      </c>
      <c r="BG134" s="2">
        <f t="shared" si="88"/>
        <v>5.7402569690651904E-2</v>
      </c>
      <c r="BH134" s="2">
        <f t="shared" ref="BH134:BH197" si="104">(BE134*Z134+BF134*AA134+BG134*AB134)/(Z134+AA134+AB134)</f>
        <v>9.7035098775872256E-2</v>
      </c>
      <c r="BI134" s="2">
        <f t="shared" si="60"/>
        <v>2.2352609323137459E-3</v>
      </c>
      <c r="BJ134" s="2">
        <f t="shared" si="60"/>
        <v>1.2269923427707043E-3</v>
      </c>
      <c r="BK134" s="2">
        <f t="shared" si="60"/>
        <v>3.295055007090149E-4</v>
      </c>
      <c r="BL134" s="2">
        <f t="shared" ref="BL134:BN197" si="105">BI134*AR134</f>
        <v>360.7370100342909</v>
      </c>
      <c r="BM134" s="2">
        <f t="shared" si="105"/>
        <v>67.572816851723914</v>
      </c>
      <c r="BN134" s="2">
        <f t="shared" si="105"/>
        <v>6.8585549358904698</v>
      </c>
      <c r="BO134" s="2">
        <f t="shared" si="61"/>
        <v>343.91946066449992</v>
      </c>
      <c r="BP134" s="2">
        <f t="shared" si="61"/>
        <v>36.817527928025108</v>
      </c>
      <c r="BQ134" s="2">
        <f t="shared" si="61"/>
        <v>7.9492262600287296</v>
      </c>
      <c r="BR134" s="11">
        <f t="shared" si="62"/>
        <v>4.1782260073420313E-2</v>
      </c>
      <c r="BS134" s="17">
        <f t="shared" si="102"/>
        <v>3.27079745607372E-2</v>
      </c>
      <c r="BT134" s="17">
        <f t="shared" si="103"/>
        <v>0.11557997508786194</v>
      </c>
      <c r="BU134" s="12">
        <f>(BU$3*tempmid!$I244+BU$4*tempmid!$I244^2+BU$5*tempmid!$I244^6)*(K134/K$56)^$BW$1</f>
        <v>0.53299789373995332</v>
      </c>
      <c r="BV134" s="12">
        <f>(BV$3*tempmid!$I244+BV$4*tempmid!$I244^2+BV$5*tempmid!$I244^6)*(L134/L$56)^$BW$1</f>
        <v>-0.82782382347693251</v>
      </c>
      <c r="BW134" s="12">
        <f>(BW$3*tempmid!$I244+BW$4*tempmid!$I244^2+BW$5*tempmid!$I244^6)*(M134/M$56)^$BW$1</f>
        <v>-1.7370733019212063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89"/>
        <v>2089</v>
      </c>
      <c r="B135" s="5">
        <f t="shared" si="90"/>
        <v>1163.8255661933567</v>
      </c>
      <c r="C135" s="5">
        <f t="shared" si="90"/>
        <v>2956.2576408584277</v>
      </c>
      <c r="D135" s="5">
        <f t="shared" si="90"/>
        <v>4346.1771443020816</v>
      </c>
      <c r="E135" s="15">
        <f t="shared" si="91"/>
        <v>7.1415550768714036E-5</v>
      </c>
      <c r="F135" s="15">
        <f t="shared" si="91"/>
        <v>1.4069342381844977E-4</v>
      </c>
      <c r="G135" s="15">
        <f t="shared" si="91"/>
        <v>2.8722061995943267E-4</v>
      </c>
      <c r="H135" s="5">
        <f t="shared" si="92"/>
        <v>163135.42713394802</v>
      </c>
      <c r="I135" s="5">
        <f t="shared" si="92"/>
        <v>55858.332173629256</v>
      </c>
      <c r="J135" s="5">
        <f t="shared" si="92"/>
        <v>21088.684153916962</v>
      </c>
      <c r="K135" s="5">
        <f t="shared" si="93"/>
        <v>140171.71634021733</v>
      </c>
      <c r="L135" s="5">
        <f t="shared" si="93"/>
        <v>18894.94724736147</v>
      </c>
      <c r="M135" s="5">
        <f t="shared" si="93"/>
        <v>4852.2375995568</v>
      </c>
      <c r="N135" s="15">
        <f t="shared" si="94"/>
        <v>1.07757090840086E-2</v>
      </c>
      <c r="O135" s="15">
        <f t="shared" si="94"/>
        <v>1.4137157456696858E-2</v>
      </c>
      <c r="P135" s="15">
        <f t="shared" si="94"/>
        <v>1.2872568646735028E-2</v>
      </c>
      <c r="Q135" s="5">
        <f t="shared" si="95"/>
        <v>9782.5817385748833</v>
      </c>
      <c r="R135" s="5">
        <f t="shared" si="95"/>
        <v>12714.620777855276</v>
      </c>
      <c r="S135" s="5">
        <f t="shared" si="95"/>
        <v>6394.9177065520162</v>
      </c>
      <c r="T135" s="5">
        <f t="shared" si="96"/>
        <v>59.966016642985544</v>
      </c>
      <c r="U135" s="5">
        <f t="shared" si="96"/>
        <v>227.6226353900673</v>
      </c>
      <c r="V135" s="5">
        <f t="shared" si="96"/>
        <v>303.23929458463817</v>
      </c>
      <c r="W135" s="15">
        <f t="shared" si="97"/>
        <v>-1.0734613539272964E-2</v>
      </c>
      <c r="X135" s="15">
        <f t="shared" si="97"/>
        <v>-1.217998157191269E-2</v>
      </c>
      <c r="Y135" s="15">
        <f t="shared" si="97"/>
        <v>-9.7425357312937999E-3</v>
      </c>
      <c r="Z135" s="5">
        <f t="shared" si="100"/>
        <v>13976.544099925237</v>
      </c>
      <c r="AA135" s="5">
        <f t="shared" si="100"/>
        <v>33217.425294976267</v>
      </c>
      <c r="AB135" s="5">
        <f t="shared" si="100"/>
        <v>30460.603362039306</v>
      </c>
      <c r="AC135" s="16">
        <f t="shared" ref="AC135:AE150" si="106">AC134*(1+AF135)</f>
        <v>1.679866036075482</v>
      </c>
      <c r="AD135" s="16">
        <f t="shared" si="106"/>
        <v>2.9436346914721119</v>
      </c>
      <c r="AE135" s="16">
        <f t="shared" si="106"/>
        <v>5.0699648047675829</v>
      </c>
      <c r="AF135" s="15">
        <f t="shared" ref="AF135:AH198" si="107">AC$5-1</f>
        <v>-4.0504037456468023E-3</v>
      </c>
      <c r="AG135" s="15">
        <f t="shared" si="107"/>
        <v>2.9673830763510267E-4</v>
      </c>
      <c r="AH135" s="15">
        <f t="shared" si="107"/>
        <v>9.7937136394747881E-3</v>
      </c>
      <c r="AI135" s="1">
        <f t="shared" si="87"/>
        <v>290955.91811705276</v>
      </c>
      <c r="AJ135" s="1">
        <f t="shared" si="87"/>
        <v>96502.435417386441</v>
      </c>
      <c r="AK135" s="1">
        <f t="shared" si="87"/>
        <v>36791.434017398286</v>
      </c>
      <c r="AL135" s="14">
        <f t="shared" si="98"/>
        <v>46.315951145500932</v>
      </c>
      <c r="AM135" s="14">
        <f t="shared" si="98"/>
        <v>9.5002339155586775</v>
      </c>
      <c r="AN135" s="14">
        <f t="shared" si="98"/>
        <v>3.2223310921795134</v>
      </c>
      <c r="AO135" s="11">
        <f t="shared" si="99"/>
        <v>9.3216467887592969E-3</v>
      </c>
      <c r="AP135" s="11">
        <f t="shared" si="99"/>
        <v>1.174281640181267E-2</v>
      </c>
      <c r="AQ135" s="11">
        <f t="shared" si="99"/>
        <v>1.0652216117918799E-2</v>
      </c>
      <c r="AR135" s="1">
        <f t="shared" si="101"/>
        <v>163135.42713394802</v>
      </c>
      <c r="AS135" s="1">
        <f t="shared" si="101"/>
        <v>55858.332173629256</v>
      </c>
      <c r="AT135" s="1">
        <f t="shared" si="101"/>
        <v>21088.684153916962</v>
      </c>
      <c r="AU135" s="1">
        <f t="shared" ref="AU135:AW198" si="108">$AU$5*AR135</f>
        <v>32627.085426789607</v>
      </c>
      <c r="AV135" s="1">
        <f t="shared" si="108"/>
        <v>11171.666434725852</v>
      </c>
      <c r="AW135" s="1">
        <f t="shared" si="108"/>
        <v>4217.7368307833922</v>
      </c>
      <c r="AX135" s="1">
        <f t="shared" ref="AX135:AZ198" si="109">(AR135-AU135)/B135*1000</f>
        <v>112137.37307217385</v>
      </c>
      <c r="AY135" s="1">
        <f t="shared" si="109"/>
        <v>15115.957797889176</v>
      </c>
      <c r="AZ135" s="1">
        <f t="shared" si="109"/>
        <v>3881.7900796454401</v>
      </c>
      <c r="BA135" s="1">
        <f t="shared" ref="BA135:BC198" si="110">LN(AX135)*B135</f>
        <v>13532.358429195509</v>
      </c>
      <c r="BB135" s="1">
        <f t="shared" si="110"/>
        <v>28449.563950169526</v>
      </c>
      <c r="BC135" s="1">
        <f t="shared" si="110"/>
        <v>35917.032561181572</v>
      </c>
      <c r="BD135" s="1">
        <f>SUM(BA135:BC135)*BT135*0.75+0.1*econlow!BD135+0.15*econhigh!BD135</f>
        <v>8736.8789325116522</v>
      </c>
      <c r="BE135" s="2">
        <f t="shared" si="88"/>
        <v>0.14950789050460667</v>
      </c>
      <c r="BF135" s="2">
        <f t="shared" si="88"/>
        <v>0.11076968641152254</v>
      </c>
      <c r="BG135" s="2">
        <f t="shared" si="88"/>
        <v>5.7402569690651904E-2</v>
      </c>
      <c r="BH135" s="2">
        <f t="shared" si="104"/>
        <v>9.6808263166755559E-2</v>
      </c>
      <c r="BI135" s="2">
        <f t="shared" ref="BI135:BK198" si="111">BI$5*BE135^2</f>
        <v>2.2352609323137459E-3</v>
      </c>
      <c r="BJ135" s="2">
        <f t="shared" si="111"/>
        <v>1.2269923427707043E-3</v>
      </c>
      <c r="BK135" s="2">
        <f t="shared" si="111"/>
        <v>3.295055007090149E-4</v>
      </c>
      <c r="BL135" s="2">
        <f t="shared" si="105"/>
        <v>364.65024694882982</v>
      </c>
      <c r="BM135" s="2">
        <f t="shared" si="105"/>
        <v>68.537745856985566</v>
      </c>
      <c r="BN135" s="2">
        <f t="shared" si="105"/>
        <v>6.9488374314306771</v>
      </c>
      <c r="BO135" s="2">
        <f t="shared" ref="BO135:BQ198" si="112">2*BI$5*BE135*AR135/Z135*1000</f>
        <v>349.01379630026008</v>
      </c>
      <c r="BP135" s="2">
        <f t="shared" si="112"/>
        <v>37.254000774583481</v>
      </c>
      <c r="BQ135" s="2">
        <f t="shared" si="112"/>
        <v>7.9482645004857204</v>
      </c>
      <c r="BR135" s="11">
        <f t="shared" ref="BR135:BR198" si="113">SUM(H135:J135)*SUM(B134:D134)/SUM(H134:J134)/SUM(B135:D135)-1+BR$5</f>
        <v>4.1638817715455162E-2</v>
      </c>
      <c r="BS135" s="17">
        <f t="shared" si="102"/>
        <v>3.1396171555495754E-2</v>
      </c>
      <c r="BT135" s="17">
        <f t="shared" si="103"/>
        <v>0.1122135680464679</v>
      </c>
      <c r="BU135" s="12">
        <f>(BU$3*tempmid!$I245+BU$4*tempmid!$I245^2+BU$5*tempmid!$I245^6)*(K135/K$56)^$BW$1</f>
        <v>0.43177926431389907</v>
      </c>
      <c r="BV135" s="12">
        <f>(BV$3*tempmid!$I245+BV$4*tempmid!$I245^2+BV$5*tempmid!$I245^6)*(L135/L$56)^$BW$1</f>
        <v>-0.90561096067487457</v>
      </c>
      <c r="BW135" s="12">
        <f>(BW$3*tempmid!$I245+BW$4*tempmid!$I245^2+BW$5*tempmid!$I245^6)*(M135/M$56)^$BW$1</f>
        <v>-1.8058700834994672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89"/>
        <v>2090</v>
      </c>
      <c r="B136" s="5">
        <f t="shared" si="90"/>
        <v>1163.9045256749748</v>
      </c>
      <c r="C136" s="5">
        <f t="shared" si="90"/>
        <v>2956.6527705671506</v>
      </c>
      <c r="D136" s="5">
        <f t="shared" si="90"/>
        <v>4347.3630404112291</v>
      </c>
      <c r="E136" s="15">
        <f t="shared" si="91"/>
        <v>6.7844773230278332E-5</v>
      </c>
      <c r="F136" s="15">
        <f t="shared" si="91"/>
        <v>1.3365875262752726E-4</v>
      </c>
      <c r="G136" s="15">
        <f t="shared" si="91"/>
        <v>2.7285958896146101E-4</v>
      </c>
      <c r="H136" s="5">
        <f t="shared" si="92"/>
        <v>164881.06633703131</v>
      </c>
      <c r="I136" s="5">
        <f t="shared" si="92"/>
        <v>56646.309612391386</v>
      </c>
      <c r="J136" s="5">
        <f t="shared" si="92"/>
        <v>21362.804898818566</v>
      </c>
      <c r="K136" s="5">
        <f t="shared" si="93"/>
        <v>141662.02012266687</v>
      </c>
      <c r="L136" s="5">
        <f t="shared" si="93"/>
        <v>19158.932078968945</v>
      </c>
      <c r="M136" s="5">
        <f t="shared" si="93"/>
        <v>4913.9684678364929</v>
      </c>
      <c r="N136" s="15">
        <f t="shared" si="94"/>
        <v>1.0631986404677773E-2</v>
      </c>
      <c r="O136" s="15">
        <f t="shared" si="94"/>
        <v>1.3971186484489362E-2</v>
      </c>
      <c r="P136" s="15">
        <f t="shared" si="94"/>
        <v>1.2722144580333605E-2</v>
      </c>
      <c r="Q136" s="5">
        <f t="shared" si="95"/>
        <v>9781.1248447722737</v>
      </c>
      <c r="R136" s="5">
        <f t="shared" si="95"/>
        <v>12736.933812546293</v>
      </c>
      <c r="S136" s="5">
        <f t="shared" si="95"/>
        <v>6414.929333305633</v>
      </c>
      <c r="T136" s="5">
        <f t="shared" si="96"/>
        <v>59.322304628833486</v>
      </c>
      <c r="U136" s="5">
        <f t="shared" si="96"/>
        <v>224.85019588566607</v>
      </c>
      <c r="V136" s="5">
        <f t="shared" si="96"/>
        <v>300.28497492201501</v>
      </c>
      <c r="W136" s="15">
        <f t="shared" si="97"/>
        <v>-1.0734613539272964E-2</v>
      </c>
      <c r="X136" s="15">
        <f t="shared" si="97"/>
        <v>-1.217998157191269E-2</v>
      </c>
      <c r="Y136" s="15">
        <f t="shared" si="97"/>
        <v>-9.7425357312937999E-3</v>
      </c>
      <c r="Z136" s="5">
        <f t="shared" si="100"/>
        <v>13919.889364703053</v>
      </c>
      <c r="AA136" s="5">
        <f t="shared" si="100"/>
        <v>33291.275601327405</v>
      </c>
      <c r="AB136" s="5">
        <f t="shared" si="100"/>
        <v>30860.205859380032</v>
      </c>
      <c r="AC136" s="16">
        <f t="shared" si="106"/>
        <v>1.673061900390777</v>
      </c>
      <c r="AD136" s="16">
        <f t="shared" si="106"/>
        <v>2.9445081806487554</v>
      </c>
      <c r="AE136" s="16">
        <f t="shared" si="106"/>
        <v>5.1196185882276923</v>
      </c>
      <c r="AF136" s="15">
        <f t="shared" si="107"/>
        <v>-4.0504037456468023E-3</v>
      </c>
      <c r="AG136" s="15">
        <f t="shared" si="107"/>
        <v>2.9673830763510267E-4</v>
      </c>
      <c r="AH136" s="15">
        <f t="shared" si="107"/>
        <v>9.7937136394747881E-3</v>
      </c>
      <c r="AI136" s="1">
        <f t="shared" ref="AI136:AK151" si="114">(1-$AI$5)*AI135+AU135</f>
        <v>294487.41173213709</v>
      </c>
      <c r="AJ136" s="1">
        <f t="shared" si="114"/>
        <v>98023.858310373646</v>
      </c>
      <c r="AK136" s="1">
        <f t="shared" si="114"/>
        <v>37330.027446441847</v>
      </c>
      <c r="AL136" s="14">
        <f t="shared" si="98"/>
        <v>46.743374673392083</v>
      </c>
      <c r="AM136" s="14">
        <f t="shared" si="98"/>
        <v>9.6106778231769106</v>
      </c>
      <c r="AN136" s="14">
        <f t="shared" si="98"/>
        <v>3.2563128097049252</v>
      </c>
      <c r="AO136" s="11">
        <f t="shared" si="99"/>
        <v>9.2284303208717035E-3</v>
      </c>
      <c r="AP136" s="11">
        <f t="shared" si="99"/>
        <v>1.1625388237794543E-2</v>
      </c>
      <c r="AQ136" s="11">
        <f t="shared" si="99"/>
        <v>1.0545693956739611E-2</v>
      </c>
      <c r="AR136" s="1">
        <f t="shared" si="101"/>
        <v>164881.06633703131</v>
      </c>
      <c r="AS136" s="1">
        <f t="shared" si="101"/>
        <v>56646.309612391386</v>
      </c>
      <c r="AT136" s="1">
        <f t="shared" si="101"/>
        <v>21362.804898818566</v>
      </c>
      <c r="AU136" s="1">
        <f t="shared" si="108"/>
        <v>32976.213267406267</v>
      </c>
      <c r="AV136" s="1">
        <f t="shared" si="108"/>
        <v>11329.261922478277</v>
      </c>
      <c r="AW136" s="1">
        <f t="shared" si="108"/>
        <v>4272.5609797637135</v>
      </c>
      <c r="AX136" s="1">
        <f t="shared" si="109"/>
        <v>113329.61609813348</v>
      </c>
      <c r="AY136" s="1">
        <f t="shared" si="109"/>
        <v>15327.145663175155</v>
      </c>
      <c r="AZ136" s="1">
        <f t="shared" si="109"/>
        <v>3931.174774269195</v>
      </c>
      <c r="BA136" s="1">
        <f t="shared" si="110"/>
        <v>13545.58582528268</v>
      </c>
      <c r="BB136" s="1">
        <f t="shared" si="110"/>
        <v>28494.38852994741</v>
      </c>
      <c r="BC136" s="1">
        <f t="shared" si="110"/>
        <v>35981.791787997034</v>
      </c>
      <c r="BD136" s="1">
        <f>SUM(BA136:BC136)*BT136*0.75+0.1*econlow!BD136+0.15*econhigh!BD136</f>
        <v>8495.7365526368103</v>
      </c>
      <c r="BE136" s="2">
        <f t="shared" ref="BE136:BG151" si="115">BE135</f>
        <v>0.14950789050460667</v>
      </c>
      <c r="BF136" s="2">
        <f t="shared" si="115"/>
        <v>0.11076968641152254</v>
      </c>
      <c r="BG136" s="2">
        <f t="shared" si="115"/>
        <v>5.7402569690651904E-2</v>
      </c>
      <c r="BH136" s="2">
        <f t="shared" si="104"/>
        <v>9.6581531633995771E-2</v>
      </c>
      <c r="BI136" s="2">
        <f t="shared" si="111"/>
        <v>2.2352609323137459E-3</v>
      </c>
      <c r="BJ136" s="2">
        <f t="shared" si="111"/>
        <v>1.2269923427707043E-3</v>
      </c>
      <c r="BK136" s="2">
        <f t="shared" si="111"/>
        <v>3.295055007090149E-4</v>
      </c>
      <c r="BL136" s="2">
        <f t="shared" si="105"/>
        <v>368.55220606139721</v>
      </c>
      <c r="BM136" s="2">
        <f t="shared" si="105"/>
        <v>69.504588140622772</v>
      </c>
      <c r="BN136" s="2">
        <f t="shared" si="105"/>
        <v>7.0391617247342078</v>
      </c>
      <c r="BO136" s="2">
        <f t="shared" si="112"/>
        <v>354.1841427950967</v>
      </c>
      <c r="BP136" s="2">
        <f t="shared" si="112"/>
        <v>37.695725614577668</v>
      </c>
      <c r="BQ136" s="2">
        <f t="shared" si="112"/>
        <v>7.9473215608476062</v>
      </c>
      <c r="BR136" s="11">
        <f t="shared" si="113"/>
        <v>4.1496563611116616E-2</v>
      </c>
      <c r="BS136" s="17">
        <f t="shared" si="102"/>
        <v>3.0141130516194201E-2</v>
      </c>
      <c r="BT136" s="17">
        <f t="shared" si="103"/>
        <v>0.1089452116955999</v>
      </c>
      <c r="BU136" s="12">
        <f>(BU$3*tempmid!$I246+BU$4*tempmid!$I246^2+BU$5*tempmid!$I246^6)*(K136/K$56)^$BW$1</f>
        <v>0.32879970729151869</v>
      </c>
      <c r="BV136" s="12">
        <f>(BV$3*tempmid!$I246+BV$4*tempmid!$I246^2+BV$5*tempmid!$I246^6)*(L136/L$56)^$BW$1</f>
        <v>-0.9844423513300592</v>
      </c>
      <c r="BW136" s="12">
        <f>(BW$3*tempmid!$I246+BW$4*tempmid!$I246^2+BW$5*tempmid!$I246^6)*(M136/M$56)^$BW$1</f>
        <v>-1.8754784285351023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89"/>
        <v>2091</v>
      </c>
      <c r="B137" s="5">
        <f t="shared" si="90"/>
        <v>1163.9795422716506</v>
      </c>
      <c r="C137" s="5">
        <f t="shared" si="90"/>
        <v>2957.0281939623542</v>
      </c>
      <c r="D137" s="5">
        <f t="shared" si="90"/>
        <v>4348.4899491188889</v>
      </c>
      <c r="E137" s="15">
        <f t="shared" si="91"/>
        <v>6.4452534568764416E-5</v>
      </c>
      <c r="F137" s="15">
        <f t="shared" si="91"/>
        <v>1.269758149961509E-4</v>
      </c>
      <c r="G137" s="15">
        <f t="shared" si="91"/>
        <v>2.5921660951338794E-4</v>
      </c>
      <c r="H137" s="5">
        <f t="shared" si="92"/>
        <v>166621.35103699806</v>
      </c>
      <c r="I137" s="5">
        <f t="shared" si="92"/>
        <v>57435.713914684537</v>
      </c>
      <c r="J137" s="5">
        <f t="shared" si="92"/>
        <v>21637.014051543611</v>
      </c>
      <c r="K137" s="5">
        <f t="shared" si="93"/>
        <v>143148.00646050513</v>
      </c>
      <c r="L137" s="5">
        <f t="shared" si="93"/>
        <v>19423.458332915627</v>
      </c>
      <c r="M137" s="5">
        <f t="shared" si="93"/>
        <v>4975.7534925262507</v>
      </c>
      <c r="N137" s="15">
        <f t="shared" si="94"/>
        <v>1.0489659377661775E-2</v>
      </c>
      <c r="O137" s="15">
        <f t="shared" si="94"/>
        <v>1.3806941475462242E-2</v>
      </c>
      <c r="P137" s="15">
        <f t="shared" si="94"/>
        <v>1.2573345778297274E-2</v>
      </c>
      <c r="Q137" s="5">
        <f t="shared" si="95"/>
        <v>9778.2577318939329</v>
      </c>
      <c r="R137" s="5">
        <f t="shared" si="95"/>
        <v>12757.13398656915</v>
      </c>
      <c r="S137" s="5">
        <f t="shared" si="95"/>
        <v>6433.9703345627649</v>
      </c>
      <c r="T137" s="5">
        <f t="shared" si="96"/>
        <v>58.685502614383935</v>
      </c>
      <c r="U137" s="5">
        <f t="shared" si="96"/>
        <v>222.1115246433377</v>
      </c>
      <c r="V137" s="5">
        <f t="shared" si="96"/>
        <v>297.35943782426659</v>
      </c>
      <c r="W137" s="15">
        <f t="shared" si="97"/>
        <v>-1.0734613539272964E-2</v>
      </c>
      <c r="X137" s="15">
        <f t="shared" si="97"/>
        <v>-1.217998157191269E-2</v>
      </c>
      <c r="Y137" s="15">
        <f t="shared" si="97"/>
        <v>-9.7425357312937999E-3</v>
      </c>
      <c r="Z137" s="5">
        <f t="shared" si="100"/>
        <v>13861.443537388004</v>
      </c>
      <c r="AA137" s="5">
        <f t="shared" si="100"/>
        <v>33359.594978155386</v>
      </c>
      <c r="AB137" s="5">
        <f t="shared" si="100"/>
        <v>31259.958560296353</v>
      </c>
      <c r="AC137" s="16">
        <f t="shared" si="106"/>
        <v>1.6662853242027351</v>
      </c>
      <c r="AD137" s="16">
        <f t="shared" si="106"/>
        <v>2.9453819290230987</v>
      </c>
      <c r="AE137" s="16">
        <f t="shared" si="106"/>
        <v>5.1697586666241264</v>
      </c>
      <c r="AF137" s="15">
        <f t="shared" si="107"/>
        <v>-4.0504037456468023E-3</v>
      </c>
      <c r="AG137" s="15">
        <f t="shared" si="107"/>
        <v>2.9673830763510267E-4</v>
      </c>
      <c r="AH137" s="15">
        <f t="shared" si="107"/>
        <v>9.7937136394747881E-3</v>
      </c>
      <c r="AI137" s="1">
        <f t="shared" si="114"/>
        <v>298014.88382632966</v>
      </c>
      <c r="AJ137" s="1">
        <f t="shared" si="114"/>
        <v>99550.734401814567</v>
      </c>
      <c r="AK137" s="1">
        <f t="shared" si="114"/>
        <v>37869.585681561381</v>
      </c>
      <c r="AL137" s="14">
        <f t="shared" si="98"/>
        <v>47.170428969766519</v>
      </c>
      <c r="AM137" s="14">
        <f t="shared" si="98"/>
        <v>9.7212884054904762</v>
      </c>
      <c r="AN137" s="14">
        <f t="shared" si="98"/>
        <v>3.2903094872402985</v>
      </c>
      <c r="AO137" s="11">
        <f t="shared" si="99"/>
        <v>9.1361460176629869E-3</v>
      </c>
      <c r="AP137" s="11">
        <f t="shared" si="99"/>
        <v>1.1509134355416598E-2</v>
      </c>
      <c r="AQ137" s="11">
        <f t="shared" si="99"/>
        <v>1.0440237017172215E-2</v>
      </c>
      <c r="AR137" s="1">
        <f t="shared" si="101"/>
        <v>166621.35103699806</v>
      </c>
      <c r="AS137" s="1">
        <f t="shared" si="101"/>
        <v>57435.713914684537</v>
      </c>
      <c r="AT137" s="1">
        <f t="shared" si="101"/>
        <v>21637.014051543611</v>
      </c>
      <c r="AU137" s="1">
        <f t="shared" si="108"/>
        <v>33324.270207399612</v>
      </c>
      <c r="AV137" s="1">
        <f t="shared" si="108"/>
        <v>11487.142782936908</v>
      </c>
      <c r="AW137" s="1">
        <f t="shared" si="108"/>
        <v>4327.4028103087221</v>
      </c>
      <c r="AX137" s="1">
        <f t="shared" si="109"/>
        <v>114518.40516840412</v>
      </c>
      <c r="AY137" s="1">
        <f t="shared" si="109"/>
        <v>15538.766666332504</v>
      </c>
      <c r="AZ137" s="1">
        <f t="shared" si="109"/>
        <v>3980.6027940210006</v>
      </c>
      <c r="BA137" s="1">
        <f t="shared" si="110"/>
        <v>13558.605027819774</v>
      </c>
      <c r="BB137" s="1">
        <f t="shared" si="110"/>
        <v>28538.554859579646</v>
      </c>
      <c r="BC137" s="1">
        <f t="shared" si="110"/>
        <v>36045.45306382313</v>
      </c>
      <c r="BD137" s="1">
        <f>SUM(BA137:BC137)*BT137*0.75+0.1*econlow!BD137+0.15*econhigh!BD137</f>
        <v>8261.0211538205767</v>
      </c>
      <c r="BE137" s="2">
        <f t="shared" si="115"/>
        <v>0.14950789050460667</v>
      </c>
      <c r="BF137" s="2">
        <f t="shared" si="115"/>
        <v>0.11076968641152254</v>
      </c>
      <c r="BG137" s="2">
        <f t="shared" si="115"/>
        <v>5.7402569690651904E-2</v>
      </c>
      <c r="BH137" s="2">
        <f t="shared" si="104"/>
        <v>9.6354904865008764E-2</v>
      </c>
      <c r="BI137" s="2">
        <f t="shared" si="111"/>
        <v>2.2352609323137459E-3</v>
      </c>
      <c r="BJ137" s="2">
        <f t="shared" si="111"/>
        <v>1.2269923427707043E-3</v>
      </c>
      <c r="BK137" s="2">
        <f t="shared" si="111"/>
        <v>3.295055007090149E-4</v>
      </c>
      <c r="BL137" s="2">
        <f t="shared" si="105"/>
        <v>372.44219646233626</v>
      </c>
      <c r="BM137" s="2">
        <f t="shared" si="105"/>
        <v>70.473181174886719</v>
      </c>
      <c r="BN137" s="2">
        <f t="shared" si="105"/>
        <v>7.1295151489018682</v>
      </c>
      <c r="BO137" s="2">
        <f t="shared" si="112"/>
        <v>359.43163696301872</v>
      </c>
      <c r="BP137" s="2">
        <f t="shared" si="112"/>
        <v>38.142765362214973</v>
      </c>
      <c r="BQ137" s="2">
        <f t="shared" si="112"/>
        <v>7.9463970151825576</v>
      </c>
      <c r="BR137" s="11">
        <f t="shared" si="113"/>
        <v>4.1355503899372231E-2</v>
      </c>
      <c r="BS137" s="17">
        <f t="shared" si="102"/>
        <v>2.8940211201165869E-2</v>
      </c>
      <c r="BT137" s="17">
        <f t="shared" si="103"/>
        <v>0.10577205018990281</v>
      </c>
      <c r="BU137" s="12">
        <f>(BU$3*tempmid!$I247+BU$4*tempmid!$I247^2+BU$5*tempmid!$I247^6)*(K137/K$56)^$BW$1</f>
        <v>0.22408026029255293</v>
      </c>
      <c r="BV137" s="12">
        <f>(BV$3*tempmid!$I247+BV$4*tempmid!$I247^2+BV$5*tempmid!$I247^6)*(L137/L$56)^$BW$1</f>
        <v>-1.0643013122155893</v>
      </c>
      <c r="BW137" s="12">
        <f>(BW$3*tempmid!$I247+BW$4*tempmid!$I247^2+BW$5*tempmid!$I247^6)*(M137/M$56)^$BW$1</f>
        <v>-1.9458847226166542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89"/>
        <v>2092</v>
      </c>
      <c r="B138" s="5">
        <f t="shared" ref="B138:D153" si="116">B137*(1+E138)</f>
        <v>1164.050812631752</v>
      </c>
      <c r="C138" s="5">
        <f t="shared" si="116"/>
        <v>2957.3848914740047</v>
      </c>
      <c r="D138" s="5">
        <f t="shared" si="116"/>
        <v>4349.5607898989465</v>
      </c>
      <c r="E138" s="15">
        <f t="shared" ref="E138:G153" si="117">E137*$E$5</f>
        <v>6.1229907840326195E-5</v>
      </c>
      <c r="F138" s="15">
        <f t="shared" si="117"/>
        <v>1.2062702424634335E-4</v>
      </c>
      <c r="G138" s="15">
        <f t="shared" si="117"/>
        <v>2.4625577903771852E-4</v>
      </c>
      <c r="H138" s="5">
        <f t="shared" si="92"/>
        <v>168355.97679024385</v>
      </c>
      <c r="I138" s="5">
        <f t="shared" si="92"/>
        <v>58226.41310497636</v>
      </c>
      <c r="J138" s="5">
        <f t="shared" si="92"/>
        <v>21911.273422894887</v>
      </c>
      <c r="K138" s="5">
        <f t="shared" si="93"/>
        <v>144629.40531746644</v>
      </c>
      <c r="L138" s="5">
        <f t="shared" si="93"/>
        <v>19688.479938083219</v>
      </c>
      <c r="M138" s="5">
        <f t="shared" si="93"/>
        <v>5037.5829839600774</v>
      </c>
      <c r="N138" s="15">
        <f t="shared" si="94"/>
        <v>1.0348721533680827E-2</v>
      </c>
      <c r="O138" s="15">
        <f t="shared" si="94"/>
        <v>1.3644408767231608E-2</v>
      </c>
      <c r="P138" s="15">
        <f t="shared" si="94"/>
        <v>1.2426156465889404E-2</v>
      </c>
      <c r="Q138" s="5">
        <f t="shared" si="95"/>
        <v>9773.9965426532781</v>
      </c>
      <c r="R138" s="5">
        <f t="shared" si="95"/>
        <v>12775.236642583923</v>
      </c>
      <c r="S138" s="5">
        <f t="shared" si="95"/>
        <v>6452.0462221836224</v>
      </c>
      <c r="T138" s="5">
        <f t="shared" ref="T138:V153" si="118">T137*(1+W138)</f>
        <v>58.055536423460531</v>
      </c>
      <c r="U138" s="5">
        <f t="shared" si="118"/>
        <v>219.4062103662724</v>
      </c>
      <c r="V138" s="5">
        <f t="shared" si="118"/>
        <v>294.46240287622624</v>
      </c>
      <c r="W138" s="15">
        <f t="shared" si="97"/>
        <v>-1.0734613539272964E-2</v>
      </c>
      <c r="X138" s="15">
        <f t="shared" si="97"/>
        <v>-1.217998157191269E-2</v>
      </c>
      <c r="Y138" s="15">
        <f t="shared" si="97"/>
        <v>-9.7425357312937999E-3</v>
      </c>
      <c r="Z138" s="5">
        <f t="shared" si="100"/>
        <v>13801.252387109531</v>
      </c>
      <c r="AA138" s="5">
        <f t="shared" si="100"/>
        <v>33422.416485662761</v>
      </c>
      <c r="AB138" s="5">
        <f t="shared" si="100"/>
        <v>31659.805193019845</v>
      </c>
      <c r="AC138" s="16">
        <f t="shared" si="106"/>
        <v>1.659536195884268</v>
      </c>
      <c r="AD138" s="16">
        <f t="shared" si="106"/>
        <v>2.9462559366720562</v>
      </c>
      <c r="AE138" s="16">
        <f t="shared" si="106"/>
        <v>5.220389802590236</v>
      </c>
      <c r="AF138" s="15">
        <f t="shared" si="107"/>
        <v>-4.0504037456468023E-3</v>
      </c>
      <c r="AG138" s="15">
        <f t="shared" si="107"/>
        <v>2.9673830763510267E-4</v>
      </c>
      <c r="AH138" s="15">
        <f t="shared" si="107"/>
        <v>9.7937136394747881E-3</v>
      </c>
      <c r="AI138" s="1">
        <f t="shared" si="114"/>
        <v>301537.66565109632</v>
      </c>
      <c r="AJ138" s="1">
        <f t="shared" si="114"/>
        <v>101082.80374457002</v>
      </c>
      <c r="AK138" s="1">
        <f t="shared" si="114"/>
        <v>38410.02992371397</v>
      </c>
      <c r="AL138" s="14">
        <f t="shared" ref="AL138:AN153" si="119">AL137*(1+AO138)</f>
        <v>47.59707533728227</v>
      </c>
      <c r="AM138" s="14">
        <f t="shared" si="119"/>
        <v>9.832053183713354</v>
      </c>
      <c r="AN138" s="14">
        <f t="shared" si="119"/>
        <v>3.324317582037871</v>
      </c>
      <c r="AO138" s="11">
        <f t="shared" ref="AO138:AQ153" si="120">AO$5*AO137</f>
        <v>9.0447845574863576E-3</v>
      </c>
      <c r="AP138" s="11">
        <f t="shared" si="120"/>
        <v>1.1394043011862432E-2</v>
      </c>
      <c r="AQ138" s="11">
        <f t="shared" si="120"/>
        <v>1.0335834647000492E-2</v>
      </c>
      <c r="AR138" s="1">
        <f t="shared" si="101"/>
        <v>168355.97679024385</v>
      </c>
      <c r="AS138" s="1">
        <f t="shared" si="101"/>
        <v>58226.41310497636</v>
      </c>
      <c r="AT138" s="1">
        <f t="shared" si="101"/>
        <v>21911.273422894887</v>
      </c>
      <c r="AU138" s="1">
        <f t="shared" si="108"/>
        <v>33671.195358048768</v>
      </c>
      <c r="AV138" s="1">
        <f t="shared" si="108"/>
        <v>11645.282620995273</v>
      </c>
      <c r="AW138" s="1">
        <f t="shared" si="108"/>
        <v>4382.2546845789775</v>
      </c>
      <c r="AX138" s="1">
        <f t="shared" si="109"/>
        <v>115703.52425397314</v>
      </c>
      <c r="AY138" s="1">
        <f t="shared" si="109"/>
        <v>15750.783950466577</v>
      </c>
      <c r="AZ138" s="1">
        <f t="shared" si="109"/>
        <v>4030.0663871680617</v>
      </c>
      <c r="BA138" s="1">
        <f t="shared" si="110"/>
        <v>13571.419751783906</v>
      </c>
      <c r="BB138" s="1">
        <f t="shared" si="110"/>
        <v>28582.076339605257</v>
      </c>
      <c r="BC138" s="1">
        <f t="shared" si="110"/>
        <v>36108.044737607561</v>
      </c>
      <c r="BD138" s="1">
        <f>SUM(BA138:BC138)*BT138*0.75+0.1*econlow!BD138+0.15*econhigh!BD138</f>
        <v>8032.5736390670681</v>
      </c>
      <c r="BE138" s="2">
        <f t="shared" si="115"/>
        <v>0.14950789050460667</v>
      </c>
      <c r="BF138" s="2">
        <f t="shared" si="115"/>
        <v>0.11076968641152254</v>
      </c>
      <c r="BG138" s="2">
        <f t="shared" si="115"/>
        <v>5.7402569690651904E-2</v>
      </c>
      <c r="BH138" s="2">
        <f t="shared" si="104"/>
        <v>9.6128384148128049E-2</v>
      </c>
      <c r="BI138" s="2">
        <f t="shared" si="111"/>
        <v>2.2352609323137459E-3</v>
      </c>
      <c r="BJ138" s="2">
        <f t="shared" si="111"/>
        <v>1.2269923427707043E-3</v>
      </c>
      <c r="BK138" s="2">
        <f t="shared" si="111"/>
        <v>3.295055007090149E-4</v>
      </c>
      <c r="BL138" s="2">
        <f t="shared" si="105"/>
        <v>376.31953764075183</v>
      </c>
      <c r="BM138" s="2">
        <f t="shared" si="105"/>
        <v>71.443363026809777</v>
      </c>
      <c r="BN138" s="2">
        <f t="shared" si="105"/>
        <v>7.2198851203831103</v>
      </c>
      <c r="BO138" s="2">
        <f t="shared" si="112"/>
        <v>364.75743269880854</v>
      </c>
      <c r="BP138" s="2">
        <f t="shared" si="112"/>
        <v>38.595183704162991</v>
      </c>
      <c r="BQ138" s="2">
        <f t="shared" si="112"/>
        <v>7.9454904539081417</v>
      </c>
      <c r="BR138" s="11">
        <f t="shared" si="113"/>
        <v>4.1215643895051252E-2</v>
      </c>
      <c r="BS138" s="17">
        <f t="shared" si="102"/>
        <v>2.779090434803368E-2</v>
      </c>
      <c r="BT138" s="17">
        <f t="shared" si="103"/>
        <v>0.10269131086398331</v>
      </c>
      <c r="BU138" s="12">
        <f>(BU$3*tempmid!$I248+BU$4*tempmid!$I248^2+BU$5*tempmid!$I248^6)*(K138/K$56)^$BW$1</f>
        <v>0.11764248669497618</v>
      </c>
      <c r="BV138" s="12">
        <f>(BV$3*tempmid!$I248+BV$4*tempmid!$I248^2+BV$5*tempmid!$I248^6)*(L138/L$56)^$BW$1</f>
        <v>-1.1451709036371547</v>
      </c>
      <c r="BW138" s="12">
        <f>(BW$3*tempmid!$I248+BW$4*tempmid!$I248^2+BW$5*tempmid!$I248^6)*(M138/M$56)^$BW$1</f>
        <v>-2.0170751598797838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89"/>
        <v>2093</v>
      </c>
      <c r="B139" s="5">
        <f t="shared" si="116"/>
        <v>1164.118523619532</v>
      </c>
      <c r="C139" s="5">
        <f t="shared" si="116"/>
        <v>2957.7237949860637</v>
      </c>
      <c r="D139" s="5">
        <f t="shared" si="116"/>
        <v>4350.5783391556952</v>
      </c>
      <c r="E139" s="15">
        <f t="shared" si="117"/>
        <v>5.8168412448309883E-5</v>
      </c>
      <c r="F139" s="15">
        <f t="shared" si="117"/>
        <v>1.1459567303402617E-4</v>
      </c>
      <c r="G139" s="15">
        <f t="shared" si="117"/>
        <v>2.3394299008583258E-4</v>
      </c>
      <c r="H139" s="5">
        <f t="shared" si="92"/>
        <v>170084.64392648754</v>
      </c>
      <c r="I139" s="5">
        <f t="shared" si="92"/>
        <v>59018.275760383716</v>
      </c>
      <c r="J139" s="5">
        <f t="shared" si="92"/>
        <v>22185.545091880005</v>
      </c>
      <c r="K139" s="5">
        <f t="shared" si="93"/>
        <v>146105.95096249512</v>
      </c>
      <c r="L139" s="5">
        <f t="shared" si="93"/>
        <v>19953.95102829803</v>
      </c>
      <c r="M139" s="5">
        <f t="shared" si="93"/>
        <v>5099.4473291533686</v>
      </c>
      <c r="N139" s="15">
        <f t="shared" si="94"/>
        <v>1.0209166260399138E-2</v>
      </c>
      <c r="O139" s="15">
        <f t="shared" si="94"/>
        <v>1.3483574712200852E-2</v>
      </c>
      <c r="P139" s="15">
        <f t="shared" si="94"/>
        <v>1.2280561013142677E-2</v>
      </c>
      <c r="Q139" s="5">
        <f t="shared" si="95"/>
        <v>9768.3578530887607</v>
      </c>
      <c r="R139" s="5">
        <f t="shared" si="95"/>
        <v>12791.25793511819</v>
      </c>
      <c r="S139" s="5">
        <f t="shared" si="95"/>
        <v>6469.1627925754965</v>
      </c>
      <c r="T139" s="5">
        <f t="shared" si="118"/>
        <v>57.432332676139495</v>
      </c>
      <c r="U139" s="5">
        <f t="shared" si="118"/>
        <v>216.733846767248</v>
      </c>
      <c r="V139" s="5">
        <f t="shared" si="118"/>
        <v>291.59359239468199</v>
      </c>
      <c r="W139" s="15">
        <f t="shared" si="97"/>
        <v>-1.0734613539272964E-2</v>
      </c>
      <c r="X139" s="15">
        <f t="shared" si="97"/>
        <v>-1.217998157191269E-2</v>
      </c>
      <c r="Y139" s="15">
        <f t="shared" si="97"/>
        <v>-9.7425357312937999E-3</v>
      </c>
      <c r="Z139" s="5">
        <f t="shared" si="100"/>
        <v>13739.361765128358</v>
      </c>
      <c r="AA139" s="5">
        <f t="shared" si="100"/>
        <v>33479.775420551079</v>
      </c>
      <c r="AB139" s="5">
        <f t="shared" si="100"/>
        <v>32059.689865844768</v>
      </c>
      <c r="AC139" s="16">
        <f t="shared" si="106"/>
        <v>1.652814404260422</v>
      </c>
      <c r="AD139" s="16">
        <f t="shared" si="106"/>
        <v>2.9471302036725642</v>
      </c>
      <c r="AE139" s="16">
        <f t="shared" si="106"/>
        <v>5.2715168054032393</v>
      </c>
      <c r="AF139" s="15">
        <f t="shared" si="107"/>
        <v>-4.0504037456468023E-3</v>
      </c>
      <c r="AG139" s="15">
        <f t="shared" si="107"/>
        <v>2.9673830763510267E-4</v>
      </c>
      <c r="AH139" s="15">
        <f t="shared" si="107"/>
        <v>9.7937136394747881E-3</v>
      </c>
      <c r="AI139" s="1">
        <f t="shared" si="114"/>
        <v>305055.09444403549</v>
      </c>
      <c r="AJ139" s="1">
        <f t="shared" si="114"/>
        <v>102619.8059911083</v>
      </c>
      <c r="AK139" s="1">
        <f t="shared" si="114"/>
        <v>38951.281615921551</v>
      </c>
      <c r="AL139" s="14">
        <f t="shared" si="119"/>
        <v>48.023275576354521</v>
      </c>
      <c r="AM139" s="14">
        <f t="shared" si="119"/>
        <v>9.9429597522148008</v>
      </c>
      <c r="AN139" s="14">
        <f t="shared" si="119"/>
        <v>3.3583335829115106</v>
      </c>
      <c r="AO139" s="11">
        <f t="shared" si="120"/>
        <v>8.9543367119114935E-3</v>
      </c>
      <c r="AP139" s="11">
        <f t="shared" si="120"/>
        <v>1.1280102581743808E-2</v>
      </c>
      <c r="AQ139" s="11">
        <f t="shared" si="120"/>
        <v>1.0232476300530487E-2</v>
      </c>
      <c r="AR139" s="1">
        <f t="shared" si="101"/>
        <v>170084.64392648754</v>
      </c>
      <c r="AS139" s="1">
        <f t="shared" si="101"/>
        <v>59018.275760383716</v>
      </c>
      <c r="AT139" s="1">
        <f t="shared" si="101"/>
        <v>22185.545091880005</v>
      </c>
      <c r="AU139" s="1">
        <f t="shared" si="108"/>
        <v>34016.92878529751</v>
      </c>
      <c r="AV139" s="1">
        <f t="shared" si="108"/>
        <v>11803.655152076744</v>
      </c>
      <c r="AW139" s="1">
        <f t="shared" si="108"/>
        <v>4437.1090183760016</v>
      </c>
      <c r="AX139" s="1">
        <f t="shared" si="109"/>
        <v>116884.76076999609</v>
      </c>
      <c r="AY139" s="1">
        <f t="shared" si="109"/>
        <v>15963.160822638423</v>
      </c>
      <c r="AZ139" s="1">
        <f t="shared" si="109"/>
        <v>4079.5578633226937</v>
      </c>
      <c r="BA139" s="1">
        <f t="shared" si="110"/>
        <v>13584.033602711082</v>
      </c>
      <c r="BB139" s="1">
        <f t="shared" si="110"/>
        <v>28624.965937197627</v>
      </c>
      <c r="BC139" s="1">
        <f t="shared" si="110"/>
        <v>36169.594105541124</v>
      </c>
      <c r="BD139" s="1">
        <f>SUM(BA139:BC139)*BT139*0.75+0.1*econlow!BD139+0.15*econhigh!BD139</f>
        <v>7810.2381204138574</v>
      </c>
      <c r="BE139" s="2">
        <f t="shared" si="115"/>
        <v>0.14950789050460667</v>
      </c>
      <c r="BF139" s="2">
        <f t="shared" si="115"/>
        <v>0.11076968641152254</v>
      </c>
      <c r="BG139" s="2">
        <f t="shared" si="115"/>
        <v>5.7402569690651904E-2</v>
      </c>
      <c r="BH139" s="2">
        <f t="shared" si="104"/>
        <v>9.5901971350940918E-2</v>
      </c>
      <c r="BI139" s="2">
        <f t="shared" si="111"/>
        <v>2.2352609323137459E-3</v>
      </c>
      <c r="BJ139" s="2">
        <f t="shared" si="111"/>
        <v>1.2269923427707043E-3</v>
      </c>
      <c r="BK139" s="2">
        <f t="shared" si="111"/>
        <v>3.295055007090149E-4</v>
      </c>
      <c r="BL139" s="2">
        <f t="shared" si="105"/>
        <v>380.18355975537202</v>
      </c>
      <c r="BM139" s="2">
        <f t="shared" si="105"/>
        <v>72.414972441520689</v>
      </c>
      <c r="BN139" s="2">
        <f t="shared" si="105"/>
        <v>7.310259144002349</v>
      </c>
      <c r="BO139" s="2">
        <f t="shared" si="112"/>
        <v>370.1627012284838</v>
      </c>
      <c r="BP139" s="2">
        <f t="shared" si="112"/>
        <v>39.053045108023973</v>
      </c>
      <c r="BQ139" s="2">
        <f t="shared" si="112"/>
        <v>7.9446014829887108</v>
      </c>
      <c r="BR139" s="11">
        <f t="shared" si="113"/>
        <v>4.1076988123389863E-2</v>
      </c>
      <c r="BS139" s="17">
        <f t="shared" si="102"/>
        <v>2.6690824817106617E-2</v>
      </c>
      <c r="BT139" s="17">
        <f t="shared" si="103"/>
        <v>9.9700301809692526E-2</v>
      </c>
      <c r="BU139" s="12">
        <f>(BU$3*tempmid!$I249+BU$4*tempmid!$I249^2+BU$5*tempmid!$I249^6)*(K139/K$56)^$BW$1</f>
        <v>9.5084422582832218E-3</v>
      </c>
      <c r="BV139" s="12">
        <f>(BV$3*tempmid!$I249+BV$4*tempmid!$I249^2+BV$5*tempmid!$I249^6)*(L139/L$56)^$BW$1</f>
        <v>-1.2270339516309623</v>
      </c>
      <c r="BW139" s="12">
        <f>(BW$3*tempmid!$I249+BW$4*tempmid!$I249^2+BW$5*tempmid!$I249^6)*(M139/M$56)^$BW$1</f>
        <v>-2.0890357601483038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89"/>
        <v>2094</v>
      </c>
      <c r="B140" s="5">
        <f t="shared" si="116"/>
        <v>1164.1828527996317</v>
      </c>
      <c r="C140" s="5">
        <f t="shared" si="116"/>
        <v>2958.0457902175522</v>
      </c>
      <c r="D140" s="5">
        <f t="shared" si="116"/>
        <v>4351.5452370956973</v>
      </c>
      <c r="E140" s="15">
        <f t="shared" si="117"/>
        <v>5.5259991825894384E-5</v>
      </c>
      <c r="F140" s="15">
        <f t="shared" si="117"/>
        <v>1.0886588938232486E-4</v>
      </c>
      <c r="G140" s="15">
        <f t="shared" si="117"/>
        <v>2.2224584058154093E-4</v>
      </c>
      <c r="H140" s="5">
        <f t="shared" si="92"/>
        <v>171807.05766246095</v>
      </c>
      <c r="I140" s="5">
        <f t="shared" si="92"/>
        <v>59811.171076793435</v>
      </c>
      <c r="J140" s="5">
        <f t="shared" si="92"/>
        <v>22459.791420608584</v>
      </c>
      <c r="K140" s="5">
        <f t="shared" si="93"/>
        <v>147577.38206614077</v>
      </c>
      <c r="L140" s="5">
        <f t="shared" si="93"/>
        <v>20219.825965707772</v>
      </c>
      <c r="M140" s="5">
        <f t="shared" si="93"/>
        <v>5161.3369956826346</v>
      </c>
      <c r="N140" s="15">
        <f t="shared" si="94"/>
        <v>1.007098680069074E-2</v>
      </c>
      <c r="O140" s="15">
        <f t="shared" si="94"/>
        <v>1.3324425675530938E-2</v>
      </c>
      <c r="P140" s="15">
        <f t="shared" si="94"/>
        <v>1.2136543930053811E-2</v>
      </c>
      <c r="Q140" s="5">
        <f t="shared" si="95"/>
        <v>9761.3586533101279</v>
      </c>
      <c r="R140" s="5">
        <f t="shared" si="95"/>
        <v>12805.214804833427</v>
      </c>
      <c r="S140" s="5">
        <f t="shared" si="95"/>
        <v>6485.3261194145553</v>
      </c>
      <c r="T140" s="5">
        <f t="shared" si="118"/>
        <v>56.815818780202179</v>
      </c>
      <c r="U140" s="5">
        <f t="shared" si="118"/>
        <v>214.09403250761318</v>
      </c>
      <c r="V140" s="5">
        <f t="shared" si="118"/>
        <v>288.75273140176046</v>
      </c>
      <c r="W140" s="15">
        <f t="shared" si="97"/>
        <v>-1.0734613539272964E-2</v>
      </c>
      <c r="X140" s="15">
        <f t="shared" si="97"/>
        <v>-1.217998157191269E-2</v>
      </c>
      <c r="Y140" s="15">
        <f t="shared" si="97"/>
        <v>-9.7425357312937999E-3</v>
      </c>
      <c r="Z140" s="5">
        <f t="shared" si="100"/>
        <v>13675.817570089535</v>
      </c>
      <c r="AA140" s="5">
        <f t="shared" si="100"/>
        <v>33531.709252603163</v>
      </c>
      <c r="AB140" s="5">
        <f t="shared" si="100"/>
        <v>32459.557089363305</v>
      </c>
      <c r="AC140" s="16">
        <f t="shared" si="106"/>
        <v>1.6461198386065465</v>
      </c>
      <c r="AD140" s="16">
        <f t="shared" si="106"/>
        <v>2.9480047301015824</v>
      </c>
      <c r="AE140" s="16">
        <f t="shared" si="106"/>
        <v>5.3231445314410379</v>
      </c>
      <c r="AF140" s="15">
        <f t="shared" si="107"/>
        <v>-4.0504037456468023E-3</v>
      </c>
      <c r="AG140" s="15">
        <f t="shared" si="107"/>
        <v>2.9673830763510267E-4</v>
      </c>
      <c r="AH140" s="15">
        <f t="shared" si="107"/>
        <v>9.7937136394747881E-3</v>
      </c>
      <c r="AI140" s="1">
        <f t="shared" si="114"/>
        <v>308566.51378492947</v>
      </c>
      <c r="AJ140" s="1">
        <f t="shared" si="114"/>
        <v>104161.48054407421</v>
      </c>
      <c r="AK140" s="1">
        <f t="shared" si="114"/>
        <v>39493.262472705399</v>
      </c>
      <c r="AL140" s="14">
        <f t="shared" si="119"/>
        <v>48.448991990078916</v>
      </c>
      <c r="AM140" s="14">
        <f t="shared" si="119"/>
        <v>10.053995782126222</v>
      </c>
      <c r="AN140" s="14">
        <f t="shared" si="119"/>
        <v>3.3923540110199641</v>
      </c>
      <c r="AO140" s="11">
        <f t="shared" si="120"/>
        <v>8.864793344792378E-3</v>
      </c>
      <c r="AP140" s="11">
        <f t="shared" si="120"/>
        <v>1.116730155592637E-2</v>
      </c>
      <c r="AQ140" s="11">
        <f t="shared" si="120"/>
        <v>1.0130151537525181E-2</v>
      </c>
      <c r="AR140" s="1">
        <f t="shared" si="101"/>
        <v>171807.05766246095</v>
      </c>
      <c r="AS140" s="1">
        <f t="shared" si="101"/>
        <v>59811.171076793435</v>
      </c>
      <c r="AT140" s="1">
        <f t="shared" si="101"/>
        <v>22459.791420608584</v>
      </c>
      <c r="AU140" s="1">
        <f t="shared" si="108"/>
        <v>34361.411532492195</v>
      </c>
      <c r="AV140" s="1">
        <f t="shared" si="108"/>
        <v>11962.234215358687</v>
      </c>
      <c r="AW140" s="1">
        <f t="shared" si="108"/>
        <v>4491.958284121717</v>
      </c>
      <c r="AX140" s="1">
        <f t="shared" si="109"/>
        <v>118061.90565291258</v>
      </c>
      <c r="AY140" s="1">
        <f t="shared" si="109"/>
        <v>16175.86077256622</v>
      </c>
      <c r="AZ140" s="1">
        <f t="shared" si="109"/>
        <v>4129.0695965461082</v>
      </c>
      <c r="BA140" s="1">
        <f t="shared" si="110"/>
        <v>13596.450081362887</v>
      </c>
      <c r="BB140" s="1">
        <f t="shared" si="110"/>
        <v>28667.236204128127</v>
      </c>
      <c r="BC140" s="1">
        <f t="shared" si="110"/>
        <v>36230.127455025358</v>
      </c>
      <c r="BD140" s="1">
        <f>SUM(BA140:BC140)*BT140*0.75+0.1*econlow!BD140+0.15*econhigh!BD140</f>
        <v>7593.8619042771252</v>
      </c>
      <c r="BE140" s="2">
        <f t="shared" si="115"/>
        <v>0.14950789050460667</v>
      </c>
      <c r="BF140" s="2">
        <f t="shared" si="115"/>
        <v>0.11076968641152254</v>
      </c>
      <c r="BG140" s="2">
        <f t="shared" si="115"/>
        <v>5.7402569690651904E-2</v>
      </c>
      <c r="BH140" s="2">
        <f t="shared" si="104"/>
        <v>9.5675668899179181E-2</v>
      </c>
      <c r="BI140" s="2">
        <f t="shared" si="111"/>
        <v>2.2352609323137459E-3</v>
      </c>
      <c r="BJ140" s="2">
        <f t="shared" si="111"/>
        <v>1.2269923427707043E-3</v>
      </c>
      <c r="BK140" s="2">
        <f t="shared" si="111"/>
        <v>3.295055007090149E-4</v>
      </c>
      <c r="BL140" s="2">
        <f t="shared" si="105"/>
        <v>384.03360388867395</v>
      </c>
      <c r="BM140" s="2">
        <f t="shared" si="105"/>
        <v>73.387848923374165</v>
      </c>
      <c r="BN140" s="2">
        <f t="shared" si="105"/>
        <v>7.4006248178676683</v>
      </c>
      <c r="BO140" s="2">
        <f t="shared" si="112"/>
        <v>375.64863136368507</v>
      </c>
      <c r="BP140" s="2">
        <f t="shared" si="112"/>
        <v>39.516414830943923</v>
      </c>
      <c r="BQ140" s="2">
        <f t="shared" si="112"/>
        <v>7.9437297231727495</v>
      </c>
      <c r="BR140" s="11">
        <f t="shared" si="113"/>
        <v>4.093954035334188E-2</v>
      </c>
      <c r="BS140" s="17">
        <f t="shared" si="102"/>
        <v>2.563770510883983E-2</v>
      </c>
      <c r="BT140" s="17">
        <f t="shared" si="103"/>
        <v>9.6796409523973323E-2</v>
      </c>
      <c r="BU140" s="12">
        <f>(BU$3*tempmid!$I250+BU$4*tempmid!$I250^2+BU$5*tempmid!$I250^6)*(K140/K$56)^$BW$1</f>
        <v>-0.10029935776863869</v>
      </c>
      <c r="BV140" s="12">
        <f>(BV$3*tempmid!$I250+BV$4*tempmid!$I250^2+BV$5*tempmid!$I250^6)*(L140/L$56)^$BW$1</f>
        <v>-1.3098730697136767</v>
      </c>
      <c r="BW140" s="12">
        <f>(BW$3*tempmid!$I250+BW$4*tempmid!$I250^2+BW$5*tempmid!$I250^6)*(M140/M$56)^$BW$1</f>
        <v>-2.1617523857357375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89"/>
        <v>2095</v>
      </c>
      <c r="B141" s="5">
        <f t="shared" si="116"/>
        <v>1164.243968897815</v>
      </c>
      <c r="C141" s="5">
        <f t="shared" si="116"/>
        <v>2958.3517189890485</v>
      </c>
      <c r="D141" s="5">
        <f t="shared" si="116"/>
        <v>4352.4639942832919</v>
      </c>
      <c r="E141" s="15">
        <f t="shared" si="117"/>
        <v>5.249699223459966E-5</v>
      </c>
      <c r="F141" s="15">
        <f t="shared" si="117"/>
        <v>1.0342259491320861E-4</v>
      </c>
      <c r="G141" s="15">
        <f t="shared" si="117"/>
        <v>2.1113354855246388E-4</v>
      </c>
      <c r="H141" s="5">
        <f t="shared" si="92"/>
        <v>173522.9282081695</v>
      </c>
      <c r="I141" s="5">
        <f t="shared" si="92"/>
        <v>60604.968933157448</v>
      </c>
      <c r="J141" s="5">
        <f t="shared" si="92"/>
        <v>22733.975068811826</v>
      </c>
      <c r="K141" s="5">
        <f t="shared" si="93"/>
        <v>149043.4417903345</v>
      </c>
      <c r="L141" s="5">
        <f t="shared" si="93"/>
        <v>20486.059363444405</v>
      </c>
      <c r="M141" s="5">
        <f t="shared" si="93"/>
        <v>5223.2425354170828</v>
      </c>
      <c r="N141" s="15">
        <f t="shared" si="94"/>
        <v>9.9341762515929855E-3</v>
      </c>
      <c r="O141" s="15">
        <f t="shared" si="94"/>
        <v>1.316694803348728E-2</v>
      </c>
      <c r="P141" s="15">
        <f t="shared" si="94"/>
        <v>1.1994089862032098E-2</v>
      </c>
      <c r="Q141" s="5">
        <f t="shared" si="95"/>
        <v>9753.0163281859968</v>
      </c>
      <c r="R141" s="5">
        <f t="shared" si="95"/>
        <v>12817.124952544938</v>
      </c>
      <c r="S141" s="5">
        <f t="shared" si="95"/>
        <v>6500.5425462932262</v>
      </c>
      <c r="T141" s="5">
        <f t="shared" si="118"/>
        <v>56.205922922679342</v>
      </c>
      <c r="U141" s="5">
        <f t="shared" si="118"/>
        <v>211.48637113701398</v>
      </c>
      <c r="V141" s="5">
        <f t="shared" si="118"/>
        <v>285.93954759857013</v>
      </c>
      <c r="W141" s="15">
        <f t="shared" si="97"/>
        <v>-1.0734613539272964E-2</v>
      </c>
      <c r="X141" s="15">
        <f t="shared" si="97"/>
        <v>-1.217998157191269E-2</v>
      </c>
      <c r="Y141" s="15">
        <f t="shared" si="97"/>
        <v>-9.7425357312937999E-3</v>
      </c>
      <c r="Z141" s="5">
        <f t="shared" si="100"/>
        <v>13610.665713917519</v>
      </c>
      <c r="AA141" s="5">
        <f t="shared" si="100"/>
        <v>33578.257560395345</v>
      </c>
      <c r="AB141" s="5">
        <f t="shared" si="100"/>
        <v>32859.351798172713</v>
      </c>
      <c r="AC141" s="16">
        <f t="shared" si="106"/>
        <v>1.6394523886464711</v>
      </c>
      <c r="AD141" s="16">
        <f t="shared" si="106"/>
        <v>2.9488795160360928</v>
      </c>
      <c r="AE141" s="16">
        <f t="shared" si="106"/>
        <v>5.3752778846435074</v>
      </c>
      <c r="AF141" s="15">
        <f t="shared" si="107"/>
        <v>-4.0504037456468023E-3</v>
      </c>
      <c r="AG141" s="15">
        <f t="shared" si="107"/>
        <v>2.9673830763510267E-4</v>
      </c>
      <c r="AH141" s="15">
        <f t="shared" si="107"/>
        <v>9.7937136394747881E-3</v>
      </c>
      <c r="AI141" s="1">
        <f t="shared" si="114"/>
        <v>312071.27393892873</v>
      </c>
      <c r="AJ141" s="1">
        <f t="shared" si="114"/>
        <v>105707.56670502547</v>
      </c>
      <c r="AK141" s="1">
        <f t="shared" si="114"/>
        <v>40035.89450955658</v>
      </c>
      <c r="AL141" s="14">
        <f t="shared" si="119"/>
        <v>48.874187388816907</v>
      </c>
      <c r="AM141" s="14">
        <f t="shared" si="119"/>
        <v>10.165149024839828</v>
      </c>
      <c r="AN141" s="14">
        <f t="shared" si="119"/>
        <v>3.426375420618522</v>
      </c>
      <c r="AO141" s="11">
        <f t="shared" si="120"/>
        <v>8.7761454113444541E-3</v>
      </c>
      <c r="AP141" s="11">
        <f t="shared" si="120"/>
        <v>1.1055628540367107E-2</v>
      </c>
      <c r="AQ141" s="11">
        <f t="shared" si="120"/>
        <v>1.0028850022149928E-2</v>
      </c>
      <c r="AR141" s="1">
        <f t="shared" si="101"/>
        <v>173522.9282081695</v>
      </c>
      <c r="AS141" s="1">
        <f t="shared" si="101"/>
        <v>60604.968933157448</v>
      </c>
      <c r="AT141" s="1">
        <f t="shared" si="101"/>
        <v>22733.975068811826</v>
      </c>
      <c r="AU141" s="1">
        <f t="shared" si="108"/>
        <v>34704.585641633901</v>
      </c>
      <c r="AV141" s="1">
        <f t="shared" si="108"/>
        <v>12120.99378663149</v>
      </c>
      <c r="AW141" s="1">
        <f t="shared" si="108"/>
        <v>4546.7950137623657</v>
      </c>
      <c r="AX141" s="1">
        <f t="shared" si="109"/>
        <v>119234.75343226761</v>
      </c>
      <c r="AY141" s="1">
        <f t="shared" si="109"/>
        <v>16388.847490755525</v>
      </c>
      <c r="AZ141" s="1">
        <f t="shared" si="109"/>
        <v>4178.5940283336668</v>
      </c>
      <c r="BA141" s="1">
        <f t="shared" si="110"/>
        <v>13608.672588168274</v>
      </c>
      <c r="BB141" s="1">
        <f t="shared" si="110"/>
        <v>28708.899293949442</v>
      </c>
      <c r="BC141" s="1">
        <f t="shared" si="110"/>
        <v>36289.670106880541</v>
      </c>
      <c r="BD141" s="1">
        <f>SUM(BA141:BC141)*BT141*0.75+0.1*econlow!BD141+0.15*econhigh!BD141</f>
        <v>7383.2954724983438</v>
      </c>
      <c r="BE141" s="2">
        <f t="shared" si="115"/>
        <v>0.14950789050460667</v>
      </c>
      <c r="BF141" s="2">
        <f t="shared" si="115"/>
        <v>0.11076968641152254</v>
      </c>
      <c r="BG141" s="2">
        <f t="shared" si="115"/>
        <v>5.7402569690651904E-2</v>
      </c>
      <c r="BH141" s="2">
        <f t="shared" si="104"/>
        <v>9.544947975614787E-2</v>
      </c>
      <c r="BI141" s="2">
        <f t="shared" si="111"/>
        <v>2.2352609323137459E-3</v>
      </c>
      <c r="BJ141" s="2">
        <f t="shared" si="111"/>
        <v>1.2269923427707043E-3</v>
      </c>
      <c r="BK141" s="2">
        <f t="shared" si="111"/>
        <v>3.295055007090149E-4</v>
      </c>
      <c r="BL141" s="2">
        <f t="shared" si="105"/>
        <v>387.86902228440414</v>
      </c>
      <c r="BM141" s="2">
        <f t="shared" si="105"/>
        <v>74.361832814840611</v>
      </c>
      <c r="BN141" s="2">
        <f t="shared" si="105"/>
        <v>7.4909698381551024</v>
      </c>
      <c r="BO141" s="2">
        <f t="shared" si="112"/>
        <v>381.2164297600491</v>
      </c>
      <c r="BP141" s="2">
        <f t="shared" si="112"/>
        <v>39.985358928355765</v>
      </c>
      <c r="BQ141" s="2">
        <f t="shared" si="112"/>
        <v>7.9428748092686563</v>
      </c>
      <c r="BR141" s="11">
        <f t="shared" si="113"/>
        <v>4.0803303629721704E-2</v>
      </c>
      <c r="BS141" s="17">
        <f t="shared" si="102"/>
        <v>2.4629389234399949E-2</v>
      </c>
      <c r="BT141" s="17">
        <f t="shared" si="103"/>
        <v>9.3977096625216819E-2</v>
      </c>
      <c r="BU141" s="12">
        <f>(BU$3*tempmid!$I251+BU$4*tempmid!$I251^2+BU$5*tempmid!$I251^6)*(K141/K$56)^$BW$1</f>
        <v>-0.2117579710145289</v>
      </c>
      <c r="BV141" s="12">
        <f>(BV$3*tempmid!$I251+BV$4*tempmid!$I251^2+BV$5*tempmid!$I251^6)*(L141/L$56)^$BW$1</f>
        <v>-1.3936706801636467</v>
      </c>
      <c r="BW141" s="12">
        <f>(BW$3*tempmid!$I251+BW$4*tempmid!$I251^2+BW$5*tempmid!$I251^6)*(M141/M$56)^$BW$1</f>
        <v>-2.2352107578916809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89"/>
        <v>2096</v>
      </c>
      <c r="B142" s="5">
        <f t="shared" si="116"/>
        <v>1164.3020322390798</v>
      </c>
      <c r="C142" s="5">
        <f t="shared" si="116"/>
        <v>2958.6423813799202</v>
      </c>
      <c r="D142" s="5">
        <f t="shared" si="116"/>
        <v>4353.3369978929486</v>
      </c>
      <c r="E142" s="15">
        <f t="shared" si="117"/>
        <v>4.9872142622869677E-5</v>
      </c>
      <c r="F142" s="15">
        <f t="shared" si="117"/>
        <v>9.8251465167548176E-5</v>
      </c>
      <c r="G142" s="15">
        <f t="shared" si="117"/>
        <v>2.0057687112484069E-4</v>
      </c>
      <c r="H142" s="5">
        <f t="shared" si="92"/>
        <v>175231.97086578631</v>
      </c>
      <c r="I142" s="5">
        <f t="shared" si="92"/>
        <v>61399.539953923711</v>
      </c>
      <c r="J142" s="5">
        <f t="shared" si="92"/>
        <v>23008.059007965567</v>
      </c>
      <c r="K142" s="5">
        <f t="shared" si="93"/>
        <v>150503.8778716173</v>
      </c>
      <c r="L142" s="5">
        <f t="shared" si="93"/>
        <v>20752.606107564363</v>
      </c>
      <c r="M142" s="5">
        <f t="shared" si="93"/>
        <v>5285.1545881014172</v>
      </c>
      <c r="N142" s="15">
        <f t="shared" si="94"/>
        <v>9.7987275638551363E-3</v>
      </c>
      <c r="O142" s="15">
        <f t="shared" si="94"/>
        <v>1.301112817214567E-2</v>
      </c>
      <c r="P142" s="15">
        <f t="shared" si="94"/>
        <v>1.1853183585584848E-2</v>
      </c>
      <c r="Q142" s="5">
        <f t="shared" si="95"/>
        <v>9743.3486380050781</v>
      </c>
      <c r="R142" s="5">
        <f t="shared" si="95"/>
        <v>12827.006813036171</v>
      </c>
      <c r="S142" s="5">
        <f t="shared" si="95"/>
        <v>6514.8186792980268</v>
      </c>
      <c r="T142" s="5">
        <f t="shared" si="118"/>
        <v>55.602574061486216</v>
      </c>
      <c r="U142" s="5">
        <f t="shared" si="118"/>
        <v>208.91047103385446</v>
      </c>
      <c r="V142" s="5">
        <f t="shared" si="118"/>
        <v>283.15377133910107</v>
      </c>
      <c r="W142" s="15">
        <f t="shared" si="97"/>
        <v>-1.0734613539272964E-2</v>
      </c>
      <c r="X142" s="15">
        <f t="shared" si="97"/>
        <v>-1.217998157191269E-2</v>
      </c>
      <c r="Y142" s="15">
        <f t="shared" si="97"/>
        <v>-9.7425357312937999E-3</v>
      </c>
      <c r="Z142" s="5">
        <f t="shared" si="100"/>
        <v>13543.952088393362</v>
      </c>
      <c r="AA142" s="5">
        <f t="shared" si="100"/>
        <v>33619.461966245806</v>
      </c>
      <c r="AB142" s="5">
        <f t="shared" si="100"/>
        <v>33259.019372024282</v>
      </c>
      <c r="AC142" s="16">
        <f t="shared" si="106"/>
        <v>1.6328119445506879</v>
      </c>
      <c r="AD142" s="16">
        <f t="shared" si="106"/>
        <v>2.9497545615531013</v>
      </c>
      <c r="AE142" s="16">
        <f t="shared" si="106"/>
        <v>5.4279218169783077</v>
      </c>
      <c r="AF142" s="15">
        <f t="shared" si="107"/>
        <v>-4.0504037456468023E-3</v>
      </c>
      <c r="AG142" s="15">
        <f t="shared" si="107"/>
        <v>2.9673830763510267E-4</v>
      </c>
      <c r="AH142" s="15">
        <f t="shared" si="107"/>
        <v>9.7937136394747881E-3</v>
      </c>
      <c r="AI142" s="1">
        <f t="shared" si="114"/>
        <v>315568.73218666977</v>
      </c>
      <c r="AJ142" s="1">
        <f t="shared" si="114"/>
        <v>107257.80382115442</v>
      </c>
      <c r="AK142" s="1">
        <f t="shared" si="114"/>
        <v>40579.100072363282</v>
      </c>
      <c r="AL142" s="14">
        <f t="shared" si="119"/>
        <v>49.298825094448603</v>
      </c>
      <c r="AM142" s="14">
        <f t="shared" si="119"/>
        <v>10.276407315399169</v>
      </c>
      <c r="AN142" s="14">
        <f t="shared" si="119"/>
        <v>3.4603943997793563</v>
      </c>
      <c r="AO142" s="11">
        <f t="shared" si="120"/>
        <v>8.6883839572310089E-3</v>
      </c>
      <c r="AP142" s="11">
        <f t="shared" si="120"/>
        <v>1.0945072254963436E-2</v>
      </c>
      <c r="AQ142" s="11">
        <f t="shared" si="120"/>
        <v>9.9285615219284282E-3</v>
      </c>
      <c r="AR142" s="1">
        <f t="shared" si="101"/>
        <v>175231.97086578631</v>
      </c>
      <c r="AS142" s="1">
        <f t="shared" si="101"/>
        <v>61399.539953923711</v>
      </c>
      <c r="AT142" s="1">
        <f t="shared" si="101"/>
        <v>23008.059007965567</v>
      </c>
      <c r="AU142" s="1">
        <f t="shared" si="108"/>
        <v>35046.394173157263</v>
      </c>
      <c r="AV142" s="1">
        <f t="shared" si="108"/>
        <v>12279.907990784743</v>
      </c>
      <c r="AW142" s="1">
        <f t="shared" si="108"/>
        <v>4601.6118015931133</v>
      </c>
      <c r="AX142" s="1">
        <f t="shared" si="109"/>
        <v>120403.10229729385</v>
      </c>
      <c r="AY142" s="1">
        <f t="shared" si="109"/>
        <v>16602.084886051493</v>
      </c>
      <c r="AZ142" s="1">
        <f t="shared" si="109"/>
        <v>4228.1236704811336</v>
      </c>
      <c r="BA142" s="1">
        <f t="shared" si="110"/>
        <v>13620.704427451084</v>
      </c>
      <c r="BB142" s="1">
        <f t="shared" si="110"/>
        <v>28749.966978429824</v>
      </c>
      <c r="BC142" s="1">
        <f t="shared" si="110"/>
        <v>36348.246455850116</v>
      </c>
      <c r="BD142" s="1">
        <f>SUM(BA142:BC142)*BT142*0.75+0.1*econlow!BD142+0.15*econhigh!BD142</f>
        <v>7178.3924595172366</v>
      </c>
      <c r="BE142" s="2">
        <f t="shared" si="115"/>
        <v>0.14950789050460667</v>
      </c>
      <c r="BF142" s="2">
        <f t="shared" si="115"/>
        <v>0.11076968641152254</v>
      </c>
      <c r="BG142" s="2">
        <f t="shared" si="115"/>
        <v>5.7402569690651904E-2</v>
      </c>
      <c r="BH142" s="2">
        <f t="shared" si="104"/>
        <v>9.5223407402674931E-2</v>
      </c>
      <c r="BI142" s="2">
        <f t="shared" si="111"/>
        <v>2.2352609323137459E-3</v>
      </c>
      <c r="BJ142" s="2">
        <f t="shared" si="111"/>
        <v>1.2269923427707043E-3</v>
      </c>
      <c r="BK142" s="2">
        <f t="shared" si="111"/>
        <v>3.295055007090149E-4</v>
      </c>
      <c r="BL142" s="2">
        <f t="shared" si="105"/>
        <v>391.68917856863266</v>
      </c>
      <c r="BM142" s="2">
        <f t="shared" si="105"/>
        <v>75.336765373108321</v>
      </c>
      <c r="BN142" s="2">
        <f t="shared" si="105"/>
        <v>7.5812820037622544</v>
      </c>
      <c r="BO142" s="2">
        <f t="shared" si="112"/>
        <v>386.86732117960679</v>
      </c>
      <c r="BP142" s="2">
        <f t="shared" si="112"/>
        <v>40.459944262857888</v>
      </c>
      <c r="BQ142" s="2">
        <f t="shared" si="112"/>
        <v>7.942036389457086</v>
      </c>
      <c r="BR142" s="11">
        <f t="shared" si="113"/>
        <v>4.0668280304182208E-2</v>
      </c>
      <c r="BS142" s="17">
        <f t="shared" si="102"/>
        <v>2.3663826919559962E-2</v>
      </c>
      <c r="BT142" s="17">
        <f t="shared" si="103"/>
        <v>9.1239899636132826E-2</v>
      </c>
      <c r="BU142" s="12">
        <f>(BU$3*tempmid!$I252+BU$4*tempmid!$I252^2+BU$5*tempmid!$I252^6)*(K142/K$56)^$BW$1</f>
        <v>-0.32484405979087971</v>
      </c>
      <c r="BV142" s="12">
        <f>(BV$3*tempmid!$I252+BV$4*tempmid!$I252^2+BV$5*tempmid!$I252^6)*(L142/L$56)^$BW$1</f>
        <v>-1.4784090348150498</v>
      </c>
      <c r="BW142" s="12">
        <f>(BW$3*tempmid!$I252+BW$4*tempmid!$I252^2+BW$5*tempmid!$I252^6)*(M142/M$56)^$BW$1</f>
        <v>-2.3093964728788703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89"/>
        <v>2097</v>
      </c>
      <c r="B143" s="5">
        <f t="shared" si="116"/>
        <v>1164.3571951642373</v>
      </c>
      <c r="C143" s="5">
        <f t="shared" si="116"/>
        <v>2958.9185377813533</v>
      </c>
      <c r="D143" s="5">
        <f t="shared" si="116"/>
        <v>4354.1665176712386</v>
      </c>
      <c r="E143" s="15">
        <f t="shared" si="117"/>
        <v>4.737853549172619E-5</v>
      </c>
      <c r="F143" s="15">
        <f t="shared" si="117"/>
        <v>9.3338891909170766E-5</v>
      </c>
      <c r="G143" s="15">
        <f t="shared" si="117"/>
        <v>1.9054802756859865E-4</v>
      </c>
      <c r="H143" s="5">
        <f t="shared" si="92"/>
        <v>176933.90612126002</v>
      </c>
      <c r="I143" s="5">
        <f t="shared" si="92"/>
        <v>62194.755569569228</v>
      </c>
      <c r="J143" s="5">
        <f t="shared" si="92"/>
        <v>23282.006534999269</v>
      </c>
      <c r="K143" s="5">
        <f t="shared" si="93"/>
        <v>151958.4426979066</v>
      </c>
      <c r="L143" s="5">
        <f t="shared" si="93"/>
        <v>21019.421378259336</v>
      </c>
      <c r="M143" s="5">
        <f t="shared" si="93"/>
        <v>5347.0638847894379</v>
      </c>
      <c r="N143" s="15">
        <f t="shared" si="94"/>
        <v>9.6646335420678131E-3</v>
      </c>
      <c r="O143" s="15">
        <f t="shared" si="94"/>
        <v>1.2856952486450357E-2</v>
      </c>
      <c r="P143" s="15">
        <f t="shared" si="94"/>
        <v>1.1713810004233105E-2</v>
      </c>
      <c r="Q143" s="5">
        <f t="shared" si="95"/>
        <v>9732.3736991425631</v>
      </c>
      <c r="R143" s="5">
        <f t="shared" si="95"/>
        <v>12834.879528707563</v>
      </c>
      <c r="S143" s="5">
        <f t="shared" si="95"/>
        <v>6528.1613795231642</v>
      </c>
      <c r="T143" s="5">
        <f t="shared" si="118"/>
        <v>55.005701917147356</v>
      </c>
      <c r="U143" s="5">
        <f t="shared" si="118"/>
        <v>206.3659453464825</v>
      </c>
      <c r="V143" s="5">
        <f t="shared" si="118"/>
        <v>280.39513560437928</v>
      </c>
      <c r="W143" s="15">
        <f t="shared" si="97"/>
        <v>-1.0734613539272964E-2</v>
      </c>
      <c r="X143" s="15">
        <f t="shared" si="97"/>
        <v>-1.217998157191269E-2</v>
      </c>
      <c r="Y143" s="15">
        <f t="shared" si="97"/>
        <v>-9.7425357312937999E-3</v>
      </c>
      <c r="Z143" s="5">
        <f t="shared" si="100"/>
        <v>13475.722532450623</v>
      </c>
      <c r="AA143" s="5">
        <f t="shared" si="100"/>
        <v>33655.366070504824</v>
      </c>
      <c r="AB143" s="5">
        <f t="shared" si="100"/>
        <v>33658.505656386544</v>
      </c>
      <c r="AC143" s="16">
        <f t="shared" si="106"/>
        <v>1.626198396934543</v>
      </c>
      <c r="AD143" s="16">
        <f t="shared" si="106"/>
        <v>2.9506298667296353</v>
      </c>
      <c r="AE143" s="16">
        <f t="shared" si="106"/>
        <v>5.4810813289112508</v>
      </c>
      <c r="AF143" s="15">
        <f t="shared" si="107"/>
        <v>-4.0504037456468023E-3</v>
      </c>
      <c r="AG143" s="15">
        <f t="shared" si="107"/>
        <v>2.9673830763510267E-4</v>
      </c>
      <c r="AH143" s="15">
        <f t="shared" si="107"/>
        <v>9.7937136394747881E-3</v>
      </c>
      <c r="AI143" s="1">
        <f t="shared" si="114"/>
        <v>319058.25314116006</v>
      </c>
      <c r="AJ143" s="1">
        <f t="shared" si="114"/>
        <v>108811.93142982373</v>
      </c>
      <c r="AK143" s="1">
        <f t="shared" si="114"/>
        <v>41122.801866720067</v>
      </c>
      <c r="AL143" s="14">
        <f t="shared" si="119"/>
        <v>49.722868944298938</v>
      </c>
      <c r="AM143" s="14">
        <f t="shared" si="119"/>
        <v>10.387758575781763</v>
      </c>
      <c r="AN143" s="14">
        <f t="shared" si="119"/>
        <v>3.4944075710808185</v>
      </c>
      <c r="AO143" s="11">
        <f t="shared" si="120"/>
        <v>8.6015001176586985E-3</v>
      </c>
      <c r="AP143" s="11">
        <f t="shared" si="120"/>
        <v>1.0835621532413801E-2</v>
      </c>
      <c r="AQ143" s="11">
        <f t="shared" si="120"/>
        <v>9.8292759067091437E-3</v>
      </c>
      <c r="AR143" s="1">
        <f t="shared" si="101"/>
        <v>176933.90612126002</v>
      </c>
      <c r="AS143" s="1">
        <f t="shared" si="101"/>
        <v>62194.755569569228</v>
      </c>
      <c r="AT143" s="1">
        <f t="shared" si="101"/>
        <v>23282.006534999269</v>
      </c>
      <c r="AU143" s="1">
        <f t="shared" si="108"/>
        <v>35386.781224252009</v>
      </c>
      <c r="AV143" s="1">
        <f t="shared" si="108"/>
        <v>12438.951113913847</v>
      </c>
      <c r="AW143" s="1">
        <f t="shared" si="108"/>
        <v>4656.4013069998537</v>
      </c>
      <c r="AX143" s="1">
        <f t="shared" si="109"/>
        <v>121566.75415832528</v>
      </c>
      <c r="AY143" s="1">
        <f t="shared" si="109"/>
        <v>16815.537102607468</v>
      </c>
      <c r="AZ143" s="1">
        <f t="shared" si="109"/>
        <v>4277.6511078315498</v>
      </c>
      <c r="BA143" s="1">
        <f t="shared" si="110"/>
        <v>13632.54881145348</v>
      </c>
      <c r="BB143" s="1">
        <f t="shared" si="110"/>
        <v>28790.450663268661</v>
      </c>
      <c r="BC143" s="1">
        <f t="shared" si="110"/>
        <v>36405.880009456741</v>
      </c>
      <c r="BD143" s="1">
        <f>SUM(BA143:BC143)*BT143*0.75+0.1*econlow!BD143+0.15*econhigh!BD143</f>
        <v>6979.0096260640057</v>
      </c>
      <c r="BE143" s="2">
        <f t="shared" si="115"/>
        <v>0.14950789050460667</v>
      </c>
      <c r="BF143" s="2">
        <f t="shared" si="115"/>
        <v>0.11076968641152254</v>
      </c>
      <c r="BG143" s="2">
        <f t="shared" si="115"/>
        <v>5.7402569690651904E-2</v>
      </c>
      <c r="BH143" s="2">
        <f t="shared" si="104"/>
        <v>9.4997455817564871E-2</v>
      </c>
      <c r="BI143" s="2">
        <f t="shared" si="111"/>
        <v>2.2352609323137459E-3</v>
      </c>
      <c r="BJ143" s="2">
        <f t="shared" si="111"/>
        <v>1.2269923427707043E-3</v>
      </c>
      <c r="BK143" s="2">
        <f t="shared" si="111"/>
        <v>3.295055007090149E-4</v>
      </c>
      <c r="BL143" s="2">
        <f t="shared" si="105"/>
        <v>395.49344795452049</v>
      </c>
      <c r="BM143" s="2">
        <f t="shared" si="105"/>
        <v>76.312488844357063</v>
      </c>
      <c r="BN143" s="2">
        <f t="shared" si="105"/>
        <v>7.671549220825491</v>
      </c>
      <c r="BO143" s="2">
        <f t="shared" si="112"/>
        <v>392.60254875727384</v>
      </c>
      <c r="BP143" s="2">
        <f t="shared" si="112"/>
        <v>40.940238513228813</v>
      </c>
      <c r="BQ143" s="2">
        <f t="shared" si="112"/>
        <v>7.9412141246379075</v>
      </c>
      <c r="BR143" s="11">
        <f t="shared" si="113"/>
        <v>4.0534472065104826E-2</v>
      </c>
      <c r="BS143" s="17">
        <f t="shared" si="102"/>
        <v>2.2739068123267044E-2</v>
      </c>
      <c r="BT143" s="17">
        <f t="shared" si="103"/>
        <v>8.8582426831196923E-2</v>
      </c>
      <c r="BU143" s="12">
        <f>(BU$3*tempmid!$I253+BU$4*tempmid!$I253^2+BU$5*tempmid!$I253^6)*(K143/K$56)^$BW$1</f>
        <v>-0.43953392230207977</v>
      </c>
      <c r="BV143" s="12">
        <f>(BV$3*tempmid!$I253+BV$4*tempmid!$I253^2+BV$5*tempmid!$I253^6)*(L143/L$56)^$BW$1</f>
        <v>-1.56407023534892</v>
      </c>
      <c r="BW143" s="12">
        <f>(BW$3*tempmid!$I253+BW$4*tempmid!$I253^2+BW$5*tempmid!$I253^6)*(M143/M$56)^$BW$1</f>
        <v>-2.3842950176686095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89"/>
        <v>2098</v>
      </c>
      <c r="B144" s="5">
        <f t="shared" si="116"/>
        <v>1164.4096024259986</v>
      </c>
      <c r="C144" s="5">
        <f t="shared" si="116"/>
        <v>2959.1809108500406</v>
      </c>
      <c r="D144" s="5">
        <f t="shared" si="116"/>
        <v>4354.9547116208032</v>
      </c>
      <c r="E144" s="15">
        <f t="shared" si="117"/>
        <v>4.5009608717139881E-5</v>
      </c>
      <c r="F144" s="15">
        <f t="shared" si="117"/>
        <v>8.8671947313712221E-5</v>
      </c>
      <c r="G144" s="15">
        <f t="shared" si="117"/>
        <v>1.8102062619016873E-4</v>
      </c>
      <c r="H144" s="5">
        <f t="shared" si="92"/>
        <v>178628.45972872674</v>
      </c>
      <c r="I144" s="5">
        <f t="shared" si="92"/>
        <v>62990.488075206304</v>
      </c>
      <c r="J144" s="5">
        <f t="shared" si="92"/>
        <v>23555.78128557661</v>
      </c>
      <c r="K144" s="5">
        <f t="shared" si="93"/>
        <v>153406.89337889504</v>
      </c>
      <c r="L144" s="5">
        <f t="shared" si="93"/>
        <v>21286.460670331893</v>
      </c>
      <c r="M144" s="5">
        <f t="shared" si="93"/>
        <v>5408.9612511285441</v>
      </c>
      <c r="N144" s="15">
        <f t="shared" si="94"/>
        <v>9.5318868453262429E-3</v>
      </c>
      <c r="O144" s="15">
        <f t="shared" si="94"/>
        <v>1.2704407379584559E-2</v>
      </c>
      <c r="P144" s="15">
        <f t="shared" si="94"/>
        <v>1.1575954144700473E-2</v>
      </c>
      <c r="Q144" s="5">
        <f t="shared" si="95"/>
        <v>9720.1099647620194</v>
      </c>
      <c r="R144" s="5">
        <f t="shared" si="95"/>
        <v>12840.762923099455</v>
      </c>
      <c r="S144" s="5">
        <f t="shared" si="95"/>
        <v>6540.5777555260393</v>
      </c>
      <c r="T144" s="5">
        <f t="shared" si="118"/>
        <v>54.41523696461033</v>
      </c>
      <c r="U144" s="5">
        <f t="shared" si="118"/>
        <v>203.85241193509199</v>
      </c>
      <c r="V144" s="5">
        <f t="shared" si="118"/>
        <v>277.66337597687266</v>
      </c>
      <c r="W144" s="15">
        <f t="shared" si="97"/>
        <v>-1.0734613539272964E-2</v>
      </c>
      <c r="X144" s="15">
        <f t="shared" si="97"/>
        <v>-1.217998157191269E-2</v>
      </c>
      <c r="Y144" s="15">
        <f t="shared" si="97"/>
        <v>-9.7425357312937999E-3</v>
      </c>
      <c r="Z144" s="5">
        <f t="shared" si="100"/>
        <v>13406.022800224164</v>
      </c>
      <c r="AA144" s="5">
        <f t="shared" si="100"/>
        <v>33686.015385291168</v>
      </c>
      <c r="AB144" s="5">
        <f t="shared" si="100"/>
        <v>34057.756982397354</v>
      </c>
      <c r="AC144" s="16">
        <f t="shared" si="106"/>
        <v>1.6196116368564346</v>
      </c>
      <c r="AD144" s="16">
        <f t="shared" si="106"/>
        <v>2.9515054316427465</v>
      </c>
      <c r="AE144" s="16">
        <f t="shared" si="106"/>
        <v>5.5347614698812793</v>
      </c>
      <c r="AF144" s="15">
        <f t="shared" si="107"/>
        <v>-4.0504037456468023E-3</v>
      </c>
      <c r="AG144" s="15">
        <f t="shared" si="107"/>
        <v>2.9673830763510267E-4</v>
      </c>
      <c r="AH144" s="15">
        <f t="shared" si="107"/>
        <v>9.7937136394747881E-3</v>
      </c>
      <c r="AI144" s="1">
        <f t="shared" si="114"/>
        <v>322539.20905129606</v>
      </c>
      <c r="AJ144" s="1">
        <f t="shared" si="114"/>
        <v>110369.6894007552</v>
      </c>
      <c r="AK144" s="1">
        <f t="shared" si="114"/>
        <v>41666.922987047918</v>
      </c>
      <c r="AL144" s="14">
        <f t="shared" si="119"/>
        <v>50.146283294742908</v>
      </c>
      <c r="AM144" s="14">
        <f t="shared" si="119"/>
        <v>10.499190818074046</v>
      </c>
      <c r="AN144" s="14">
        <f t="shared" si="119"/>
        <v>3.5284115922659987</v>
      </c>
      <c r="AO144" s="11">
        <f t="shared" si="120"/>
        <v>8.5154851164821119E-3</v>
      </c>
      <c r="AP144" s="11">
        <f t="shared" si="120"/>
        <v>1.0727265317089663E-2</v>
      </c>
      <c r="AQ144" s="11">
        <f t="shared" si="120"/>
        <v>9.7309831476420517E-3</v>
      </c>
      <c r="AR144" s="1">
        <f t="shared" si="101"/>
        <v>178628.45972872674</v>
      </c>
      <c r="AS144" s="1">
        <f t="shared" si="101"/>
        <v>62990.488075206304</v>
      </c>
      <c r="AT144" s="1">
        <f t="shared" si="101"/>
        <v>23555.78128557661</v>
      </c>
      <c r="AU144" s="1">
        <f t="shared" si="108"/>
        <v>35725.691945745348</v>
      </c>
      <c r="AV144" s="1">
        <f t="shared" si="108"/>
        <v>12598.097615041261</v>
      </c>
      <c r="AW144" s="1">
        <f t="shared" si="108"/>
        <v>4711.1562571153218</v>
      </c>
      <c r="AX144" s="1">
        <f t="shared" si="109"/>
        <v>122725.51470311603</v>
      </c>
      <c r="AY144" s="1">
        <f t="shared" si="109"/>
        <v>17029.168536265515</v>
      </c>
      <c r="AZ144" s="1">
        <f t="shared" si="109"/>
        <v>4327.1690009028353</v>
      </c>
      <c r="BA144" s="1">
        <f t="shared" si="110"/>
        <v>13644.20886416503</v>
      </c>
      <c r="BB144" s="1">
        <f t="shared" si="110"/>
        <v>28830.361403122661</v>
      </c>
      <c r="BC144" s="1">
        <f t="shared" si="110"/>
        <v>36462.593425265397</v>
      </c>
      <c r="BD144" s="1">
        <f>SUM(BA144:BC144)*BT144*0.75+0.1*econlow!BD144+0.15*econhigh!BD144</f>
        <v>6785.0068297342477</v>
      </c>
      <c r="BE144" s="2">
        <f t="shared" si="115"/>
        <v>0.14950789050460667</v>
      </c>
      <c r="BF144" s="2">
        <f t="shared" si="115"/>
        <v>0.11076968641152254</v>
      </c>
      <c r="BG144" s="2">
        <f t="shared" si="115"/>
        <v>5.7402569690651904E-2</v>
      </c>
      <c r="BH144" s="2">
        <f t="shared" si="104"/>
        <v>9.4771629458541368E-2</v>
      </c>
      <c r="BI144" s="2">
        <f t="shared" si="111"/>
        <v>2.2352609323137459E-3</v>
      </c>
      <c r="BJ144" s="2">
        <f t="shared" si="111"/>
        <v>1.2269923427707043E-3</v>
      </c>
      <c r="BK144" s="2">
        <f t="shared" si="111"/>
        <v>3.295055007090149E-4</v>
      </c>
      <c r="BL144" s="2">
        <f t="shared" si="105"/>
        <v>399.28121743100218</v>
      </c>
      <c r="BM144" s="2">
        <f t="shared" si="105"/>
        <v>77.288846535667489</v>
      </c>
      <c r="BN144" s="2">
        <f t="shared" si="105"/>
        <v>7.7617595070959631</v>
      </c>
      <c r="BO144" s="2">
        <f t="shared" si="112"/>
        <v>398.42337427148732</v>
      </c>
      <c r="BP144" s="2">
        <f t="shared" si="112"/>
        <v>41.426310183578536</v>
      </c>
      <c r="BQ144" s="2">
        <f t="shared" si="112"/>
        <v>7.9404076878105982</v>
      </c>
      <c r="BR144" s="11">
        <f t="shared" si="113"/>
        <v>4.0401879966444038E-2</v>
      </c>
      <c r="BS144" s="17">
        <f t="shared" si="102"/>
        <v>2.1853257853281665E-2</v>
      </c>
      <c r="BT144" s="17">
        <f t="shared" si="103"/>
        <v>8.6002356146793121E-2</v>
      </c>
      <c r="BU144" s="12">
        <f>(BU$3*tempmid!$I254+BU$4*tempmid!$I254^2+BU$5*tempmid!$I254^6)*(K144/K$56)^$BW$1</f>
        <v>-0.55580352323088</v>
      </c>
      <c r="BV144" s="12">
        <f>(BV$3*tempmid!$I254+BV$4*tempmid!$I254^2+BV$5*tempmid!$I254^6)*(L144/L$56)^$BW$1</f>
        <v>-1.6506362530671295</v>
      </c>
      <c r="BW144" s="12">
        <f>(BW$3*tempmid!$I254+BW$4*tempmid!$I254^2+BW$5*tempmid!$I254^6)*(M144/M$56)^$BW$1</f>
        <v>-2.4598917852436788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89"/>
        <v>2099</v>
      </c>
      <c r="B145" s="5">
        <f t="shared" si="116"/>
        <v>1164.4593915655607</v>
      </c>
      <c r="C145" s="5">
        <f t="shared" si="116"/>
        <v>2959.4301873671679</v>
      </c>
      <c r="D145" s="5">
        <f t="shared" si="116"/>
        <v>4355.7036314182842</v>
      </c>
      <c r="E145" s="15">
        <f t="shared" si="117"/>
        <v>4.2759128281282883E-5</v>
      </c>
      <c r="F145" s="15">
        <f t="shared" si="117"/>
        <v>8.42383499480266E-5</v>
      </c>
      <c r="G145" s="15">
        <f t="shared" si="117"/>
        <v>1.7196959488066028E-4</v>
      </c>
      <c r="H145" s="5">
        <f t="shared" si="92"/>
        <v>180315.36278782311</v>
      </c>
      <c r="I145" s="5">
        <f t="shared" si="92"/>
        <v>63786.610687237342</v>
      </c>
      <c r="J145" s="5">
        <f t="shared" si="92"/>
        <v>23829.347246933608</v>
      </c>
      <c r="K145" s="5">
        <f t="shared" si="93"/>
        <v>154848.99181018033</v>
      </c>
      <c r="L145" s="5">
        <f t="shared" si="93"/>
        <v>21553.679812932016</v>
      </c>
      <c r="M145" s="5">
        <f t="shared" si="93"/>
        <v>5470.8376104951858</v>
      </c>
      <c r="N145" s="15">
        <f t="shared" si="94"/>
        <v>9.4004799883633527E-3</v>
      </c>
      <c r="O145" s="15">
        <f t="shared" si="94"/>
        <v>1.2553479262645162E-2</v>
      </c>
      <c r="P145" s="15">
        <f t="shared" si="94"/>
        <v>1.1439601153314216E-2</v>
      </c>
      <c r="Q145" s="5">
        <f t="shared" si="95"/>
        <v>9706.5762055817995</v>
      </c>
      <c r="R145" s="5">
        <f t="shared" si="95"/>
        <v>12844.677474327578</v>
      </c>
      <c r="S145" s="5">
        <f t="shared" si="95"/>
        <v>6552.0751557307731</v>
      </c>
      <c r="T145" s="5">
        <f t="shared" si="118"/>
        <v>53.83111042514728</v>
      </c>
      <c r="U145" s="5">
        <f t="shared" si="118"/>
        <v>201.36949331433263</v>
      </c>
      <c r="V145" s="5">
        <f t="shared" si="118"/>
        <v>274.95823061514631</v>
      </c>
      <c r="W145" s="15">
        <f t="shared" si="97"/>
        <v>-1.0734613539272964E-2</v>
      </c>
      <c r="X145" s="15">
        <f t="shared" si="97"/>
        <v>-1.217998157191269E-2</v>
      </c>
      <c r="Y145" s="15">
        <f t="shared" si="97"/>
        <v>-9.7425357312937999E-3</v>
      </c>
      <c r="Z145" s="5">
        <f t="shared" si="100"/>
        <v>13334.89852988299</v>
      </c>
      <c r="AA145" s="5">
        <f t="shared" si="100"/>
        <v>33711.457267777194</v>
      </c>
      <c r="AB145" s="5">
        <f t="shared" si="100"/>
        <v>34456.720186183993</v>
      </c>
      <c r="AC145" s="16">
        <f t="shared" si="106"/>
        <v>1.6130515558160181</v>
      </c>
      <c r="AD145" s="16">
        <f t="shared" si="106"/>
        <v>2.9523812563695078</v>
      </c>
      <c r="AE145" s="16">
        <f t="shared" si="106"/>
        <v>5.5889673387800949</v>
      </c>
      <c r="AF145" s="15">
        <f t="shared" si="107"/>
        <v>-4.0504037456468023E-3</v>
      </c>
      <c r="AG145" s="15">
        <f t="shared" si="107"/>
        <v>2.9673830763510267E-4</v>
      </c>
      <c r="AH145" s="15">
        <f t="shared" si="107"/>
        <v>9.7937136394747881E-3</v>
      </c>
      <c r="AI145" s="1">
        <f t="shared" si="114"/>
        <v>326010.98009191186</v>
      </c>
      <c r="AJ145" s="1">
        <f t="shared" si="114"/>
        <v>111930.81807572095</v>
      </c>
      <c r="AK145" s="1">
        <f t="shared" si="114"/>
        <v>42211.386945458449</v>
      </c>
      <c r="AL145" s="14">
        <f t="shared" si="119"/>
        <v>50.569033024495752</v>
      </c>
      <c r="AM145" s="14">
        <f t="shared" si="119"/>
        <v>10.610692147539076</v>
      </c>
      <c r="AN145" s="14">
        <f t="shared" si="119"/>
        <v>3.5624031568708614</v>
      </c>
      <c r="AO145" s="11">
        <f t="shared" si="120"/>
        <v>8.4303302653172905E-3</v>
      </c>
      <c r="AP145" s="11">
        <f t="shared" si="120"/>
        <v>1.0619992663918767E-2</v>
      </c>
      <c r="AQ145" s="11">
        <f t="shared" si="120"/>
        <v>9.6336733161656307E-3</v>
      </c>
      <c r="AR145" s="1">
        <f t="shared" si="101"/>
        <v>180315.36278782311</v>
      </c>
      <c r="AS145" s="1">
        <f t="shared" si="101"/>
        <v>63786.610687237342</v>
      </c>
      <c r="AT145" s="1">
        <f t="shared" si="101"/>
        <v>23829.347246933608</v>
      </c>
      <c r="AU145" s="1">
        <f t="shared" si="108"/>
        <v>36063.072557564621</v>
      </c>
      <c r="AV145" s="1">
        <f t="shared" si="108"/>
        <v>12757.322137447469</v>
      </c>
      <c r="AW145" s="1">
        <f t="shared" si="108"/>
        <v>4765.8694493867215</v>
      </c>
      <c r="AX145" s="1">
        <f t="shared" si="109"/>
        <v>123879.19344814427</v>
      </c>
      <c r="AY145" s="1">
        <f t="shared" si="109"/>
        <v>17242.943850345615</v>
      </c>
      <c r="AZ145" s="1">
        <f t="shared" si="109"/>
        <v>4376.6700883961485</v>
      </c>
      <c r="BA145" s="1">
        <f t="shared" si="110"/>
        <v>13655.687624966647</v>
      </c>
      <c r="BB145" s="1">
        <f t="shared" si="110"/>
        <v>28869.709915971089</v>
      </c>
      <c r="BC145" s="1">
        <f t="shared" si="110"/>
        <v>36518.408546608051</v>
      </c>
      <c r="BD145" s="1">
        <f>SUM(BA145:BC145)*BT145*0.75+0.1*econlow!BD145+0.15*econhigh!BD145</f>
        <v>6596.2469927824131</v>
      </c>
      <c r="BE145" s="2">
        <f t="shared" si="115"/>
        <v>0.14950789050460667</v>
      </c>
      <c r="BF145" s="2">
        <f t="shared" si="115"/>
        <v>0.11076968641152254</v>
      </c>
      <c r="BG145" s="2">
        <f t="shared" si="115"/>
        <v>5.7402569690651904E-2</v>
      </c>
      <c r="BH145" s="2">
        <f t="shared" si="104"/>
        <v>9.4545933243661812E-2</v>
      </c>
      <c r="BI145" s="2">
        <f t="shared" si="111"/>
        <v>2.2352609323137459E-3</v>
      </c>
      <c r="BJ145" s="2">
        <f t="shared" si="111"/>
        <v>1.2269923427707043E-3</v>
      </c>
      <c r="BK145" s="2">
        <f t="shared" si="111"/>
        <v>3.295055007090149E-4</v>
      </c>
      <c r="BL145" s="2">
        <f t="shared" si="105"/>
        <v>403.05188593560081</v>
      </c>
      <c r="BM145" s="2">
        <f t="shared" si="105"/>
        <v>78.26568288453619</v>
      </c>
      <c r="BN145" s="2">
        <f t="shared" si="105"/>
        <v>7.851900996169844</v>
      </c>
      <c r="BO145" s="2">
        <f t="shared" si="112"/>
        <v>404.33107841903973</v>
      </c>
      <c r="BP145" s="2">
        <f t="shared" si="112"/>
        <v>41.918228612637101</v>
      </c>
      <c r="BQ145" s="2">
        <f t="shared" si="112"/>
        <v>7.9396167634859207</v>
      </c>
      <c r="BR145" s="11">
        <f t="shared" si="113"/>
        <v>4.027050445553601E-2</v>
      </c>
      <c r="BS145" s="17">
        <f t="shared" si="102"/>
        <v>2.1004631262283469E-2</v>
      </c>
      <c r="BT145" s="17">
        <f t="shared" si="103"/>
        <v>8.3497433152226325E-2</v>
      </c>
      <c r="BU145" s="12">
        <f>(BU$3*tempmid!$I255+BU$4*tempmid!$I255^2+BU$5*tempmid!$I255^6)*(K145/K$56)^$BW$1</f>
        <v>-0.67362852367274895</v>
      </c>
      <c r="BV145" s="12">
        <f>(BV$3*tempmid!$I255+BV$4*tempmid!$I255^2+BV$5*tempmid!$I255^6)*(L145/L$56)^$BW$1</f>
        <v>-1.7380889481374471</v>
      </c>
      <c r="BW145" s="12">
        <f>(BW$3*tempmid!$I255+BW$4*tempmid!$I255^2+BW$5*tempmid!$I255^6)*(M145/M$56)^$BW$1</f>
        <v>-2.5361720894993587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89"/>
        <v>2100</v>
      </c>
      <c r="B146" s="5">
        <f t="shared" si="116"/>
        <v>1164.5066932706379</v>
      </c>
      <c r="C146" s="5">
        <f t="shared" si="116"/>
        <v>2959.6670200071494</v>
      </c>
      <c r="D146" s="5">
        <f t="shared" si="116"/>
        <v>4356.4152275777533</v>
      </c>
      <c r="E146" s="15">
        <f t="shared" si="117"/>
        <v>4.0621171867218736E-5</v>
      </c>
      <c r="F146" s="15">
        <f t="shared" si="117"/>
        <v>8.0026432450625273E-5</v>
      </c>
      <c r="G146" s="15">
        <f t="shared" si="117"/>
        <v>1.6337111513662725E-4</v>
      </c>
      <c r="H146" s="5">
        <f t="shared" si="92"/>
        <v>181994.35181401088</v>
      </c>
      <c r="I146" s="5">
        <f t="shared" si="92"/>
        <v>64582.997598038586</v>
      </c>
      <c r="J146" s="5">
        <f t="shared" si="92"/>
        <v>24102.668770263233</v>
      </c>
      <c r="K146" s="5">
        <f t="shared" si="93"/>
        <v>156284.50473123591</v>
      </c>
      <c r="L146" s="5">
        <f t="shared" si="93"/>
        <v>21821.034988551713</v>
      </c>
      <c r="M146" s="5">
        <f t="shared" si="93"/>
        <v>5532.6839869818286</v>
      </c>
      <c r="N146" s="15">
        <f t="shared" si="94"/>
        <v>9.2704053431311717E-3</v>
      </c>
      <c r="O146" s="15">
        <f t="shared" si="94"/>
        <v>1.2404154554587432E-2</v>
      </c>
      <c r="P146" s="15">
        <f t="shared" si="94"/>
        <v>1.1304736292665263E-2</v>
      </c>
      <c r="Q146" s="5">
        <f t="shared" si="95"/>
        <v>9691.7914907339218</v>
      </c>
      <c r="R146" s="5">
        <f t="shared" si="95"/>
        <v>12846.644288468906</v>
      </c>
      <c r="S146" s="5">
        <f t="shared" si="95"/>
        <v>6562.6611607866071</v>
      </c>
      <c r="T146" s="5">
        <f t="shared" si="118"/>
        <v>53.253254258343397</v>
      </c>
      <c r="U146" s="5">
        <f t="shared" si="118"/>
        <v>198.91681659661867</v>
      </c>
      <c r="V146" s="5">
        <f t="shared" si="118"/>
        <v>272.27944022876494</v>
      </c>
      <c r="W146" s="15">
        <f t="shared" si="97"/>
        <v>-1.0734613539272964E-2</v>
      </c>
      <c r="X146" s="15">
        <f t="shared" si="97"/>
        <v>-1.217998157191269E-2</v>
      </c>
      <c r="Y146" s="15">
        <f t="shared" si="97"/>
        <v>-9.7425357312937999E-3</v>
      </c>
      <c r="Z146" s="5">
        <f t="shared" si="100"/>
        <v>13262.395213275304</v>
      </c>
      <c r="AA146" s="5">
        <f t="shared" si="100"/>
        <v>33731.740853123134</v>
      </c>
      <c r="AB146" s="5">
        <f t="shared" si="100"/>
        <v>34855.342627530888</v>
      </c>
      <c r="AC146" s="16">
        <f t="shared" si="106"/>
        <v>1.6065180457524195</v>
      </c>
      <c r="AD146" s="16">
        <f t="shared" si="106"/>
        <v>2.9532573409870166</v>
      </c>
      <c r="AE146" s="16">
        <f t="shared" si="106"/>
        <v>5.643704084436485</v>
      </c>
      <c r="AF146" s="15">
        <f t="shared" si="107"/>
        <v>-4.0504037456468023E-3</v>
      </c>
      <c r="AG146" s="15">
        <f t="shared" si="107"/>
        <v>2.9673830763510267E-4</v>
      </c>
      <c r="AH146" s="15">
        <f t="shared" si="107"/>
        <v>9.7937136394747881E-3</v>
      </c>
      <c r="AI146" s="1">
        <f t="shared" si="114"/>
        <v>329472.95464028534</v>
      </c>
      <c r="AJ146" s="1">
        <f t="shared" si="114"/>
        <v>113495.05840559633</v>
      </c>
      <c r="AK146" s="1">
        <f t="shared" si="114"/>
        <v>42756.117700299328</v>
      </c>
      <c r="AL146" s="14">
        <f t="shared" si="119"/>
        <v>50.991083537594044</v>
      </c>
      <c r="AM146" s="14">
        <f t="shared" si="119"/>
        <v>10.722250765577382</v>
      </c>
      <c r="AN146" s="14">
        <f t="shared" si="119"/>
        <v>3.5963789948222948</v>
      </c>
      <c r="AO146" s="11">
        <f t="shared" si="120"/>
        <v>8.346026962664118E-3</v>
      </c>
      <c r="AP146" s="11">
        <f t="shared" si="120"/>
        <v>1.0513792737279579E-2</v>
      </c>
      <c r="AQ146" s="11">
        <f t="shared" si="120"/>
        <v>9.5373365830039736E-3</v>
      </c>
      <c r="AR146" s="1">
        <f t="shared" si="101"/>
        <v>181994.35181401088</v>
      </c>
      <c r="AS146" s="1">
        <f t="shared" si="101"/>
        <v>64582.997598038586</v>
      </c>
      <c r="AT146" s="1">
        <f t="shared" si="101"/>
        <v>24102.668770263233</v>
      </c>
      <c r="AU146" s="1">
        <f t="shared" si="108"/>
        <v>36398.870362802176</v>
      </c>
      <c r="AV146" s="1">
        <f t="shared" si="108"/>
        <v>12916.599519607718</v>
      </c>
      <c r="AW146" s="1">
        <f t="shared" si="108"/>
        <v>4820.5337540526471</v>
      </c>
      <c r="AX146" s="1">
        <f t="shared" si="109"/>
        <v>125027.60378498871</v>
      </c>
      <c r="AY146" s="1">
        <f t="shared" si="109"/>
        <v>17456.827990841368</v>
      </c>
      <c r="AZ146" s="1">
        <f t="shared" si="109"/>
        <v>4426.1471895854629</v>
      </c>
      <c r="BA146" s="1">
        <f t="shared" si="110"/>
        <v>13666.988052098417</v>
      </c>
      <c r="BB146" s="1">
        <f t="shared" si="110"/>
        <v>28908.506596847554</v>
      </c>
      <c r="BC146" s="1">
        <f t="shared" si="110"/>
        <v>36573.346436823507</v>
      </c>
      <c r="BD146" s="1">
        <f>SUM(BA146:BC146)*BT146*0.75+0.1*econlow!BD146+0.15*econhigh!BD146</f>
        <v>6412.5960674439521</v>
      </c>
      <c r="BE146" s="2">
        <f t="shared" si="115"/>
        <v>0.14950789050460667</v>
      </c>
      <c r="BF146" s="2">
        <f t="shared" si="115"/>
        <v>0.11076968641152254</v>
      </c>
      <c r="BG146" s="2">
        <f t="shared" si="115"/>
        <v>5.7402569690651904E-2</v>
      </c>
      <c r="BH146" s="2">
        <f t="shared" si="104"/>
        <v>9.4320372533189478E-2</v>
      </c>
      <c r="BI146" s="2">
        <f t="shared" si="111"/>
        <v>2.2352609323137459E-3</v>
      </c>
      <c r="BJ146" s="2">
        <f t="shared" si="111"/>
        <v>1.2269923427707043E-3</v>
      </c>
      <c r="BK146" s="2">
        <f t="shared" si="111"/>
        <v>3.295055007090149E-4</v>
      </c>
      <c r="BL146" s="2">
        <f t="shared" si="105"/>
        <v>406.80486451162182</v>
      </c>
      <c r="BM146" s="2">
        <f t="shared" si="105"/>
        <v>79.242843525972134</v>
      </c>
      <c r="BN146" s="2">
        <f t="shared" si="105"/>
        <v>7.9419619415691232</v>
      </c>
      <c r="BO146" s="2">
        <f t="shared" si="112"/>
        <v>410.32696109417594</v>
      </c>
      <c r="BP146" s="2">
        <f t="shared" si="112"/>
        <v>42.416063983181544</v>
      </c>
      <c r="BQ146" s="2">
        <f t="shared" si="112"/>
        <v>7.9388410471278386</v>
      </c>
      <c r="BR146" s="11">
        <f t="shared" si="113"/>
        <v>4.0140345399943572E-2</v>
      </c>
      <c r="BS146" s="17">
        <f t="shared" si="102"/>
        <v>2.0191509008781344E-2</v>
      </c>
      <c r="BT146" s="17">
        <f t="shared" si="103"/>
        <v>8.1065469079831379E-2</v>
      </c>
      <c r="BU146" s="12">
        <f>(BU$3*tempmid!$I256+BU$4*tempmid!$I256^2+BU$5*tempmid!$I256^6)*(K146/K$56)^$BW$1</f>
        <v>-0.79298431039586492</v>
      </c>
      <c r="BV146" s="12">
        <f>(BV$3*tempmid!$I256+BV$4*tempmid!$I256^2+BV$5*tempmid!$I256^6)*(L146/L$56)^$BW$1</f>
        <v>-1.8264100882997165</v>
      </c>
      <c r="BW146" s="12">
        <f>(BW$3*tempmid!$I256+BW$4*tempmid!$I256^2+BW$5*tempmid!$I256^6)*(M146/M$56)^$BW$1</f>
        <v>-2.6131211797346365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89"/>
        <v>2101</v>
      </c>
      <c r="B147" s="5">
        <f t="shared" si="116"/>
        <v>1164.5516317158392</v>
      </c>
      <c r="C147" s="5">
        <f t="shared" si="116"/>
        <v>2959.8920290203596</v>
      </c>
      <c r="D147" s="5">
        <f t="shared" si="116"/>
        <v>4357.0913543707948</v>
      </c>
      <c r="E147" s="15">
        <f t="shared" si="117"/>
        <v>3.8590113273857797E-5</v>
      </c>
      <c r="F147" s="15">
        <f t="shared" si="117"/>
        <v>7.6025110828094008E-5</v>
      </c>
      <c r="G147" s="15">
        <f t="shared" si="117"/>
        <v>1.5520255937979588E-4</v>
      </c>
      <c r="H147" s="5">
        <f t="shared" si="92"/>
        <v>183665.16880203251</v>
      </c>
      <c r="I147" s="5">
        <f t="shared" si="92"/>
        <v>65379.524028657986</v>
      </c>
      <c r="J147" s="5">
        <f t="shared" si="92"/>
        <v>24375.710582636017</v>
      </c>
      <c r="K147" s="5">
        <f t="shared" si="93"/>
        <v>157713.20377733876</v>
      </c>
      <c r="L147" s="5">
        <f t="shared" si="93"/>
        <v>22088.482751276828</v>
      </c>
      <c r="M147" s="5">
        <f t="shared" si="93"/>
        <v>5594.4915082360267</v>
      </c>
      <c r="N147" s="15">
        <f t="shared" si="94"/>
        <v>9.141655140794569E-3</v>
      </c>
      <c r="O147" s="15">
        <f t="shared" si="94"/>
        <v>1.2256419682449948E-2</v>
      </c>
      <c r="P147" s="15">
        <f t="shared" si="94"/>
        <v>1.1171344938483374E-2</v>
      </c>
      <c r="Q147" s="5">
        <f t="shared" si="95"/>
        <v>9675.7751687422497</v>
      </c>
      <c r="R147" s="5">
        <f t="shared" si="95"/>
        <v>12846.685072934797</v>
      </c>
      <c r="S147" s="5">
        <f t="shared" si="95"/>
        <v>6572.3435758879614</v>
      </c>
      <c r="T147" s="5">
        <f t="shared" si="118"/>
        <v>52.681601154171439</v>
      </c>
      <c r="U147" s="5">
        <f t="shared" si="118"/>
        <v>196.49401343612831</v>
      </c>
      <c r="V147" s="5">
        <f t="shared" si="118"/>
        <v>269.62674805343954</v>
      </c>
      <c r="W147" s="15">
        <f t="shared" si="97"/>
        <v>-1.0734613539272964E-2</v>
      </c>
      <c r="X147" s="15">
        <f t="shared" si="97"/>
        <v>-1.217998157191269E-2</v>
      </c>
      <c r="Y147" s="15">
        <f t="shared" si="97"/>
        <v>-9.7425357312937999E-3</v>
      </c>
      <c r="Z147" s="5">
        <f t="shared" si="100"/>
        <v>13188.558166411314</v>
      </c>
      <c r="AA147" s="5">
        <f t="shared" si="100"/>
        <v>33746.91698715918</v>
      </c>
      <c r="AB147" s="5">
        <f t="shared" si="100"/>
        <v>35253.572207879151</v>
      </c>
      <c r="AC147" s="16">
        <f t="shared" si="106"/>
        <v>1.6000109990424547</v>
      </c>
      <c r="AD147" s="16">
        <f t="shared" si="106"/>
        <v>2.9541336855723919</v>
      </c>
      <c r="AE147" s="16">
        <f t="shared" si="106"/>
        <v>5.6989769061053899</v>
      </c>
      <c r="AF147" s="15">
        <f t="shared" si="107"/>
        <v>-4.0504037456468023E-3</v>
      </c>
      <c r="AG147" s="15">
        <f t="shared" si="107"/>
        <v>2.9673830763510267E-4</v>
      </c>
      <c r="AH147" s="15">
        <f t="shared" si="107"/>
        <v>9.7937136394747881E-3</v>
      </c>
      <c r="AI147" s="1">
        <f t="shared" si="114"/>
        <v>332924.52953905897</v>
      </c>
      <c r="AJ147" s="1">
        <f t="shared" si="114"/>
        <v>115062.1520846444</v>
      </c>
      <c r="AK147" s="1">
        <f t="shared" si="114"/>
        <v>43301.039684322044</v>
      </c>
      <c r="AL147" s="14">
        <f t="shared" si="119"/>
        <v>51.412400766073652</v>
      </c>
      <c r="AM147" s="14">
        <f t="shared" si="119"/>
        <v>10.833854972581534</v>
      </c>
      <c r="AN147" s="14">
        <f t="shared" si="119"/>
        <v>3.6303358730064237</v>
      </c>
      <c r="AO147" s="11">
        <f t="shared" si="120"/>
        <v>8.2625666930374771E-3</v>
      </c>
      <c r="AP147" s="11">
        <f t="shared" si="120"/>
        <v>1.0408654809906782E-2</v>
      </c>
      <c r="AQ147" s="11">
        <f t="shared" si="120"/>
        <v>9.4419632171739345E-3</v>
      </c>
      <c r="AR147" s="1">
        <f t="shared" si="101"/>
        <v>183665.16880203251</v>
      </c>
      <c r="AS147" s="1">
        <f t="shared" si="101"/>
        <v>65379.524028657986</v>
      </c>
      <c r="AT147" s="1">
        <f t="shared" si="101"/>
        <v>24375.710582636017</v>
      </c>
      <c r="AU147" s="1">
        <f t="shared" si="108"/>
        <v>36733.033760406506</v>
      </c>
      <c r="AV147" s="1">
        <f t="shared" si="108"/>
        <v>13075.904805731598</v>
      </c>
      <c r="AW147" s="1">
        <f t="shared" si="108"/>
        <v>4875.1421165272031</v>
      </c>
      <c r="AX147" s="1">
        <f t="shared" si="109"/>
        <v>126170.56302187098</v>
      </c>
      <c r="AY147" s="1">
        <f t="shared" si="109"/>
        <v>17670.786201021463</v>
      </c>
      <c r="AZ147" s="1">
        <f t="shared" si="109"/>
        <v>4475.593206588821</v>
      </c>
      <c r="BA147" s="1">
        <f t="shared" si="110"/>
        <v>13678.11302595967</v>
      </c>
      <c r="BB147" s="1">
        <f t="shared" si="110"/>
        <v>28946.761530964894</v>
      </c>
      <c r="BC147" s="1">
        <f t="shared" si="110"/>
        <v>36627.427412065736</v>
      </c>
      <c r="BD147" s="1">
        <f>SUM(BA147:BC147)*BT147*0.75+0.1*econlow!BD147+0.15*econhigh!BD147</f>
        <v>6233.9229990723998</v>
      </c>
      <c r="BE147" s="2">
        <f t="shared" si="115"/>
        <v>0.14950789050460667</v>
      </c>
      <c r="BF147" s="2">
        <f t="shared" si="115"/>
        <v>0.11076968641152254</v>
      </c>
      <c r="BG147" s="2">
        <f t="shared" si="115"/>
        <v>5.7402569690651904E-2</v>
      </c>
      <c r="BH147" s="2">
        <f t="shared" si="104"/>
        <v>9.4094953111907825E-2</v>
      </c>
      <c r="BI147" s="2">
        <f t="shared" si="111"/>
        <v>2.2352609323137459E-3</v>
      </c>
      <c r="BJ147" s="2">
        <f t="shared" si="111"/>
        <v>1.2269923427707043E-3</v>
      </c>
      <c r="BK147" s="2">
        <f t="shared" si="111"/>
        <v>3.295055007090149E-4</v>
      </c>
      <c r="BL147" s="2">
        <f t="shared" si="105"/>
        <v>410.53957644999269</v>
      </c>
      <c r="BM147" s="2">
        <f t="shared" si="105"/>
        <v>80.22017535715662</v>
      </c>
      <c r="BN147" s="2">
        <f t="shared" si="105"/>
        <v>8.0319307206695143</v>
      </c>
      <c r="BO147" s="2">
        <f t="shared" si="112"/>
        <v>416.41234167201225</v>
      </c>
      <c r="BP147" s="2">
        <f t="shared" si="112"/>
        <v>42.919887331602361</v>
      </c>
      <c r="BQ147" s="2">
        <f t="shared" si="112"/>
        <v>7.9380802446238246</v>
      </c>
      <c r="BR147" s="11">
        <f t="shared" si="113"/>
        <v>4.0011402113358158E-2</v>
      </c>
      <c r="BS147" s="17">
        <f t="shared" si="102"/>
        <v>1.9412292868052839E-2</v>
      </c>
      <c r="BT147" s="17">
        <f t="shared" si="103"/>
        <v>7.870433891245765E-2</v>
      </c>
      <c r="BU147" s="12">
        <f>(BU$3*tempmid!$I257+BU$4*tempmid!$I257^2+BU$5*tempmid!$I257^6)*(K147/K$56)^$BW$1</f>
        <v>-0.91384602440634166</v>
      </c>
      <c r="BV147" s="12">
        <f>(BV$3*tempmid!$I257+BV$4*tempmid!$I257^2+BV$5*tempmid!$I257^6)*(L147/L$56)^$BW$1</f>
        <v>-1.9155813670250315</v>
      </c>
      <c r="BW147" s="12">
        <f>(BW$3*tempmid!$I257+BW$4*tempmid!$I257^2+BW$5*tempmid!$I257^6)*(M147/M$56)^$BW$1</f>
        <v>-2.690724254726963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89"/>
        <v>2102</v>
      </c>
      <c r="B148" s="5">
        <f t="shared" si="116"/>
        <v>1164.5943248862513</v>
      </c>
      <c r="C148" s="5">
        <f t="shared" si="116"/>
        <v>2960.1058038339274</v>
      </c>
      <c r="D148" s="5">
        <f t="shared" si="116"/>
        <v>4357.7337745139621</v>
      </c>
      <c r="E148" s="15">
        <f t="shared" si="117"/>
        <v>3.6660607610164905E-5</v>
      </c>
      <c r="F148" s="15">
        <f t="shared" si="117"/>
        <v>7.2223855286689307E-5</v>
      </c>
      <c r="G148" s="15">
        <f t="shared" si="117"/>
        <v>1.4744243141080607E-4</v>
      </c>
      <c r="H148" s="5">
        <f t="shared" si="92"/>
        <v>185327.56128262007</v>
      </c>
      <c r="I148" s="5">
        <f t="shared" si="92"/>
        <v>66176.066279514955</v>
      </c>
      <c r="J148" s="5">
        <f t="shared" si="92"/>
        <v>24648.437798449071</v>
      </c>
      <c r="K148" s="5">
        <f t="shared" si="93"/>
        <v>159134.86552557384</v>
      </c>
      <c r="L148" s="5">
        <f t="shared" si="93"/>
        <v>22355.980044295629</v>
      </c>
      <c r="M148" s="5">
        <f t="shared" si="93"/>
        <v>5656.2514081526751</v>
      </c>
      <c r="N148" s="15">
        <f t="shared" si="94"/>
        <v>9.0142214740764892E-3</v>
      </c>
      <c r="O148" s="15">
        <f t="shared" si="94"/>
        <v>1.2110261081800244E-2</v>
      </c>
      <c r="P148" s="15">
        <f t="shared" si="94"/>
        <v>1.1039412576768992E-2</v>
      </c>
      <c r="Q148" s="5">
        <f t="shared" si="95"/>
        <v>9658.5468486451846</v>
      </c>
      <c r="R148" s="5">
        <f t="shared" si="95"/>
        <v>12844.822109866922</v>
      </c>
      <c r="S148" s="5">
        <f t="shared" si="95"/>
        <v>6581.1304230635569</v>
      </c>
      <c r="T148" s="5">
        <f t="shared" si="118"/>
        <v>52.116084525151294</v>
      </c>
      <c r="U148" s="5">
        <f t="shared" si="118"/>
        <v>194.1007199734851</v>
      </c>
      <c r="V148" s="5">
        <f t="shared" si="118"/>
        <v>266.99989982641637</v>
      </c>
      <c r="W148" s="15">
        <f t="shared" si="97"/>
        <v>-1.0734613539272964E-2</v>
      </c>
      <c r="X148" s="15">
        <f t="shared" si="97"/>
        <v>-1.217998157191269E-2</v>
      </c>
      <c r="Y148" s="15">
        <f t="shared" si="97"/>
        <v>-9.7425357312937999E-3</v>
      </c>
      <c r="Z148" s="5">
        <f t="shared" si="100"/>
        <v>13113.432500806754</v>
      </c>
      <c r="AA148" s="5">
        <f t="shared" si="100"/>
        <v>33757.038158911979</v>
      </c>
      <c r="AB148" s="5">
        <f t="shared" si="100"/>
        <v>35651.357387642536</v>
      </c>
      <c r="AC148" s="16">
        <f t="shared" si="106"/>
        <v>1.593530308498857</v>
      </c>
      <c r="AD148" s="16">
        <f t="shared" si="106"/>
        <v>2.9550102902027766</v>
      </c>
      <c r="AE148" s="16">
        <f t="shared" si="106"/>
        <v>5.7547910539617657</v>
      </c>
      <c r="AF148" s="15">
        <f t="shared" si="107"/>
        <v>-4.0504037456468023E-3</v>
      </c>
      <c r="AG148" s="15">
        <f t="shared" si="107"/>
        <v>2.9673830763510267E-4</v>
      </c>
      <c r="AH148" s="15">
        <f t="shared" si="107"/>
        <v>9.7937136394747881E-3</v>
      </c>
      <c r="AI148" s="1">
        <f t="shared" si="114"/>
        <v>336365.11034555954</v>
      </c>
      <c r="AJ148" s="1">
        <f t="shared" si="114"/>
        <v>116631.84168191157</v>
      </c>
      <c r="AK148" s="1">
        <f t="shared" si="114"/>
        <v>43846.077832417046</v>
      </c>
      <c r="AL148" s="14">
        <f t="shared" si="119"/>
        <v>51.832951172350725</v>
      </c>
      <c r="AM148" s="14">
        <f t="shared" si="119"/>
        <v>10.945493170685026</v>
      </c>
      <c r="AN148" s="14">
        <f t="shared" si="119"/>
        <v>3.6642705958075479</v>
      </c>
      <c r="AO148" s="11">
        <f t="shared" si="120"/>
        <v>8.1799410261071022E-3</v>
      </c>
      <c r="AP148" s="11">
        <f t="shared" si="120"/>
        <v>1.0304568261807714E-2</v>
      </c>
      <c r="AQ148" s="11">
        <f t="shared" si="120"/>
        <v>9.3475435850021958E-3</v>
      </c>
      <c r="AR148" s="1">
        <f t="shared" si="101"/>
        <v>185327.56128262007</v>
      </c>
      <c r="AS148" s="1">
        <f t="shared" si="101"/>
        <v>66176.066279514955</v>
      </c>
      <c r="AT148" s="1">
        <f t="shared" si="101"/>
        <v>24648.437798449071</v>
      </c>
      <c r="AU148" s="1">
        <f t="shared" si="108"/>
        <v>37065.512256524016</v>
      </c>
      <c r="AV148" s="1">
        <f t="shared" si="108"/>
        <v>13235.213255902992</v>
      </c>
      <c r="AW148" s="1">
        <f t="shared" si="108"/>
        <v>4929.6875596898144</v>
      </c>
      <c r="AX148" s="1">
        <f t="shared" si="109"/>
        <v>127307.89242045909</v>
      </c>
      <c r="AY148" s="1">
        <f t="shared" si="109"/>
        <v>17884.784035436503</v>
      </c>
      <c r="AZ148" s="1">
        <f t="shared" si="109"/>
        <v>4525.001126522141</v>
      </c>
      <c r="BA148" s="1">
        <f t="shared" si="110"/>
        <v>13689.065352249494</v>
      </c>
      <c r="BB148" s="1">
        <f t="shared" si="110"/>
        <v>28984.484506258803</v>
      </c>
      <c r="BC148" s="1">
        <f t="shared" si="110"/>
        <v>36680.671072732519</v>
      </c>
      <c r="BD148" s="1">
        <f>SUM(BA148:BC148)*BT148*0.75+0.1*econlow!BD148+0.15*econhigh!BD148</f>
        <v>6060.0996873553768</v>
      </c>
      <c r="BE148" s="2">
        <f t="shared" si="115"/>
        <v>0.14950789050460667</v>
      </c>
      <c r="BF148" s="2">
        <f t="shared" si="115"/>
        <v>0.11076968641152254</v>
      </c>
      <c r="BG148" s="2">
        <f t="shared" si="115"/>
        <v>5.7402569690651904E-2</v>
      </c>
      <c r="BH148" s="2">
        <f t="shared" si="104"/>
        <v>9.3869681171863381E-2</v>
      </c>
      <c r="BI148" s="2">
        <f t="shared" si="111"/>
        <v>2.2352609323137459E-3</v>
      </c>
      <c r="BJ148" s="2">
        <f t="shared" si="111"/>
        <v>1.2269923427707043E-3</v>
      </c>
      <c r="BK148" s="2">
        <f t="shared" si="111"/>
        <v>3.295055007090149E-4</v>
      </c>
      <c r="BL148" s="2">
        <f t="shared" si="105"/>
        <v>414.25545741602224</v>
      </c>
      <c r="BM148" s="2">
        <f t="shared" si="105"/>
        <v>81.197526599651454</v>
      </c>
      <c r="BN148" s="2">
        <f t="shared" si="105"/>
        <v>8.1217958384729698</v>
      </c>
      <c r="BO148" s="2">
        <f t="shared" si="112"/>
        <v>422.58855929632642</v>
      </c>
      <c r="BP148" s="2">
        <f t="shared" si="112"/>
        <v>43.429770557609054</v>
      </c>
      <c r="BQ148" s="2">
        <f t="shared" si="112"/>
        <v>7.9373340717826242</v>
      </c>
      <c r="BR148" s="11">
        <f t="shared" si="113"/>
        <v>3.9883673380587154E-2</v>
      </c>
      <c r="BS148" s="17">
        <f t="shared" si="102"/>
        <v>1.8665461579176951E-2</v>
      </c>
      <c r="BT148" s="17">
        <f t="shared" si="103"/>
        <v>7.6411979526657917E-2</v>
      </c>
      <c r="BU148" s="12">
        <f>(BU$3*tempmid!$I258+BU$4*tempmid!$I258^2+BU$5*tempmid!$I258^6)*(K148/K$56)^$BW$1</f>
        <v>-1.0361885888011622</v>
      </c>
      <c r="BV148" s="12">
        <f>(BV$3*tempmid!$I258+BV$4*tempmid!$I258^2+BV$5*tempmid!$I258^6)*(L148/L$56)^$BW$1</f>
        <v>-2.0055844211214438</v>
      </c>
      <c r="BW148" s="12">
        <f>(BW$3*tempmid!$I258+BW$4*tempmid!$I258^2+BW$5*tempmid!$I258^6)*(M148/M$56)^$BW$1</f>
        <v>-2.7689664763851995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89"/>
        <v>2103</v>
      </c>
      <c r="B149" s="5">
        <f t="shared" si="116"/>
        <v>1164.6348848850425</v>
      </c>
      <c r="C149" s="5">
        <f t="shared" si="116"/>
        <v>2960.3089045744769</v>
      </c>
      <c r="D149" s="5">
        <f t="shared" si="116"/>
        <v>4358.3441636339594</v>
      </c>
      <c r="E149" s="15">
        <f t="shared" si="117"/>
        <v>3.4827577229656655E-5</v>
      </c>
      <c r="F149" s="15">
        <f t="shared" si="117"/>
        <v>6.8612662522354835E-5</v>
      </c>
      <c r="G149" s="15">
        <f t="shared" si="117"/>
        <v>1.4007030984026575E-4</v>
      </c>
      <c r="H149" s="5">
        <f t="shared" si="92"/>
        <v>186981.28237259306</v>
      </c>
      <c r="I149" s="5">
        <f t="shared" si="92"/>
        <v>66972.501779095357</v>
      </c>
      <c r="J149" s="5">
        <f t="shared" si="92"/>
        <v>24920.815930395773</v>
      </c>
      <c r="K149" s="5">
        <f t="shared" si="93"/>
        <v>160549.27153504372</v>
      </c>
      <c r="L149" s="5">
        <f t="shared" si="93"/>
        <v>22623.484216665616</v>
      </c>
      <c r="M149" s="5">
        <f t="shared" si="93"/>
        <v>5717.9550294203837</v>
      </c>
      <c r="N149" s="15">
        <f t="shared" si="94"/>
        <v>8.888096299943582E-3</v>
      </c>
      <c r="O149" s="15">
        <f t="shared" si="94"/>
        <v>1.1965665197408493E-2</v>
      </c>
      <c r="P149" s="15">
        <f t="shared" si="94"/>
        <v>1.0908924801109832E-2</v>
      </c>
      <c r="Q149" s="5">
        <f t="shared" si="95"/>
        <v>9640.1263812872548</v>
      </c>
      <c r="R149" s="5">
        <f t="shared" si="95"/>
        <v>12841.078229590748</v>
      </c>
      <c r="S149" s="5">
        <f t="shared" si="95"/>
        <v>6589.0299334417186</v>
      </c>
      <c r="T149" s="5">
        <f t="shared" si="118"/>
        <v>51.556638498593713</v>
      </c>
      <c r="U149" s="5">
        <f t="shared" si="118"/>
        <v>191.73657678111306</v>
      </c>
      <c r="V149" s="5">
        <f t="shared" si="118"/>
        <v>264.39864376210562</v>
      </c>
      <c r="W149" s="15">
        <f t="shared" si="97"/>
        <v>-1.0734613539272964E-2</v>
      </c>
      <c r="X149" s="15">
        <f t="shared" si="97"/>
        <v>-1.217998157191269E-2</v>
      </c>
      <c r="Y149" s="15">
        <f t="shared" si="97"/>
        <v>-9.7425357312937999E-3</v>
      </c>
      <c r="Z149" s="5">
        <f t="shared" si="100"/>
        <v>13037.063095706833</v>
      </c>
      <c r="AA149" s="5">
        <f t="shared" si="100"/>
        <v>33762.158433068595</v>
      </c>
      <c r="AB149" s="5">
        <f t="shared" si="100"/>
        <v>36048.647202829234</v>
      </c>
      <c r="AC149" s="16">
        <f t="shared" si="106"/>
        <v>1.5870758673685115</v>
      </c>
      <c r="AD149" s="16">
        <f t="shared" si="106"/>
        <v>2.9558871549553358</v>
      </c>
      <c r="AE149" s="16">
        <f t="shared" si="106"/>
        <v>5.8111518295992788</v>
      </c>
      <c r="AF149" s="15">
        <f t="shared" si="107"/>
        <v>-4.0504037456468023E-3</v>
      </c>
      <c r="AG149" s="15">
        <f t="shared" si="107"/>
        <v>2.9673830763510267E-4</v>
      </c>
      <c r="AH149" s="15">
        <f t="shared" si="107"/>
        <v>9.7937136394747881E-3</v>
      </c>
      <c r="AI149" s="1">
        <f t="shared" si="114"/>
        <v>339794.11156752758</v>
      </c>
      <c r="AJ149" s="1">
        <f t="shared" si="114"/>
        <v>118203.87076962341</v>
      </c>
      <c r="AK149" s="1">
        <f t="shared" si="114"/>
        <v>44391.157608865156</v>
      </c>
      <c r="AL149" s="14">
        <f t="shared" si="119"/>
        <v>52.252701751311655</v>
      </c>
      <c r="AM149" s="14">
        <f t="shared" si="119"/>
        <v>11.057153866406136</v>
      </c>
      <c r="AN149" s="14">
        <f t="shared" si="119"/>
        <v>3.6981800056180854</v>
      </c>
      <c r="AO149" s="11">
        <f t="shared" si="120"/>
        <v>8.0981416158460318E-3</v>
      </c>
      <c r="AP149" s="11">
        <f t="shared" si="120"/>
        <v>1.0201522579189637E-2</v>
      </c>
      <c r="AQ149" s="11">
        <f t="shared" si="120"/>
        <v>9.254068149152174E-3</v>
      </c>
      <c r="AR149" s="1">
        <f t="shared" si="101"/>
        <v>186981.28237259306</v>
      </c>
      <c r="AS149" s="1">
        <f t="shared" si="101"/>
        <v>66972.501779095357</v>
      </c>
      <c r="AT149" s="1">
        <f t="shared" si="101"/>
        <v>24920.815930395773</v>
      </c>
      <c r="AU149" s="1">
        <f t="shared" si="108"/>
        <v>37396.256474518617</v>
      </c>
      <c r="AV149" s="1">
        <f t="shared" si="108"/>
        <v>13394.500355819073</v>
      </c>
      <c r="AW149" s="1">
        <f t="shared" si="108"/>
        <v>4984.1631860791549</v>
      </c>
      <c r="AX149" s="1">
        <f t="shared" si="109"/>
        <v>128439.41722803496</v>
      </c>
      <c r="AY149" s="1">
        <f t="shared" si="109"/>
        <v>18098.787373332492</v>
      </c>
      <c r="AZ149" s="1">
        <f t="shared" si="109"/>
        <v>4574.3640235363073</v>
      </c>
      <c r="BA149" s="1">
        <f t="shared" si="110"/>
        <v>13699.847764955377</v>
      </c>
      <c r="BB149" s="1">
        <f t="shared" si="110"/>
        <v>29021.685025374885</v>
      </c>
      <c r="BC149" s="1">
        <f t="shared" si="110"/>
        <v>36733.096333565307</v>
      </c>
      <c r="BD149" s="1">
        <f>SUM(BA149:BC149)*BT149*0.75+0.1*econlow!BD149+0.15*econhigh!BD149</f>
        <v>5891.0009458527438</v>
      </c>
      <c r="BE149" s="2">
        <f t="shared" si="115"/>
        <v>0.14950789050460667</v>
      </c>
      <c r="BF149" s="2">
        <f t="shared" si="115"/>
        <v>0.11076968641152254</v>
      </c>
      <c r="BG149" s="2">
        <f t="shared" si="115"/>
        <v>5.7402569690651904E-2</v>
      </c>
      <c r="BH149" s="2">
        <f t="shared" si="104"/>
        <v>9.3644563295522176E-2</v>
      </c>
      <c r="BI149" s="2">
        <f t="shared" si="111"/>
        <v>2.2352609323137459E-3</v>
      </c>
      <c r="BJ149" s="2">
        <f t="shared" si="111"/>
        <v>1.2269923427707043E-3</v>
      </c>
      <c r="BK149" s="2">
        <f t="shared" si="111"/>
        <v>3.295055007090149E-4</v>
      </c>
      <c r="BL149" s="2">
        <f t="shared" si="105"/>
        <v>417.95195556138214</v>
      </c>
      <c r="BM149" s="2">
        <f t="shared" si="105"/>
        <v>82.174746859147376</v>
      </c>
      <c r="BN149" s="2">
        <f t="shared" si="105"/>
        <v>8.2115459312222541</v>
      </c>
      <c r="BO149" s="2">
        <f t="shared" si="112"/>
        <v>428.85697317179302</v>
      </c>
      <c r="BP149" s="2">
        <f t="shared" si="112"/>
        <v>43.945786434077043</v>
      </c>
      <c r="BQ149" s="2">
        <f t="shared" si="112"/>
        <v>7.9366022538575542</v>
      </c>
      <c r="BR149" s="11">
        <f t="shared" si="113"/>
        <v>3.9757157481665722E-2</v>
      </c>
      <c r="BS149" s="17">
        <f t="shared" si="102"/>
        <v>1.794956691501548E-2</v>
      </c>
      <c r="BT149" s="17">
        <f t="shared" si="103"/>
        <v>7.4186387889959141E-2</v>
      </c>
      <c r="BU149" s="12">
        <f>(BU$3*tempmid!$I259+BU$4*tempmid!$I259^2+BU$5*tempmid!$I259^6)*(K149/K$56)^$BW$1</f>
        <v>-1.1599867358938789</v>
      </c>
      <c r="BV149" s="12">
        <f>(BV$3*tempmid!$I259+BV$4*tempmid!$I259^2+BV$5*tempmid!$I259^6)*(L149/L$56)^$BW$1</f>
        <v>-2.0964008477814047</v>
      </c>
      <c r="BW149" s="12">
        <f>(BW$3*tempmid!$I259+BW$4*tempmid!$I259^2+BW$5*tempmid!$I259^6)*(M149/M$56)^$BW$1</f>
        <v>-2.8478329829766182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89"/>
        <v>2104</v>
      </c>
      <c r="B150" s="5">
        <f t="shared" si="116"/>
        <v>1164.6734182258704</v>
      </c>
      <c r="C150" s="5">
        <f t="shared" si="116"/>
        <v>2960.5018635165166</v>
      </c>
      <c r="D150" s="5">
        <f t="shared" si="116"/>
        <v>4358.9241145204805</v>
      </c>
      <c r="E150" s="15">
        <f t="shared" si="117"/>
        <v>3.3086198368173824E-5</v>
      </c>
      <c r="F150" s="15">
        <f t="shared" si="117"/>
        <v>6.5182029396237086E-5</v>
      </c>
      <c r="G150" s="15">
        <f t="shared" si="117"/>
        <v>1.3306679434825245E-4</v>
      </c>
      <c r="H150" s="5">
        <f t="shared" si="92"/>
        <v>188626.09081848728</v>
      </c>
      <c r="I150" s="5">
        <f t="shared" si="92"/>
        <v>67768.70913063809</v>
      </c>
      <c r="J150" s="5">
        <f t="shared" si="92"/>
        <v>25192.810899951543</v>
      </c>
      <c r="K150" s="5">
        <f t="shared" si="93"/>
        <v>161956.20838141785</v>
      </c>
      <c r="L150" s="5">
        <f t="shared" si="93"/>
        <v>22890.953039340995</v>
      </c>
      <c r="M150" s="5">
        <f t="shared" si="93"/>
        <v>5779.5938259234799</v>
      </c>
      <c r="N150" s="15">
        <f t="shared" si="94"/>
        <v>8.7632714426053582E-3</v>
      </c>
      <c r="O150" s="15">
        <f t="shared" si="94"/>
        <v>1.1822618484130132E-2</v>
      </c>
      <c r="P150" s="15">
        <f t="shared" si="94"/>
        <v>1.0779867310244384E-2</v>
      </c>
      <c r="Q150" s="5">
        <f t="shared" si="95"/>
        <v>9620.5338408026018</v>
      </c>
      <c r="R150" s="5">
        <f t="shared" si="95"/>
        <v>12835.476784160001</v>
      </c>
      <c r="S150" s="5">
        <f t="shared" si="95"/>
        <v>6596.0505394995553</v>
      </c>
      <c r="T150" s="5">
        <f t="shared" si="118"/>
        <v>51.003197908927305</v>
      </c>
      <c r="U150" s="5">
        <f t="shared" si="118"/>
        <v>189.40122880925747</v>
      </c>
      <c r="V150" s="5">
        <f t="shared" si="118"/>
        <v>261.82273052794767</v>
      </c>
      <c r="W150" s="15">
        <f t="shared" si="97"/>
        <v>-1.0734613539272964E-2</v>
      </c>
      <c r="X150" s="15">
        <f t="shared" si="97"/>
        <v>-1.217998157191269E-2</v>
      </c>
      <c r="Y150" s="15">
        <f t="shared" si="97"/>
        <v>-9.7425357312937999E-3</v>
      </c>
      <c r="Z150" s="5">
        <f t="shared" si="100"/>
        <v>12959.49457120835</v>
      </c>
      <c r="AA150" s="5">
        <f t="shared" si="100"/>
        <v>33762.333382469544</v>
      </c>
      <c r="AB150" s="5">
        <f t="shared" si="100"/>
        <v>36445.391280958051</v>
      </c>
      <c r="AC150" s="16">
        <f t="shared" si="106"/>
        <v>1.5806475693306965</v>
      </c>
      <c r="AD150" s="16">
        <f t="shared" si="106"/>
        <v>2.9567642799072575</v>
      </c>
      <c r="AE150" s="16">
        <f t="shared" si="106"/>
        <v>5.8680645865338841</v>
      </c>
      <c r="AF150" s="15">
        <f t="shared" si="107"/>
        <v>-4.0504037456468023E-3</v>
      </c>
      <c r="AG150" s="15">
        <f t="shared" si="107"/>
        <v>2.9673830763510267E-4</v>
      </c>
      <c r="AH150" s="15">
        <f t="shared" si="107"/>
        <v>9.7937136394747881E-3</v>
      </c>
      <c r="AI150" s="1">
        <f t="shared" si="114"/>
        <v>343210.95688529348</v>
      </c>
      <c r="AJ150" s="1">
        <f t="shared" si="114"/>
        <v>119777.98404848014</v>
      </c>
      <c r="AK150" s="1">
        <f t="shared" si="114"/>
        <v>44936.205034057792</v>
      </c>
      <c r="AL150" s="14">
        <f t="shared" si="119"/>
        <v>52.671620032118419</v>
      </c>
      <c r="AM150" s="14">
        <f t="shared" si="119"/>
        <v>11.168825673187555</v>
      </c>
      <c r="AN150" s="14">
        <f t="shared" si="119"/>
        <v>3.7320609833199088</v>
      </c>
      <c r="AO150" s="11">
        <f t="shared" si="120"/>
        <v>8.0171601996875709E-3</v>
      </c>
      <c r="AP150" s="11">
        <f t="shared" si="120"/>
        <v>1.0099507353397741E-2</v>
      </c>
      <c r="AQ150" s="11">
        <f t="shared" si="120"/>
        <v>9.1615274676606524E-3</v>
      </c>
      <c r="AR150" s="1">
        <f t="shared" si="101"/>
        <v>188626.09081848728</v>
      </c>
      <c r="AS150" s="1">
        <f t="shared" si="101"/>
        <v>67768.70913063809</v>
      </c>
      <c r="AT150" s="1">
        <f t="shared" si="101"/>
        <v>25192.810899951543</v>
      </c>
      <c r="AU150" s="1">
        <f t="shared" si="108"/>
        <v>37725.218163697456</v>
      </c>
      <c r="AV150" s="1">
        <f t="shared" si="108"/>
        <v>13553.741826127618</v>
      </c>
      <c r="AW150" s="1">
        <f t="shared" si="108"/>
        <v>5038.5621799903092</v>
      </c>
      <c r="AX150" s="1">
        <f t="shared" si="109"/>
        <v>129564.96670513428</v>
      </c>
      <c r="AY150" s="1">
        <f t="shared" si="109"/>
        <v>18312.762431472798</v>
      </c>
      <c r="AZ150" s="1">
        <f t="shared" si="109"/>
        <v>4623.6750607387839</v>
      </c>
      <c r="BA150" s="1">
        <f t="shared" si="110"/>
        <v>13710.462929197418</v>
      </c>
      <c r="BB150" s="1">
        <f t="shared" si="110"/>
        <v>29058.372317123012</v>
      </c>
      <c r="BC150" s="1">
        <f t="shared" si="110"/>
        <v>36784.721452470389</v>
      </c>
      <c r="BD150" s="1">
        <f>SUM(BA150:BC150)*BT150*0.75+0.1*econlow!BD150+0.15*econhigh!BD150</f>
        <v>5726.5044600808988</v>
      </c>
      <c r="BE150" s="2">
        <f t="shared" si="115"/>
        <v>0.14950789050460667</v>
      </c>
      <c r="BF150" s="2">
        <f t="shared" si="115"/>
        <v>0.11076968641152254</v>
      </c>
      <c r="BG150" s="2">
        <f t="shared" si="115"/>
        <v>5.7402569690651904E-2</v>
      </c>
      <c r="BH150" s="2">
        <f t="shared" si="104"/>
        <v>9.341960643932759E-2</v>
      </c>
      <c r="BI150" s="2">
        <f t="shared" si="111"/>
        <v>2.2352609323137459E-3</v>
      </c>
      <c r="BJ150" s="2">
        <f t="shared" si="111"/>
        <v>1.2269923427707043E-3</v>
      </c>
      <c r="BK150" s="2">
        <f t="shared" si="111"/>
        <v>3.295055007090149E-4</v>
      </c>
      <c r="BL150" s="2">
        <f t="shared" si="105"/>
        <v>421.62853162162918</v>
      </c>
      <c r="BM150" s="2">
        <f t="shared" si="105"/>
        <v>83.151687182748049</v>
      </c>
      <c r="BN150" s="2">
        <f t="shared" si="105"/>
        <v>8.3011697698560614</v>
      </c>
      <c r="BO150" s="2">
        <f t="shared" si="112"/>
        <v>435.21896286072376</v>
      </c>
      <c r="BP150" s="2">
        <f t="shared" si="112"/>
        <v>44.468008617035871</v>
      </c>
      <c r="BQ150" s="2">
        <f t="shared" si="112"/>
        <v>7.9358845250947114</v>
      </c>
      <c r="BR150" s="11">
        <f t="shared" si="113"/>
        <v>3.9631852215134183E-2</v>
      </c>
      <c r="BS150" s="17">
        <f t="shared" si="102"/>
        <v>1.7263229962744438E-2</v>
      </c>
      <c r="BT150" s="17">
        <f t="shared" si="103"/>
        <v>7.2025619310639943E-2</v>
      </c>
      <c r="BU150" s="12">
        <f>(BU$3*tempmid!$I260+BU$4*tempmid!$I260^2+BU$5*tempmid!$I260^6)*(K150/K$56)^$BW$1</f>
        <v>-1.2852150336006287</v>
      </c>
      <c r="BV150" s="12">
        <f>(BV$3*tempmid!$I260+BV$4*tempmid!$I260^2+BV$5*tempmid!$I260^6)*(L150/L$56)^$BW$1</f>
        <v>-2.1880122210676025</v>
      </c>
      <c r="BW150" s="12">
        <f>(BW$3*tempmid!$I260+BW$4*tempmid!$I260^2+BW$5*tempmid!$I260^6)*(M150/M$56)^$BW$1</f>
        <v>-2.9273089019249001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89"/>
        <v>2105</v>
      </c>
      <c r="B151" s="5">
        <f t="shared" si="116"/>
        <v>1164.7100261108324</v>
      </c>
      <c r="C151" s="5">
        <f t="shared" si="116"/>
        <v>2960.6851864600371</v>
      </c>
      <c r="D151" s="5">
        <f t="shared" si="116"/>
        <v>4359.4751411762709</v>
      </c>
      <c r="E151" s="15">
        <f t="shared" si="117"/>
        <v>3.143188844976513E-5</v>
      </c>
      <c r="F151" s="15">
        <f t="shared" si="117"/>
        <v>6.1922927926425227E-5</v>
      </c>
      <c r="G151" s="15">
        <f t="shared" si="117"/>
        <v>1.2641345463083981E-4</v>
      </c>
      <c r="H151" s="5">
        <f t="shared" si="92"/>
        <v>190261.75103385563</v>
      </c>
      <c r="I151" s="5">
        <f t="shared" si="92"/>
        <v>68564.568156813781</v>
      </c>
      <c r="J151" s="5">
        <f t="shared" si="92"/>
        <v>25464.389047371151</v>
      </c>
      <c r="K151" s="5">
        <f t="shared" si="93"/>
        <v>163355.46768595479</v>
      </c>
      <c r="L151" s="5">
        <f t="shared" si="93"/>
        <v>23158.344720464338</v>
      </c>
      <c r="M151" s="5">
        <f t="shared" si="93"/>
        <v>5841.1593650010727</v>
      </c>
      <c r="N151" s="15">
        <f t="shared" si="94"/>
        <v>8.6397385967544871E-3</v>
      </c>
      <c r="O151" s="15">
        <f t="shared" si="94"/>
        <v>1.1681107407970126E-2</v>
      </c>
      <c r="P151" s="15">
        <f t="shared" si="94"/>
        <v>1.0652225905815493E-2</v>
      </c>
      <c r="Q151" s="5">
        <f t="shared" si="95"/>
        <v>9599.7895063118485</v>
      </c>
      <c r="R151" s="5">
        <f t="shared" si="95"/>
        <v>12828.041621024469</v>
      </c>
      <c r="S151" s="5">
        <f t="shared" si="95"/>
        <v>6602.2008673034261</v>
      </c>
      <c r="T151" s="5">
        <f t="shared" si="118"/>
        <v>50.455698290107918</v>
      </c>
      <c r="U151" s="5">
        <f t="shared" si="118"/>
        <v>187.09432533266309</v>
      </c>
      <c r="V151" s="5">
        <f t="shared" si="118"/>
        <v>259.27191322051425</v>
      </c>
      <c r="W151" s="15">
        <f t="shared" si="97"/>
        <v>-1.0734613539272964E-2</v>
      </c>
      <c r="X151" s="15">
        <f t="shared" si="97"/>
        <v>-1.217998157191269E-2</v>
      </c>
      <c r="Y151" s="15">
        <f t="shared" si="97"/>
        <v>-9.7425357312937999E-3</v>
      </c>
      <c r="Z151" s="5">
        <f t="shared" si="100"/>
        <v>12880.77126229492</v>
      </c>
      <c r="AA151" s="5">
        <f t="shared" si="100"/>
        <v>33757.620020718736</v>
      </c>
      <c r="AB151" s="5">
        <f t="shared" si="100"/>
        <v>36841.539856262905</v>
      </c>
      <c r="AC151" s="16">
        <f t="shared" ref="AC151:AE166" si="121">AC150*(1+AF151)</f>
        <v>1.5742453084953318</v>
      </c>
      <c r="AD151" s="16">
        <f t="shared" si="121"/>
        <v>2.9576416651357533</v>
      </c>
      <c r="AE151" s="16">
        <f t="shared" si="121"/>
        <v>5.9255347307123403</v>
      </c>
      <c r="AF151" s="15">
        <f t="shared" si="107"/>
        <v>-4.0504037456468023E-3</v>
      </c>
      <c r="AG151" s="15">
        <f t="shared" si="107"/>
        <v>2.9673830763510267E-4</v>
      </c>
      <c r="AH151" s="15">
        <f t="shared" si="107"/>
        <v>9.7937136394747881E-3</v>
      </c>
      <c r="AI151" s="1">
        <f t="shared" si="114"/>
        <v>346615.07936046162</v>
      </c>
      <c r="AJ151" s="1">
        <f t="shared" si="114"/>
        <v>121353.92746975974</v>
      </c>
      <c r="AK151" s="1">
        <f t="shared" si="114"/>
        <v>45481.146710642322</v>
      </c>
      <c r="AL151" s="14">
        <f t="shared" si="119"/>
        <v>53.089674079735246</v>
      </c>
      <c r="AM151" s="14">
        <f t="shared" si="119"/>
        <v>11.28049731383258</v>
      </c>
      <c r="AN151" s="14">
        <f t="shared" si="119"/>
        <v>3.7659104487374822</v>
      </c>
      <c r="AO151" s="11">
        <f t="shared" si="120"/>
        <v>7.9369885976906945E-3</v>
      </c>
      <c r="AP151" s="11">
        <f t="shared" si="120"/>
        <v>9.9985122798637634E-3</v>
      </c>
      <c r="AQ151" s="11">
        <f t="shared" si="120"/>
        <v>9.0699121929840466E-3</v>
      </c>
      <c r="AR151" s="1">
        <f t="shared" si="101"/>
        <v>190261.75103385563</v>
      </c>
      <c r="AS151" s="1">
        <f t="shared" si="101"/>
        <v>68564.568156813781</v>
      </c>
      <c r="AT151" s="1">
        <f t="shared" si="101"/>
        <v>25464.389047371151</v>
      </c>
      <c r="AU151" s="1">
        <f t="shared" si="108"/>
        <v>38052.350206771131</v>
      </c>
      <c r="AV151" s="1">
        <f t="shared" si="108"/>
        <v>13712.913631362757</v>
      </c>
      <c r="AW151" s="1">
        <f t="shared" si="108"/>
        <v>5092.8778094742302</v>
      </c>
      <c r="AX151" s="1">
        <f t="shared" si="109"/>
        <v>130684.37414876382</v>
      </c>
      <c r="AY151" s="1">
        <f t="shared" si="109"/>
        <v>18526.675776371474</v>
      </c>
      <c r="AZ151" s="1">
        <f t="shared" si="109"/>
        <v>4672.9274920008584</v>
      </c>
      <c r="BA151" s="1">
        <f t="shared" si="110"/>
        <v>13720.913443935116</v>
      </c>
      <c r="BB151" s="1">
        <f t="shared" si="110"/>
        <v>29094.55534742193</v>
      </c>
      <c r="BC151" s="1">
        <f t="shared" si="110"/>
        <v>36835.56405810974</v>
      </c>
      <c r="BD151" s="1">
        <f>SUM(BA151:BC151)*BT151*0.75+0.1*econlow!BD151+0.15*econhigh!BD151</f>
        <v>5566.4907443492857</v>
      </c>
      <c r="BE151" s="2">
        <f t="shared" si="115"/>
        <v>0.14950789050460667</v>
      </c>
      <c r="BF151" s="2">
        <f t="shared" si="115"/>
        <v>0.11076968641152254</v>
      </c>
      <c r="BG151" s="2">
        <f t="shared" si="115"/>
        <v>5.7402569690651904E-2</v>
      </c>
      <c r="BH151" s="2">
        <f t="shared" si="104"/>
        <v>9.3194817917645736E-2</v>
      </c>
      <c r="BI151" s="2">
        <f t="shared" si="111"/>
        <v>2.2352609323137459E-3</v>
      </c>
      <c r="BJ151" s="2">
        <f t="shared" si="111"/>
        <v>1.2269923427707043E-3</v>
      </c>
      <c r="BK151" s="2">
        <f t="shared" si="111"/>
        <v>3.295055007090149E-4</v>
      </c>
      <c r="BL151" s="2">
        <f t="shared" si="105"/>
        <v>425.28465899958195</v>
      </c>
      <c r="BM151" s="2">
        <f t="shared" si="105"/>
        <v>84.12820011379057</v>
      </c>
      <c r="BN151" s="2">
        <f t="shared" si="105"/>
        <v>8.3906562633031854</v>
      </c>
      <c r="BO151" s="2">
        <f t="shared" si="112"/>
        <v>441.67592858436291</v>
      </c>
      <c r="BP151" s="2">
        <f t="shared" si="112"/>
        <v>44.996511655800219</v>
      </c>
      <c r="BQ151" s="2">
        <f t="shared" si="112"/>
        <v>7.9351806283043249</v>
      </c>
      <c r="BR151" s="11">
        <f t="shared" si="113"/>
        <v>3.950775492048228E-2</v>
      </c>
      <c r="BS151" s="17">
        <f t="shared" si="102"/>
        <v>1.6605137603240828E-2</v>
      </c>
      <c r="BT151" s="17">
        <f t="shared" si="103"/>
        <v>6.9927785738485376E-2</v>
      </c>
      <c r="BU151" s="12">
        <f>(BU$3*tempmid!$I261+BU$4*tempmid!$I261^2+BU$5*tempmid!$I261^6)*(K151/K$56)^$BW$1</f>
        <v>-1.4118479110764195</v>
      </c>
      <c r="BV151" s="12">
        <f>(BV$3*tempmid!$I261+BV$4*tempmid!$I261^2+BV$5*tempmid!$I261^6)*(L151/L$56)^$BW$1</f>
        <v>-2.2804001078352871</v>
      </c>
      <c r="BW151" s="12">
        <f>(BW$3*tempmid!$I261+BW$4*tempmid!$I261^2+BW$5*tempmid!$I261^6)*(M151/M$56)^$BW$1</f>
        <v>-3.0073793621771903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89"/>
        <v>2106</v>
      </c>
      <c r="B152" s="5">
        <f t="shared" si="116"/>
        <v>1164.7448046946683</v>
      </c>
      <c r="C152" s="5">
        <f t="shared" si="116"/>
        <v>2960.85935404068</v>
      </c>
      <c r="D152" s="5">
        <f t="shared" si="116"/>
        <v>4359.9986826735958</v>
      </c>
      <c r="E152" s="15">
        <f t="shared" si="117"/>
        <v>2.9860294027276873E-5</v>
      </c>
      <c r="F152" s="15">
        <f t="shared" si="117"/>
        <v>5.8826781530103961E-5</v>
      </c>
      <c r="G152" s="15">
        <f t="shared" si="117"/>
        <v>1.2009278189929781E-4</v>
      </c>
      <c r="H152" s="5">
        <f t="shared" si="92"/>
        <v>191888.0331304</v>
      </c>
      <c r="I152" s="5">
        <f t="shared" si="92"/>
        <v>69359.959942398957</v>
      </c>
      <c r="J152" s="5">
        <f t="shared" si="92"/>
        <v>25735.517141195076</v>
      </c>
      <c r="K152" s="5">
        <f t="shared" si="93"/>
        <v>164746.84613914412</v>
      </c>
      <c r="L152" s="5">
        <f t="shared" si="93"/>
        <v>23425.617919927041</v>
      </c>
      <c r="M152" s="5">
        <f t="shared" si="93"/>
        <v>5902.6433295649058</v>
      </c>
      <c r="N152" s="15">
        <f t="shared" si="94"/>
        <v>8.5174893310837607E-3</v>
      </c>
      <c r="O152" s="15">
        <f t="shared" si="94"/>
        <v>1.1541118447318199E-2</v>
      </c>
      <c r="P152" s="15">
        <f t="shared" si="94"/>
        <v>1.0525986490324435E-2</v>
      </c>
      <c r="Q152" s="5">
        <f t="shared" si="95"/>
        <v>9577.9138438530863</v>
      </c>
      <c r="R152" s="5">
        <f t="shared" si="95"/>
        <v>12818.797056852109</v>
      </c>
      <c r="S152" s="5">
        <f t="shared" si="95"/>
        <v>6607.4897287483564</v>
      </c>
      <c r="T152" s="5">
        <f t="shared" si="118"/>
        <v>49.914075868109457</v>
      </c>
      <c r="U152" s="5">
        <f t="shared" si="118"/>
        <v>184.81551989790182</v>
      </c>
      <c r="V152" s="5">
        <f t="shared" si="118"/>
        <v>256.74594734184251</v>
      </c>
      <c r="W152" s="15">
        <f t="shared" si="97"/>
        <v>-1.0734613539272964E-2</v>
      </c>
      <c r="X152" s="15">
        <f t="shared" si="97"/>
        <v>-1.217998157191269E-2</v>
      </c>
      <c r="Y152" s="15">
        <f t="shared" si="97"/>
        <v>-9.7425357312937999E-3</v>
      </c>
      <c r="Z152" s="5">
        <f t="shared" si="100"/>
        <v>12800.937193797527</v>
      </c>
      <c r="AA152" s="5">
        <f t="shared" si="100"/>
        <v>33748.076734996022</v>
      </c>
      <c r="AB152" s="5">
        <f t="shared" si="100"/>
        <v>37237.043784178815</v>
      </c>
      <c r="AC152" s="16">
        <f t="shared" si="121"/>
        <v>1.5678689794012355</v>
      </c>
      <c r="AD152" s="16">
        <f t="shared" si="121"/>
        <v>2.958519310718057</v>
      </c>
      <c r="AE152" s="16">
        <f t="shared" si="121"/>
        <v>5.9835677210256994</v>
      </c>
      <c r="AF152" s="15">
        <f t="shared" si="107"/>
        <v>-4.0504037456468023E-3</v>
      </c>
      <c r="AG152" s="15">
        <f t="shared" si="107"/>
        <v>2.9673830763510267E-4</v>
      </c>
      <c r="AH152" s="15">
        <f t="shared" si="107"/>
        <v>9.7937136394747881E-3</v>
      </c>
      <c r="AI152" s="1">
        <f t="shared" ref="AI152:AK167" si="122">(1-$AI$5)*AI151+AU151</f>
        <v>350005.92163118656</v>
      </c>
      <c r="AJ152" s="1">
        <f t="shared" si="122"/>
        <v>122931.44835414653</v>
      </c>
      <c r="AK152" s="1">
        <f t="shared" si="122"/>
        <v>46025.909849052325</v>
      </c>
      <c r="AL152" s="14">
        <f t="shared" si="119"/>
        <v>53.506832496182966</v>
      </c>
      <c r="AM152" s="14">
        <f t="shared" si="119"/>
        <v>11.39215762283875</v>
      </c>
      <c r="AN152" s="14">
        <f t="shared" si="119"/>
        <v>3.7997253610632056</v>
      </c>
      <c r="AO152" s="11">
        <f t="shared" si="120"/>
        <v>7.8576187117137871E-3</v>
      </c>
      <c r="AP152" s="11">
        <f t="shared" si="120"/>
        <v>9.8985271570651255E-3</v>
      </c>
      <c r="AQ152" s="11">
        <f t="shared" si="120"/>
        <v>8.9792130710542057E-3</v>
      </c>
      <c r="AR152" s="1">
        <f t="shared" si="101"/>
        <v>191888.0331304</v>
      </c>
      <c r="AS152" s="1">
        <f t="shared" si="101"/>
        <v>69359.959942398957</v>
      </c>
      <c r="AT152" s="1">
        <f t="shared" si="101"/>
        <v>25735.517141195076</v>
      </c>
      <c r="AU152" s="1">
        <f t="shared" si="108"/>
        <v>38377.60662608</v>
      </c>
      <c r="AV152" s="1">
        <f t="shared" si="108"/>
        <v>13871.991988479793</v>
      </c>
      <c r="AW152" s="1">
        <f t="shared" si="108"/>
        <v>5147.1034282390156</v>
      </c>
      <c r="AX152" s="1">
        <f t="shared" si="109"/>
        <v>131797.47691131529</v>
      </c>
      <c r="AY152" s="1">
        <f t="shared" si="109"/>
        <v>18740.494335941632</v>
      </c>
      <c r="AZ152" s="1">
        <f t="shared" si="109"/>
        <v>4722.1146636519252</v>
      </c>
      <c r="BA152" s="1">
        <f t="shared" si="110"/>
        <v>13731.201844543511</v>
      </c>
      <c r="BB152" s="1">
        <f t="shared" si="110"/>
        <v>29130.242829756211</v>
      </c>
      <c r="BC152" s="1">
        <f t="shared" si="110"/>
        <v>36885.641176309182</v>
      </c>
      <c r="BD152" s="1">
        <f>SUM(BA152:BC152)*BT152*0.75+0.1*econlow!BD152+0.15*econhigh!BD152</f>
        <v>5410.843097538539</v>
      </c>
      <c r="BE152" s="2">
        <f t="shared" ref="BE152:BG167" si="123">BE151</f>
        <v>0.14950789050460667</v>
      </c>
      <c r="BF152" s="2">
        <f t="shared" si="123"/>
        <v>0.11076968641152254</v>
      </c>
      <c r="BG152" s="2">
        <f t="shared" si="123"/>
        <v>5.7402569690651904E-2</v>
      </c>
      <c r="BH152" s="2">
        <f t="shared" si="104"/>
        <v>9.2970205387086419E-2</v>
      </c>
      <c r="BI152" s="2">
        <f t="shared" si="111"/>
        <v>2.2352609323137459E-3</v>
      </c>
      <c r="BJ152" s="2">
        <f t="shared" si="111"/>
        <v>1.2269923427707043E-3</v>
      </c>
      <c r="BK152" s="2">
        <f t="shared" si="111"/>
        <v>3.295055007090149E-4</v>
      </c>
      <c r="BL152" s="2">
        <f t="shared" si="105"/>
        <v>428.91982383490887</v>
      </c>
      <c r="BM152" s="2">
        <f t="shared" si="105"/>
        <v>85.104139744206293</v>
      </c>
      <c r="BN152" s="2">
        <f t="shared" si="105"/>
        <v>8.4799944616149183</v>
      </c>
      <c r="BO152" s="2">
        <f t="shared" si="112"/>
        <v>448.22929152882386</v>
      </c>
      <c r="BP152" s="2">
        <f t="shared" si="112"/>
        <v>45.531371003244253</v>
      </c>
      <c r="BQ152" s="2">
        <f t="shared" si="112"/>
        <v>7.9344903144544583</v>
      </c>
      <c r="BR152" s="11">
        <f t="shared" si="113"/>
        <v>3.9384862499830725E-2</v>
      </c>
      <c r="BS152" s="17">
        <f t="shared" si="102"/>
        <v>1.5974039178294583E-2</v>
      </c>
      <c r="BT152" s="17">
        <f t="shared" si="103"/>
        <v>6.7891054115034349E-2</v>
      </c>
      <c r="BU152" s="12">
        <f>(BU$3*tempmid!$I262+BU$4*tempmid!$I262^2+BU$5*tempmid!$I262^6)*(K152/K$56)^$BW$1</f>
        <v>-1.5398596835937295</v>
      </c>
      <c r="BV152" s="12">
        <f>(BV$3*tempmid!$I262+BV$4*tempmid!$I262^2+BV$5*tempmid!$I262^6)*(L152/L$56)^$BW$1</f>
        <v>-2.3735460830904667</v>
      </c>
      <c r="BW152" s="12">
        <f>(BW$3*tempmid!$I262+BW$4*tempmid!$I262^2+BW$5*tempmid!$I262^6)*(M152/M$56)^$BW$1</f>
        <v>-3.088029506139204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89"/>
        <v>2107</v>
      </c>
      <c r="B153" s="5">
        <f t="shared" si="116"/>
        <v>1164.7778453358867</v>
      </c>
      <c r="C153" s="5">
        <f t="shared" si="116"/>
        <v>2961.0248229757231</v>
      </c>
      <c r="D153" s="5">
        <f t="shared" si="116"/>
        <v>4360.4961068259317</v>
      </c>
      <c r="E153" s="15">
        <f t="shared" si="117"/>
        <v>2.8367279325913028E-5</v>
      </c>
      <c r="F153" s="15">
        <f t="shared" si="117"/>
        <v>5.5885442453598761E-5</v>
      </c>
      <c r="G153" s="15">
        <f t="shared" si="117"/>
        <v>1.1408814280433292E-4</v>
      </c>
      <c r="H153" s="5">
        <f t="shared" si="92"/>
        <v>193504.7129430855</v>
      </c>
      <c r="I153" s="5">
        <f t="shared" si="92"/>
        <v>70154.766874952853</v>
      </c>
      <c r="J153" s="5">
        <f t="shared" si="92"/>
        <v>26006.162387263215</v>
      </c>
      <c r="K153" s="5">
        <f t="shared" si="93"/>
        <v>166130.14551910933</v>
      </c>
      <c r="L153" s="5">
        <f t="shared" si="93"/>
        <v>23692.731763204149</v>
      </c>
      <c r="M153" s="5">
        <f t="shared" si="93"/>
        <v>5964.0375200778426</v>
      </c>
      <c r="N153" s="15">
        <f t="shared" si="94"/>
        <v>8.3965150919906861E-3</v>
      </c>
      <c r="O153" s="15">
        <f t="shared" si="94"/>
        <v>1.1402638094335504E-2</v>
      </c>
      <c r="P153" s="15">
        <f t="shared" si="94"/>
        <v>1.0401135065272848E-2</v>
      </c>
      <c r="Q153" s="5">
        <f t="shared" si="95"/>
        <v>9554.9274885659906</v>
      </c>
      <c r="R153" s="5">
        <f t="shared" si="95"/>
        <v>12807.767851535253</v>
      </c>
      <c r="S153" s="5">
        <f t="shared" si="95"/>
        <v>6611.9261138039328</v>
      </c>
      <c r="T153" s="5">
        <f t="shared" si="118"/>
        <v>49.378267553495348</v>
      </c>
      <c r="U153" s="5">
        <f t="shared" si="118"/>
        <v>182.56447027134192</v>
      </c>
      <c r="V153" s="5">
        <f t="shared" si="118"/>
        <v>254.24459077599974</v>
      </c>
      <c r="W153" s="15">
        <f t="shared" si="97"/>
        <v>-1.0734613539272964E-2</v>
      </c>
      <c r="X153" s="15">
        <f t="shared" si="97"/>
        <v>-1.217998157191269E-2</v>
      </c>
      <c r="Y153" s="15">
        <f t="shared" si="97"/>
        <v>-9.7425357312937999E-3</v>
      </c>
      <c r="Z153" s="5">
        <f t="shared" si="100"/>
        <v>12720.036056290801</v>
      </c>
      <c r="AA153" s="5">
        <f t="shared" si="100"/>
        <v>33733.763219154309</v>
      </c>
      <c r="AB153" s="5">
        <f t="shared" si="100"/>
        <v>37631.85455510614</v>
      </c>
      <c r="AC153" s="16">
        <f t="shared" si="121"/>
        <v>1.5615184770143853</v>
      </c>
      <c r="AD153" s="16">
        <f t="shared" si="121"/>
        <v>2.9593972167314253</v>
      </c>
      <c r="AE153" s="16">
        <f t="shared" si="121"/>
        <v>6.0421690698278301</v>
      </c>
      <c r="AF153" s="15">
        <f t="shared" si="107"/>
        <v>-4.0504037456468023E-3</v>
      </c>
      <c r="AG153" s="15">
        <f t="shared" si="107"/>
        <v>2.9673830763510267E-4</v>
      </c>
      <c r="AH153" s="15">
        <f t="shared" si="107"/>
        <v>9.7937136394747881E-3</v>
      </c>
      <c r="AI153" s="1">
        <f t="shared" si="122"/>
        <v>353382.93609414791</v>
      </c>
      <c r="AJ153" s="1">
        <f t="shared" si="122"/>
        <v>124510.29550721167</v>
      </c>
      <c r="AK153" s="1">
        <f t="shared" si="122"/>
        <v>46570.422292386109</v>
      </c>
      <c r="AL153" s="14">
        <f t="shared" si="119"/>
        <v>53.923064421527243</v>
      </c>
      <c r="AM153" s="14">
        <f t="shared" si="119"/>
        <v>11.503795548629913</v>
      </c>
      <c r="AN153" s="14">
        <f t="shared" si="119"/>
        <v>3.8335027192553954</v>
      </c>
      <c r="AO153" s="11">
        <f t="shared" si="120"/>
        <v>7.779042524596649E-3</v>
      </c>
      <c r="AP153" s="11">
        <f t="shared" si="120"/>
        <v>9.7995418854944748E-3</v>
      </c>
      <c r="AQ153" s="11">
        <f t="shared" si="120"/>
        <v>8.8894209403436644E-3</v>
      </c>
      <c r="AR153" s="1">
        <f t="shared" si="101"/>
        <v>193504.7129430855</v>
      </c>
      <c r="AS153" s="1">
        <f t="shared" si="101"/>
        <v>70154.766874952853</v>
      </c>
      <c r="AT153" s="1">
        <f t="shared" si="101"/>
        <v>26006.162387263215</v>
      </c>
      <c r="AU153" s="1">
        <f t="shared" si="108"/>
        <v>38700.942588617101</v>
      </c>
      <c r="AV153" s="1">
        <f t="shared" si="108"/>
        <v>14030.953374990571</v>
      </c>
      <c r="AW153" s="1">
        <f t="shared" si="108"/>
        <v>5201.2324774526433</v>
      </c>
      <c r="AX153" s="1">
        <f t="shared" si="109"/>
        <v>132904.11641528748</v>
      </c>
      <c r="AY153" s="1">
        <f t="shared" si="109"/>
        <v>18954.185410563317</v>
      </c>
      <c r="AZ153" s="1">
        <f t="shared" si="109"/>
        <v>4771.2300160622744</v>
      </c>
      <c r="BA153" s="1">
        <f t="shared" si="110"/>
        <v>13741.330605265068</v>
      </c>
      <c r="BB153" s="1">
        <f t="shared" si="110"/>
        <v>29165.443235166753</v>
      </c>
      <c r="BC153" s="1">
        <f t="shared" si="110"/>
        <v>36934.969255329837</v>
      </c>
      <c r="BD153" s="1">
        <f>SUM(BA153:BC153)*BT153*0.75+0.1*econlow!BD153+0.15*econhigh!BD153</f>
        <v>5259.4475579941818</v>
      </c>
      <c r="BE153" s="2">
        <f t="shared" si="123"/>
        <v>0.14950789050460667</v>
      </c>
      <c r="BF153" s="2">
        <f t="shared" si="123"/>
        <v>0.11076968641152254</v>
      </c>
      <c r="BG153" s="2">
        <f t="shared" si="123"/>
        <v>5.7402569690651904E-2</v>
      </c>
      <c r="BH153" s="2">
        <f t="shared" si="104"/>
        <v>9.2745776831187676E-2</v>
      </c>
      <c r="BI153" s="2">
        <f t="shared" si="111"/>
        <v>2.2352609323137459E-3</v>
      </c>
      <c r="BJ153" s="2">
        <f t="shared" si="111"/>
        <v>1.2269923427707043E-3</v>
      </c>
      <c r="BK153" s="2">
        <f t="shared" si="111"/>
        <v>3.295055007090149E-4</v>
      </c>
      <c r="BL153" s="2">
        <f t="shared" si="105"/>
        <v>432.53352506026505</v>
      </c>
      <c r="BM153" s="2">
        <f t="shared" si="105"/>
        <v>86.079361764430999</v>
      </c>
      <c r="BN153" s="2">
        <f t="shared" si="105"/>
        <v>8.5691735589351161</v>
      </c>
      <c r="BO153" s="2">
        <f t="shared" si="112"/>
        <v>454.88049415571209</v>
      </c>
      <c r="BP153" s="2">
        <f t="shared" si="112"/>
        <v>46.072663026220255</v>
      </c>
      <c r="BQ153" s="2">
        <f t="shared" si="112"/>
        <v>7.9338133422857373</v>
      </c>
      <c r="BR153" s="11">
        <f t="shared" si="113"/>
        <v>3.9263171438828931E-2</v>
      </c>
      <c r="BS153" s="17">
        <f t="shared" si="102"/>
        <v>1.5368743335240929E-2</v>
      </c>
      <c r="BT153" s="17">
        <f t="shared" si="103"/>
        <v>6.5913644771878013E-2</v>
      </c>
      <c r="BU153" s="12">
        <f>(BU$3*tempmid!$I263+BU$4*tempmid!$I263^2+BU$5*tempmid!$I263^6)*(K153/K$56)^$BW$1</f>
        <v>-1.6692245766576632</v>
      </c>
      <c r="BV153" s="12">
        <f>(BV$3*tempmid!$I263+BV$4*tempmid!$I263^2+BV$5*tempmid!$I263^6)*(L153/L$56)^$BW$1</f>
        <v>-2.4674317447846454</v>
      </c>
      <c r="BW153" s="12">
        <f>(BW$3*tempmid!$I263+BW$4*tempmid!$I263^2+BW$5*tempmid!$I263^6)*(M153/M$56)^$BW$1</f>
        <v>-3.1692445011783943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89"/>
        <v>2108</v>
      </c>
      <c r="B154" s="5">
        <f t="shared" ref="B154:D169" si="124">B153*(1+E154)</f>
        <v>1164.8092348354535</v>
      </c>
      <c r="C154" s="5">
        <f t="shared" si="124"/>
        <v>2961.1820272489535</v>
      </c>
      <c r="D154" s="5">
        <f t="shared" si="124"/>
        <v>4360.9687136833381</v>
      </c>
      <c r="E154" s="15">
        <f t="shared" ref="E154:G169" si="125">E153*$E$5</f>
        <v>2.6948915359617375E-5</v>
      </c>
      <c r="F154" s="15">
        <f t="shared" si="125"/>
        <v>5.309117033091882E-5</v>
      </c>
      <c r="G154" s="15">
        <f t="shared" si="125"/>
        <v>1.0838373566411626E-4</v>
      </c>
      <c r="H154" s="5">
        <f t="shared" si="92"/>
        <v>195111.57204940045</v>
      </c>
      <c r="I154" s="5">
        <f t="shared" si="92"/>
        <v>70948.872683507783</v>
      </c>
      <c r="J154" s="5">
        <f t="shared" si="92"/>
        <v>26276.292437235981</v>
      </c>
      <c r="K154" s="5">
        <f t="shared" si="93"/>
        <v>167505.1727049218</v>
      </c>
      <c r="L154" s="5">
        <f t="shared" si="93"/>
        <v>23959.645854470447</v>
      </c>
      <c r="M154" s="5">
        <f t="shared" si="93"/>
        <v>6025.3338563950938</v>
      </c>
      <c r="N154" s="15">
        <f t="shared" si="94"/>
        <v>8.2768072074812515E-3</v>
      </c>
      <c r="O154" s="15">
        <f t="shared" si="94"/>
        <v>1.1265652856494501E-2</v>
      </c>
      <c r="P154" s="15">
        <f t="shared" si="94"/>
        <v>1.0277657729499179E-2</v>
      </c>
      <c r="Q154" s="5">
        <f t="shared" si="95"/>
        <v>9530.8512271470609</v>
      </c>
      <c r="R154" s="5">
        <f t="shared" si="95"/>
        <v>12794.979182409597</v>
      </c>
      <c r="S154" s="5">
        <f t="shared" si="95"/>
        <v>6615.5191827743229</v>
      </c>
      <c r="T154" s="5">
        <f t="shared" ref="T154:V169" si="126">T153*(1+W154)</f>
        <v>48.848210934069755</v>
      </c>
      <c r="U154" s="5">
        <f t="shared" si="126"/>
        <v>180.34083838775098</v>
      </c>
      <c r="V154" s="5">
        <f t="shared" si="126"/>
        <v>251.7676037658764</v>
      </c>
      <c r="W154" s="15">
        <f t="shared" si="97"/>
        <v>-1.0734613539272964E-2</v>
      </c>
      <c r="X154" s="15">
        <f t="shared" si="97"/>
        <v>-1.217998157191269E-2</v>
      </c>
      <c r="Y154" s="15">
        <f t="shared" si="97"/>
        <v>-9.7425357312937999E-3</v>
      </c>
      <c r="Z154" s="5">
        <f t="shared" si="100"/>
        <v>12638.111182932604</v>
      </c>
      <c r="AA154" s="5">
        <f t="shared" si="100"/>
        <v>33714.740407180332</v>
      </c>
      <c r="AB154" s="5">
        <f t="shared" si="100"/>
        <v>38025.9243074509</v>
      </c>
      <c r="AC154" s="16">
        <f t="shared" si="121"/>
        <v>1.5551936967261895</v>
      </c>
      <c r="AD154" s="16">
        <f t="shared" si="121"/>
        <v>2.9602753832531383</v>
      </c>
      <c r="AE154" s="16">
        <f t="shared" si="121"/>
        <v>6.101344343459016</v>
      </c>
      <c r="AF154" s="15">
        <f t="shared" si="107"/>
        <v>-4.0504037456468023E-3</v>
      </c>
      <c r="AG154" s="15">
        <f t="shared" si="107"/>
        <v>2.9673830763510267E-4</v>
      </c>
      <c r="AH154" s="15">
        <f t="shared" si="107"/>
        <v>9.7937136394747881E-3</v>
      </c>
      <c r="AI154" s="1">
        <f t="shared" si="122"/>
        <v>356745.58507335023</v>
      </c>
      <c r="AJ154" s="1">
        <f t="shared" si="122"/>
        <v>126090.21933148107</v>
      </c>
      <c r="AK154" s="1">
        <f t="shared" si="122"/>
        <v>47114.612540600145</v>
      </c>
      <c r="AL154" s="14">
        <f t="shared" ref="AL154:AN169" si="127">AL153*(1+AO154)</f>
        <v>54.338339534606952</v>
      </c>
      <c r="AM154" s="14">
        <f t="shared" si="127"/>
        <v>11.615400155687666</v>
      </c>
      <c r="AN154" s="14">
        <f t="shared" si="127"/>
        <v>3.8672395624093343</v>
      </c>
      <c r="AO154" s="11">
        <f t="shared" ref="AO154:AQ169" si="128">AO$5*AO153</f>
        <v>7.7012520993506826E-3</v>
      </c>
      <c r="AP154" s="11">
        <f t="shared" si="128"/>
        <v>9.7015464666395292E-3</v>
      </c>
      <c r="AQ154" s="11">
        <f t="shared" si="128"/>
        <v>8.800526730940228E-3</v>
      </c>
      <c r="AR154" s="1">
        <f t="shared" si="101"/>
        <v>195111.57204940045</v>
      </c>
      <c r="AS154" s="1">
        <f t="shared" si="101"/>
        <v>70948.872683507783</v>
      </c>
      <c r="AT154" s="1">
        <f t="shared" si="101"/>
        <v>26276.292437235981</v>
      </c>
      <c r="AU154" s="1">
        <f t="shared" si="108"/>
        <v>39022.314409880091</v>
      </c>
      <c r="AV154" s="1">
        <f t="shared" si="108"/>
        <v>14189.774536701558</v>
      </c>
      <c r="AW154" s="1">
        <f t="shared" si="108"/>
        <v>5255.2584874471968</v>
      </c>
      <c r="AX154" s="1">
        <f t="shared" si="109"/>
        <v>134004.13816393746</v>
      </c>
      <c r="AY154" s="1">
        <f t="shared" si="109"/>
        <v>19167.716683576356</v>
      </c>
      <c r="AZ154" s="1">
        <f t="shared" si="109"/>
        <v>4820.2670851160756</v>
      </c>
      <c r="BA154" s="1">
        <f t="shared" si="110"/>
        <v>13751.302141543403</v>
      </c>
      <c r="BB154" s="1">
        <f t="shared" si="110"/>
        <v>29200.164801795454</v>
      </c>
      <c r="BC154" s="1">
        <f t="shared" si="110"/>
        <v>36983.564190047982</v>
      </c>
      <c r="BD154" s="1">
        <f>SUM(BA154:BC154)*BT154*0.75+0.1*econlow!BD154+0.15*econhigh!BD154</f>
        <v>5112.1928576955243</v>
      </c>
      <c r="BE154" s="2">
        <f t="shared" si="123"/>
        <v>0.14950789050460667</v>
      </c>
      <c r="BF154" s="2">
        <f t="shared" si="123"/>
        <v>0.11076968641152254</v>
      </c>
      <c r="BG154" s="2">
        <f t="shared" si="123"/>
        <v>5.7402569690651904E-2</v>
      </c>
      <c r="BH154" s="2">
        <f t="shared" si="104"/>
        <v>9.2521540545452349E-2</v>
      </c>
      <c r="BI154" s="2">
        <f t="shared" si="111"/>
        <v>2.2352609323137459E-3</v>
      </c>
      <c r="BJ154" s="2">
        <f t="shared" si="111"/>
        <v>1.2269923427707043E-3</v>
      </c>
      <c r="BK154" s="2">
        <f t="shared" si="111"/>
        <v>3.295055007090149E-4</v>
      </c>
      <c r="BL154" s="2">
        <f t="shared" si="105"/>
        <v>436.12527444434346</v>
      </c>
      <c r="BM154" s="2">
        <f t="shared" si="105"/>
        <v>87.053723510877646</v>
      </c>
      <c r="BN154" s="2">
        <f t="shared" si="105"/>
        <v>8.6581828963079435</v>
      </c>
      <c r="BO154" s="2">
        <f t="shared" si="112"/>
        <v>461.63100051750826</v>
      </c>
      <c r="BP154" s="2">
        <f t="shared" si="112"/>
        <v>46.620465016123596</v>
      </c>
      <c r="BQ154" s="2">
        <f t="shared" si="112"/>
        <v>7.9331494779462473</v>
      </c>
      <c r="BR154" s="11">
        <f t="shared" si="113"/>
        <v>3.9142677826833533E-2</v>
      </c>
      <c r="BS154" s="17">
        <f t="shared" si="102"/>
        <v>1.4788115039199707E-2</v>
      </c>
      <c r="BT154" s="17">
        <f t="shared" si="103"/>
        <v>6.3993829875609726E-2</v>
      </c>
      <c r="BU154" s="12">
        <f>(BU$3*tempmid!$I264+BU$4*tempmid!$I264^2+BU$5*tempmid!$I264^6)*(K154/K$56)^$BW$1</f>
        <v>-1.7999167493537687</v>
      </c>
      <c r="BV154" s="12">
        <f>(BV$3*tempmid!$I264+BV$4*tempmid!$I264^2+BV$5*tempmid!$I264^6)*(L154/L$56)^$BW$1</f>
        <v>-2.5620387280478103</v>
      </c>
      <c r="BW154" s="12">
        <f>(BW$3*tempmid!$I264+BW$4*tempmid!$I264^2+BW$5*tempmid!$I264^6)*(M154/M$56)^$BW$1</f>
        <v>-3.2510095506959535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89"/>
        <v>2109</v>
      </c>
      <c r="B155" s="5">
        <f t="shared" si="124"/>
        <v>1164.8390556636591</v>
      </c>
      <c r="C155" s="5">
        <f t="shared" si="124"/>
        <v>2961.3313792373738</v>
      </c>
      <c r="D155" s="5">
        <f t="shared" si="124"/>
        <v>4361.4177388596263</v>
      </c>
      <c r="E155" s="15">
        <f t="shared" si="125"/>
        <v>2.5601469591636505E-5</v>
      </c>
      <c r="F155" s="15">
        <f t="shared" si="125"/>
        <v>5.0436611814372876E-5</v>
      </c>
      <c r="G155" s="15">
        <f t="shared" si="125"/>
        <v>1.0296454888091045E-4</v>
      </c>
      <c r="H155" s="5">
        <f t="shared" si="92"/>
        <v>196708.39778293041</v>
      </c>
      <c r="I155" s="5">
        <f t="shared" si="92"/>
        <v>71742.162475284684</v>
      </c>
      <c r="J155" s="5">
        <f t="shared" si="92"/>
        <v>26545.875396622843</v>
      </c>
      <c r="K155" s="5">
        <f t="shared" si="93"/>
        <v>168871.73968497917</v>
      </c>
      <c r="L155" s="5">
        <f t="shared" si="93"/>
        <v>24226.320289004707</v>
      </c>
      <c r="M155" s="5">
        <f t="shared" si="93"/>
        <v>6086.5243794701846</v>
      </c>
      <c r="N155" s="15">
        <f t="shared" si="94"/>
        <v>8.1583568912508841E-3</v>
      </c>
      <c r="O155" s="15">
        <f t="shared" si="94"/>
        <v>1.1130149258216315E-2</v>
      </c>
      <c r="P155" s="15">
        <f t="shared" si="94"/>
        <v>1.0155540677658115E-2</v>
      </c>
      <c r="Q155" s="5">
        <f t="shared" si="95"/>
        <v>9505.7059805929421</v>
      </c>
      <c r="R155" s="5">
        <f t="shared" si="95"/>
        <v>12780.456618712797</v>
      </c>
      <c r="S155" s="5">
        <f t="shared" si="95"/>
        <v>6618.2782585796986</v>
      </c>
      <c r="T155" s="5">
        <f t="shared" si="126"/>
        <v>48.323844267607626</v>
      </c>
      <c r="U155" s="5">
        <f t="shared" si="126"/>
        <v>178.1442902995249</v>
      </c>
      <c r="V155" s="5">
        <f t="shared" si="126"/>
        <v>249.31474889020512</v>
      </c>
      <c r="W155" s="15">
        <f t="shared" si="97"/>
        <v>-1.0734613539272964E-2</v>
      </c>
      <c r="X155" s="15">
        <f t="shared" si="97"/>
        <v>-1.217998157191269E-2</v>
      </c>
      <c r="Y155" s="15">
        <f t="shared" si="97"/>
        <v>-9.7425357312937999E-3</v>
      </c>
      <c r="Z155" s="5">
        <f t="shared" si="100"/>
        <v>12555.205527252459</v>
      </c>
      <c r="AA155" s="5">
        <f t="shared" si="100"/>
        <v>33691.070407095642</v>
      </c>
      <c r="AB155" s="5">
        <f t="shared" si="100"/>
        <v>38419.205839941256</v>
      </c>
      <c r="AC155" s="16">
        <f t="shared" si="121"/>
        <v>1.5488945343517635</v>
      </c>
      <c r="AD155" s="16">
        <f t="shared" si="121"/>
        <v>2.9611538103604986</v>
      </c>
      <c r="AE155" s="16">
        <f t="shared" si="121"/>
        <v>6.1610991627746827</v>
      </c>
      <c r="AF155" s="15">
        <f t="shared" si="107"/>
        <v>-4.0504037456468023E-3</v>
      </c>
      <c r="AG155" s="15">
        <f t="shared" si="107"/>
        <v>2.9673830763510267E-4</v>
      </c>
      <c r="AH155" s="15">
        <f t="shared" si="107"/>
        <v>9.7937136394747881E-3</v>
      </c>
      <c r="AI155" s="1">
        <f t="shared" si="122"/>
        <v>360093.34097589529</v>
      </c>
      <c r="AJ155" s="1">
        <f t="shared" si="122"/>
        <v>127670.97193503453</v>
      </c>
      <c r="AK155" s="1">
        <f t="shared" si="122"/>
        <v>47658.409773987325</v>
      </c>
      <c r="AL155" s="14">
        <f t="shared" si="127"/>
        <v>54.752628053508914</v>
      </c>
      <c r="AM155" s="14">
        <f t="shared" si="127"/>
        <v>11.726960626583294</v>
      </c>
      <c r="AN155" s="14">
        <f t="shared" si="127"/>
        <v>3.9009329701018278</v>
      </c>
      <c r="AO155" s="11">
        <f t="shared" si="128"/>
        <v>7.6242395783571761E-3</v>
      </c>
      <c r="AP155" s="11">
        <f t="shared" si="128"/>
        <v>9.6045310019731347E-3</v>
      </c>
      <c r="AQ155" s="11">
        <f t="shared" si="128"/>
        <v>8.7125214636308256E-3</v>
      </c>
      <c r="AR155" s="1">
        <f t="shared" si="101"/>
        <v>196708.39778293041</v>
      </c>
      <c r="AS155" s="1">
        <f t="shared" si="101"/>
        <v>71742.162475284684</v>
      </c>
      <c r="AT155" s="1">
        <f t="shared" si="101"/>
        <v>26545.875396622843</v>
      </c>
      <c r="AU155" s="1">
        <f t="shared" si="108"/>
        <v>39341.679556586081</v>
      </c>
      <c r="AV155" s="1">
        <f t="shared" si="108"/>
        <v>14348.432495056937</v>
      </c>
      <c r="AW155" s="1">
        <f t="shared" si="108"/>
        <v>5309.1750793245692</v>
      </c>
      <c r="AX155" s="1">
        <f t="shared" si="109"/>
        <v>135097.39174798335</v>
      </c>
      <c r="AY155" s="1">
        <f t="shared" si="109"/>
        <v>19381.056231203769</v>
      </c>
      <c r="AZ155" s="1">
        <f t="shared" si="109"/>
        <v>4869.219503576147</v>
      </c>
      <c r="BA155" s="1">
        <f t="shared" si="110"/>
        <v>13761.118812244769</v>
      </c>
      <c r="BB155" s="1">
        <f t="shared" si="110"/>
        <v>29234.415544003394</v>
      </c>
      <c r="BC155" s="1">
        <f t="shared" si="110"/>
        <v>37031.441345086583</v>
      </c>
      <c r="BD155" s="1">
        <f>SUM(BA155:BC155)*BT155*0.75+0.1*econlow!BD155+0.15*econhigh!BD155</f>
        <v>4968.9703758459682</v>
      </c>
      <c r="BE155" s="2">
        <f t="shared" si="123"/>
        <v>0.14950789050460667</v>
      </c>
      <c r="BF155" s="2">
        <f t="shared" si="123"/>
        <v>0.11076968641152254</v>
      </c>
      <c r="BG155" s="2">
        <f t="shared" si="123"/>
        <v>5.7402569690651904E-2</v>
      </c>
      <c r="BH155" s="2">
        <f t="shared" si="104"/>
        <v>9.2297505122725956E-2</v>
      </c>
      <c r="BI155" s="2">
        <f t="shared" si="111"/>
        <v>2.2352609323137459E-3</v>
      </c>
      <c r="BJ155" s="2">
        <f t="shared" si="111"/>
        <v>1.2269923427707043E-3</v>
      </c>
      <c r="BK155" s="2">
        <f t="shared" si="111"/>
        <v>3.295055007090149E-4</v>
      </c>
      <c r="BL155" s="2">
        <f t="shared" si="105"/>
        <v>439.69459662221624</v>
      </c>
      <c r="BM155" s="2">
        <f t="shared" si="105"/>
        <v>88.027084010986059</v>
      </c>
      <c r="BN155" s="2">
        <f t="shared" si="105"/>
        <v>8.7470119643233293</v>
      </c>
      <c r="BO155" s="2">
        <f t="shared" si="112"/>
        <v>468.48229657779001</v>
      </c>
      <c r="BP155" s="2">
        <f t="shared" si="112"/>
        <v>47.174855199602717</v>
      </c>
      <c r="BQ155" s="2">
        <f t="shared" si="112"/>
        <v>7.9324984946452739</v>
      </c>
      <c r="BR155" s="11">
        <f t="shared" si="113"/>
        <v>3.902337737638259E-2</v>
      </c>
      <c r="BS155" s="17">
        <f t="shared" si="102"/>
        <v>1.4231072743664227E-2</v>
      </c>
      <c r="BT155" s="17">
        <f t="shared" si="103"/>
        <v>6.2129931918067691E-2</v>
      </c>
      <c r="BU155" s="12">
        <f>(BU$3*tempmid!$I265+BU$4*tempmid!$I265^2+BU$5*tempmid!$I265^6)*(K155/K$56)^$BW$1</f>
        <v>-1.9319103169264304</v>
      </c>
      <c r="BV155" s="12">
        <f>(BV$3*tempmid!$I265+BV$4*tempmid!$I265^2+BV$5*tempmid!$I265^6)*(L155/L$56)^$BW$1</f>
        <v>-2.6573487188625746</v>
      </c>
      <c r="BW155" s="12">
        <f>(BW$3*tempmid!$I265+BW$4*tempmid!$I265^2+BW$5*tempmid!$I265^6)*(M155/M$56)^$BW$1</f>
        <v>-3.3333099047693815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89"/>
        <v>2110</v>
      </c>
      <c r="B156" s="5">
        <f t="shared" si="124"/>
        <v>1164.8673861757386</v>
      </c>
      <c r="C156" s="5">
        <f t="shared" si="124"/>
        <v>2961.4732707825406</v>
      </c>
      <c r="D156" s="5">
        <f t="shared" si="124"/>
        <v>4361.8443566990909</v>
      </c>
      <c r="E156" s="15">
        <f t="shared" si="125"/>
        <v>2.4321396112054679E-5</v>
      </c>
      <c r="F156" s="15">
        <f t="shared" si="125"/>
        <v>4.7914781223654231E-5</v>
      </c>
      <c r="G156" s="15">
        <f t="shared" si="125"/>
        <v>9.7816321436864918E-5</v>
      </c>
      <c r="H156" s="5">
        <f t="shared" si="92"/>
        <v>198294.98324140752</v>
      </c>
      <c r="I156" s="5">
        <f t="shared" si="92"/>
        <v>72534.522770451527</v>
      </c>
      <c r="J156" s="5">
        <f t="shared" si="92"/>
        <v>26814.879832321047</v>
      </c>
      <c r="K156" s="5">
        <f t="shared" si="93"/>
        <v>170229.66356059659</v>
      </c>
      <c r="L156" s="5">
        <f t="shared" si="93"/>
        <v>24492.715664891006</v>
      </c>
      <c r="M156" s="5">
        <f t="shared" si="93"/>
        <v>6147.6012529281816</v>
      </c>
      <c r="N156" s="15">
        <f t="shared" si="94"/>
        <v>8.0411552468788727E-3</v>
      </c>
      <c r="O156" s="15">
        <f t="shared" si="94"/>
        <v>1.0996113842645983E-2</v>
      </c>
      <c r="P156" s="15">
        <f t="shared" si="94"/>
        <v>1.0034770198901866E-2</v>
      </c>
      <c r="Q156" s="5">
        <f t="shared" si="95"/>
        <v>9479.5127872469729</v>
      </c>
      <c r="R156" s="5">
        <f t="shared" si="95"/>
        <v>12764.226096308903</v>
      </c>
      <c r="S156" s="5">
        <f t="shared" si="95"/>
        <v>6620.2128190666763</v>
      </c>
      <c r="T156" s="5">
        <f t="shared" si="126"/>
        <v>47.80510647466285</v>
      </c>
      <c r="U156" s="5">
        <f t="shared" si="126"/>
        <v>175.97449612653523</v>
      </c>
      <c r="V156" s="5">
        <f t="shared" si="126"/>
        <v>246.88579104080375</v>
      </c>
      <c r="W156" s="15">
        <f t="shared" si="97"/>
        <v>-1.0734613539272964E-2</v>
      </c>
      <c r="X156" s="15">
        <f t="shared" si="97"/>
        <v>-1.217998157191269E-2</v>
      </c>
      <c r="Y156" s="15">
        <f t="shared" si="97"/>
        <v>-9.7425357312937999E-3</v>
      </c>
      <c r="Z156" s="5">
        <f t="shared" si="100"/>
        <v>12471.361641892587</v>
      </c>
      <c r="AA156" s="5">
        <f t="shared" si="100"/>
        <v>33662.81643536935</v>
      </c>
      <c r="AB156" s="5">
        <f t="shared" si="100"/>
        <v>38811.652623220638</v>
      </c>
      <c r="AC156" s="16">
        <f t="shared" si="121"/>
        <v>1.5426208861282134</v>
      </c>
      <c r="AD156" s="16">
        <f t="shared" si="121"/>
        <v>2.9620324981308324</v>
      </c>
      <c r="AE156" s="16">
        <f t="shared" si="121"/>
        <v>6.2214392036793056</v>
      </c>
      <c r="AF156" s="15">
        <f t="shared" si="107"/>
        <v>-4.0504037456468023E-3</v>
      </c>
      <c r="AG156" s="15">
        <f t="shared" si="107"/>
        <v>2.9673830763510267E-4</v>
      </c>
      <c r="AH156" s="15">
        <f t="shared" si="107"/>
        <v>9.7937136394747881E-3</v>
      </c>
      <c r="AI156" s="1">
        <f t="shared" si="122"/>
        <v>363425.68643489183</v>
      </c>
      <c r="AJ156" s="1">
        <f t="shared" si="122"/>
        <v>129252.30723658802</v>
      </c>
      <c r="AK156" s="1">
        <f t="shared" si="122"/>
        <v>48201.743875913162</v>
      </c>
      <c r="AL156" s="14">
        <f t="shared" si="127"/>
        <v>55.165900735795297</v>
      </c>
      <c r="AM156" s="14">
        <f t="shared" si="127"/>
        <v>11.838466263911261</v>
      </c>
      <c r="AN156" s="14">
        <f t="shared" si="127"/>
        <v>3.9345800627097236</v>
      </c>
      <c r="AO156" s="11">
        <f t="shared" si="128"/>
        <v>7.5479971825736045E-3</v>
      </c>
      <c r="AP156" s="11">
        <f t="shared" si="128"/>
        <v>9.5084856919534031E-3</v>
      </c>
      <c r="AQ156" s="11">
        <f t="shared" si="128"/>
        <v>8.6253962489945164E-3</v>
      </c>
      <c r="AR156" s="1">
        <f t="shared" si="101"/>
        <v>198294.98324140752</v>
      </c>
      <c r="AS156" s="1">
        <f t="shared" si="101"/>
        <v>72534.522770451527</v>
      </c>
      <c r="AT156" s="1">
        <f t="shared" si="101"/>
        <v>26814.879832321047</v>
      </c>
      <c r="AU156" s="1">
        <f t="shared" si="108"/>
        <v>39658.996648281507</v>
      </c>
      <c r="AV156" s="1">
        <f t="shared" si="108"/>
        <v>14506.904554090306</v>
      </c>
      <c r="AW156" s="1">
        <f t="shared" si="108"/>
        <v>5362.9759664642097</v>
      </c>
      <c r="AX156" s="1">
        <f t="shared" si="109"/>
        <v>136183.73084847728</v>
      </c>
      <c r="AY156" s="1">
        <f t="shared" si="109"/>
        <v>19594.172531912805</v>
      </c>
      <c r="AZ156" s="1">
        <f t="shared" si="109"/>
        <v>4918.0810023425447</v>
      </c>
      <c r="BA156" s="1">
        <f t="shared" si="110"/>
        <v>13770.782921772765</v>
      </c>
      <c r="BB156" s="1">
        <f t="shared" si="110"/>
        <v>29268.203261081722</v>
      </c>
      <c r="BC156" s="1">
        <f t="shared" si="110"/>
        <v>37078.615576940952</v>
      </c>
      <c r="BD156" s="1">
        <f>SUM(BA156:BC156)*BT156*0.75+0.1*econlow!BD156+0.15*econhigh!BD156</f>
        <v>4829.6740920186166</v>
      </c>
      <c r="BE156" s="2">
        <f t="shared" si="123"/>
        <v>0.14950789050460667</v>
      </c>
      <c r="BF156" s="2">
        <f t="shared" si="123"/>
        <v>0.11076968641152254</v>
      </c>
      <c r="BG156" s="2">
        <f t="shared" si="123"/>
        <v>5.7402569690651904E-2</v>
      </c>
      <c r="BH156" s="2">
        <f t="shared" si="104"/>
        <v>9.2073679438905071E-2</v>
      </c>
      <c r="BI156" s="2">
        <f t="shared" si="111"/>
        <v>2.2352609323137459E-3</v>
      </c>
      <c r="BJ156" s="2">
        <f t="shared" si="111"/>
        <v>1.2269923427707043E-3</v>
      </c>
      <c r="BK156" s="2">
        <f t="shared" si="111"/>
        <v>3.295055007090149E-4</v>
      </c>
      <c r="BL156" s="2">
        <f t="shared" si="105"/>
        <v>443.24102911332722</v>
      </c>
      <c r="BM156" s="2">
        <f t="shared" si="105"/>
        <v>88.999304025871311</v>
      </c>
      <c r="BN156" s="2">
        <f t="shared" si="105"/>
        <v>8.8356504056010117</v>
      </c>
      <c r="BO156" s="2">
        <f t="shared" si="112"/>
        <v>475.43589053633048</v>
      </c>
      <c r="BP156" s="2">
        <f t="shared" si="112"/>
        <v>47.735912749418176</v>
      </c>
      <c r="BQ156" s="2">
        <f t="shared" si="112"/>
        <v>7.9318601723254165</v>
      </c>
      <c r="BR156" s="11">
        <f t="shared" si="113"/>
        <v>3.8905265441961684E-2</v>
      </c>
      <c r="BS156" s="17">
        <f t="shared" si="102"/>
        <v>1.3696585710707325E-2</v>
      </c>
      <c r="BT156" s="17">
        <f t="shared" si="103"/>
        <v>6.0320322250551152E-2</v>
      </c>
      <c r="BU156" s="12">
        <f>(BU$3*tempmid!$I266+BU$4*tempmid!$I266^2+BU$5*tempmid!$I266^6)*(K156/K$56)^$BW$1</f>
        <v>-2.0651793725875693</v>
      </c>
      <c r="BV156" s="12">
        <f>(BV$3*tempmid!$I266+BV$4*tempmid!$I266^2+BV$5*tempmid!$I266^6)*(L156/L$56)^$BW$1</f>
        <v>-2.7533434671832282</v>
      </c>
      <c r="BW156" s="12">
        <f>(BW$3*tempmid!$I266+BW$4*tempmid!$I266^2+BW$5*tempmid!$I266^6)*(M156/M$56)^$BW$1</f>
        <v>-3.4161308703679727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89"/>
        <v>2111</v>
      </c>
      <c r="B157" s="5">
        <f t="shared" si="124"/>
        <v>1164.8943008167998</v>
      </c>
      <c r="C157" s="5">
        <f t="shared" si="124"/>
        <v>2961.6080742092163</v>
      </c>
      <c r="D157" s="5">
        <f t="shared" si="124"/>
        <v>4362.2496832902607</v>
      </c>
      <c r="E157" s="15">
        <f t="shared" si="125"/>
        <v>2.3105326306451945E-5</v>
      </c>
      <c r="F157" s="15">
        <f t="shared" si="125"/>
        <v>4.5519042162471515E-5</v>
      </c>
      <c r="G157" s="15">
        <f t="shared" si="125"/>
        <v>9.2925505365021663E-5</v>
      </c>
      <c r="H157" s="5">
        <f t="shared" si="92"/>
        <v>199871.12728941537</v>
      </c>
      <c r="I157" s="5">
        <f t="shared" si="92"/>
        <v>73325.841534942389</v>
      </c>
      <c r="J157" s="5">
        <f t="shared" si="92"/>
        <v>27083.274779666241</v>
      </c>
      <c r="K157" s="5">
        <f t="shared" si="93"/>
        <v>171578.7665449731</v>
      </c>
      <c r="L157" s="5">
        <f t="shared" si="93"/>
        <v>24758.793094025867</v>
      </c>
      <c r="M157" s="5">
        <f t="shared" si="93"/>
        <v>6208.5567645083693</v>
      </c>
      <c r="N157" s="15">
        <f t="shared" si="94"/>
        <v>7.9251932721835505E-3</v>
      </c>
      <c r="O157" s="15">
        <f t="shared" si="94"/>
        <v>1.0863533173508744E-2</v>
      </c>
      <c r="P157" s="15">
        <f t="shared" si="94"/>
        <v>9.9153326756764582E-3</v>
      </c>
      <c r="Q157" s="5">
        <f t="shared" si="95"/>
        <v>9452.29278616378</v>
      </c>
      <c r="R157" s="5">
        <f t="shared" si="95"/>
        <v>12746.313892702996</v>
      </c>
      <c r="S157" s="5">
        <f t="shared" si="95"/>
        <v>6621.3324893547606</v>
      </c>
      <c r="T157" s="5">
        <f t="shared" si="126"/>
        <v>47.291937131453551</v>
      </c>
      <c r="U157" s="5">
        <f t="shared" si="126"/>
        <v>173.83113000658741</v>
      </c>
      <c r="V157" s="5">
        <f t="shared" si="126"/>
        <v>244.48049740003998</v>
      </c>
      <c r="W157" s="15">
        <f t="shared" si="97"/>
        <v>-1.0734613539272964E-2</v>
      </c>
      <c r="X157" s="15">
        <f t="shared" si="97"/>
        <v>-1.217998157191269E-2</v>
      </c>
      <c r="Y157" s="15">
        <f t="shared" si="97"/>
        <v>-9.7425357312937999E-3</v>
      </c>
      <c r="Z157" s="5">
        <f t="shared" si="100"/>
        <v>12386.621658302389</v>
      </c>
      <c r="AA157" s="5">
        <f t="shared" si="100"/>
        <v>33630.042751912973</v>
      </c>
      <c r="AB157" s="5">
        <f t="shared" si="100"/>
        <v>39203.218810721592</v>
      </c>
      <c r="AC157" s="16">
        <f t="shared" si="121"/>
        <v>1.5363726487129266</v>
      </c>
      <c r="AD157" s="16">
        <f t="shared" si="121"/>
        <v>2.9629114466414879</v>
      </c>
      <c r="AE157" s="16">
        <f t="shared" si="121"/>
        <v>6.2823701976655428</v>
      </c>
      <c r="AF157" s="15">
        <f t="shared" si="107"/>
        <v>-4.0504037456468023E-3</v>
      </c>
      <c r="AG157" s="15">
        <f t="shared" si="107"/>
        <v>2.9673830763510267E-4</v>
      </c>
      <c r="AH157" s="15">
        <f t="shared" si="107"/>
        <v>9.7937136394747881E-3</v>
      </c>
      <c r="AI157" s="1">
        <f t="shared" si="122"/>
        <v>366742.1144396842</v>
      </c>
      <c r="AJ157" s="1">
        <f t="shared" si="122"/>
        <v>130833.98106701953</v>
      </c>
      <c r="AK157" s="1">
        <f t="shared" si="122"/>
        <v>48744.545454786057</v>
      </c>
      <c r="AL157" s="14">
        <f t="shared" si="127"/>
        <v>55.578128878489942</v>
      </c>
      <c r="AM157" s="14">
        <f t="shared" si="127"/>
        <v>11.949906492125484</v>
      </c>
      <c r="AN157" s="14">
        <f t="shared" si="127"/>
        <v>3.9681780017028463</v>
      </c>
      <c r="AO157" s="11">
        <f t="shared" si="128"/>
        <v>7.4725172107478685E-3</v>
      </c>
      <c r="AP157" s="11">
        <f t="shared" si="128"/>
        <v>9.413400835033869E-3</v>
      </c>
      <c r="AQ157" s="11">
        <f t="shared" si="128"/>
        <v>8.5391422865045714E-3</v>
      </c>
      <c r="AR157" s="1">
        <f t="shared" si="101"/>
        <v>199871.12728941537</v>
      </c>
      <c r="AS157" s="1">
        <f t="shared" si="101"/>
        <v>73325.841534942389</v>
      </c>
      <c r="AT157" s="1">
        <f t="shared" si="101"/>
        <v>27083.274779666241</v>
      </c>
      <c r="AU157" s="1">
        <f t="shared" si="108"/>
        <v>39974.225457883076</v>
      </c>
      <c r="AV157" s="1">
        <f t="shared" si="108"/>
        <v>14665.168306988478</v>
      </c>
      <c r="AW157" s="1">
        <f t="shared" si="108"/>
        <v>5416.6549559332489</v>
      </c>
      <c r="AX157" s="1">
        <f t="shared" si="109"/>
        <v>137263.01323597849</v>
      </c>
      <c r="AY157" s="1">
        <f t="shared" si="109"/>
        <v>19807.034475220691</v>
      </c>
      <c r="AZ157" s="1">
        <f t="shared" si="109"/>
        <v>4966.845411606696</v>
      </c>
      <c r="BA157" s="1">
        <f t="shared" si="110"/>
        <v>13780.296722081637</v>
      </c>
      <c r="BB157" s="1">
        <f t="shared" si="110"/>
        <v>29301.535545573166</v>
      </c>
      <c r="BC157" s="1">
        <f t="shared" si="110"/>
        <v>37125.101255139307</v>
      </c>
      <c r="BD157" s="1">
        <f>SUM(BA157:BC157)*BT157*0.75+0.1*econlow!BD157+0.15*econhigh!BD157</f>
        <v>4694.2005389796086</v>
      </c>
      <c r="BE157" s="2">
        <f t="shared" si="123"/>
        <v>0.14950789050460667</v>
      </c>
      <c r="BF157" s="2">
        <f t="shared" si="123"/>
        <v>0.11076968641152254</v>
      </c>
      <c r="BG157" s="2">
        <f t="shared" si="123"/>
        <v>5.7402569690651904E-2</v>
      </c>
      <c r="BH157" s="2">
        <f t="shared" si="104"/>
        <v>9.185007263896626E-2</v>
      </c>
      <c r="BI157" s="2">
        <f t="shared" si="111"/>
        <v>2.2352609323137459E-3</v>
      </c>
      <c r="BJ157" s="2">
        <f t="shared" si="111"/>
        <v>1.2269923427707043E-3</v>
      </c>
      <c r="BK157" s="2">
        <f t="shared" si="111"/>
        <v>3.295055007090149E-4</v>
      </c>
      <c r="BL157" s="2">
        <f t="shared" si="105"/>
        <v>446.76412232753796</v>
      </c>
      <c r="BM157" s="2">
        <f t="shared" si="105"/>
        <v>89.970246090592383</v>
      </c>
      <c r="BN157" s="2">
        <f t="shared" si="105"/>
        <v>8.9240880171137604</v>
      </c>
      <c r="BO157" s="2">
        <f t="shared" si="112"/>
        <v>482.4933131591855</v>
      </c>
      <c r="BP157" s="2">
        <f t="shared" si="112"/>
        <v>48.303717795449693</v>
      </c>
      <c r="BQ157" s="2">
        <f t="shared" si="112"/>
        <v>7.931234297351569</v>
      </c>
      <c r="BR157" s="11">
        <f t="shared" si="113"/>
        <v>3.8788337038141857E-2</v>
      </c>
      <c r="BS157" s="17">
        <f t="shared" si="102"/>
        <v>1.3183671472567471E-2</v>
      </c>
      <c r="BT157" s="17">
        <f t="shared" si="103"/>
        <v>5.8563419660729275E-2</v>
      </c>
      <c r="BU157" s="12">
        <f>(BU$3*tempmid!$I267+BU$4*tempmid!$I267^2+BU$5*tempmid!$I267^6)*(K157/K$56)^$BW$1</f>
        <v>-2.1996980085567372</v>
      </c>
      <c r="BV157" s="12">
        <f>(BV$3*tempmid!$I267+BV$4*tempmid!$I267^2+BV$5*tempmid!$I267^6)*(L157/L$56)^$BW$1</f>
        <v>-2.850004799504434</v>
      </c>
      <c r="BW157" s="12">
        <f>(BW$3*tempmid!$I267+BW$4*tempmid!$I267^2+BW$5*tempmid!$I267^6)*(M157/M$56)^$BW$1</f>
        <v>-3.4994578211443743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89"/>
        <v>2112</v>
      </c>
      <c r="B158" s="5">
        <f t="shared" si="124"/>
        <v>1164.9198703165862</v>
      </c>
      <c r="C158" s="5">
        <f t="shared" si="124"/>
        <v>2961.7361432938751</v>
      </c>
      <c r="D158" s="5">
        <f t="shared" si="124"/>
        <v>4362.6347793337909</v>
      </c>
      <c r="E158" s="15">
        <f t="shared" si="125"/>
        <v>2.1950059991129345E-5</v>
      </c>
      <c r="F158" s="15">
        <f t="shared" si="125"/>
        <v>4.3243090054347937E-5</v>
      </c>
      <c r="G158" s="15">
        <f t="shared" si="125"/>
        <v>8.8279230096770575E-5</v>
      </c>
      <c r="H158" s="5">
        <f t="shared" si="92"/>
        <v>201436.6345559163</v>
      </c>
      <c r="I158" s="5">
        <f t="shared" si="92"/>
        <v>74116.008211358188</v>
      </c>
      <c r="J158" s="5">
        <f t="shared" si="92"/>
        <v>27351.029748999303</v>
      </c>
      <c r="K158" s="5">
        <f t="shared" si="93"/>
        <v>172918.87595768503</v>
      </c>
      <c r="L158" s="5">
        <f t="shared" si="93"/>
        <v>25024.51421244114</v>
      </c>
      <c r="M158" s="5">
        <f t="shared" si="93"/>
        <v>6269.3833273790624</v>
      </c>
      <c r="N158" s="15">
        <f t="shared" si="94"/>
        <v>7.810461863651863E-3</v>
      </c>
      <c r="O158" s="15">
        <f t="shared" si="94"/>
        <v>1.0732393837056264E-2</v>
      </c>
      <c r="P158" s="15">
        <f t="shared" si="94"/>
        <v>9.7972145826887846E-3</v>
      </c>
      <c r="Q158" s="5">
        <f t="shared" si="95"/>
        <v>9424.0672008047968</v>
      </c>
      <c r="R158" s="5">
        <f t="shared" si="95"/>
        <v>12726.746602369183</v>
      </c>
      <c r="S158" s="5">
        <f t="shared" si="95"/>
        <v>6621.6470342260163</v>
      </c>
      <c r="T158" s="5">
        <f t="shared" si="126"/>
        <v>46.784276462823804</v>
      </c>
      <c r="U158" s="5">
        <f t="shared" si="126"/>
        <v>171.71387004648241</v>
      </c>
      <c r="V158" s="5">
        <f t="shared" si="126"/>
        <v>242.09863741851561</v>
      </c>
      <c r="W158" s="15">
        <f t="shared" si="97"/>
        <v>-1.0734613539272964E-2</v>
      </c>
      <c r="X158" s="15">
        <f t="shared" si="97"/>
        <v>-1.217998157191269E-2</v>
      </c>
      <c r="Y158" s="15">
        <f t="shared" si="97"/>
        <v>-9.7425357312937999E-3</v>
      </c>
      <c r="Z158" s="5">
        <f t="shared" si="100"/>
        <v>12301.027267386504</v>
      </c>
      <c r="AA158" s="5">
        <f t="shared" si="100"/>
        <v>33592.814595723008</v>
      </c>
      <c r="AB158" s="5">
        <f t="shared" si="100"/>
        <v>39593.859248823203</v>
      </c>
      <c r="AC158" s="16">
        <f t="shared" si="121"/>
        <v>1.5301497191818705</v>
      </c>
      <c r="AD158" s="16">
        <f t="shared" si="121"/>
        <v>2.963790655969837</v>
      </c>
      <c r="AE158" s="16">
        <f t="shared" si="121"/>
        <v>6.34389793235865</v>
      </c>
      <c r="AF158" s="15">
        <f t="shared" si="107"/>
        <v>-4.0504037456468023E-3</v>
      </c>
      <c r="AG158" s="15">
        <f t="shared" si="107"/>
        <v>2.9673830763510267E-4</v>
      </c>
      <c r="AH158" s="15">
        <f t="shared" si="107"/>
        <v>9.7937136394747881E-3</v>
      </c>
      <c r="AI158" s="1">
        <f t="shared" si="122"/>
        <v>370042.12845359888</v>
      </c>
      <c r="AJ158" s="1">
        <f t="shared" si="122"/>
        <v>132415.75126730607</v>
      </c>
      <c r="AK158" s="1">
        <f t="shared" si="122"/>
        <v>49286.7458652407</v>
      </c>
      <c r="AL158" s="14">
        <f t="shared" si="127"/>
        <v>55.989284317829764</v>
      </c>
      <c r="AM158" s="14">
        <f t="shared" si="127"/>
        <v>12.061270859279519</v>
      </c>
      <c r="AN158" s="14">
        <f t="shared" si="127"/>
        <v>4.0017239899118175</v>
      </c>
      <c r="AO158" s="11">
        <f t="shared" si="128"/>
        <v>7.3977920386403898E-3</v>
      </c>
      <c r="AP158" s="11">
        <f t="shared" si="128"/>
        <v>9.3192668266835303E-3</v>
      </c>
      <c r="AQ158" s="11">
        <f t="shared" si="128"/>
        <v>8.4537508636395257E-3</v>
      </c>
      <c r="AR158" s="1">
        <f t="shared" si="101"/>
        <v>201436.6345559163</v>
      </c>
      <c r="AS158" s="1">
        <f t="shared" si="101"/>
        <v>74116.008211358188</v>
      </c>
      <c r="AT158" s="1">
        <f t="shared" si="101"/>
        <v>27351.029748999303</v>
      </c>
      <c r="AU158" s="1">
        <f t="shared" si="108"/>
        <v>40287.326911183263</v>
      </c>
      <c r="AV158" s="1">
        <f t="shared" si="108"/>
        <v>14823.201642271639</v>
      </c>
      <c r="AW158" s="1">
        <f t="shared" si="108"/>
        <v>5470.2059497998607</v>
      </c>
      <c r="AX158" s="1">
        <f t="shared" si="109"/>
        <v>138335.10076614804</v>
      </c>
      <c r="AY158" s="1">
        <f t="shared" si="109"/>
        <v>20019.611369952912</v>
      </c>
      <c r="AZ158" s="1">
        <f t="shared" si="109"/>
        <v>5015.5066619032496</v>
      </c>
      <c r="BA158" s="1">
        <f t="shared" si="110"/>
        <v>13789.662414593175</v>
      </c>
      <c r="BB158" s="1">
        <f t="shared" si="110"/>
        <v>29334.419791221582</v>
      </c>
      <c r="BC158" s="1">
        <f t="shared" si="110"/>
        <v>37170.912282477868</v>
      </c>
      <c r="BD158" s="1">
        <f>SUM(BA158:BC158)*BT158*0.75+0.1*econlow!BD158+0.15*econhigh!BD158</f>
        <v>4562.4487553009521</v>
      </c>
      <c r="BE158" s="2">
        <f t="shared" si="123"/>
        <v>0.14950789050460667</v>
      </c>
      <c r="BF158" s="2">
        <f t="shared" si="123"/>
        <v>0.11076968641152254</v>
      </c>
      <c r="BG158" s="2">
        <f t="shared" si="123"/>
        <v>5.7402569690651904E-2</v>
      </c>
      <c r="BH158" s="2">
        <f t="shared" si="104"/>
        <v>9.1626694123306332E-2</v>
      </c>
      <c r="BI158" s="2">
        <f t="shared" si="111"/>
        <v>2.2352609323137459E-3</v>
      </c>
      <c r="BJ158" s="2">
        <f t="shared" si="111"/>
        <v>1.2269923427707043E-3</v>
      </c>
      <c r="BK158" s="2">
        <f t="shared" si="111"/>
        <v>3.295055007090149E-4</v>
      </c>
      <c r="BL158" s="2">
        <f t="shared" si="105"/>
        <v>450.26343955960078</v>
      </c>
      <c r="BM158" s="2">
        <f t="shared" si="105"/>
        <v>90.939774552067135</v>
      </c>
      <c r="BN158" s="2">
        <f t="shared" si="105"/>
        <v>9.0123147523511768</v>
      </c>
      <c r="BO158" s="2">
        <f t="shared" si="112"/>
        <v>489.65611811380001</v>
      </c>
      <c r="BP158" s="2">
        <f t="shared" si="112"/>
        <v>48.878351435852828</v>
      </c>
      <c r="BQ158" s="2">
        <f t="shared" si="112"/>
        <v>7.9306206622164011</v>
      </c>
      <c r="BR158" s="11">
        <f t="shared" si="113"/>
        <v>3.8672586857046082E-2</v>
      </c>
      <c r="BS158" s="17">
        <f t="shared" si="102"/>
        <v>1.269139342684341E-2</v>
      </c>
      <c r="BT158" s="17">
        <f t="shared" si="103"/>
        <v>5.6857688990999293E-2</v>
      </c>
      <c r="BU158" s="12">
        <f>(BU$3*tempmid!$I268+BU$4*tempmid!$I268^2+BU$5*tempmid!$I268^6)*(K158/K$56)^$BW$1</f>
        <v>-2.3354403363354295</v>
      </c>
      <c r="BV158" s="12">
        <f>(BV$3*tempmid!$I268+BV$4*tempmid!$I268^2+BV$5*tempmid!$I268^6)*(L158/L$56)^$BW$1</f>
        <v>-2.9473146308851348</v>
      </c>
      <c r="BW158" s="12">
        <f>(BW$3*tempmid!$I268+BW$4*tempmid!$I268^2+BW$5*tempmid!$I268^6)*(M158/M$56)^$BW$1</f>
        <v>-3.5832762068059849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89"/>
        <v>2113</v>
      </c>
      <c r="B159" s="5">
        <f t="shared" si="124"/>
        <v>1164.9441618745725</v>
      </c>
      <c r="C159" s="5">
        <f t="shared" si="124"/>
        <v>2961.8578141854987</v>
      </c>
      <c r="D159" s="5">
        <f t="shared" si="124"/>
        <v>4363.0006528713284</v>
      </c>
      <c r="E159" s="15">
        <f t="shared" si="125"/>
        <v>2.0852556991572876E-5</v>
      </c>
      <c r="F159" s="15">
        <f t="shared" si="125"/>
        <v>4.1080935551630536E-5</v>
      </c>
      <c r="G159" s="15">
        <f t="shared" si="125"/>
        <v>8.3865268591932045E-5</v>
      </c>
      <c r="H159" s="5">
        <f t="shared" si="92"/>
        <v>202991.31542677977</v>
      </c>
      <c r="I159" s="5">
        <f t="shared" si="92"/>
        <v>74904.913747973129</v>
      </c>
      <c r="J159" s="5">
        <f t="shared" si="92"/>
        <v>27618.114731753773</v>
      </c>
      <c r="K159" s="5">
        <f t="shared" si="93"/>
        <v>174249.82421486694</v>
      </c>
      <c r="L159" s="5">
        <f t="shared" si="93"/>
        <v>25289.841189953182</v>
      </c>
      <c r="M159" s="5">
        <f t="shared" si="93"/>
        <v>6330.0734813271347</v>
      </c>
      <c r="N159" s="15">
        <f t="shared" si="94"/>
        <v>7.6969518209659693E-3</v>
      </c>
      <c r="O159" s="15">
        <f t="shared" si="94"/>
        <v>1.0602682444086575E-2</v>
      </c>
      <c r="P159" s="15">
        <f t="shared" si="94"/>
        <v>9.6804024860039917E-3</v>
      </c>
      <c r="Q159" s="5">
        <f t="shared" si="95"/>
        <v>9394.8573230768307</v>
      </c>
      <c r="R159" s="5">
        <f t="shared" si="95"/>
        <v>12705.55111241393</v>
      </c>
      <c r="S159" s="5">
        <f t="shared" si="95"/>
        <v>6621.1663505648703</v>
      </c>
      <c r="T159" s="5">
        <f t="shared" si="126"/>
        <v>46.282065335280883</v>
      </c>
      <c r="U159" s="5">
        <f t="shared" si="126"/>
        <v>169.62239827367443</v>
      </c>
      <c r="V159" s="5">
        <f t="shared" si="126"/>
        <v>239.73998279296816</v>
      </c>
      <c r="W159" s="15">
        <f t="shared" si="97"/>
        <v>-1.0734613539272964E-2</v>
      </c>
      <c r="X159" s="15">
        <f t="shared" si="97"/>
        <v>-1.217998157191269E-2</v>
      </c>
      <c r="Y159" s="15">
        <f t="shared" si="97"/>
        <v>-9.7425357312937999E-3</v>
      </c>
      <c r="Z159" s="5">
        <f t="shared" si="100"/>
        <v>12214.619701103578</v>
      </c>
      <c r="AA159" s="5">
        <f t="shared" si="100"/>
        <v>33551.198121233596</v>
      </c>
      <c r="AB159" s="5">
        <f t="shared" si="100"/>
        <v>39983.529486298525</v>
      </c>
      <c r="AC159" s="16">
        <f t="shared" si="121"/>
        <v>1.5239519950278959</v>
      </c>
      <c r="AD159" s="16">
        <f t="shared" si="121"/>
        <v>2.9646701261932744</v>
      </c>
      <c r="AE159" s="16">
        <f t="shared" si="121"/>
        <v>6.4060282520662266</v>
      </c>
      <c r="AF159" s="15">
        <f t="shared" si="107"/>
        <v>-4.0504037456468023E-3</v>
      </c>
      <c r="AG159" s="15">
        <f t="shared" si="107"/>
        <v>2.9673830763510267E-4</v>
      </c>
      <c r="AH159" s="15">
        <f t="shared" si="107"/>
        <v>9.7937136394747881E-3</v>
      </c>
      <c r="AI159" s="1">
        <f t="shared" si="122"/>
        <v>373325.24251942226</v>
      </c>
      <c r="AJ159" s="1">
        <f t="shared" si="122"/>
        <v>133997.37778284709</v>
      </c>
      <c r="AK159" s="1">
        <f t="shared" si="122"/>
        <v>49828.277228516497</v>
      </c>
      <c r="AL159" s="14">
        <f t="shared" si="127"/>
        <v>56.39933942878762</v>
      </c>
      <c r="AM159" s="14">
        <f t="shared" si="127"/>
        <v>12.172549038671983</v>
      </c>
      <c r="AN159" s="14">
        <f t="shared" si="127"/>
        <v>4.0352152717712233</v>
      </c>
      <c r="AO159" s="11">
        <f t="shared" si="128"/>
        <v>7.3238141182539861E-3</v>
      </c>
      <c r="AP159" s="11">
        <f t="shared" si="128"/>
        <v>9.2260741584166955E-3</v>
      </c>
      <c r="AQ159" s="11">
        <f t="shared" si="128"/>
        <v>8.3692133550031297E-3</v>
      </c>
      <c r="AR159" s="1">
        <f t="shared" si="101"/>
        <v>202991.31542677977</v>
      </c>
      <c r="AS159" s="1">
        <f t="shared" si="101"/>
        <v>74904.913747973129</v>
      </c>
      <c r="AT159" s="1">
        <f t="shared" si="101"/>
        <v>27618.114731753773</v>
      </c>
      <c r="AU159" s="1">
        <f t="shared" si="108"/>
        <v>40598.263085355953</v>
      </c>
      <c r="AV159" s="1">
        <f t="shared" si="108"/>
        <v>14980.982749594627</v>
      </c>
      <c r="AW159" s="1">
        <f t="shared" si="108"/>
        <v>5523.6229463507552</v>
      </c>
      <c r="AX159" s="1">
        <f t="shared" si="109"/>
        <v>139399.85937189357</v>
      </c>
      <c r="AY159" s="1">
        <f t="shared" si="109"/>
        <v>20231.872951962549</v>
      </c>
      <c r="AZ159" s="1">
        <f t="shared" si="109"/>
        <v>5064.0587850617085</v>
      </c>
      <c r="BA159" s="1">
        <f t="shared" si="110"/>
        <v>13798.882152022043</v>
      </c>
      <c r="BB159" s="1">
        <f t="shared" si="110"/>
        <v>29366.863200566262</v>
      </c>
      <c r="BC159" s="1">
        <f t="shared" si="110"/>
        <v>37216.062114368862</v>
      </c>
      <c r="BD159" s="1">
        <f>SUM(BA159:BC159)*BT159*0.75+0.1*econlow!BD159+0.15*econhigh!BD159</f>
        <v>4434.3202378647484</v>
      </c>
      <c r="BE159" s="2">
        <f t="shared" si="123"/>
        <v>0.14950789050460667</v>
      </c>
      <c r="BF159" s="2">
        <f t="shared" si="123"/>
        <v>0.11076968641152254</v>
      </c>
      <c r="BG159" s="2">
        <f t="shared" si="123"/>
        <v>5.7402569690651904E-2</v>
      </c>
      <c r="BH159" s="2">
        <f t="shared" si="104"/>
        <v>9.1403553534384382E-2</v>
      </c>
      <c r="BI159" s="2">
        <f t="shared" si="111"/>
        <v>2.2352609323137459E-3</v>
      </c>
      <c r="BJ159" s="2">
        <f t="shared" si="111"/>
        <v>1.2269923427707043E-3</v>
      </c>
      <c r="BK159" s="2">
        <f t="shared" si="111"/>
        <v>3.295055007090149E-4</v>
      </c>
      <c r="BL159" s="2">
        <f t="shared" si="105"/>
        <v>453.73855697245739</v>
      </c>
      <c r="BM159" s="2">
        <f t="shared" si="105"/>
        <v>91.90775560466308</v>
      </c>
      <c r="BN159" s="2">
        <f t="shared" si="105"/>
        <v>9.100320723325547</v>
      </c>
      <c r="BO159" s="2">
        <f t="shared" si="112"/>
        <v>496.9258823092311</v>
      </c>
      <c r="BP159" s="2">
        <f t="shared" si="112"/>
        <v>49.45989574836716</v>
      </c>
      <c r="BQ159" s="2">
        <f t="shared" si="112"/>
        <v>7.9300190652612637</v>
      </c>
      <c r="BR159" s="11">
        <f t="shared" si="113"/>
        <v>3.855800928521777E-2</v>
      </c>
      <c r="BS159" s="17">
        <f t="shared" si="102"/>
        <v>1.221885855796649E-2</v>
      </c>
      <c r="BT159" s="17">
        <f t="shared" si="103"/>
        <v>5.5201639797086692E-2</v>
      </c>
      <c r="BU159" s="12">
        <f>(BU$3*tempmid!$I269+BU$4*tempmid!$I269^2+BU$5*tempmid!$I269^6)*(K159/K$56)^$BW$1</f>
        <v>-2.4723805062195883</v>
      </c>
      <c r="BV159" s="12">
        <f>(BV$3*tempmid!$I269+BV$4*tempmid!$I269^2+BV$5*tempmid!$I269^6)*(L159/L$56)^$BW$1</f>
        <v>-3.0452549764339678</v>
      </c>
      <c r="BW159" s="12">
        <f>(BW$3*tempmid!$I269+BW$4*tempmid!$I269^2+BW$5*tempmid!$I269^6)*(M159/M$56)^$BW$1</f>
        <v>-3.6675715620705764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89"/>
        <v>2114</v>
      </c>
      <c r="B160" s="5">
        <f t="shared" si="124"/>
        <v>1164.9672393358735</v>
      </c>
      <c r="C160" s="5">
        <f t="shared" si="124"/>
        <v>2961.9734062809771</v>
      </c>
      <c r="D160" s="5">
        <f t="shared" si="124"/>
        <v>4363.3482618818671</v>
      </c>
      <c r="E160" s="15">
        <f t="shared" si="125"/>
        <v>1.9809929141994232E-5</v>
      </c>
      <c r="F160" s="15">
        <f t="shared" si="125"/>
        <v>3.9026888774049008E-5</v>
      </c>
      <c r="G160" s="15">
        <f t="shared" si="125"/>
        <v>7.9672005162335436E-5</v>
      </c>
      <c r="H160" s="5">
        <f t="shared" si="92"/>
        <v>204534.98603248698</v>
      </c>
      <c r="I160" s="5">
        <f t="shared" si="92"/>
        <v>75692.450625871978</v>
      </c>
      <c r="J160" s="5">
        <f t="shared" si="92"/>
        <v>27884.500206068609</v>
      </c>
      <c r="K160" s="5">
        <f t="shared" si="93"/>
        <v>175571.44881523761</v>
      </c>
      <c r="L160" s="5">
        <f t="shared" si="93"/>
        <v>25554.736739149401</v>
      </c>
      <c r="M160" s="5">
        <f t="shared" si="93"/>
        <v>6390.6198938249108</v>
      </c>
      <c r="N160" s="15">
        <f t="shared" si="94"/>
        <v>7.5846538515929041E-3</v>
      </c>
      <c r="O160" s="15">
        <f t="shared" si="94"/>
        <v>1.0474385632024186E-2</v>
      </c>
      <c r="P160" s="15">
        <f t="shared" si="94"/>
        <v>9.5648830422554454E-3</v>
      </c>
      <c r="Q160" s="5">
        <f t="shared" si="95"/>
        <v>9364.6844977246783</v>
      </c>
      <c r="R160" s="5">
        <f t="shared" si="95"/>
        <v>12682.754578595184</v>
      </c>
      <c r="S160" s="5">
        <f t="shared" si="95"/>
        <v>6619.9004598546098</v>
      </c>
      <c r="T160" s="5">
        <f t="shared" si="126"/>
        <v>45.785245250107259</v>
      </c>
      <c r="U160" s="5">
        <f t="shared" si="126"/>
        <v>167.55640058851745</v>
      </c>
      <c r="V160" s="5">
        <f t="shared" si="126"/>
        <v>237.40430744438791</v>
      </c>
      <c r="W160" s="15">
        <f t="shared" si="97"/>
        <v>-1.0734613539272964E-2</v>
      </c>
      <c r="X160" s="15">
        <f t="shared" si="97"/>
        <v>-1.217998157191269E-2</v>
      </c>
      <c r="Y160" s="15">
        <f t="shared" si="97"/>
        <v>-9.7425357312937999E-3</v>
      </c>
      <c r="Z160" s="5">
        <f t="shared" si="100"/>
        <v>12127.439715011791</v>
      </c>
      <c r="AA160" s="5">
        <f t="shared" si="100"/>
        <v>33505.260335438972</v>
      </c>
      <c r="AB160" s="5">
        <f t="shared" si="100"/>
        <v>40372.185783058718</v>
      </c>
      <c r="AC160" s="16">
        <f t="shared" si="121"/>
        <v>1.5177793741590491</v>
      </c>
      <c r="AD160" s="16">
        <f t="shared" si="121"/>
        <v>2.9655498573892172</v>
      </c>
      <c r="AE160" s="16">
        <f t="shared" si="121"/>
        <v>6.4687670583333485</v>
      </c>
      <c r="AF160" s="15">
        <f t="shared" si="107"/>
        <v>-4.0504037456468023E-3</v>
      </c>
      <c r="AG160" s="15">
        <f t="shared" si="107"/>
        <v>2.9673830763510267E-4</v>
      </c>
      <c r="AH160" s="15">
        <f t="shared" si="107"/>
        <v>9.7937136394747881E-3</v>
      </c>
      <c r="AI160" s="1">
        <f t="shared" si="122"/>
        <v>376590.98135283601</v>
      </c>
      <c r="AJ160" s="1">
        <f t="shared" si="122"/>
        <v>135578.62275415703</v>
      </c>
      <c r="AK160" s="1">
        <f t="shared" si="122"/>
        <v>50369.072452015607</v>
      </c>
      <c r="AL160" s="14">
        <f t="shared" si="127"/>
        <v>56.808267124372684</v>
      </c>
      <c r="AM160" s="14">
        <f t="shared" si="127"/>
        <v>12.283730830398458</v>
      </c>
      <c r="AN160" s="14">
        <f t="shared" si="127"/>
        <v>4.0686491335386155</v>
      </c>
      <c r="AO160" s="11">
        <f t="shared" si="128"/>
        <v>7.2505759770714459E-3</v>
      </c>
      <c r="AP160" s="11">
        <f t="shared" si="128"/>
        <v>9.1338134168325279E-3</v>
      </c>
      <c r="AQ160" s="11">
        <f t="shared" si="128"/>
        <v>8.2855212214530977E-3</v>
      </c>
      <c r="AR160" s="1">
        <f t="shared" si="101"/>
        <v>204534.98603248698</v>
      </c>
      <c r="AS160" s="1">
        <f t="shared" si="101"/>
        <v>75692.450625871978</v>
      </c>
      <c r="AT160" s="1">
        <f t="shared" si="101"/>
        <v>27884.500206068609</v>
      </c>
      <c r="AU160" s="1">
        <f t="shared" si="108"/>
        <v>40906.997206497399</v>
      </c>
      <c r="AV160" s="1">
        <f t="shared" si="108"/>
        <v>15138.490125174396</v>
      </c>
      <c r="AW160" s="1">
        <f t="shared" si="108"/>
        <v>5576.900041213722</v>
      </c>
      <c r="AX160" s="1">
        <f t="shared" si="109"/>
        <v>140457.15905219008</v>
      </c>
      <c r="AY160" s="1">
        <f t="shared" si="109"/>
        <v>20443.789391319518</v>
      </c>
      <c r="AZ160" s="1">
        <f t="shared" si="109"/>
        <v>5112.4959150599288</v>
      </c>
      <c r="BA160" s="1">
        <f t="shared" si="110"/>
        <v>13807.958040114121</v>
      </c>
      <c r="BB160" s="1">
        <f t="shared" si="110"/>
        <v>29398.872792196951</v>
      </c>
      <c r="BC160" s="1">
        <f t="shared" si="110"/>
        <v>37260.563777338146</v>
      </c>
      <c r="BD160" s="1">
        <f>SUM(BA160:BC160)*BT160*0.75+0.1*econlow!BD160+0.15*econhigh!BD160</f>
        <v>4309.7188943516021</v>
      </c>
      <c r="BE160" s="2">
        <f t="shared" si="123"/>
        <v>0.14950789050460667</v>
      </c>
      <c r="BF160" s="2">
        <f t="shared" si="123"/>
        <v>0.11076968641152254</v>
      </c>
      <c r="BG160" s="2">
        <f t="shared" si="123"/>
        <v>5.7402569690651904E-2</v>
      </c>
      <c r="BH160" s="2">
        <f t="shared" si="104"/>
        <v>9.1180660743656952E-2</v>
      </c>
      <c r="BI160" s="2">
        <f t="shared" si="111"/>
        <v>2.2352609323137459E-3</v>
      </c>
      <c r="BJ160" s="2">
        <f t="shared" si="111"/>
        <v>1.2269923427707043E-3</v>
      </c>
      <c r="BK160" s="2">
        <f t="shared" si="111"/>
        <v>3.295055007090149E-4</v>
      </c>
      <c r="BL160" s="2">
        <f t="shared" si="105"/>
        <v>457.18906356975583</v>
      </c>
      <c r="BM160" s="2">
        <f t="shared" si="105"/>
        <v>92.874057323494526</v>
      </c>
      <c r="BN160" s="2">
        <f t="shared" si="105"/>
        <v>9.1880962024212653</v>
      </c>
      <c r="BO160" s="2">
        <f t="shared" si="112"/>
        <v>504.30420624154948</v>
      </c>
      <c r="BP160" s="2">
        <f t="shared" si="112"/>
        <v>50.048433801776298</v>
      </c>
      <c r="BQ160" s="2">
        <f t="shared" si="112"/>
        <v>7.9294293104116464</v>
      </c>
      <c r="BR160" s="11">
        <f t="shared" si="113"/>
        <v>3.8444598419879544E-2</v>
      </c>
      <c r="BS160" s="17">
        <f t="shared" si="102"/>
        <v>1.1765215278033488E-2</v>
      </c>
      <c r="BT160" s="17">
        <f t="shared" si="103"/>
        <v>5.3593825045715235E-2</v>
      </c>
      <c r="BU160" s="12">
        <f>(BU$3*tempmid!$I270+BU$4*tempmid!$I270^2+BU$5*tempmid!$I270^6)*(K160/K$56)^$BW$1</f>
        <v>-2.6104927260556763</v>
      </c>
      <c r="BV160" s="12">
        <f>(BV$3*tempmid!$I270+BV$4*tempmid!$I270^2+BV$5*tempmid!$I270^6)*(L160/L$56)^$BW$1</f>
        <v>-3.1438079622632089</v>
      </c>
      <c r="BW160" s="12">
        <f>(BW$3*tempmid!$I270+BW$4*tempmid!$I270^2+BW$5*tempmid!$I270^6)*(M160/M$56)^$BW$1</f>
        <v>-3.7523295152110596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89"/>
        <v>2115</v>
      </c>
      <c r="B161" s="5">
        <f t="shared" si="124"/>
        <v>1164.9891633584143</v>
      </c>
      <c r="C161" s="5">
        <f t="shared" si="124"/>
        <v>2962.0832230573214</v>
      </c>
      <c r="D161" s="5">
        <f t="shared" si="124"/>
        <v>4363.678516751851</v>
      </c>
      <c r="E161" s="15">
        <f t="shared" si="125"/>
        <v>1.8819432684894519E-5</v>
      </c>
      <c r="F161" s="15">
        <f t="shared" si="125"/>
        <v>3.7075544335346559E-5</v>
      </c>
      <c r="G161" s="15">
        <f t="shared" si="125"/>
        <v>7.5688404904218658E-5</v>
      </c>
      <c r="H161" s="5">
        <f t="shared" si="92"/>
        <v>206067.46823119151</v>
      </c>
      <c r="I161" s="5">
        <f t="shared" si="92"/>
        <v>76478.512884246215</v>
      </c>
      <c r="J161" s="5">
        <f t="shared" si="92"/>
        <v>28150.157141933199</v>
      </c>
      <c r="K161" s="5">
        <f t="shared" si="93"/>
        <v>176883.59232213211</v>
      </c>
      <c r="L161" s="5">
        <f t="shared" si="93"/>
        <v>25819.164123723953</v>
      </c>
      <c r="M161" s="5">
        <f t="shared" si="93"/>
        <v>6451.0153609773852</v>
      </c>
      <c r="N161" s="15">
        <f t="shared" si="94"/>
        <v>7.4735585754339695E-3</v>
      </c>
      <c r="O161" s="15">
        <f t="shared" si="94"/>
        <v>1.0347490067054821E-2</v>
      </c>
      <c r="P161" s="15">
        <f t="shared" si="94"/>
        <v>9.4506429980028006E-3</v>
      </c>
      <c r="Q161" s="5">
        <f t="shared" si="95"/>
        <v>9333.5701070875657</v>
      </c>
      <c r="R161" s="5">
        <f t="shared" si="95"/>
        <v>12658.384401716534</v>
      </c>
      <c r="S161" s="5">
        <f t="shared" si="95"/>
        <v>6617.8595007373033</v>
      </c>
      <c r="T161" s="5">
        <f t="shared" si="126"/>
        <v>45.293758336546524</v>
      </c>
      <c r="U161" s="5">
        <f t="shared" si="126"/>
        <v>165.51556671709329</v>
      </c>
      <c r="V161" s="5">
        <f t="shared" si="126"/>
        <v>235.09138749634789</v>
      </c>
      <c r="W161" s="15">
        <f t="shared" si="97"/>
        <v>-1.0734613539272964E-2</v>
      </c>
      <c r="X161" s="15">
        <f t="shared" si="97"/>
        <v>-1.217998157191269E-2</v>
      </c>
      <c r="Y161" s="15">
        <f t="shared" si="97"/>
        <v>-9.7425357312937999E-3</v>
      </c>
      <c r="Z161" s="5">
        <f t="shared" si="100"/>
        <v>12039.527571755354</v>
      </c>
      <c r="AA161" s="5">
        <f t="shared" si="100"/>
        <v>33455.06903584129</v>
      </c>
      <c r="AB161" s="5">
        <f t="shared" si="100"/>
        <v>40759.785118201027</v>
      </c>
      <c r="AC161" s="16">
        <f t="shared" si="121"/>
        <v>1.5116317548968898</v>
      </c>
      <c r="AD161" s="16">
        <f t="shared" si="121"/>
        <v>2.9664298496351065</v>
      </c>
      <c r="AE161" s="16">
        <f t="shared" si="121"/>
        <v>6.5321203105031334</v>
      </c>
      <c r="AF161" s="15">
        <f t="shared" si="107"/>
        <v>-4.0504037456468023E-3</v>
      </c>
      <c r="AG161" s="15">
        <f t="shared" si="107"/>
        <v>2.9673830763510267E-4</v>
      </c>
      <c r="AH161" s="15">
        <f t="shared" si="107"/>
        <v>9.7937136394747881E-3</v>
      </c>
      <c r="AI161" s="1">
        <f t="shared" si="122"/>
        <v>379838.88042404986</v>
      </c>
      <c r="AJ161" s="1">
        <f t="shared" si="122"/>
        <v>137159.25060391572</v>
      </c>
      <c r="AK161" s="1">
        <f t="shared" si="122"/>
        <v>50909.065248027771</v>
      </c>
      <c r="AL161" s="14">
        <f t="shared" si="127"/>
        <v>57.216040854714606</v>
      </c>
      <c r="AM161" s="14">
        <f t="shared" si="127"/>
        <v>12.394806162811236</v>
      </c>
      <c r="AN161" s="14">
        <f t="shared" si="127"/>
        <v>4.1020229034898099</v>
      </c>
      <c r="AO161" s="11">
        <f t="shared" si="128"/>
        <v>7.1780702173007312E-3</v>
      </c>
      <c r="AP161" s="11">
        <f t="shared" si="128"/>
        <v>9.0424752826642023E-3</v>
      </c>
      <c r="AQ161" s="11">
        <f t="shared" si="128"/>
        <v>8.2026660092385673E-3</v>
      </c>
      <c r="AR161" s="1">
        <f t="shared" si="101"/>
        <v>206067.46823119151</v>
      </c>
      <c r="AS161" s="1">
        <f t="shared" si="101"/>
        <v>76478.512884246215</v>
      </c>
      <c r="AT161" s="1">
        <f t="shared" si="101"/>
        <v>28150.157141933199</v>
      </c>
      <c r="AU161" s="1">
        <f t="shared" si="108"/>
        <v>41213.493646238305</v>
      </c>
      <c r="AV161" s="1">
        <f t="shared" si="108"/>
        <v>15295.702576849244</v>
      </c>
      <c r="AW161" s="1">
        <f t="shared" si="108"/>
        <v>5630.0314283866401</v>
      </c>
      <c r="AX161" s="1">
        <f t="shared" si="109"/>
        <v>141506.87385770571</v>
      </c>
      <c r="AY161" s="1">
        <f t="shared" si="109"/>
        <v>20655.331298979163</v>
      </c>
      <c r="AZ161" s="1">
        <f t="shared" si="109"/>
        <v>5160.8122887819072</v>
      </c>
      <c r="BA161" s="1">
        <f t="shared" si="110"/>
        <v>13816.892139302186</v>
      </c>
      <c r="BB161" s="1">
        <f t="shared" si="110"/>
        <v>29430.45540768492</v>
      </c>
      <c r="BC161" s="1">
        <f t="shared" si="110"/>
        <v>37304.429886708531</v>
      </c>
      <c r="BD161" s="1">
        <f>SUM(BA161:BC161)*BT161*0.75+0.1*econlow!BD161+0.15*econhigh!BD161</f>
        <v>4188.5509957975428</v>
      </c>
      <c r="BE161" s="2">
        <f t="shared" si="123"/>
        <v>0.14950789050460667</v>
      </c>
      <c r="BF161" s="2">
        <f t="shared" si="123"/>
        <v>0.11076968641152254</v>
      </c>
      <c r="BG161" s="2">
        <f t="shared" si="123"/>
        <v>5.7402569690651904E-2</v>
      </c>
      <c r="BH161" s="2">
        <f t="shared" si="104"/>
        <v>9.0958025838798584E-2</v>
      </c>
      <c r="BI161" s="2">
        <f t="shared" si="111"/>
        <v>2.2352609323137459E-3</v>
      </c>
      <c r="BJ161" s="2">
        <f t="shared" si="111"/>
        <v>1.2269923427707043E-3</v>
      </c>
      <c r="BK161" s="2">
        <f t="shared" si="111"/>
        <v>3.295055007090149E-4</v>
      </c>
      <c r="BL161" s="2">
        <f t="shared" si="105"/>
        <v>460.61456115798637</v>
      </c>
      <c r="BM161" s="2">
        <f t="shared" si="105"/>
        <v>93.838549695460756</v>
      </c>
      <c r="BN161" s="2">
        <f t="shared" si="105"/>
        <v>9.2756316240901509</v>
      </c>
      <c r="BO161" s="2">
        <f t="shared" si="112"/>
        <v>511.79271434449834</v>
      </c>
      <c r="BP161" s="2">
        <f t="shared" si="112"/>
        <v>50.644049667521543</v>
      </c>
      <c r="BQ161" s="2">
        <f t="shared" si="112"/>
        <v>7.9288512069267858</v>
      </c>
      <c r="BR161" s="11">
        <f t="shared" si="113"/>
        <v>3.8332348084618023E-2</v>
      </c>
      <c r="BS161" s="17">
        <f t="shared" si="102"/>
        <v>1.1329651380473933E-2</v>
      </c>
      <c r="BT161" s="17">
        <f t="shared" si="103"/>
        <v>5.2032839850208963E-2</v>
      </c>
      <c r="BU161" s="12">
        <f>(BU$3*tempmid!$I271+BU$4*tempmid!$I271^2+BU$5*tempmid!$I271^6)*(K161/K$56)^$BW$1</f>
        <v>-2.7497512792467518</v>
      </c>
      <c r="BV161" s="12">
        <f>(BV$3*tempmid!$I271+BV$4*tempmid!$I271^2+BV$5*tempmid!$I271^6)*(L161/L$56)^$BW$1</f>
        <v>-3.2429558359189024</v>
      </c>
      <c r="BW161" s="12">
        <f>(BW$3*tempmid!$I271+BW$4*tempmid!$I271^2+BW$5*tempmid!$I271^6)*(M161/M$56)^$BW$1</f>
        <v>-3.8375357961948606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89"/>
        <v>2116</v>
      </c>
      <c r="B162" s="5">
        <f t="shared" si="124"/>
        <v>1165.009991571796</v>
      </c>
      <c r="C162" s="5">
        <f t="shared" si="124"/>
        <v>2962.1875528627902</v>
      </c>
      <c r="D162" s="5">
        <f t="shared" si="124"/>
        <v>4363.9922826249767</v>
      </c>
      <c r="E162" s="15">
        <f t="shared" si="125"/>
        <v>1.7878461050649794E-5</v>
      </c>
      <c r="F162" s="15">
        <f t="shared" si="125"/>
        <v>3.5221767118579231E-5</v>
      </c>
      <c r="G162" s="15">
        <f t="shared" si="125"/>
        <v>7.1903984659007724E-5</v>
      </c>
      <c r="H162" s="5">
        <f t="shared" si="92"/>
        <v>207588.58958731368</v>
      </c>
      <c r="I162" s="5">
        <f t="shared" si="92"/>
        <v>77262.996143877594</v>
      </c>
      <c r="J162" s="5">
        <f t="shared" si="92"/>
        <v>28415.057005870116</v>
      </c>
      <c r="K162" s="5">
        <f t="shared" si="93"/>
        <v>178186.10234169877</v>
      </c>
      <c r="L162" s="5">
        <f t="shared" si="93"/>
        <v>26083.087166174602</v>
      </c>
      <c r="M162" s="5">
        <f t="shared" si="93"/>
        <v>6511.2528083524076</v>
      </c>
      <c r="N162" s="15">
        <f t="shared" si="94"/>
        <v>7.3636565295134293E-3</v>
      </c>
      <c r="O162" s="15">
        <f t="shared" si="94"/>
        <v>1.0221982446292355E-2</v>
      </c>
      <c r="P162" s="15">
        <f t="shared" si="94"/>
        <v>9.3376691891640107E-3</v>
      </c>
      <c r="Q162" s="5">
        <f t="shared" si="95"/>
        <v>9301.5355562283003</v>
      </c>
      <c r="R162" s="5">
        <f t="shared" si="95"/>
        <v>12632.46820441417</v>
      </c>
      <c r="S162" s="5">
        <f t="shared" si="95"/>
        <v>6615.0537216431294</v>
      </c>
      <c r="T162" s="5">
        <f t="shared" si="126"/>
        <v>44.807547345062474</v>
      </c>
      <c r="U162" s="5">
        <f t="shared" si="126"/>
        <v>163.4995901646144</v>
      </c>
      <c r="V162" s="5">
        <f t="shared" si="126"/>
        <v>232.80100125354528</v>
      </c>
      <c r="W162" s="15">
        <f t="shared" si="97"/>
        <v>-1.0734613539272964E-2</v>
      </c>
      <c r="X162" s="15">
        <f t="shared" si="97"/>
        <v>-1.217998157191269E-2</v>
      </c>
      <c r="Y162" s="15">
        <f t="shared" si="97"/>
        <v>-9.7425357312937999E-3</v>
      </c>
      <c r="Z162" s="5">
        <f t="shared" si="100"/>
        <v>11950.923025484579</v>
      </c>
      <c r="AA162" s="5">
        <f t="shared" si="100"/>
        <v>33400.692749276423</v>
      </c>
      <c r="AB162" s="5">
        <f t="shared" si="100"/>
        <v>41146.285197370817</v>
      </c>
      <c r="AC162" s="16">
        <f t="shared" si="121"/>
        <v>1.5055090359748169</v>
      </c>
      <c r="AD162" s="16">
        <f t="shared" si="121"/>
        <v>2.9673101030084053</v>
      </c>
      <c r="AE162" s="16">
        <f t="shared" si="121"/>
        <v>6.5960940262827981</v>
      </c>
      <c r="AF162" s="15">
        <f t="shared" si="107"/>
        <v>-4.0504037456468023E-3</v>
      </c>
      <c r="AG162" s="15">
        <f t="shared" si="107"/>
        <v>2.9673830763510267E-4</v>
      </c>
      <c r="AH162" s="15">
        <f t="shared" si="107"/>
        <v>9.7937136394747881E-3</v>
      </c>
      <c r="AI162" s="1">
        <f t="shared" si="122"/>
        <v>383068.48602788319</v>
      </c>
      <c r="AJ162" s="1">
        <f t="shared" si="122"/>
        <v>138739.02812037338</v>
      </c>
      <c r="AK162" s="1">
        <f t="shared" si="122"/>
        <v>51448.190151611634</v>
      </c>
      <c r="AL162" s="14">
        <f t="shared" si="127"/>
        <v>57.622634605937584</v>
      </c>
      <c r="AM162" s="14">
        <f t="shared" si="127"/>
        <v>12.505765093888263</v>
      </c>
      <c r="AN162" s="14">
        <f t="shared" si="127"/>
        <v>4.1353339520909884</v>
      </c>
      <c r="AO162" s="11">
        <f t="shared" si="128"/>
        <v>7.1062895151277235E-3</v>
      </c>
      <c r="AP162" s="11">
        <f t="shared" si="128"/>
        <v>8.9520505298375606E-3</v>
      </c>
      <c r="AQ162" s="11">
        <f t="shared" si="128"/>
        <v>8.1206393491461814E-3</v>
      </c>
      <c r="AR162" s="1">
        <f t="shared" si="101"/>
        <v>207588.58958731368</v>
      </c>
      <c r="AS162" s="1">
        <f t="shared" si="101"/>
        <v>77262.996143877594</v>
      </c>
      <c r="AT162" s="1">
        <f t="shared" si="101"/>
        <v>28415.057005870116</v>
      </c>
      <c r="AU162" s="1">
        <f t="shared" si="108"/>
        <v>41517.717917462738</v>
      </c>
      <c r="AV162" s="1">
        <f t="shared" si="108"/>
        <v>15452.59922877552</v>
      </c>
      <c r="AW162" s="1">
        <f t="shared" si="108"/>
        <v>5683.0114011740234</v>
      </c>
      <c r="AX162" s="1">
        <f t="shared" si="109"/>
        <v>142548.88187335903</v>
      </c>
      <c r="AY162" s="1">
        <f t="shared" si="109"/>
        <v>20866.46973293968</v>
      </c>
      <c r="AZ162" s="1">
        <f t="shared" si="109"/>
        <v>5209.0022466819264</v>
      </c>
      <c r="BA162" s="1">
        <f t="shared" si="110"/>
        <v>13825.686466283123</v>
      </c>
      <c r="BB162" s="1">
        <f t="shared" si="110"/>
        <v>29461.617718204743</v>
      </c>
      <c r="BC162" s="1">
        <f t="shared" si="110"/>
        <v>37347.672663502781</v>
      </c>
      <c r="BD162" s="1">
        <f>SUM(BA162:BC162)*BT162*0.75+0.1*econlow!BD162+0.15*econhigh!BD162</f>
        <v>4070.725129295904</v>
      </c>
      <c r="BE162" s="2">
        <f t="shared" si="123"/>
        <v>0.14950789050460667</v>
      </c>
      <c r="BF162" s="2">
        <f t="shared" si="123"/>
        <v>0.11076968641152254</v>
      </c>
      <c r="BG162" s="2">
        <f t="shared" si="123"/>
        <v>5.7402569690651904E-2</v>
      </c>
      <c r="BH162" s="2">
        <f t="shared" si="104"/>
        <v>9.073565911119913E-2</v>
      </c>
      <c r="BI162" s="2">
        <f t="shared" si="111"/>
        <v>2.2352609323137459E-3</v>
      </c>
      <c r="BJ162" s="2">
        <f t="shared" si="111"/>
        <v>1.2269923427707043E-3</v>
      </c>
      <c r="BK162" s="2">
        <f t="shared" si="111"/>
        <v>3.295055007090149E-4</v>
      </c>
      <c r="BL162" s="2">
        <f t="shared" si="105"/>
        <v>464.01466429863433</v>
      </c>
      <c r="BM162" s="2">
        <f t="shared" si="105"/>
        <v>94.80110464806026</v>
      </c>
      <c r="BN162" s="2">
        <f t="shared" si="105"/>
        <v>9.3629175863944347</v>
      </c>
      <c r="BO162" s="2">
        <f t="shared" si="112"/>
        <v>519.39305534548691</v>
      </c>
      <c r="BP162" s="2">
        <f t="shared" si="112"/>
        <v>51.246828431469602</v>
      </c>
      <c r="BQ162" s="2">
        <f t="shared" si="112"/>
        <v>7.9282845691621784</v>
      </c>
      <c r="BR162" s="11">
        <f t="shared" si="113"/>
        <v>3.8221251844512166E-2</v>
      </c>
      <c r="BS162" s="17">
        <f t="shared" si="102"/>
        <v>1.0911392100393883E-2</v>
      </c>
      <c r="BT162" s="17">
        <f t="shared" si="103"/>
        <v>5.0517320242921319E-2</v>
      </c>
      <c r="BU162" s="12">
        <f>(BU$3*tempmid!$I272+BU$4*tempmid!$I272^2+BU$5*tempmid!$I272^6)*(K162/K$56)^$BW$1</f>
        <v>-2.890130542016133</v>
      </c>
      <c r="BV162" s="12">
        <f>(BV$3*tempmid!$I272+BV$4*tempmid!$I272^2+BV$5*tempmid!$I272^6)*(L162/L$56)^$BW$1</f>
        <v>-3.3426809762953718</v>
      </c>
      <c r="BW162" s="12">
        <f>(BW$3*tempmid!$I272+BW$4*tempmid!$I272^2+BW$5*tempmid!$I272^6)*(M162/M$56)^$BW$1</f>
        <v>-3.9231762444237899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89"/>
        <v>2117</v>
      </c>
      <c r="B163" s="5">
        <f t="shared" si="124"/>
        <v>1165.0297787282659</v>
      </c>
      <c r="C163" s="5">
        <f t="shared" si="124"/>
        <v>2962.2866696689312</v>
      </c>
      <c r="D163" s="5">
        <f t="shared" si="124"/>
        <v>4364.2903816374119</v>
      </c>
      <c r="E163" s="15">
        <f t="shared" si="125"/>
        <v>1.6984537998117304E-5</v>
      </c>
      <c r="F163" s="15">
        <f t="shared" si="125"/>
        <v>3.3460678762650268E-5</v>
      </c>
      <c r="G163" s="15">
        <f t="shared" si="125"/>
        <v>6.8308785426057333E-5</v>
      </c>
      <c r="H163" s="5">
        <f t="shared" si="92"/>
        <v>209098.18334584299</v>
      </c>
      <c r="I163" s="5">
        <f t="shared" si="92"/>
        <v>78045.797628842149</v>
      </c>
      <c r="J163" s="5">
        <f t="shared" si="92"/>
        <v>28679.171765163697</v>
      </c>
      <c r="K163" s="5">
        <f t="shared" si="93"/>
        <v>179478.8314974166</v>
      </c>
      <c r="L163" s="5">
        <f t="shared" si="93"/>
        <v>26346.470254873962</v>
      </c>
      <c r="M163" s="5">
        <f t="shared" si="93"/>
        <v>6571.3252916969586</v>
      </c>
      <c r="N163" s="15">
        <f t="shared" si="94"/>
        <v>7.2549381726685347E-3</v>
      </c>
      <c r="O163" s="15">
        <f t="shared" si="94"/>
        <v>1.0097849499997924E-2</v>
      </c>
      <c r="P163" s="15">
        <f t="shared" si="94"/>
        <v>9.2259485405776775E-3</v>
      </c>
      <c r="Q163" s="5">
        <f t="shared" si="95"/>
        <v>9268.6022584426428</v>
      </c>
      <c r="R163" s="5">
        <f t="shared" si="95"/>
        <v>12605.033808353537</v>
      </c>
      <c r="S163" s="5">
        <f t="shared" si="95"/>
        <v>6611.4934734953586</v>
      </c>
      <c r="T163" s="5">
        <f t="shared" si="126"/>
        <v>44.326555640670556</v>
      </c>
      <c r="U163" s="5">
        <f t="shared" si="126"/>
        <v>161.50816816939411</v>
      </c>
      <c r="V163" s="5">
        <f t="shared" si="126"/>
        <v>230.53292918055163</v>
      </c>
      <c r="W163" s="15">
        <f t="shared" si="97"/>
        <v>-1.0734613539272964E-2</v>
      </c>
      <c r="X163" s="15">
        <f t="shared" si="97"/>
        <v>-1.217998157191269E-2</v>
      </c>
      <c r="Y163" s="15">
        <f t="shared" si="97"/>
        <v>-9.7425357312937999E-3</v>
      </c>
      <c r="Z163" s="5">
        <f t="shared" si="100"/>
        <v>11861.665307200801</v>
      </c>
      <c r="AA163" s="5">
        <f t="shared" si="100"/>
        <v>33342.200671666673</v>
      </c>
      <c r="AB163" s="5">
        <f t="shared" si="100"/>
        <v>41531.644459446121</v>
      </c>
      <c r="AC163" s="16">
        <f t="shared" si="121"/>
        <v>1.4994111165363995</v>
      </c>
      <c r="AD163" s="16">
        <f t="shared" si="121"/>
        <v>2.9681906175866004</v>
      </c>
      <c r="AE163" s="16">
        <f t="shared" si="121"/>
        <v>6.6606942823152622</v>
      </c>
      <c r="AF163" s="15">
        <f t="shared" si="107"/>
        <v>-4.0504037456468023E-3</v>
      </c>
      <c r="AG163" s="15">
        <f t="shared" si="107"/>
        <v>2.9673830763510267E-4</v>
      </c>
      <c r="AH163" s="15">
        <f t="shared" si="107"/>
        <v>9.7937136394747881E-3</v>
      </c>
      <c r="AI163" s="1">
        <f t="shared" si="122"/>
        <v>386279.35534255765</v>
      </c>
      <c r="AJ163" s="1">
        <f t="shared" si="122"/>
        <v>140317.72453711156</v>
      </c>
      <c r="AK163" s="1">
        <f t="shared" si="122"/>
        <v>51986.382537624493</v>
      </c>
      <c r="AL163" s="14">
        <f t="shared" si="127"/>
        <v>58.02802289883045</v>
      </c>
      <c r="AM163" s="14">
        <f t="shared" si="127"/>
        <v>12.616597812512683</v>
      </c>
      <c r="AN163" s="14">
        <f t="shared" si="127"/>
        <v>4.1685796921480671</v>
      </c>
      <c r="AO163" s="11">
        <f t="shared" si="128"/>
        <v>7.0352266199764464E-3</v>
      </c>
      <c r="AP163" s="11">
        <f t="shared" si="128"/>
        <v>8.8625300245391853E-3</v>
      </c>
      <c r="AQ163" s="11">
        <f t="shared" si="128"/>
        <v>8.0394329556547194E-3</v>
      </c>
      <c r="AR163" s="1">
        <f t="shared" si="101"/>
        <v>209098.18334584299</v>
      </c>
      <c r="AS163" s="1">
        <f t="shared" si="101"/>
        <v>78045.797628842149</v>
      </c>
      <c r="AT163" s="1">
        <f t="shared" si="101"/>
        <v>28679.171765163697</v>
      </c>
      <c r="AU163" s="1">
        <f t="shared" si="108"/>
        <v>41819.636669168598</v>
      </c>
      <c r="AV163" s="1">
        <f t="shared" si="108"/>
        <v>15609.159525768431</v>
      </c>
      <c r="AW163" s="1">
        <f t="shared" si="108"/>
        <v>5735.8343530327402</v>
      </c>
      <c r="AX163" s="1">
        <f t="shared" si="109"/>
        <v>143583.06519793329</v>
      </c>
      <c r="AY163" s="1">
        <f t="shared" si="109"/>
        <v>21077.176203899173</v>
      </c>
      <c r="AZ163" s="1">
        <f t="shared" si="109"/>
        <v>5257.0602333575671</v>
      </c>
      <c r="BA163" s="1">
        <f t="shared" si="110"/>
        <v>13834.342995520559</v>
      </c>
      <c r="BB163" s="1">
        <f t="shared" si="110"/>
        <v>29492.366230860876</v>
      </c>
      <c r="BC163" s="1">
        <f t="shared" si="110"/>
        <v>37390.303950599809</v>
      </c>
      <c r="BD163" s="1">
        <f>SUM(BA163:BC163)*BT163*0.75+0.1*econlow!BD163+0.15*econhigh!BD163</f>
        <v>3956.1521509134541</v>
      </c>
      <c r="BE163" s="2">
        <f t="shared" si="123"/>
        <v>0.14950789050460667</v>
      </c>
      <c r="BF163" s="2">
        <f t="shared" si="123"/>
        <v>0.11076968641152254</v>
      </c>
      <c r="BG163" s="2">
        <f t="shared" si="123"/>
        <v>5.7402569690651904E-2</v>
      </c>
      <c r="BH163" s="2">
        <f t="shared" si="104"/>
        <v>9.0513571043731075E-2</v>
      </c>
      <c r="BI163" s="2">
        <f t="shared" si="111"/>
        <v>2.2352609323137459E-3</v>
      </c>
      <c r="BJ163" s="2">
        <f t="shared" si="111"/>
        <v>1.2269923427707043E-3</v>
      </c>
      <c r="BK163" s="2">
        <f t="shared" si="111"/>
        <v>3.295055007090149E-4</v>
      </c>
      <c r="BL163" s="2">
        <f t="shared" si="105"/>
        <v>467.38900025073957</v>
      </c>
      <c r="BM163" s="2">
        <f t="shared" si="105"/>
        <v>95.761596076021306</v>
      </c>
      <c r="BN163" s="2">
        <f t="shared" si="105"/>
        <v>9.4499448524001064</v>
      </c>
      <c r="BO163" s="2">
        <f t="shared" si="112"/>
        <v>527.10690262697779</v>
      </c>
      <c r="BP163" s="2">
        <f t="shared" si="112"/>
        <v>51.856856205837552</v>
      </c>
      <c r="BQ163" s="2">
        <f t="shared" si="112"/>
        <v>7.9277292163448356</v>
      </c>
      <c r="BR163" s="11">
        <f t="shared" si="113"/>
        <v>3.8111303020703396E-2</v>
      </c>
      <c r="BS163" s="17">
        <f t="shared" si="102"/>
        <v>1.0509698275785259E-2</v>
      </c>
      <c r="BT163" s="17">
        <f t="shared" si="103"/>
        <v>4.9045941983418759E-2</v>
      </c>
      <c r="BU163" s="12">
        <f>(BU$3*tempmid!$I273+BU$4*tempmid!$I273^2+BU$5*tempmid!$I273^6)*(K163/K$56)^$BW$1</f>
        <v>-3.0316049999372039</v>
      </c>
      <c r="BV163" s="12">
        <f>(BV$3*tempmid!$I273+BV$4*tempmid!$I273^2+BV$5*tempmid!$I273^6)*(L163/L$56)^$BW$1</f>
        <v>-3.4429659030429169</v>
      </c>
      <c r="BW163" s="12">
        <f>(BW$3*tempmid!$I273+BW$4*tempmid!$I273^2+BW$5*tempmid!$I273^6)*(M163/M$56)^$BW$1</f>
        <v>-4.009236816080751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89"/>
        <v>2118</v>
      </c>
      <c r="B164" s="5">
        <f t="shared" si="124"/>
        <v>1165.0485768461842</v>
      </c>
      <c r="C164" s="5">
        <f t="shared" si="124"/>
        <v>2962.3808337854553</v>
      </c>
      <c r="D164" s="5">
        <f t="shared" si="124"/>
        <v>4364.5735950438666</v>
      </c>
      <c r="E164" s="15">
        <f t="shared" si="125"/>
        <v>1.6135311098211439E-5</v>
      </c>
      <c r="F164" s="15">
        <f t="shared" si="125"/>
        <v>3.1787644824517755E-5</v>
      </c>
      <c r="G164" s="15">
        <f t="shared" si="125"/>
        <v>6.4893346154754468E-5</v>
      </c>
      <c r="H164" s="5">
        <f t="shared" si="92"/>
        <v>210596.08840253457</v>
      </c>
      <c r="I164" s="5">
        <f t="shared" si="92"/>
        <v>78826.816186465614</v>
      </c>
      <c r="J164" s="5">
        <f t="shared" si="92"/>
        <v>28942.473891642199</v>
      </c>
      <c r="K164" s="5">
        <f t="shared" si="93"/>
        <v>180761.63740109745</v>
      </c>
      <c r="L164" s="5">
        <f t="shared" si="93"/>
        <v>26609.278350527733</v>
      </c>
      <c r="M164" s="5">
        <f t="shared" si="93"/>
        <v>6631.2259975424495</v>
      </c>
      <c r="N164" s="15">
        <f t="shared" si="94"/>
        <v>7.1473938902890666E-3</v>
      </c>
      <c r="O164" s="15">
        <f t="shared" si="94"/>
        <v>9.9750779938025946E-3</v>
      </c>
      <c r="P164" s="15">
        <f t="shared" si="94"/>
        <v>9.1154680656544418E-3</v>
      </c>
      <c r="Q164" s="5">
        <f t="shared" si="95"/>
        <v>9234.7916211560314</v>
      </c>
      <c r="R164" s="5">
        <f t="shared" si="95"/>
        <v>12576.109211850702</v>
      </c>
      <c r="S164" s="5">
        <f t="shared" si="95"/>
        <v>6607.1892024967201</v>
      </c>
      <c r="T164" s="5">
        <f t="shared" si="126"/>
        <v>43.850727196340877</v>
      </c>
      <c r="U164" s="5">
        <f t="shared" si="126"/>
        <v>159.54100165737751</v>
      </c>
      <c r="V164" s="5">
        <f t="shared" si="126"/>
        <v>228.28695388077028</v>
      </c>
      <c r="W164" s="15">
        <f t="shared" si="97"/>
        <v>-1.0734613539272964E-2</v>
      </c>
      <c r="X164" s="15">
        <f t="shared" si="97"/>
        <v>-1.217998157191269E-2</v>
      </c>
      <c r="Y164" s="15">
        <f t="shared" si="97"/>
        <v>-9.7425357312937999E-3</v>
      </c>
      <c r="Z164" s="5">
        <f t="shared" si="100"/>
        <v>11771.793111015602</v>
      </c>
      <c r="AA164" s="5">
        <f t="shared" si="100"/>
        <v>33279.662608746869</v>
      </c>
      <c r="AB164" s="5">
        <f t="shared" si="100"/>
        <v>41915.822082556515</v>
      </c>
      <c r="AC164" s="16">
        <f t="shared" si="121"/>
        <v>1.493337896133716</v>
      </c>
      <c r="AD164" s="16">
        <f t="shared" si="121"/>
        <v>2.9690713934472015</v>
      </c>
      <c r="AE164" s="16">
        <f t="shared" si="121"/>
        <v>6.7259272147563447</v>
      </c>
      <c r="AF164" s="15">
        <f t="shared" si="107"/>
        <v>-4.0504037456468023E-3</v>
      </c>
      <c r="AG164" s="15">
        <f t="shared" si="107"/>
        <v>2.9673830763510267E-4</v>
      </c>
      <c r="AH164" s="15">
        <f t="shared" si="107"/>
        <v>9.7937136394747881E-3</v>
      </c>
      <c r="AI164" s="1">
        <f t="shared" si="122"/>
        <v>389471.0564774705</v>
      </c>
      <c r="AJ164" s="1">
        <f t="shared" si="122"/>
        <v>141895.11160916885</v>
      </c>
      <c r="AK164" s="1">
        <f t="shared" si="122"/>
        <v>52523.578636894788</v>
      </c>
      <c r="AL164" s="14">
        <f t="shared" si="127"/>
        <v>58.432180787318877</v>
      </c>
      <c r="AM164" s="14">
        <f t="shared" si="127"/>
        <v>12.727294639664404</v>
      </c>
      <c r="AN164" s="14">
        <f t="shared" si="127"/>
        <v>4.2017575789338419</v>
      </c>
      <c r="AO164" s="11">
        <f t="shared" si="128"/>
        <v>6.9648743537766818E-3</v>
      </c>
      <c r="AP164" s="11">
        <f t="shared" si="128"/>
        <v>8.7739047242937941E-3</v>
      </c>
      <c r="AQ164" s="11">
        <f t="shared" si="128"/>
        <v>7.9590386260981714E-3</v>
      </c>
      <c r="AR164" s="1">
        <f t="shared" si="101"/>
        <v>210596.08840253457</v>
      </c>
      <c r="AS164" s="1">
        <f t="shared" si="101"/>
        <v>78826.816186465614</v>
      </c>
      <c r="AT164" s="1">
        <f t="shared" si="101"/>
        <v>28942.473891642199</v>
      </c>
      <c r="AU164" s="1">
        <f t="shared" si="108"/>
        <v>42119.217680506918</v>
      </c>
      <c r="AV164" s="1">
        <f t="shared" si="108"/>
        <v>15765.363237293124</v>
      </c>
      <c r="AW164" s="1">
        <f t="shared" si="108"/>
        <v>5788.4947783284406</v>
      </c>
      <c r="AX164" s="1">
        <f t="shared" si="109"/>
        <v>144609.30992087797</v>
      </c>
      <c r="AY164" s="1">
        <f t="shared" si="109"/>
        <v>21287.422680422187</v>
      </c>
      <c r="AZ164" s="1">
        <f t="shared" si="109"/>
        <v>5304.9807980339592</v>
      </c>
      <c r="BA164" s="1">
        <f t="shared" si="110"/>
        <v>13842.863660676776</v>
      </c>
      <c r="BB164" s="1">
        <f t="shared" si="110"/>
        <v>29522.707294732532</v>
      </c>
      <c r="BC164" s="1">
        <f t="shared" si="110"/>
        <v>37432.335228175973</v>
      </c>
      <c r="BD164" s="1">
        <f>SUM(BA164:BC164)*BT164*0.75+0.1*econlow!BD164+0.15*econhigh!BD164</f>
        <v>3844.7451388832906</v>
      </c>
      <c r="BE164" s="2">
        <f t="shared" si="123"/>
        <v>0.14950789050460667</v>
      </c>
      <c r="BF164" s="2">
        <f t="shared" si="123"/>
        <v>0.11076968641152254</v>
      </c>
      <c r="BG164" s="2">
        <f t="shared" si="123"/>
        <v>5.7402569690651904E-2</v>
      </c>
      <c r="BH164" s="2">
        <f t="shared" si="104"/>
        <v>9.0291772298779466E-2</v>
      </c>
      <c r="BI164" s="2">
        <f t="shared" si="111"/>
        <v>2.2352609323137459E-3</v>
      </c>
      <c r="BJ164" s="2">
        <f t="shared" si="111"/>
        <v>1.2269923427707043E-3</v>
      </c>
      <c r="BK164" s="2">
        <f t="shared" si="111"/>
        <v>3.295055007090149E-4</v>
      </c>
      <c r="BL164" s="2">
        <f t="shared" si="105"/>
        <v>470.73720890427751</v>
      </c>
      <c r="BM164" s="2">
        <f t="shared" si="105"/>
        <v>96.719899865787113</v>
      </c>
      <c r="BN164" s="2">
        <f t="shared" si="105"/>
        <v>9.536704351423154</v>
      </c>
      <c r="BO164" s="2">
        <f t="shared" si="112"/>
        <v>534.93595459338133</v>
      </c>
      <c r="BP164" s="2">
        <f t="shared" si="112"/>
        <v>52.474220141273918</v>
      </c>
      <c r="BQ164" s="2">
        <f t="shared" si="112"/>
        <v>7.9271849723603696</v>
      </c>
      <c r="BR164" s="11">
        <f t="shared" si="113"/>
        <v>3.8002494704465456E-2</v>
      </c>
      <c r="BS164" s="17">
        <f t="shared" si="102"/>
        <v>1.0123864604117176E-2</v>
      </c>
      <c r="BT164" s="17">
        <f t="shared" si="103"/>
        <v>4.7617419401377432E-2</v>
      </c>
      <c r="BU164" s="12">
        <f>(BU$3*tempmid!$I274+BU$4*tempmid!$I274^2+BU$5*tempmid!$I274^6)*(K164/K$56)^$BW$1</f>
        <v>-3.174149263738796</v>
      </c>
      <c r="BV164" s="12">
        <f>(BV$3*tempmid!$I274+BV$4*tempmid!$I274^2+BV$5*tempmid!$I274^6)*(L164/L$56)^$BW$1</f>
        <v>-3.5437932854778484</v>
      </c>
      <c r="BW164" s="12">
        <f>(BW$3*tempmid!$I274+BW$4*tempmid!$I274^2+BW$5*tempmid!$I274^6)*(M164/M$56)^$BW$1</f>
        <v>-4.0957035910900075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89"/>
        <v>2119</v>
      </c>
      <c r="B165" s="5">
        <f t="shared" si="124"/>
        <v>1165.0664353463546</v>
      </c>
      <c r="C165" s="5">
        <f t="shared" si="124"/>
        <v>2962.4702925397455</v>
      </c>
      <c r="D165" s="5">
        <f t="shared" si="124"/>
        <v>4364.8426652397311</v>
      </c>
      <c r="E165" s="15">
        <f t="shared" si="125"/>
        <v>1.5328545543300865E-5</v>
      </c>
      <c r="F165" s="15">
        <f t="shared" si="125"/>
        <v>3.0198262583291866E-5</v>
      </c>
      <c r="G165" s="15">
        <f t="shared" si="125"/>
        <v>6.1648678847016743E-5</v>
      </c>
      <c r="H165" s="5">
        <f t="shared" si="92"/>
        <v>212082.14927016874</v>
      </c>
      <c r="I165" s="5">
        <f t="shared" si="92"/>
        <v>79605.952305564235</v>
      </c>
      <c r="J165" s="5">
        <f t="shared" si="92"/>
        <v>29204.936365021113</v>
      </c>
      <c r="K165" s="5">
        <f t="shared" si="93"/>
        <v>182034.38262052438</v>
      </c>
      <c r="L165" s="5">
        <f t="shared" si="93"/>
        <v>26871.476992033404</v>
      </c>
      <c r="M165" s="5">
        <f t="shared" si="93"/>
        <v>6690.9482437019487</v>
      </c>
      <c r="N165" s="15">
        <f t="shared" si="94"/>
        <v>7.0410139990202403E-3</v>
      </c>
      <c r="O165" s="15">
        <f t="shared" si="94"/>
        <v>9.8536547309435729E-3</v>
      </c>
      <c r="P165" s="15">
        <f t="shared" si="94"/>
        <v>9.0062148660945418E-3</v>
      </c>
      <c r="Q165" s="5">
        <f t="shared" si="95"/>
        <v>9200.1250322130727</v>
      </c>
      <c r="R165" s="5">
        <f t="shared" si="95"/>
        <v>12545.722567932466</v>
      </c>
      <c r="S165" s="5">
        <f t="shared" si="95"/>
        <v>6602.15144300253</v>
      </c>
      <c r="T165" s="5">
        <f t="shared" si="126"/>
        <v>43.380006586472071</v>
      </c>
      <c r="U165" s="5">
        <f t="shared" si="126"/>
        <v>157.59779519722616</v>
      </c>
      <c r="V165" s="5">
        <f t="shared" si="126"/>
        <v>226.06286007559865</v>
      </c>
      <c r="W165" s="15">
        <f t="shared" si="97"/>
        <v>-1.0734613539272964E-2</v>
      </c>
      <c r="X165" s="15">
        <f t="shared" si="97"/>
        <v>-1.217998157191269E-2</v>
      </c>
      <c r="Y165" s="15">
        <f t="shared" si="97"/>
        <v>-9.7425357312937999E-3</v>
      </c>
      <c r="Z165" s="5">
        <f t="shared" si="100"/>
        <v>11681.344581313324</v>
      </c>
      <c r="AA165" s="5">
        <f t="shared" si="100"/>
        <v>33213.148917805804</v>
      </c>
      <c r="AB165" s="5">
        <f t="shared" si="100"/>
        <v>42298.777989447932</v>
      </c>
      <c r="AC165" s="16">
        <f t="shared" si="121"/>
        <v>1.4872892747256998</v>
      </c>
      <c r="AD165" s="16">
        <f t="shared" si="121"/>
        <v>2.9699524306677407</v>
      </c>
      <c r="AE165" s="16">
        <f t="shared" si="121"/>
        <v>6.7917990198576188</v>
      </c>
      <c r="AF165" s="15">
        <f t="shared" si="107"/>
        <v>-4.0504037456468023E-3</v>
      </c>
      <c r="AG165" s="15">
        <f t="shared" si="107"/>
        <v>2.9673830763510267E-4</v>
      </c>
      <c r="AH165" s="15">
        <f t="shared" si="107"/>
        <v>9.7937136394747881E-3</v>
      </c>
      <c r="AI165" s="1">
        <f t="shared" si="122"/>
        <v>392643.16851023037</v>
      </c>
      <c r="AJ165" s="1">
        <f t="shared" si="122"/>
        <v>143470.96368554508</v>
      </c>
      <c r="AK165" s="1">
        <f t="shared" si="122"/>
        <v>53059.715551533751</v>
      </c>
      <c r="AL165" s="14">
        <f t="shared" si="127"/>
        <v>58.835083856745705</v>
      </c>
      <c r="AM165" s="14">
        <f t="shared" si="127"/>
        <v>12.837846029525171</v>
      </c>
      <c r="AN165" s="14">
        <f t="shared" si="127"/>
        <v>4.234865110293395</v>
      </c>
      <c r="AO165" s="11">
        <f t="shared" si="128"/>
        <v>6.8952256102389146E-3</v>
      </c>
      <c r="AP165" s="11">
        <f t="shared" si="128"/>
        <v>8.6861656770508555E-3</v>
      </c>
      <c r="AQ165" s="11">
        <f t="shared" si="128"/>
        <v>7.879448239837189E-3</v>
      </c>
      <c r="AR165" s="1">
        <f t="shared" si="101"/>
        <v>212082.14927016874</v>
      </c>
      <c r="AS165" s="1">
        <f t="shared" si="101"/>
        <v>79605.952305564235</v>
      </c>
      <c r="AT165" s="1">
        <f t="shared" si="101"/>
        <v>29204.936365021113</v>
      </c>
      <c r="AU165" s="1">
        <f t="shared" si="108"/>
        <v>42416.429854033748</v>
      </c>
      <c r="AV165" s="1">
        <f t="shared" si="108"/>
        <v>15921.190461112848</v>
      </c>
      <c r="AW165" s="1">
        <f t="shared" si="108"/>
        <v>5840.9872730042225</v>
      </c>
      <c r="AX165" s="1">
        <f t="shared" si="109"/>
        <v>145627.5060964195</v>
      </c>
      <c r="AY165" s="1">
        <f t="shared" si="109"/>
        <v>21497.181593626719</v>
      </c>
      <c r="AZ165" s="1">
        <f t="shared" si="109"/>
        <v>5352.7585949615586</v>
      </c>
      <c r="BA165" s="1">
        <f t="shared" si="110"/>
        <v>13851.250355977338</v>
      </c>
      <c r="BB165" s="1">
        <f t="shared" si="110"/>
        <v>29552.647106649576</v>
      </c>
      <c r="BC165" s="1">
        <f t="shared" si="110"/>
        <v>37473.777628462019</v>
      </c>
      <c r="BD165" s="1">
        <f>SUM(BA165:BC165)*BT165*0.75+0.1*econlow!BD165+0.15*econhigh!BD165</f>
        <v>3736.4193471308286</v>
      </c>
      <c r="BE165" s="2">
        <f t="shared" si="123"/>
        <v>0.14950789050460667</v>
      </c>
      <c r="BF165" s="2">
        <f t="shared" si="123"/>
        <v>0.11076968641152254</v>
      </c>
      <c r="BG165" s="2">
        <f t="shared" si="123"/>
        <v>5.7402569690651904E-2</v>
      </c>
      <c r="BH165" s="2">
        <f t="shared" si="104"/>
        <v>9.0070273706527759E-2</v>
      </c>
      <c r="BI165" s="2">
        <f t="shared" si="111"/>
        <v>2.2352609323137459E-3</v>
      </c>
      <c r="BJ165" s="2">
        <f t="shared" si="111"/>
        <v>1.2269923427707043E-3</v>
      </c>
      <c r="BK165" s="2">
        <f t="shared" si="111"/>
        <v>3.295055007090149E-4</v>
      </c>
      <c r="BL165" s="2">
        <f t="shared" si="105"/>
        <v>474.05894270474039</v>
      </c>
      <c r="BM165" s="2">
        <f t="shared" si="105"/>
        <v>97.675893917897213</v>
      </c>
      <c r="BN165" s="2">
        <f t="shared" si="105"/>
        <v>9.6231871801311986</v>
      </c>
      <c r="BO165" s="2">
        <f t="shared" si="112"/>
        <v>542.88193504349374</v>
      </c>
      <c r="BP165" s="2">
        <f t="shared" si="112"/>
        <v>53.099008439098156</v>
      </c>
      <c r="BQ165" s="2">
        <f t="shared" si="112"/>
        <v>7.926651665551149</v>
      </c>
      <c r="BR165" s="11">
        <f t="shared" si="113"/>
        <v>3.7894819770740912E-2</v>
      </c>
      <c r="BS165" s="17">
        <f t="shared" si="102"/>
        <v>9.7532179891336272E-3</v>
      </c>
      <c r="BT165" s="17">
        <f t="shared" si="103"/>
        <v>4.6230504273181969E-2</v>
      </c>
      <c r="BU165" s="12">
        <f>(BU$3*tempmid!$I275+BU$4*tempmid!$I275^2+BU$5*tempmid!$I275^6)*(K165/K$56)^$BW$1</f>
        <v>-3.3177380843963817</v>
      </c>
      <c r="BV165" s="12">
        <f>(BV$3*tempmid!$I275+BV$4*tempmid!$I275^2+BV$5*tempmid!$I275^6)*(L165/L$56)^$BW$1</f>
        <v>-3.6451459510045217</v>
      </c>
      <c r="BW165" s="12">
        <f>(BW$3*tempmid!$I275+BW$4*tempmid!$I275^2+BW$5*tempmid!$I275^6)*(M165/M$56)^$BW$1</f>
        <v>-4.1825627796980465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89"/>
        <v>2120</v>
      </c>
      <c r="B166" s="5">
        <f t="shared" si="124"/>
        <v>1165.0834011815741</v>
      </c>
      <c r="C166" s="5">
        <f t="shared" si="124"/>
        <v>2962.5552809227452</v>
      </c>
      <c r="D166" s="5">
        <f t="shared" si="124"/>
        <v>4365.0982976842333</v>
      </c>
      <c r="E166" s="15">
        <f t="shared" si="125"/>
        <v>1.4562118266135821E-5</v>
      </c>
      <c r="F166" s="15">
        <f t="shared" si="125"/>
        <v>2.868834945412727E-5</v>
      </c>
      <c r="G166" s="15">
        <f t="shared" si="125"/>
        <v>5.8566244904665905E-5</v>
      </c>
      <c r="H166" s="5">
        <f t="shared" si="92"/>
        <v>213556.21604105696</v>
      </c>
      <c r="I166" s="5">
        <f t="shared" si="92"/>
        <v>80383.108133009257</v>
      </c>
      <c r="J166" s="5">
        <f t="shared" si="92"/>
        <v>29466.532675817398</v>
      </c>
      <c r="K166" s="5">
        <f t="shared" si="93"/>
        <v>183296.93464388733</v>
      </c>
      <c r="L166" s="5">
        <f t="shared" si="93"/>
        <v>27133.032301754174</v>
      </c>
      <c r="M166" s="5">
        <f t="shared" si="93"/>
        <v>6750.4854796626114</v>
      </c>
      <c r="N166" s="15">
        <f t="shared" si="94"/>
        <v>6.9357887514849281E-3</v>
      </c>
      <c r="O166" s="15">
        <f t="shared" si="94"/>
        <v>9.733566554540829E-3</v>
      </c>
      <c r="P166" s="15">
        <f t="shared" si="94"/>
        <v>8.8981761317170616E-3</v>
      </c>
      <c r="Q166" s="5">
        <f t="shared" si="95"/>
        <v>9164.6238465649676</v>
      </c>
      <c r="R166" s="5">
        <f t="shared" si="95"/>
        <v>12513.902162848519</v>
      </c>
      <c r="S166" s="5">
        <f t="shared" si="95"/>
        <v>6596.3908104860384</v>
      </c>
      <c r="T166" s="5">
        <f t="shared" si="126"/>
        <v>42.914338980435176</v>
      </c>
      <c r="U166" s="5">
        <f t="shared" si="126"/>
        <v>155.67825695594988</v>
      </c>
      <c r="V166" s="5">
        <f t="shared" si="126"/>
        <v>223.86043458379365</v>
      </c>
      <c r="W166" s="15">
        <f t="shared" si="97"/>
        <v>-1.0734613539272964E-2</v>
      </c>
      <c r="X166" s="15">
        <f t="shared" si="97"/>
        <v>-1.217998157191269E-2</v>
      </c>
      <c r="Y166" s="15">
        <f t="shared" si="97"/>
        <v>-9.7425357312937999E-3</v>
      </c>
      <c r="Z166" s="5">
        <f t="shared" si="100"/>
        <v>11590.357300803689</v>
      </c>
      <c r="AA166" s="5">
        <f t="shared" si="100"/>
        <v>33142.730450482224</v>
      </c>
      <c r="AB166" s="5">
        <f t="shared" si="100"/>
        <v>42680.472852204737</v>
      </c>
      <c r="AC166" s="16">
        <f t="shared" si="121"/>
        <v>1.4812651526764906</v>
      </c>
      <c r="AD166" s="16">
        <f t="shared" si="121"/>
        <v>2.9708337293257738</v>
      </c>
      <c r="AE166" s="16">
        <f t="shared" si="121"/>
        <v>6.8583159545549695</v>
      </c>
      <c r="AF166" s="15">
        <f t="shared" si="107"/>
        <v>-4.0504037456468023E-3</v>
      </c>
      <c r="AG166" s="15">
        <f t="shared" si="107"/>
        <v>2.9673830763510267E-4</v>
      </c>
      <c r="AH166" s="15">
        <f t="shared" si="107"/>
        <v>9.7937136394747881E-3</v>
      </c>
      <c r="AI166" s="1">
        <f t="shared" si="122"/>
        <v>395795.28151324112</v>
      </c>
      <c r="AJ166" s="1">
        <f t="shared" si="122"/>
        <v>145045.05777810342</v>
      </c>
      <c r="AK166" s="1">
        <f t="shared" si="122"/>
        <v>53594.731269384603</v>
      </c>
      <c r="AL166" s="14">
        <f t="shared" si="127"/>
        <v>59.236708221965394</v>
      </c>
      <c r="AM166" s="14">
        <f t="shared" si="127"/>
        <v>12.948242570498605</v>
      </c>
      <c r="AN166" s="14">
        <f t="shared" si="127"/>
        <v>4.267899826728252</v>
      </c>
      <c r="AO166" s="11">
        <f t="shared" si="128"/>
        <v>6.8262733541365255E-3</v>
      </c>
      <c r="AP166" s="11">
        <f t="shared" si="128"/>
        <v>8.5993040202803472E-3</v>
      </c>
      <c r="AQ166" s="11">
        <f t="shared" si="128"/>
        <v>7.8006537574388168E-3</v>
      </c>
      <c r="AR166" s="1">
        <f t="shared" si="101"/>
        <v>213556.21604105696</v>
      </c>
      <c r="AS166" s="1">
        <f t="shared" si="101"/>
        <v>80383.108133009257</v>
      </c>
      <c r="AT166" s="1">
        <f t="shared" si="101"/>
        <v>29466.532675817398</v>
      </c>
      <c r="AU166" s="1">
        <f t="shared" si="108"/>
        <v>42711.243208211396</v>
      </c>
      <c r="AV166" s="1">
        <f t="shared" si="108"/>
        <v>16076.621626601853</v>
      </c>
      <c r="AW166" s="1">
        <f t="shared" si="108"/>
        <v>5893.3065351634796</v>
      </c>
      <c r="AX166" s="1">
        <f t="shared" si="109"/>
        <v>146637.54771510989</v>
      </c>
      <c r="AY166" s="1">
        <f t="shared" si="109"/>
        <v>21706.425841403339</v>
      </c>
      <c r="AZ166" s="1">
        <f t="shared" si="109"/>
        <v>5400.3883837300891</v>
      </c>
      <c r="BA166" s="1">
        <f t="shared" si="110"/>
        <v>13859.504937511951</v>
      </c>
      <c r="BB166" s="1">
        <f t="shared" si="110"/>
        <v>29582.191716712055</v>
      </c>
      <c r="BC166" s="1">
        <f t="shared" si="110"/>
        <v>37514.641949845514</v>
      </c>
      <c r="BD166" s="1">
        <f>SUM(BA166:BC166)*BT166*0.75+0.1*econlow!BD166+0.15*econhigh!BD166</f>
        <v>3631.0921591835458</v>
      </c>
      <c r="BE166" s="2">
        <f t="shared" si="123"/>
        <v>0.14950789050460667</v>
      </c>
      <c r="BF166" s="2">
        <f t="shared" si="123"/>
        <v>0.11076968641152254</v>
      </c>
      <c r="BG166" s="2">
        <f t="shared" si="123"/>
        <v>5.7402569690651904E-2</v>
      </c>
      <c r="BH166" s="2">
        <f t="shared" si="104"/>
        <v>8.9849086253493596E-2</v>
      </c>
      <c r="BI166" s="2">
        <f t="shared" si="111"/>
        <v>2.2352609323137459E-3</v>
      </c>
      <c r="BJ166" s="2">
        <f t="shared" si="111"/>
        <v>1.2269923427707043E-3</v>
      </c>
      <c r="BK166" s="2">
        <f t="shared" si="111"/>
        <v>3.295055007090149E-4</v>
      </c>
      <c r="BL166" s="2">
        <f t="shared" si="105"/>
        <v>477.35386656932872</v>
      </c>
      <c r="BM166" s="2">
        <f t="shared" si="105"/>
        <v>98.629458167311881</v>
      </c>
      <c r="BN166" s="2">
        <f t="shared" si="105"/>
        <v>9.7093846035037608</v>
      </c>
      <c r="BO166" s="2">
        <f t="shared" si="112"/>
        <v>550.94659354859618</v>
      </c>
      <c r="BP166" s="2">
        <f t="shared" si="112"/>
        <v>53.731310363702342</v>
      </c>
      <c r="BQ166" s="2">
        <f t="shared" si="112"/>
        <v>7.9261291285253623</v>
      </c>
      <c r="BR166" s="11">
        <f t="shared" si="113"/>
        <v>3.7788270891210035E-2</v>
      </c>
      <c r="BS166" s="17">
        <f t="shared" si="102"/>
        <v>9.3971159729730625E-3</v>
      </c>
      <c r="BT166" s="17">
        <f t="shared" si="103"/>
        <v>4.4883984731244629E-2</v>
      </c>
      <c r="BU166" s="12">
        <f>(BU$3*tempmid!$I276+BU$4*tempmid!$I276^2+BU$5*tempmid!$I276^6)*(K166/K$56)^$BW$1</f>
        <v>-3.4623463675201185</v>
      </c>
      <c r="BV166" s="12">
        <f>(BV$3*tempmid!$I276+BV$4*tempmid!$I276^2+BV$5*tempmid!$I276^6)*(L166/L$56)^$BW$1</f>
        <v>-3.7470068930593663</v>
      </c>
      <c r="BW166" s="12">
        <f>(BW$3*tempmid!$I276+BW$4*tempmid!$I276^2+BW$5*tempmid!$I276^6)*(M166/M$56)^$BW$1</f>
        <v>-4.2698007286824184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89"/>
        <v>2121</v>
      </c>
      <c r="B167" s="5">
        <f t="shared" si="124"/>
        <v>1165.0995189597381</v>
      </c>
      <c r="C167" s="5">
        <f t="shared" si="124"/>
        <v>2962.6360222028625</v>
      </c>
      <c r="D167" s="5">
        <f t="shared" si="124"/>
        <v>4365.3411627293717</v>
      </c>
      <c r="E167" s="15">
        <f t="shared" si="125"/>
        <v>1.3834012352829029E-5</v>
      </c>
      <c r="F167" s="15">
        <f t="shared" si="125"/>
        <v>2.7253931981420906E-5</v>
      </c>
      <c r="G167" s="15">
        <f t="shared" si="125"/>
        <v>5.5637932659432604E-5</v>
      </c>
      <c r="H167" s="5">
        <f t="shared" si="92"/>
        <v>215018.14434596448</v>
      </c>
      <c r="I167" s="5">
        <f t="shared" si="92"/>
        <v>81158.18748864808</v>
      </c>
      <c r="J167" s="5">
        <f t="shared" si="92"/>
        <v>29727.23682784312</v>
      </c>
      <c r="K167" s="5">
        <f t="shared" si="93"/>
        <v>184549.16584116689</v>
      </c>
      <c r="L167" s="5">
        <f t="shared" si="93"/>
        <v>27393.910990221153</v>
      </c>
      <c r="M167" s="5">
        <f t="shared" si="93"/>
        <v>6809.8312868762268</v>
      </c>
      <c r="N167" s="15">
        <f t="shared" si="94"/>
        <v>6.8317083409628054E-3</v>
      </c>
      <c r="O167" s="15">
        <f t="shared" si="94"/>
        <v>9.6148003498346402E-3</v>
      </c>
      <c r="P167" s="15">
        <f t="shared" si="94"/>
        <v>8.7913391403342533E-3</v>
      </c>
      <c r="Q167" s="5">
        <f t="shared" si="95"/>
        <v>9128.3093733585847</v>
      </c>
      <c r="R167" s="5">
        <f t="shared" si="95"/>
        <v>12480.676395046672</v>
      </c>
      <c r="S167" s="5">
        <f t="shared" si="95"/>
        <v>6589.9179946008271</v>
      </c>
      <c r="T167" s="5">
        <f t="shared" si="126"/>
        <v>42.453670136186844</v>
      </c>
      <c r="U167" s="5">
        <f t="shared" si="126"/>
        <v>153.78209865507893</v>
      </c>
      <c r="V167" s="5">
        <f t="shared" si="126"/>
        <v>221.67946630103808</v>
      </c>
      <c r="W167" s="15">
        <f t="shared" si="97"/>
        <v>-1.0734613539272964E-2</v>
      </c>
      <c r="X167" s="15">
        <f t="shared" si="97"/>
        <v>-1.217998157191269E-2</v>
      </c>
      <c r="Y167" s="15">
        <f t="shared" si="97"/>
        <v>-9.7425357312937999E-3</v>
      </c>
      <c r="Z167" s="5">
        <f t="shared" si="100"/>
        <v>11498.868279451051</v>
      </c>
      <c r="AA167" s="5">
        <f t="shared" si="100"/>
        <v>33068.478496652766</v>
      </c>
      <c r="AB167" s="5">
        <f t="shared" si="100"/>
        <v>43060.868096343504</v>
      </c>
      <c r="AC167" s="16">
        <f t="shared" ref="AC167:AE182" si="129">AC166*(1+AF167)</f>
        <v>1.4752654307537936</v>
      </c>
      <c r="AD167" s="16">
        <f t="shared" si="129"/>
        <v>2.9717152894988792</v>
      </c>
      <c r="AE167" s="16">
        <f t="shared" si="129"/>
        <v>6.9254843370629224</v>
      </c>
      <c r="AF167" s="15">
        <f t="shared" si="107"/>
        <v>-4.0504037456468023E-3</v>
      </c>
      <c r="AG167" s="15">
        <f t="shared" si="107"/>
        <v>2.9673830763510267E-4</v>
      </c>
      <c r="AH167" s="15">
        <f t="shared" si="107"/>
        <v>9.7937136394747881E-3</v>
      </c>
      <c r="AI167" s="1">
        <f t="shared" si="122"/>
        <v>398926.99657012842</v>
      </c>
      <c r="AJ167" s="1">
        <f t="shared" si="122"/>
        <v>146617.17362689495</v>
      </c>
      <c r="AK167" s="1">
        <f t="shared" si="122"/>
        <v>54128.564677609626</v>
      </c>
      <c r="AL167" s="14">
        <f t="shared" si="127"/>
        <v>59.637030525258531</v>
      </c>
      <c r="AM167" s="14">
        <f t="shared" si="127"/>
        <v>13.058474986146738</v>
      </c>
      <c r="AN167" s="14">
        <f t="shared" si="127"/>
        <v>4.3008593114597948</v>
      </c>
      <c r="AO167" s="11">
        <f t="shared" si="128"/>
        <v>6.7580106205951604E-3</v>
      </c>
      <c r="AP167" s="11">
        <f t="shared" si="128"/>
        <v>8.5133109800775431E-3</v>
      </c>
      <c r="AQ167" s="11">
        <f t="shared" si="128"/>
        <v>7.7226472198644288E-3</v>
      </c>
      <c r="AR167" s="1">
        <f t="shared" si="101"/>
        <v>215018.14434596448</v>
      </c>
      <c r="AS167" s="1">
        <f t="shared" si="101"/>
        <v>81158.18748864808</v>
      </c>
      <c r="AT167" s="1">
        <f t="shared" si="101"/>
        <v>29727.23682784312</v>
      </c>
      <c r="AU167" s="1">
        <f t="shared" si="108"/>
        <v>43003.6288691929</v>
      </c>
      <c r="AV167" s="1">
        <f t="shared" si="108"/>
        <v>16231.637497729616</v>
      </c>
      <c r="AW167" s="1">
        <f t="shared" si="108"/>
        <v>5945.4473655686243</v>
      </c>
      <c r="AX167" s="1">
        <f t="shared" si="109"/>
        <v>147639.33267293349</v>
      </c>
      <c r="AY167" s="1">
        <f t="shared" si="109"/>
        <v>21915.128792176925</v>
      </c>
      <c r="AZ167" s="1">
        <f t="shared" si="109"/>
        <v>5447.8650295009811</v>
      </c>
      <c r="BA167" s="1">
        <f t="shared" si="110"/>
        <v>13867.629224474731</v>
      </c>
      <c r="BB167" s="1">
        <f t="shared" si="110"/>
        <v>29611.347033564849</v>
      </c>
      <c r="BC167" s="1">
        <f t="shared" si="110"/>
        <v>37554.938670347154</v>
      </c>
      <c r="BD167" s="1">
        <f>SUM(BA167:BC167)*BT167*0.75+0.1*econlow!BD167+0.15*econhigh!BD167</f>
        <v>3528.6830425097723</v>
      </c>
      <c r="BE167" s="2">
        <f t="shared" si="123"/>
        <v>0.14950789050460667</v>
      </c>
      <c r="BF167" s="2">
        <f t="shared" si="123"/>
        <v>0.11076968641152254</v>
      </c>
      <c r="BG167" s="2">
        <f t="shared" si="123"/>
        <v>5.7402569690651904E-2</v>
      </c>
      <c r="BH167" s="2">
        <f t="shared" si="104"/>
        <v>8.9628221071308051E-2</v>
      </c>
      <c r="BI167" s="2">
        <f t="shared" si="111"/>
        <v>2.2352609323137459E-3</v>
      </c>
      <c r="BJ167" s="2">
        <f t="shared" si="111"/>
        <v>1.2269923427707043E-3</v>
      </c>
      <c r="BK167" s="2">
        <f t="shared" si="111"/>
        <v>3.295055007090149E-4</v>
      </c>
      <c r="BL167" s="2">
        <f t="shared" si="105"/>
        <v>480.62165779513214</v>
      </c>
      <c r="BM167" s="2">
        <f t="shared" si="105"/>
        <v>99.580474601720368</v>
      </c>
      <c r="BN167" s="2">
        <f t="shared" si="105"/>
        <v>9.7952880556539146</v>
      </c>
      <c r="BO167" s="2">
        <f t="shared" si="112"/>
        <v>559.13170583626936</v>
      </c>
      <c r="BP167" s="2">
        <f t="shared" si="112"/>
        <v>54.371216255111754</v>
      </c>
      <c r="BQ167" s="2">
        <f t="shared" si="112"/>
        <v>7.9256171979759911</v>
      </c>
      <c r="BR167" s="11">
        <f t="shared" si="113"/>
        <v>3.7682840546863855E-2</v>
      </c>
      <c r="BS167" s="17">
        <f t="shared" si="102"/>
        <v>9.0549452489988198E-3</v>
      </c>
      <c r="BT167" s="17">
        <f t="shared" si="103"/>
        <v>4.3576684205091872E-2</v>
      </c>
      <c r="BU167" s="12">
        <f>(BU$3*tempmid!$I277+BU$4*tempmid!$I277^2+BU$5*tempmid!$I277^6)*(K167/K$56)^$BW$1</f>
        <v>-3.6079491870513674</v>
      </c>
      <c r="BV167" s="12">
        <f>(BV$3*tempmid!$I277+BV$4*tempmid!$I277^2+BV$5*tempmid!$I277^6)*(L167/L$56)^$BW$1</f>
        <v>-3.8493592785871757</v>
      </c>
      <c r="BW167" s="12">
        <f>(BW$3*tempmid!$I277+BW$4*tempmid!$I277^2+BW$5*tempmid!$I277^6)*(M167/M$56)^$BW$1</f>
        <v>-4.3574039271961746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89"/>
        <v>2122</v>
      </c>
      <c r="B168" s="5">
        <f t="shared" si="124"/>
        <v>1165.1148310608187</v>
      </c>
      <c r="C168" s="5">
        <f t="shared" si="124"/>
        <v>2962.7127285094657</v>
      </c>
      <c r="D168" s="5">
        <f t="shared" si="124"/>
        <v>4365.5718973591365</v>
      </c>
      <c r="E168" s="15">
        <f t="shared" si="125"/>
        <v>1.3142311735187577E-5</v>
      </c>
      <c r="F168" s="15">
        <f t="shared" si="125"/>
        <v>2.5891235382349859E-5</v>
      </c>
      <c r="G168" s="15">
        <f t="shared" si="125"/>
        <v>5.2856036026460972E-5</v>
      </c>
      <c r="H168" s="5">
        <f t="shared" si="92"/>
        <v>216467.7953096269</v>
      </c>
      <c r="I168" s="5">
        <f t="shared" si="92"/>
        <v>81931.095878621389</v>
      </c>
      <c r="J168" s="5">
        <f t="shared" si="92"/>
        <v>29987.02334028831</v>
      </c>
      <c r="K168" s="5">
        <f t="shared" si="93"/>
        <v>185790.9534226222</v>
      </c>
      <c r="L168" s="5">
        <f t="shared" si="93"/>
        <v>27654.08036027872</v>
      </c>
      <c r="M168" s="5">
        <f t="shared" si="93"/>
        <v>6868.9793789510941</v>
      </c>
      <c r="N168" s="15">
        <f t="shared" si="94"/>
        <v>6.7287629060543974E-3</v>
      </c>
      <c r="O168" s="15">
        <f t="shared" si="94"/>
        <v>9.4973430464324604E-3</v>
      </c>
      <c r="P168" s="15">
        <f t="shared" si="94"/>
        <v>8.6856912577051304E-3</v>
      </c>
      <c r="Q168" s="5">
        <f t="shared" si="95"/>
        <v>9091.2028634304916</v>
      </c>
      <c r="R168" s="5">
        <f t="shared" si="95"/>
        <v>12446.073754621855</v>
      </c>
      <c r="S168" s="5">
        <f t="shared" si="95"/>
        <v>6582.7437523450117</v>
      </c>
      <c r="T168" s="5">
        <f t="shared" si="126"/>
        <v>41.997946393951104</v>
      </c>
      <c r="U168" s="5">
        <f t="shared" si="126"/>
        <v>151.90903552737001</v>
      </c>
      <c r="V168" s="5">
        <f t="shared" si="126"/>
        <v>219.51974617970606</v>
      </c>
      <c r="W168" s="15">
        <f t="shared" si="97"/>
        <v>-1.0734613539272964E-2</v>
      </c>
      <c r="X168" s="15">
        <f t="shared" si="97"/>
        <v>-1.217998157191269E-2</v>
      </c>
      <c r="Y168" s="15">
        <f t="shared" si="97"/>
        <v>-9.7425357312937999E-3</v>
      </c>
      <c r="Z168" s="5">
        <f t="shared" si="100"/>
        <v>11406.913944265167</v>
      </c>
      <c r="AA168" s="5">
        <f t="shared" si="100"/>
        <v>32990.464729443549</v>
      </c>
      <c r="AB168" s="5">
        <f t="shared" si="100"/>
        <v>43439.925904290998</v>
      </c>
      <c r="AC168" s="16">
        <f t="shared" si="129"/>
        <v>1.4692900101272452</v>
      </c>
      <c r="AD168" s="16">
        <f t="shared" si="129"/>
        <v>2.9725971112646583</v>
      </c>
      <c r="AE168" s="16">
        <f t="shared" si="129"/>
        <v>6.9933105474747848</v>
      </c>
      <c r="AF168" s="15">
        <f t="shared" si="107"/>
        <v>-4.0504037456468023E-3</v>
      </c>
      <c r="AG168" s="15">
        <f t="shared" si="107"/>
        <v>2.9673830763510267E-4</v>
      </c>
      <c r="AH168" s="15">
        <f t="shared" si="107"/>
        <v>9.7937136394747881E-3</v>
      </c>
      <c r="AI168" s="1">
        <f t="shared" ref="AI168:AK183" si="130">(1-$AI$5)*AI167+AU167</f>
        <v>402037.92578230851</v>
      </c>
      <c r="AJ168" s="1">
        <f t="shared" si="130"/>
        <v>148187.09376193507</v>
      </c>
      <c r="AK168" s="1">
        <f t="shared" si="130"/>
        <v>54661.155575417288</v>
      </c>
      <c r="AL168" s="14">
        <f t="shared" si="127"/>
        <v>60.036027934072273</v>
      </c>
      <c r="AM168" s="14">
        <f t="shared" si="127"/>
        <v>13.168534136044544</v>
      </c>
      <c r="AN168" s="14">
        <f t="shared" si="127"/>
        <v>4.3337411904724208</v>
      </c>
      <c r="AO168" s="11">
        <f t="shared" si="128"/>
        <v>6.690430514389209E-3</v>
      </c>
      <c r="AP168" s="11">
        <f t="shared" si="128"/>
        <v>8.4281778702767676E-3</v>
      </c>
      <c r="AQ168" s="11">
        <f t="shared" si="128"/>
        <v>7.6454207476657843E-3</v>
      </c>
      <c r="AR168" s="1">
        <f t="shared" si="101"/>
        <v>216467.7953096269</v>
      </c>
      <c r="AS168" s="1">
        <f t="shared" si="101"/>
        <v>81931.095878621389</v>
      </c>
      <c r="AT168" s="1">
        <f t="shared" si="101"/>
        <v>29987.02334028831</v>
      </c>
      <c r="AU168" s="1">
        <f t="shared" si="108"/>
        <v>43293.559061925385</v>
      </c>
      <c r="AV168" s="1">
        <f t="shared" si="108"/>
        <v>16386.21917572428</v>
      </c>
      <c r="AW168" s="1">
        <f t="shared" si="108"/>
        <v>5997.4046680576621</v>
      </c>
      <c r="AX168" s="1">
        <f t="shared" si="109"/>
        <v>148632.76273809778</v>
      </c>
      <c r="AY168" s="1">
        <f t="shared" si="109"/>
        <v>22123.264288222974</v>
      </c>
      <c r="AZ168" s="1">
        <f t="shared" si="109"/>
        <v>5495.1835031608753</v>
      </c>
      <c r="BA168" s="1">
        <f t="shared" si="110"/>
        <v>13875.625000346963</v>
      </c>
      <c r="BB168" s="1">
        <f t="shared" si="110"/>
        <v>29640.118829438925</v>
      </c>
      <c r="BC168" s="1">
        <f t="shared" si="110"/>
        <v>37594.677960498178</v>
      </c>
      <c r="BD168" s="1">
        <f>SUM(BA168:BC168)*BT168*0.75+0.1*econlow!BD168+0.15*econhigh!BD168</f>
        <v>3429.1135033270129</v>
      </c>
      <c r="BE168" s="2">
        <f t="shared" ref="BE168:BG183" si="131">BE167</f>
        <v>0.14950789050460667</v>
      </c>
      <c r="BF168" s="2">
        <f t="shared" si="131"/>
        <v>0.11076968641152254</v>
      </c>
      <c r="BG168" s="2">
        <f t="shared" si="131"/>
        <v>5.7402569690651904E-2</v>
      </c>
      <c r="BH168" s="2">
        <f t="shared" si="104"/>
        <v>8.9407689425733336E-2</v>
      </c>
      <c r="BI168" s="2">
        <f t="shared" si="111"/>
        <v>2.2352609323137459E-3</v>
      </c>
      <c r="BJ168" s="2">
        <f t="shared" si="111"/>
        <v>1.2269923427707043E-3</v>
      </c>
      <c r="BK168" s="2">
        <f t="shared" si="111"/>
        <v>3.295055007090149E-4</v>
      </c>
      <c r="BL168" s="2">
        <f t="shared" si="105"/>
        <v>483.86200595969774</v>
      </c>
      <c r="BM168" s="2">
        <f t="shared" si="105"/>
        <v>100.52882727788085</v>
      </c>
      <c r="BN168" s="2">
        <f t="shared" si="105"/>
        <v>9.8808891405146166</v>
      </c>
      <c r="BO168" s="2">
        <f t="shared" si="112"/>
        <v>567.43907418002664</v>
      </c>
      <c r="BP168" s="2">
        <f t="shared" si="112"/>
        <v>55.01881754170946</v>
      </c>
      <c r="BQ168" s="2">
        <f t="shared" si="112"/>
        <v>7.9251157145094115</v>
      </c>
      <c r="BR168" s="11">
        <f t="shared" si="113"/>
        <v>3.7578521040127794E-2</v>
      </c>
      <c r="BS168" s="17">
        <f t="shared" si="102"/>
        <v>8.7261202509880762E-3</v>
      </c>
      <c r="BT168" s="17">
        <f t="shared" si="103"/>
        <v>4.2307460393293077E-2</v>
      </c>
      <c r="BU168" s="12">
        <f>(BU$3*tempmid!$I278+BU$4*tempmid!$I278^2+BU$5*tempmid!$I278^6)*(K168/K$56)^$BW$1</f>
        <v>-3.7545217982800119</v>
      </c>
      <c r="BV168" s="12">
        <f>(BV$3*tempmid!$I278+BV$4*tempmid!$I278^2+BV$5*tempmid!$I278^6)*(L168/L$56)^$BW$1</f>
        <v>-3.9521864550603318</v>
      </c>
      <c r="BW168" s="12">
        <f>(BW$3*tempmid!$I278+BW$4*tempmid!$I278^2+BW$5*tempmid!$I278^6)*(M168/M$56)^$BW$1</f>
        <v>-4.4453590122557927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89"/>
        <v>2123</v>
      </c>
      <c r="B169" s="5">
        <f t="shared" si="124"/>
        <v>1165.12937774802</v>
      </c>
      <c r="C169" s="5">
        <f t="shared" si="124"/>
        <v>2962.7856013874584</v>
      </c>
      <c r="D169" s="5">
        <f t="shared" si="124"/>
        <v>4365.791106843345</v>
      </c>
      <c r="E169" s="15">
        <f t="shared" si="125"/>
        <v>1.2485196148428198E-5</v>
      </c>
      <c r="F169" s="15">
        <f t="shared" si="125"/>
        <v>2.4596673613232366E-5</v>
      </c>
      <c r="G169" s="15">
        <f t="shared" si="125"/>
        <v>5.0213234225137924E-5</v>
      </c>
      <c r="H169" s="5">
        <f t="shared" si="92"/>
        <v>217905.03550302965</v>
      </c>
      <c r="I169" s="5">
        <f t="shared" si="92"/>
        <v>82701.740507115901</v>
      </c>
      <c r="J169" s="5">
        <f t="shared" si="92"/>
        <v>30245.867249402927</v>
      </c>
      <c r="K169" s="5">
        <f t="shared" si="93"/>
        <v>187022.179394532</v>
      </c>
      <c r="L169" s="5">
        <f t="shared" si="93"/>
        <v>27913.50831068811</v>
      </c>
      <c r="M169" s="5">
        <f t="shared" si="93"/>
        <v>6927.923601748319</v>
      </c>
      <c r="N169" s="15">
        <f t="shared" si="94"/>
        <v>6.6269425352971645E-3</v>
      </c>
      <c r="O169" s="15">
        <f t="shared" si="94"/>
        <v>9.3811816205620069E-3</v>
      </c>
      <c r="P169" s="15">
        <f t="shared" si="94"/>
        <v>8.5812199375427944E-3</v>
      </c>
      <c r="Q169" s="5">
        <f t="shared" si="95"/>
        <v>9053.3254972080249</v>
      </c>
      <c r="R169" s="5">
        <f t="shared" si="95"/>
        <v>12410.12280324839</v>
      </c>
      <c r="S169" s="5">
        <f t="shared" si="95"/>
        <v>6574.8789013316791</v>
      </c>
      <c r="T169" s="5">
        <f t="shared" si="126"/>
        <v>41.547114669968934</v>
      </c>
      <c r="U169" s="5">
        <f t="shared" si="126"/>
        <v>150.05878627403962</v>
      </c>
      <c r="V169" s="5">
        <f t="shared" si="126"/>
        <v>217.38106720882573</v>
      </c>
      <c r="W169" s="15">
        <f t="shared" si="97"/>
        <v>-1.0734613539272964E-2</v>
      </c>
      <c r="X169" s="15">
        <f t="shared" si="97"/>
        <v>-1.217998157191269E-2</v>
      </c>
      <c r="Y169" s="15">
        <f t="shared" si="97"/>
        <v>-9.7425357312937999E-3</v>
      </c>
      <c r="Z169" s="5">
        <f t="shared" si="100"/>
        <v>11314.530129937908</v>
      </c>
      <c r="AA169" s="5">
        <f t="shared" si="100"/>
        <v>32908.761151395869</v>
      </c>
      <c r="AB169" s="5">
        <f t="shared" si="100"/>
        <v>43817.609218261081</v>
      </c>
      <c r="AC169" s="16">
        <f t="shared" si="129"/>
        <v>1.4633387923667844</v>
      </c>
      <c r="AD169" s="16">
        <f t="shared" si="129"/>
        <v>2.9734791947007362</v>
      </c>
      <c r="AE169" s="16">
        <f t="shared" si="129"/>
        <v>7.0618010283686719</v>
      </c>
      <c r="AF169" s="15">
        <f t="shared" si="107"/>
        <v>-4.0504037456468023E-3</v>
      </c>
      <c r="AG169" s="15">
        <f t="shared" si="107"/>
        <v>2.9673830763510267E-4</v>
      </c>
      <c r="AH169" s="15">
        <f t="shared" si="107"/>
        <v>9.7937136394747881E-3</v>
      </c>
      <c r="AI169" s="1">
        <f t="shared" si="130"/>
        <v>405127.69226600305</v>
      </c>
      <c r="AJ169" s="1">
        <f t="shared" si="130"/>
        <v>149754.60356146586</v>
      </c>
      <c r="AK169" s="1">
        <f t="shared" si="130"/>
        <v>55192.444685933224</v>
      </c>
      <c r="AL169" s="14">
        <f t="shared" si="127"/>
        <v>60.433678138592583</v>
      </c>
      <c r="AM169" s="14">
        <f t="shared" si="127"/>
        <v>13.278411016554045</v>
      </c>
      <c r="AN169" s="14">
        <f t="shared" si="127"/>
        <v>4.3665431325369468</v>
      </c>
      <c r="AO169" s="11">
        <f t="shared" si="128"/>
        <v>6.6235262092453166E-3</v>
      </c>
      <c r="AP169" s="11">
        <f t="shared" si="128"/>
        <v>8.3438960915740001E-3</v>
      </c>
      <c r="AQ169" s="11">
        <f t="shared" si="128"/>
        <v>7.5689665401891268E-3</v>
      </c>
      <c r="AR169" s="1">
        <f t="shared" si="101"/>
        <v>217905.03550302965</v>
      </c>
      <c r="AS169" s="1">
        <f t="shared" si="101"/>
        <v>82701.740507115901</v>
      </c>
      <c r="AT169" s="1">
        <f t="shared" si="101"/>
        <v>30245.867249402927</v>
      </c>
      <c r="AU169" s="1">
        <f t="shared" si="108"/>
        <v>43581.00710060593</v>
      </c>
      <c r="AV169" s="1">
        <f t="shared" si="108"/>
        <v>16540.34810142318</v>
      </c>
      <c r="AW169" s="1">
        <f t="shared" si="108"/>
        <v>6049.1734498805854</v>
      </c>
      <c r="AX169" s="1">
        <f t="shared" si="109"/>
        <v>149617.7435156256</v>
      </c>
      <c r="AY169" s="1">
        <f t="shared" si="109"/>
        <v>22330.806648550493</v>
      </c>
      <c r="AZ169" s="1">
        <f t="shared" si="109"/>
        <v>5542.3388813986558</v>
      </c>
      <c r="BA169" s="1">
        <f t="shared" si="110"/>
        <v>13883.494014025271</v>
      </c>
      <c r="BB169" s="1">
        <f t="shared" si="110"/>
        <v>29668.512744969939</v>
      </c>
      <c r="BC169" s="1">
        <f t="shared" si="110"/>
        <v>37633.869695645415</v>
      </c>
      <c r="BD169" s="1">
        <f>SUM(BA169:BC169)*BT169*0.75+0.1*econlow!BD169+0.15*econhigh!BD169</f>
        <v>3332.3070419157339</v>
      </c>
      <c r="BE169" s="2">
        <f t="shared" si="131"/>
        <v>0.14950789050460667</v>
      </c>
      <c r="BF169" s="2">
        <f t="shared" si="131"/>
        <v>0.11076968641152254</v>
      </c>
      <c r="BG169" s="2">
        <f t="shared" si="131"/>
        <v>5.7402569690651904E-2</v>
      </c>
      <c r="BH169" s="2">
        <f t="shared" si="104"/>
        <v>8.9187502705912941E-2</v>
      </c>
      <c r="BI169" s="2">
        <f t="shared" si="111"/>
        <v>2.2352609323137459E-3</v>
      </c>
      <c r="BJ169" s="2">
        <f t="shared" si="111"/>
        <v>1.2269923427707043E-3</v>
      </c>
      <c r="BK169" s="2">
        <f t="shared" si="111"/>
        <v>3.295055007090149E-4</v>
      </c>
      <c r="BL169" s="2">
        <f t="shared" si="105"/>
        <v>487.07461281436196</v>
      </c>
      <c r="BM169" s="2">
        <f t="shared" si="105"/>
        <v>101.474402336041</v>
      </c>
      <c r="BN169" s="2">
        <f t="shared" si="105"/>
        <v>9.9661796323929064</v>
      </c>
      <c r="BO169" s="2">
        <f t="shared" si="112"/>
        <v>575.87052779483247</v>
      </c>
      <c r="BP169" s="2">
        <f t="shared" si="112"/>
        <v>55.67420675312642</v>
      </c>
      <c r="BQ169" s="2">
        <f t="shared" si="112"/>
        <v>7.92462452248306</v>
      </c>
      <c r="BR169" s="11">
        <f t="shared" si="113"/>
        <v>3.7475304506536106E-2</v>
      </c>
      <c r="BS169" s="17">
        <f t="shared" si="102"/>
        <v>8.4100818145700588E-3</v>
      </c>
      <c r="BT169" s="17">
        <f t="shared" si="103"/>
        <v>4.1075204265333086E-2</v>
      </c>
      <c r="BU169" s="12">
        <f>(BU$3*tempmid!$I279+BU$4*tempmid!$I279^2+BU$5*tempmid!$I279^6)*(K169/K$56)^$BW$1</f>
        <v>-3.9020396501953307</v>
      </c>
      <c r="BV169" s="12">
        <f>(BV$3*tempmid!$I279+BV$4*tempmid!$I279^2+BV$5*tempmid!$I279^6)*(L169/L$56)^$BW$1</f>
        <v>-4.0554719570517133</v>
      </c>
      <c r="BW169" s="12">
        <f>(BW$3*tempmid!$I279+BW$4*tempmid!$I279^2+BW$5*tempmid!$I279^6)*(M169/M$56)^$BW$1</f>
        <v>-4.5336527738806636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89"/>
        <v>2124</v>
      </c>
      <c r="B170" s="5">
        <f t="shared" ref="B170:D185" si="132">B169*(1+E170)</f>
        <v>1165.1431972733985</v>
      </c>
      <c r="C170" s="5">
        <f t="shared" si="132"/>
        <v>2962.8548323243604</v>
      </c>
      <c r="D170" s="5">
        <f t="shared" si="132"/>
        <v>4365.9993663101995</v>
      </c>
      <c r="E170" s="15">
        <f t="shared" ref="E170:G185" si="133">E169*$E$5</f>
        <v>1.1860936341006788E-5</v>
      </c>
      <c r="F170" s="15">
        <f t="shared" si="133"/>
        <v>2.3366839932570747E-5</v>
      </c>
      <c r="G170" s="15">
        <f t="shared" si="133"/>
        <v>4.7702572513881028E-5</v>
      </c>
      <c r="H170" s="5">
        <f t="shared" si="92"/>
        <v>219329.73689262354</v>
      </c>
      <c r="I170" s="5">
        <f t="shared" si="92"/>
        <v>83470.030286589536</v>
      </c>
      <c r="J170" s="5">
        <f t="shared" si="92"/>
        <v>30503.744109787953</v>
      </c>
      <c r="K170" s="5">
        <f t="shared" si="93"/>
        <v>188242.73051234084</v>
      </c>
      <c r="L170" s="5">
        <f t="shared" si="93"/>
        <v>28172.163339203249</v>
      </c>
      <c r="M170" s="5">
        <f t="shared" si="93"/>
        <v>6986.6579333856671</v>
      </c>
      <c r="N170" s="15">
        <f t="shared" si="94"/>
        <v>6.5262372717518335E-3</v>
      </c>
      <c r="O170" s="15">
        <f t="shared" si="94"/>
        <v>9.2663030972748306E-3</v>
      </c>
      <c r="P170" s="15">
        <f t="shared" si="94"/>
        <v>8.4779127215730554E-3</v>
      </c>
      <c r="Q170" s="5">
        <f t="shared" si="95"/>
        <v>9014.6983730190823</v>
      </c>
      <c r="R170" s="5">
        <f t="shared" si="95"/>
        <v>12372.852154603263</v>
      </c>
      <c r="S170" s="5">
        <f t="shared" si="95"/>
        <v>6566.3343131696683</v>
      </c>
      <c r="T170" s="5">
        <f t="shared" ref="T170:V185" si="134">T169*(1+W170)</f>
        <v>41.101122450314961</v>
      </c>
      <c r="U170" s="5">
        <f t="shared" si="134"/>
        <v>148.23107302251825</v>
      </c>
      <c r="V170" s="5">
        <f t="shared" si="134"/>
        <v>215.26322439423697</v>
      </c>
      <c r="W170" s="15">
        <f t="shared" si="97"/>
        <v>-1.0734613539272964E-2</v>
      </c>
      <c r="X170" s="15">
        <f t="shared" si="97"/>
        <v>-1.217998157191269E-2</v>
      </c>
      <c r="Y170" s="15">
        <f t="shared" si="97"/>
        <v>-9.7425357312937999E-3</v>
      </c>
      <c r="Z170" s="5">
        <f t="shared" si="100"/>
        <v>11221.752070309049</v>
      </c>
      <c r="AA170" s="5">
        <f t="shared" si="100"/>
        <v>32823.440041813919</v>
      </c>
      <c r="AB170" s="5">
        <f t="shared" si="100"/>
        <v>44193.881742544945</v>
      </c>
      <c r="AC170" s="16">
        <f t="shared" si="129"/>
        <v>1.4574116794410317</v>
      </c>
      <c r="AD170" s="16">
        <f t="shared" si="129"/>
        <v>2.97436153988476</v>
      </c>
      <c r="AE170" s="16">
        <f t="shared" si="129"/>
        <v>7.1309622854194634</v>
      </c>
      <c r="AF170" s="15">
        <f t="shared" si="107"/>
        <v>-4.0504037456468023E-3</v>
      </c>
      <c r="AG170" s="15">
        <f t="shared" si="107"/>
        <v>2.9673830763510267E-4</v>
      </c>
      <c r="AH170" s="15">
        <f t="shared" si="107"/>
        <v>9.7937136394747881E-3</v>
      </c>
      <c r="AI170" s="1">
        <f t="shared" si="130"/>
        <v>408195.93014000868</v>
      </c>
      <c r="AJ170" s="1">
        <f t="shared" si="130"/>
        <v>151319.49130674245</v>
      </c>
      <c r="AK170" s="1">
        <f t="shared" si="130"/>
        <v>55722.373667220483</v>
      </c>
      <c r="AL170" s="14">
        <f t="shared" ref="AL170:AN185" si="135">AL169*(1+AO170)</f>
        <v>60.829959349153931</v>
      </c>
      <c r="AM170" s="14">
        <f t="shared" si="135"/>
        <v>13.388096761519549</v>
      </c>
      <c r="AN170" s="14">
        <f t="shared" si="135"/>
        <v>4.3992628492147468</v>
      </c>
      <c r="AO170" s="11">
        <f t="shared" ref="AO170:AQ185" si="136">AO$5*AO169</f>
        <v>6.5572909471528634E-3</v>
      </c>
      <c r="AP170" s="11">
        <f t="shared" si="136"/>
        <v>8.2604571306582608E-3</v>
      </c>
      <c r="AQ170" s="11">
        <f t="shared" si="136"/>
        <v>7.4932768747872358E-3</v>
      </c>
      <c r="AR170" s="1">
        <f t="shared" si="101"/>
        <v>219329.73689262354</v>
      </c>
      <c r="AS170" s="1">
        <f t="shared" si="101"/>
        <v>83470.030286589536</v>
      </c>
      <c r="AT170" s="1">
        <f t="shared" si="101"/>
        <v>30503.744109787953</v>
      </c>
      <c r="AU170" s="1">
        <f t="shared" si="108"/>
        <v>43865.94737852471</v>
      </c>
      <c r="AV170" s="1">
        <f t="shared" si="108"/>
        <v>16694.006057317907</v>
      </c>
      <c r="AW170" s="1">
        <f t="shared" si="108"/>
        <v>6100.7488219575907</v>
      </c>
      <c r="AX170" s="1">
        <f t="shared" si="109"/>
        <v>150594.18440987266</v>
      </c>
      <c r="AY170" s="1">
        <f t="shared" si="109"/>
        <v>22537.730671362599</v>
      </c>
      <c r="AZ170" s="1">
        <f t="shared" si="109"/>
        <v>5589.3263467085344</v>
      </c>
      <c r="BA170" s="1">
        <f t="shared" si="110"/>
        <v>13891.237980897988</v>
      </c>
      <c r="BB170" s="1">
        <f t="shared" si="110"/>
        <v>29696.534293804427</v>
      </c>
      <c r="BC170" s="1">
        <f t="shared" si="110"/>
        <v>37672.523467708888</v>
      </c>
      <c r="BD170" s="1">
        <f>SUM(BA170:BC170)*BT170*0.75+0.1*econlow!BD170+0.15*econhigh!BD170</f>
        <v>3238.1891084704266</v>
      </c>
      <c r="BE170" s="2">
        <f t="shared" si="131"/>
        <v>0.14950789050460667</v>
      </c>
      <c r="BF170" s="2">
        <f t="shared" si="131"/>
        <v>0.11076968641152254</v>
      </c>
      <c r="BG170" s="2">
        <f t="shared" si="131"/>
        <v>5.7402569690651904E-2</v>
      </c>
      <c r="BH170" s="2">
        <f t="shared" si="104"/>
        <v>8.8967672413850021E-2</v>
      </c>
      <c r="BI170" s="2">
        <f t="shared" si="111"/>
        <v>2.2352609323137459E-3</v>
      </c>
      <c r="BJ170" s="2">
        <f t="shared" si="111"/>
        <v>1.2269923427707043E-3</v>
      </c>
      <c r="BK170" s="2">
        <f t="shared" si="111"/>
        <v>3.295055007090149E-4</v>
      </c>
      <c r="BL170" s="2">
        <f t="shared" si="105"/>
        <v>490.25919217073431</v>
      </c>
      <c r="BM170" s="2">
        <f t="shared" si="105"/>
        <v>102.41708801248413</v>
      </c>
      <c r="BN170" s="2">
        <f t="shared" si="105"/>
        <v>10.051151476395344</v>
      </c>
      <c r="BO170" s="2">
        <f t="shared" si="112"/>
        <v>584.42792323861181</v>
      </c>
      <c r="BP170" s="2">
        <f t="shared" si="112"/>
        <v>56.33747753329547</v>
      </c>
      <c r="BQ170" s="2">
        <f t="shared" si="112"/>
        <v>7.9241434698516402</v>
      </c>
      <c r="BR170" s="11">
        <f t="shared" si="113"/>
        <v>3.7373182925975995E-2</v>
      </c>
      <c r="BS170" s="17">
        <f t="shared" si="102"/>
        <v>8.1062959070338763E-3</v>
      </c>
      <c r="BT170" s="17">
        <f t="shared" si="103"/>
        <v>3.9878839092556392E-2</v>
      </c>
      <c r="BU170" s="12">
        <f>(BU$3*tempmid!$I280+BU$4*tempmid!$I280^2+BU$5*tempmid!$I280^6)*(K170/K$56)^$BW$1</f>
        <v>-4.0504783971837055</v>
      </c>
      <c r="BV170" s="12">
        <f>(BV$3*tempmid!$I280+BV$4*tempmid!$I280^2+BV$5*tempmid!$I280^6)*(L170/L$56)^$BW$1</f>
        <v>-4.1591995123723526</v>
      </c>
      <c r="BW170" s="12">
        <f>(BW$3*tempmid!$I280+BW$4*tempmid!$I280^2+BW$5*tempmid!$I280^6)*(M170/M$56)^$BW$1</f>
        <v>-4.6222721598923986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89"/>
        <v>2125</v>
      </c>
      <c r="B171" s="5">
        <f t="shared" si="132"/>
        <v>1165.1563259782249</v>
      </c>
      <c r="C171" s="5">
        <f t="shared" si="132"/>
        <v>2962.9206032512398</v>
      </c>
      <c r="D171" s="5">
        <f t="shared" si="132"/>
        <v>4366.1972222414979</v>
      </c>
      <c r="E171" s="15">
        <f t="shared" si="133"/>
        <v>1.1267889523956449E-5</v>
      </c>
      <c r="F171" s="15">
        <f t="shared" si="133"/>
        <v>2.2198497935942207E-5</v>
      </c>
      <c r="G171" s="15">
        <f t="shared" si="133"/>
        <v>4.5317443888186977E-5</v>
      </c>
      <c r="H171" s="5">
        <f t="shared" si="92"/>
        <v>220741.77678663988</v>
      </c>
      <c r="I171" s="5">
        <f t="shared" si="92"/>
        <v>84235.875846511335</v>
      </c>
      <c r="J171" s="5">
        <f t="shared" si="92"/>
        <v>30760.629995306255</v>
      </c>
      <c r="K171" s="5">
        <f t="shared" si="93"/>
        <v>189452.49823135338</v>
      </c>
      <c r="L171" s="5">
        <f t="shared" si="93"/>
        <v>28430.014545134465</v>
      </c>
      <c r="M171" s="5">
        <f t="shared" si="93"/>
        <v>7045.1764841521535</v>
      </c>
      <c r="N171" s="15">
        <f t="shared" si="94"/>
        <v>6.4266371175125681E-3</v>
      </c>
      <c r="O171" s="15">
        <f t="shared" si="94"/>
        <v>9.152694552654328E-3</v>
      </c>
      <c r="P171" s="15">
        <f t="shared" si="94"/>
        <v>8.37575723964612E-3</v>
      </c>
      <c r="Q171" s="5">
        <f t="shared" si="95"/>
        <v>8975.3424958111464</v>
      </c>
      <c r="R171" s="5">
        <f t="shared" si="95"/>
        <v>12334.290455287888</v>
      </c>
      <c r="S171" s="5">
        <f t="shared" si="95"/>
        <v>6557.1209069586139</v>
      </c>
      <c r="T171" s="5">
        <f t="shared" si="134"/>
        <v>40.659917784780497</v>
      </c>
      <c r="U171" s="5">
        <f t="shared" si="134"/>
        <v>146.42562128471914</v>
      </c>
      <c r="V171" s="5">
        <f t="shared" si="134"/>
        <v>213.16601473894261</v>
      </c>
      <c r="W171" s="15">
        <f t="shared" si="97"/>
        <v>-1.0734613539272964E-2</v>
      </c>
      <c r="X171" s="15">
        <f t="shared" si="97"/>
        <v>-1.217998157191269E-2</v>
      </c>
      <c r="Y171" s="15">
        <f t="shared" si="97"/>
        <v>-9.7425357312937999E-3</v>
      </c>
      <c r="Z171" s="5">
        <f t="shared" si="100"/>
        <v>11128.614390643957</v>
      </c>
      <c r="AA171" s="5">
        <f t="shared" si="100"/>
        <v>32734.57390531728</v>
      </c>
      <c r="AB171" s="5">
        <f t="shared" si="100"/>
        <v>44568.707945229733</v>
      </c>
      <c r="AC171" s="16">
        <f t="shared" si="129"/>
        <v>1.4515085737156743</v>
      </c>
      <c r="AD171" s="16">
        <f t="shared" si="129"/>
        <v>2.9752441468944002</v>
      </c>
      <c r="AE171" s="16">
        <f t="shared" si="129"/>
        <v>7.2008008880167562</v>
      </c>
      <c r="AF171" s="15">
        <f t="shared" si="107"/>
        <v>-4.0504037456468023E-3</v>
      </c>
      <c r="AG171" s="15">
        <f t="shared" si="107"/>
        <v>2.9673830763510267E-4</v>
      </c>
      <c r="AH171" s="15">
        <f t="shared" si="107"/>
        <v>9.7937136394747881E-3</v>
      </c>
      <c r="AI171" s="1">
        <f t="shared" si="130"/>
        <v>411242.28450453252</v>
      </c>
      <c r="AJ171" s="1">
        <f t="shared" si="130"/>
        <v>152881.54823338613</v>
      </c>
      <c r="AK171" s="1">
        <f t="shared" si="130"/>
        <v>56250.885122456028</v>
      </c>
      <c r="AL171" s="14">
        <f t="shared" si="135"/>
        <v>61.22485029349226</v>
      </c>
      <c r="AM171" s="14">
        <f t="shared" si="135"/>
        <v>13.49758264288559</v>
      </c>
      <c r="AN171" s="14">
        <f t="shared" si="135"/>
        <v>4.4318980948431372</v>
      </c>
      <c r="AO171" s="11">
        <f t="shared" si="136"/>
        <v>6.4917180376813351E-3</v>
      </c>
      <c r="AP171" s="11">
        <f t="shared" si="136"/>
        <v>8.1778525593516789E-3</v>
      </c>
      <c r="AQ171" s="11">
        <f t="shared" si="136"/>
        <v>7.4183441060393634E-3</v>
      </c>
      <c r="AR171" s="1">
        <f t="shared" si="101"/>
        <v>220741.77678663988</v>
      </c>
      <c r="AS171" s="1">
        <f t="shared" si="101"/>
        <v>84235.875846511335</v>
      </c>
      <c r="AT171" s="1">
        <f t="shared" si="101"/>
        <v>30760.629995306255</v>
      </c>
      <c r="AU171" s="1">
        <f t="shared" si="108"/>
        <v>44148.355357327979</v>
      </c>
      <c r="AV171" s="1">
        <f t="shared" si="108"/>
        <v>16847.175169302267</v>
      </c>
      <c r="AW171" s="1">
        <f t="shared" si="108"/>
        <v>6152.1259990612516</v>
      </c>
      <c r="AX171" s="1">
        <f t="shared" si="109"/>
        <v>151561.99858508274</v>
      </c>
      <c r="AY171" s="1">
        <f t="shared" si="109"/>
        <v>22744.011636107571</v>
      </c>
      <c r="AZ171" s="1">
        <f t="shared" si="109"/>
        <v>5636.141187321723</v>
      </c>
      <c r="BA171" s="1">
        <f t="shared" si="110"/>
        <v>13898.858583872343</v>
      </c>
      <c r="BB171" s="1">
        <f t="shared" si="110"/>
        <v>29724.188867003515</v>
      </c>
      <c r="BC171" s="1">
        <f t="shared" si="110"/>
        <v>37710.648596416395</v>
      </c>
      <c r="BD171" s="1">
        <f>SUM(BA171:BC171)*BT171*0.75+0.1*econlow!BD171+0.15*econhigh!BD171</f>
        <v>3146.6870595159116</v>
      </c>
      <c r="BE171" s="2">
        <f t="shared" si="131"/>
        <v>0.14950789050460667</v>
      </c>
      <c r="BF171" s="2">
        <f t="shared" si="131"/>
        <v>0.11076968641152254</v>
      </c>
      <c r="BG171" s="2">
        <f t="shared" si="131"/>
        <v>5.7402569690651904E-2</v>
      </c>
      <c r="BH171" s="2">
        <f t="shared" si="104"/>
        <v>8.8748210154108706E-2</v>
      </c>
      <c r="BI171" s="2">
        <f t="shared" si="111"/>
        <v>2.2352609323137459E-3</v>
      </c>
      <c r="BJ171" s="2">
        <f t="shared" si="111"/>
        <v>1.2269923427707043E-3</v>
      </c>
      <c r="BK171" s="2">
        <f t="shared" si="111"/>
        <v>3.295055007090149E-4</v>
      </c>
      <c r="BL171" s="2">
        <f t="shared" si="105"/>
        <v>493.41546978069744</v>
      </c>
      <c r="BM171" s="2">
        <f t="shared" si="105"/>
        <v>103.35677465025313</v>
      </c>
      <c r="BN171" s="2">
        <f t="shared" si="105"/>
        <v>10.135796788728131</v>
      </c>
      <c r="BO171" s="2">
        <f t="shared" si="112"/>
        <v>593.11314481981231</v>
      </c>
      <c r="BP171" s="2">
        <f t="shared" si="112"/>
        <v>57.008724653674818</v>
      </c>
      <c r="BQ171" s="2">
        <f t="shared" si="112"/>
        <v>7.9236724080214893</v>
      </c>
      <c r="BR171" s="11">
        <f t="shared" si="113"/>
        <v>3.7272148133508737E-2</v>
      </c>
      <c r="BS171" s="17">
        <f t="shared" si="102"/>
        <v>7.8142524218426015E-3</v>
      </c>
      <c r="BT171" s="17">
        <f t="shared" si="103"/>
        <v>3.8717319507336305E-2</v>
      </c>
      <c r="BU171" s="12">
        <f>(BU$3*tempmid!$I281+BU$4*tempmid!$I281^2+BU$5*tempmid!$I281^6)*(K171/K$56)^$BW$1</f>
        <v>-4.1998139100868936</v>
      </c>
      <c r="BV171" s="12">
        <f>(BV$3*tempmid!$I281+BV$4*tempmid!$I281^2+BV$5*tempmid!$I281^6)*(L171/L$56)^$BW$1</f>
        <v>-4.2633530477850234</v>
      </c>
      <c r="BW171" s="12">
        <f>(BW$3*tempmid!$I281+BW$4*tempmid!$I281^2+BW$5*tempmid!$I281^6)*(M171/M$56)^$BW$1</f>
        <v>-4.7112042803823719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89"/>
        <v>2126</v>
      </c>
      <c r="B172" s="5">
        <f t="shared" si="132"/>
        <v>1165.1687983883462</v>
      </c>
      <c r="C172" s="5">
        <f t="shared" si="132"/>
        <v>2962.9830870187907</v>
      </c>
      <c r="D172" s="5">
        <f t="shared" si="132"/>
        <v>4366.3851938942407</v>
      </c>
      <c r="E172" s="15">
        <f t="shared" si="133"/>
        <v>1.0704495047758627E-5</v>
      </c>
      <c r="F172" s="15">
        <f t="shared" si="133"/>
        <v>2.1088573039145095E-5</v>
      </c>
      <c r="G172" s="15">
        <f t="shared" si="133"/>
        <v>4.3051571693777623E-5</v>
      </c>
      <c r="H172" s="5">
        <f t="shared" si="92"/>
        <v>222141.03777867384</v>
      </c>
      <c r="I172" s="5">
        <f t="shared" si="92"/>
        <v>84999.189540655294</v>
      </c>
      <c r="J172" s="5">
        <f t="shared" si="92"/>
        <v>31016.501499624042</v>
      </c>
      <c r="K172" s="5">
        <f t="shared" si="93"/>
        <v>190651.37865512521</v>
      </c>
      <c r="L172" s="5">
        <f t="shared" si="93"/>
        <v>28687.031631414859</v>
      </c>
      <c r="M172" s="5">
        <f t="shared" si="93"/>
        <v>7103.4734963365445</v>
      </c>
      <c r="N172" s="15">
        <f t="shared" si="94"/>
        <v>6.3281320381840533E-3</v>
      </c>
      <c r="O172" s="15">
        <f t="shared" si="94"/>
        <v>9.0403431159826741E-3</v>
      </c>
      <c r="P172" s="15">
        <f t="shared" si="94"/>
        <v>8.274741209894243E-3</v>
      </c>
      <c r="Q172" s="5">
        <f t="shared" si="95"/>
        <v>8935.2787662797109</v>
      </c>
      <c r="R172" s="5">
        <f t="shared" si="95"/>
        <v>12294.466366254166</v>
      </c>
      <c r="S172" s="5">
        <f t="shared" si="95"/>
        <v>6547.2496429018656</v>
      </c>
      <c r="T172" s="5">
        <f t="shared" si="134"/>
        <v>40.223449280822265</v>
      </c>
      <c r="U172" s="5">
        <f t="shared" si="134"/>
        <v>144.6421599158154</v>
      </c>
      <c r="V172" s="5">
        <f t="shared" si="134"/>
        <v>211.08923722365097</v>
      </c>
      <c r="W172" s="15">
        <f t="shared" si="97"/>
        <v>-1.0734613539272964E-2</v>
      </c>
      <c r="X172" s="15">
        <f t="shared" si="97"/>
        <v>-1.217998157191269E-2</v>
      </c>
      <c r="Y172" s="15">
        <f t="shared" si="97"/>
        <v>-9.7425357312937999E-3</v>
      </c>
      <c r="Z172" s="5">
        <f t="shared" si="100"/>
        <v>11035.151100704727</v>
      </c>
      <c r="AA172" s="5">
        <f t="shared" si="100"/>
        <v>32642.235421620848</v>
      </c>
      <c r="AB172" s="5">
        <f t="shared" si="100"/>
        <v>44942.053059361082</v>
      </c>
      <c r="AC172" s="16">
        <f t="shared" si="129"/>
        <v>1.4456293779518579</v>
      </c>
      <c r="AD172" s="16">
        <f t="shared" si="129"/>
        <v>2.976127015807351</v>
      </c>
      <c r="AE172" s="16">
        <f t="shared" si="129"/>
        <v>7.271323469888868</v>
      </c>
      <c r="AF172" s="15">
        <f t="shared" si="107"/>
        <v>-4.0504037456468023E-3</v>
      </c>
      <c r="AG172" s="15">
        <f t="shared" si="107"/>
        <v>2.9673830763510267E-4</v>
      </c>
      <c r="AH172" s="15">
        <f t="shared" si="107"/>
        <v>9.7937136394747881E-3</v>
      </c>
      <c r="AI172" s="1">
        <f t="shared" si="130"/>
        <v>414266.41141140723</v>
      </c>
      <c r="AJ172" s="1">
        <f t="shared" si="130"/>
        <v>154440.56857934978</v>
      </c>
      <c r="AK172" s="1">
        <f t="shared" si="130"/>
        <v>56777.922609271678</v>
      </c>
      <c r="AL172" s="14">
        <f t="shared" si="135"/>
        <v>61.618330213846818</v>
      </c>
      <c r="AM172" s="14">
        <f t="shared" si="135"/>
        <v>13.60686007123916</v>
      </c>
      <c r="AN172" s="14">
        <f t="shared" si="135"/>
        <v>4.4644466665024787</v>
      </c>
      <c r="AO172" s="11">
        <f t="shared" si="136"/>
        <v>6.4268008573045215E-3</v>
      </c>
      <c r="AP172" s="11">
        <f t="shared" si="136"/>
        <v>8.0960740337581612E-3</v>
      </c>
      <c r="AQ172" s="11">
        <f t="shared" si="136"/>
        <v>7.3441606649789701E-3</v>
      </c>
      <c r="AR172" s="1">
        <f t="shared" si="101"/>
        <v>222141.03777867384</v>
      </c>
      <c r="AS172" s="1">
        <f t="shared" si="101"/>
        <v>84999.189540655294</v>
      </c>
      <c r="AT172" s="1">
        <f t="shared" si="101"/>
        <v>31016.501499624042</v>
      </c>
      <c r="AU172" s="1">
        <f t="shared" si="108"/>
        <v>44428.207555734771</v>
      </c>
      <c r="AV172" s="1">
        <f t="shared" si="108"/>
        <v>16999.83790813106</v>
      </c>
      <c r="AW172" s="1">
        <f t="shared" si="108"/>
        <v>6203.3002999248092</v>
      </c>
      <c r="AX172" s="1">
        <f t="shared" si="109"/>
        <v>152521.10292410018</v>
      </c>
      <c r="AY172" s="1">
        <f t="shared" si="109"/>
        <v>22949.625305131889</v>
      </c>
      <c r="AZ172" s="1">
        <f t="shared" si="109"/>
        <v>5682.7787970692352</v>
      </c>
      <c r="BA172" s="1">
        <f t="shared" si="110"/>
        <v>13906.357474355002</v>
      </c>
      <c r="BB172" s="1">
        <f t="shared" si="110"/>
        <v>29751.481737253511</v>
      </c>
      <c r="BC172" s="1">
        <f t="shared" si="110"/>
        <v>37748.254140038334</v>
      </c>
      <c r="BD172" s="1">
        <f>SUM(BA172:BC172)*BT172*0.75+0.1*econlow!BD172+0.15*econhigh!BD172</f>
        <v>3057.7301149133473</v>
      </c>
      <c r="BE172" s="2">
        <f t="shared" si="131"/>
        <v>0.14950789050460667</v>
      </c>
      <c r="BF172" s="2">
        <f t="shared" si="131"/>
        <v>0.11076968641152254</v>
      </c>
      <c r="BG172" s="2">
        <f t="shared" si="131"/>
        <v>5.7402569690651904E-2</v>
      </c>
      <c r="BH172" s="2">
        <f t="shared" si="104"/>
        <v>8.8529127623734161E-2</v>
      </c>
      <c r="BI172" s="2">
        <f t="shared" si="111"/>
        <v>2.2352609323137459E-3</v>
      </c>
      <c r="BJ172" s="2">
        <f t="shared" si="111"/>
        <v>1.2269923427707043E-3</v>
      </c>
      <c r="BK172" s="2">
        <f t="shared" si="111"/>
        <v>3.295055007090149E-4</v>
      </c>
      <c r="BL172" s="2">
        <f t="shared" si="105"/>
        <v>496.54318321030155</v>
      </c>
      <c r="BM172" s="2">
        <f t="shared" si="105"/>
        <v>104.29335470809978</v>
      </c>
      <c r="BN172" s="2">
        <f t="shared" si="105"/>
        <v>10.220107856875531</v>
      </c>
      <c r="BO172" s="2">
        <f t="shared" si="112"/>
        <v>601.92810501113456</v>
      </c>
      <c r="BP172" s="2">
        <f t="shared" si="112"/>
        <v>57.688044026639389</v>
      </c>
      <c r="BQ172" s="2">
        <f t="shared" si="112"/>
        <v>7.9232111917127011</v>
      </c>
      <c r="BR172" s="11">
        <f t="shared" si="113"/>
        <v>3.7172191829793561E-2</v>
      </c>
      <c r="BS172" s="17">
        <f t="shared" si="102"/>
        <v>7.5334640343942003E-3</v>
      </c>
      <c r="BT172" s="17">
        <f t="shared" si="103"/>
        <v>3.75896305896469E-2</v>
      </c>
      <c r="BU172" s="12">
        <f>(BU$3*tempmid!$I282+BU$4*tempmid!$I282^2+BU$5*tempmid!$I282^6)*(K172/K$56)^$BW$1</f>
        <v>-4.3500222866348679</v>
      </c>
      <c r="BV172" s="12">
        <f>(BV$3*tempmid!$I282+BV$4*tempmid!$I282^2+BV$5*tempmid!$I282^6)*(L172/L$56)^$BW$1</f>
        <v>-4.3679166943050873</v>
      </c>
      <c r="BW172" s="12">
        <f>(BW$3*tempmid!$I282+BW$4*tempmid!$I282^2+BW$5*tempmid!$I282^6)*(M172/M$56)^$BW$1</f>
        <v>-4.8004364118560208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89"/>
        <v>2127</v>
      </c>
      <c r="B173" s="5">
        <f t="shared" si="132"/>
        <v>1165.1806473047968</v>
      </c>
      <c r="C173" s="5">
        <f t="shared" si="132"/>
        <v>2963.042447849773</v>
      </c>
      <c r="D173" s="5">
        <f t="shared" si="132"/>
        <v>4366.5637746521979</v>
      </c>
      <c r="E173" s="15">
        <f t="shared" si="133"/>
        <v>1.0169270295370694E-5</v>
      </c>
      <c r="F173" s="15">
        <f t="shared" si="133"/>
        <v>2.0034144387187839E-5</v>
      </c>
      <c r="G173" s="15">
        <f t="shared" si="133"/>
        <v>4.089899310908874E-5</v>
      </c>
      <c r="H173" s="5">
        <f t="shared" si="92"/>
        <v>223527.4076886962</v>
      </c>
      <c r="I173" s="5">
        <f t="shared" si="92"/>
        <v>85759.885452988994</v>
      </c>
      <c r="J173" s="5">
        <f t="shared" si="92"/>
        <v>31271.33573639243</v>
      </c>
      <c r="K173" s="5">
        <f t="shared" si="93"/>
        <v>191839.27248168946</v>
      </c>
      <c r="L173" s="5">
        <f t="shared" si="93"/>
        <v>28943.18490618432</v>
      </c>
      <c r="M173" s="5">
        <f t="shared" si="93"/>
        <v>7161.5433439726257</v>
      </c>
      <c r="N173" s="15">
        <f t="shared" si="94"/>
        <v>6.2307119672764255E-3</v>
      </c>
      <c r="O173" s="15">
        <f t="shared" si="94"/>
        <v>8.9292359718720071E-3</v>
      </c>
      <c r="P173" s="15">
        <f t="shared" si="94"/>
        <v>8.1748524388849386E-3</v>
      </c>
      <c r="Q173" s="5">
        <f t="shared" si="95"/>
        <v>8894.5279704053628</v>
      </c>
      <c r="R173" s="5">
        <f t="shared" si="95"/>
        <v>12253.408544739836</v>
      </c>
      <c r="S173" s="5">
        <f t="shared" si="95"/>
        <v>6536.7315160403386</v>
      </c>
      <c r="T173" s="5">
        <f t="shared" si="134"/>
        <v>39.791666097576091</v>
      </c>
      <c r="U173" s="5">
        <f t="shared" si="134"/>
        <v>142.88042107351913</v>
      </c>
      <c r="V173" s="5">
        <f t="shared" si="134"/>
        <v>209.03269278750798</v>
      </c>
      <c r="W173" s="15">
        <f t="shared" si="97"/>
        <v>-1.0734613539272964E-2</v>
      </c>
      <c r="X173" s="15">
        <f t="shared" si="97"/>
        <v>-1.217998157191269E-2</v>
      </c>
      <c r="Y173" s="15">
        <f t="shared" si="97"/>
        <v>-9.7425357312937999E-3</v>
      </c>
      <c r="Z173" s="5">
        <f t="shared" si="100"/>
        <v>10941.395588596286</v>
      </c>
      <c r="AA173" s="5">
        <f t="shared" si="100"/>
        <v>32546.49739655996</v>
      </c>
      <c r="AB173" s="5">
        <f t="shared" si="100"/>
        <v>45313.883083565641</v>
      </c>
      <c r="AC173" s="16">
        <f t="shared" si="129"/>
        <v>1.4397739953045845</v>
      </c>
      <c r="AD173" s="16">
        <f t="shared" si="129"/>
        <v>2.9770101467013288</v>
      </c>
      <c r="AE173" s="16">
        <f t="shared" si="129"/>
        <v>7.3425367297329514</v>
      </c>
      <c r="AF173" s="15">
        <f t="shared" si="107"/>
        <v>-4.0504037456468023E-3</v>
      </c>
      <c r="AG173" s="15">
        <f t="shared" si="107"/>
        <v>2.9673830763510267E-4</v>
      </c>
      <c r="AH173" s="15">
        <f t="shared" si="107"/>
        <v>9.7937136394747881E-3</v>
      </c>
      <c r="AI173" s="1">
        <f t="shared" si="130"/>
        <v>417267.9778260013</v>
      </c>
      <c r="AJ173" s="1">
        <f t="shared" si="130"/>
        <v>155996.34962954588</v>
      </c>
      <c r="AK173" s="1">
        <f t="shared" si="130"/>
        <v>57303.430648269321</v>
      </c>
      <c r="AL173" s="14">
        <f t="shared" si="135"/>
        <v>62.010378863916408</v>
      </c>
      <c r="AM173" s="14">
        <f t="shared" si="135"/>
        <v>13.715920596277861</v>
      </c>
      <c r="AN173" s="14">
        <f t="shared" si="135"/>
        <v>4.4969064039655127</v>
      </c>
      <c r="AO173" s="11">
        <f t="shared" si="136"/>
        <v>6.3625328487314763E-3</v>
      </c>
      <c r="AP173" s="11">
        <f t="shared" si="136"/>
        <v>8.0151132934205803E-3</v>
      </c>
      <c r="AQ173" s="11">
        <f t="shared" si="136"/>
        <v>7.2707190583291802E-3</v>
      </c>
      <c r="AR173" s="1">
        <f t="shared" si="101"/>
        <v>223527.4076886962</v>
      </c>
      <c r="AS173" s="1">
        <f t="shared" si="101"/>
        <v>85759.885452988994</v>
      </c>
      <c r="AT173" s="1">
        <f t="shared" si="101"/>
        <v>31271.33573639243</v>
      </c>
      <c r="AU173" s="1">
        <f t="shared" si="108"/>
        <v>44705.481537739244</v>
      </c>
      <c r="AV173" s="1">
        <f t="shared" si="108"/>
        <v>17151.9770905978</v>
      </c>
      <c r="AW173" s="1">
        <f t="shared" si="108"/>
        <v>6254.2671472784859</v>
      </c>
      <c r="AX173" s="1">
        <f t="shared" si="109"/>
        <v>153471.41798535152</v>
      </c>
      <c r="AY173" s="1">
        <f t="shared" si="109"/>
        <v>23154.547924947459</v>
      </c>
      <c r="AZ173" s="1">
        <f t="shared" si="109"/>
        <v>5729.2346751780997</v>
      </c>
      <c r="BA173" s="1">
        <f t="shared" si="110"/>
        <v>13913.736273188306</v>
      </c>
      <c r="BB173" s="1">
        <f t="shared" si="110"/>
        <v>29778.418062892342</v>
      </c>
      <c r="BC173" s="1">
        <f t="shared" si="110"/>
        <v>37785.3489056447</v>
      </c>
      <c r="BD173" s="1">
        <f>SUM(BA173:BC173)*BT173*0.75+0.1*econlow!BD173+0.15*econhigh!BD173</f>
        <v>2971.2493154771364</v>
      </c>
      <c r="BE173" s="2">
        <f t="shared" si="131"/>
        <v>0.14950789050460667</v>
      </c>
      <c r="BF173" s="2">
        <f t="shared" si="131"/>
        <v>0.11076968641152254</v>
      </c>
      <c r="BG173" s="2">
        <f t="shared" si="131"/>
        <v>5.7402569690651904E-2</v>
      </c>
      <c r="BH173" s="2">
        <f t="shared" si="104"/>
        <v>8.8310436602387229E-2</v>
      </c>
      <c r="BI173" s="2">
        <f t="shared" si="111"/>
        <v>2.2352609323137459E-3</v>
      </c>
      <c r="BJ173" s="2">
        <f t="shared" si="111"/>
        <v>1.2269923427707043E-3</v>
      </c>
      <c r="BK173" s="2">
        <f t="shared" si="111"/>
        <v>3.295055007090149E-4</v>
      </c>
      <c r="BL173" s="2">
        <f t="shared" si="105"/>
        <v>499.64208170790982</v>
      </c>
      <c r="BM173" s="2">
        <f t="shared" si="105"/>
        <v>105.22672276771021</v>
      </c>
      <c r="BN173" s="2">
        <f t="shared" si="105"/>
        <v>10.304077139659698</v>
      </c>
      <c r="BO173" s="2">
        <f t="shared" si="112"/>
        <v>610.87474486950043</v>
      </c>
      <c r="BP173" s="2">
        <f t="shared" si="112"/>
        <v>58.375532719043107</v>
      </c>
      <c r="BQ173" s="2">
        <f t="shared" si="112"/>
        <v>7.922759678828176</v>
      </c>
      <c r="BR173" s="11">
        <f t="shared" si="113"/>
        <v>3.7073305591107414E-2</v>
      </c>
      <c r="BS173" s="17">
        <f t="shared" si="102"/>
        <v>7.2634651157620781E-3</v>
      </c>
      <c r="BT173" s="17">
        <f t="shared" si="103"/>
        <v>3.649478698023971E-2</v>
      </c>
      <c r="BU173" s="12">
        <f>(BU$3*tempmid!$I283+BU$4*tempmid!$I283^2+BU$5*tempmid!$I283^6)*(K173/K$56)^$BW$1</f>
        <v>-4.5010798612675806</v>
      </c>
      <c r="BV173" s="12">
        <f>(BV$3*tempmid!$I283+BV$4*tempmid!$I283^2+BV$5*tempmid!$I283^6)*(L173/L$56)^$BW$1</f>
        <v>-4.4728747920999989</v>
      </c>
      <c r="BW173" s="12">
        <f>(BW$3*tempmid!$I283+BW$4*tempmid!$I283^2+BW$5*tempmid!$I283^6)*(M173/M$56)^$BW$1</f>
        <v>-4.8899560010625693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89"/>
        <v>2128</v>
      </c>
      <c r="B174" s="5">
        <f t="shared" si="132"/>
        <v>1165.1919038898948</v>
      </c>
      <c r="C174" s="5">
        <f t="shared" si="132"/>
        <v>2963.0988417689873</v>
      </c>
      <c r="D174" s="5">
        <f t="shared" si="132"/>
        <v>4366.733433310842</v>
      </c>
      <c r="E174" s="15">
        <f t="shared" si="133"/>
        <v>9.6608067806021595E-6</v>
      </c>
      <c r="F174" s="15">
        <f t="shared" si="133"/>
        <v>1.9032437167828447E-5</v>
      </c>
      <c r="G174" s="15">
        <f t="shared" si="133"/>
        <v>3.8854043453634304E-5</v>
      </c>
      <c r="H174" s="5">
        <f t="shared" si="92"/>
        <v>224900.77950165217</v>
      </c>
      <c r="I174" s="5">
        <f t="shared" si="92"/>
        <v>86517.879402200095</v>
      </c>
      <c r="J174" s="5">
        <f t="shared" si="92"/>
        <v>31525.110339082465</v>
      </c>
      <c r="K174" s="5">
        <f t="shared" si="93"/>
        <v>193016.08494775833</v>
      </c>
      <c r="L174" s="5">
        <f t="shared" si="93"/>
        <v>29198.445283907036</v>
      </c>
      <c r="M174" s="5">
        <f t="shared" si="93"/>
        <v>7219.3805325048743</v>
      </c>
      <c r="N174" s="15">
        <f t="shared" si="94"/>
        <v>6.1343668105351412E-3</v>
      </c>
      <c r="O174" s="15">
        <f t="shared" si="94"/>
        <v>8.8193603623827332E-3</v>
      </c>
      <c r="P174" s="15">
        <f t="shared" si="94"/>
        <v>8.0760788218821045E-3</v>
      </c>
      <c r="Q174" s="5">
        <f t="shared" si="95"/>
        <v>8853.1107693981121</v>
      </c>
      <c r="R174" s="5">
        <f t="shared" si="95"/>
        <v>12211.145626717409</v>
      </c>
      <c r="S174" s="5">
        <f t="shared" si="95"/>
        <v>6525.5775501108164</v>
      </c>
      <c r="T174" s="5">
        <f t="shared" si="134"/>
        <v>39.364517939934821</v>
      </c>
      <c r="U174" s="5">
        <f t="shared" si="134"/>
        <v>141.14014017785655</v>
      </c>
      <c r="V174" s="5">
        <f t="shared" si="134"/>
        <v>206.99618430901714</v>
      </c>
      <c r="W174" s="15">
        <f t="shared" si="97"/>
        <v>-1.0734613539272964E-2</v>
      </c>
      <c r="X174" s="15">
        <f t="shared" si="97"/>
        <v>-1.217998157191269E-2</v>
      </c>
      <c r="Y174" s="15">
        <f t="shared" si="97"/>
        <v>-9.7425357312937999E-3</v>
      </c>
      <c r="Z174" s="5">
        <f t="shared" si="100"/>
        <v>10847.380615368007</v>
      </c>
      <c r="AA174" s="5">
        <f t="shared" si="100"/>
        <v>32447.432714376799</v>
      </c>
      <c r="AB174" s="5">
        <f t="shared" si="100"/>
        <v>45684.164782147702</v>
      </c>
      <c r="AC174" s="16">
        <f t="shared" si="129"/>
        <v>1.433942329321118</v>
      </c>
      <c r="AD174" s="16">
        <f t="shared" si="129"/>
        <v>2.9778935396540733</v>
      </c>
      <c r="AE174" s="16">
        <f t="shared" si="129"/>
        <v>7.4144474318512819</v>
      </c>
      <c r="AF174" s="15">
        <f t="shared" si="107"/>
        <v>-4.0504037456468023E-3</v>
      </c>
      <c r="AG174" s="15">
        <f t="shared" si="107"/>
        <v>2.9673830763510267E-4</v>
      </c>
      <c r="AH174" s="15">
        <f t="shared" si="107"/>
        <v>9.7937136394747881E-3</v>
      </c>
      <c r="AI174" s="1">
        <f t="shared" si="130"/>
        <v>420246.66158114042</v>
      </c>
      <c r="AJ174" s="1">
        <f t="shared" si="130"/>
        <v>157548.69175718908</v>
      </c>
      <c r="AK174" s="1">
        <f t="shared" si="130"/>
        <v>57827.354730720879</v>
      </c>
      <c r="AL174" s="14">
        <f t="shared" si="135"/>
        <v>62.400976505675523</v>
      </c>
      <c r="AM174" s="14">
        <f t="shared" si="135"/>
        <v>13.82475590720556</v>
      </c>
      <c r="AN174" s="14">
        <f t="shared" si="135"/>
        <v>4.5292751896293995</v>
      </c>
      <c r="AO174" s="11">
        <f t="shared" si="136"/>
        <v>6.2989075202441614E-3</v>
      </c>
      <c r="AP174" s="11">
        <f t="shared" si="136"/>
        <v>7.9349621604863745E-3</v>
      </c>
      <c r="AQ174" s="11">
        <f t="shared" si="136"/>
        <v>7.198011867745888E-3</v>
      </c>
      <c r="AR174" s="1">
        <f t="shared" si="101"/>
        <v>224900.77950165217</v>
      </c>
      <c r="AS174" s="1">
        <f t="shared" si="101"/>
        <v>86517.879402200095</v>
      </c>
      <c r="AT174" s="1">
        <f t="shared" si="101"/>
        <v>31525.110339082465</v>
      </c>
      <c r="AU174" s="1">
        <f t="shared" si="108"/>
        <v>44980.155900330436</v>
      </c>
      <c r="AV174" s="1">
        <f t="shared" si="108"/>
        <v>17303.575880440021</v>
      </c>
      <c r="AW174" s="1">
        <f t="shared" si="108"/>
        <v>6305.0220678164933</v>
      </c>
      <c r="AX174" s="1">
        <f t="shared" si="109"/>
        <v>154412.86795820665</v>
      </c>
      <c r="AY174" s="1">
        <f t="shared" si="109"/>
        <v>23358.756227125628</v>
      </c>
      <c r="AZ174" s="1">
        <f t="shared" si="109"/>
        <v>5775.5044260038994</v>
      </c>
      <c r="BA174" s="1">
        <f t="shared" si="110"/>
        <v>13920.996571544505</v>
      </c>
      <c r="BB174" s="1">
        <f t="shared" si="110"/>
        <v>29805.002891760516</v>
      </c>
      <c r="BC174" s="1">
        <f t="shared" si="110"/>
        <v>37821.941458906142</v>
      </c>
      <c r="BD174" s="1">
        <f>SUM(BA174:BC174)*BT174*0.75+0.1*econlow!BD174+0.15*econhigh!BD174</f>
        <v>2887.1774812209828</v>
      </c>
      <c r="BE174" s="2">
        <f t="shared" si="131"/>
        <v>0.14950789050460667</v>
      </c>
      <c r="BF174" s="2">
        <f t="shared" si="131"/>
        <v>0.11076968641152254</v>
      </c>
      <c r="BG174" s="2">
        <f t="shared" si="131"/>
        <v>5.7402569690651904E-2</v>
      </c>
      <c r="BH174" s="2">
        <f t="shared" si="104"/>
        <v>8.8092148942689991E-2</v>
      </c>
      <c r="BI174" s="2">
        <f t="shared" si="111"/>
        <v>2.2352609323137459E-3</v>
      </c>
      <c r="BJ174" s="2">
        <f t="shared" si="111"/>
        <v>1.2269923427707043E-3</v>
      </c>
      <c r="BK174" s="2">
        <f t="shared" si="111"/>
        <v>3.295055007090149E-4</v>
      </c>
      <c r="BL174" s="2">
        <f t="shared" si="105"/>
        <v>502.71192606695121</v>
      </c>
      <c r="BM174" s="2">
        <f t="shared" si="105"/>
        <v>106.15677553925876</v>
      </c>
      <c r="BN174" s="2">
        <f t="shared" si="105"/>
        <v>10.38769726718631</v>
      </c>
      <c r="BO174" s="2">
        <f t="shared" si="112"/>
        <v>619.95503446235375</v>
      </c>
      <c r="BP174" s="2">
        <f t="shared" si="112"/>
        <v>59.071288965954778</v>
      </c>
      <c r="BQ174" s="2">
        <f t="shared" si="112"/>
        <v>7.9223177303301835</v>
      </c>
      <c r="BR174" s="11">
        <f t="shared" si="113"/>
        <v>3.697548087900035E-2</v>
      </c>
      <c r="BS174" s="17">
        <f t="shared" si="102"/>
        <v>7.0038107013294234E-3</v>
      </c>
      <c r="BT174" s="17">
        <f t="shared" si="103"/>
        <v>3.5431832019650202E-2</v>
      </c>
      <c r="BU174" s="12">
        <f>(BU$3*tempmid!$I284+BU$4*tempmid!$I284^2+BU$5*tempmid!$I284^6)*(K174/K$56)^$BW$1</f>
        <v>-4.6529632143602848</v>
      </c>
      <c r="BV174" s="12">
        <f>(BV$3*tempmid!$I284+BV$4*tempmid!$I284^2+BV$5*tempmid!$I284^6)*(L174/L$56)^$BW$1</f>
        <v>-4.5782118949989314</v>
      </c>
      <c r="BW174" s="12">
        <f>(BW$3*tempmid!$I284+BW$4*tempmid!$I284^2+BW$5*tempmid!$I284^6)*(M174/M$56)^$BW$1</f>
        <v>-4.9797506685188164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89"/>
        <v>2129</v>
      </c>
      <c r="B175" s="5">
        <f t="shared" si="132"/>
        <v>1165.2025977490482</v>
      </c>
      <c r="C175" s="5">
        <f t="shared" si="132"/>
        <v>2963.1524170118887</v>
      </c>
      <c r="D175" s="5">
        <f t="shared" si="132"/>
        <v>4366.8946152988819</v>
      </c>
      <c r="E175" s="15">
        <f t="shared" si="133"/>
        <v>9.1777664415720506E-6</v>
      </c>
      <c r="F175" s="15">
        <f t="shared" si="133"/>
        <v>1.8080815309437025E-5</v>
      </c>
      <c r="G175" s="15">
        <f t="shared" si="133"/>
        <v>3.6911341280952588E-5</v>
      </c>
      <c r="H175" s="5">
        <f t="shared" si="92"/>
        <v>226261.05130380779</v>
      </c>
      <c r="I175" s="5">
        <f t="shared" si="92"/>
        <v>87273.088944899951</v>
      </c>
      <c r="J175" s="5">
        <f t="shared" si="92"/>
        <v>31777.80346048197</v>
      </c>
      <c r="K175" s="5">
        <f t="shared" si="93"/>
        <v>194181.72577103885</v>
      </c>
      <c r="L175" s="5">
        <f t="shared" si="93"/>
        <v>29452.784286036876</v>
      </c>
      <c r="M175" s="5">
        <f t="shared" si="93"/>
        <v>7276.9796983770375</v>
      </c>
      <c r="N175" s="15">
        <f t="shared" si="94"/>
        <v>6.0390864502095631E-3</v>
      </c>
      <c r="O175" s="15">
        <f t="shared" si="94"/>
        <v>8.7107035890716666E-3</v>
      </c>
      <c r="P175" s="15">
        <f t="shared" si="94"/>
        <v>7.978408343046306E-3</v>
      </c>
      <c r="Q175" s="5">
        <f t="shared" si="95"/>
        <v>8811.0476900472349</v>
      </c>
      <c r="R175" s="5">
        <f t="shared" si="95"/>
        <v>12167.706209859445</v>
      </c>
      <c r="S175" s="5">
        <f t="shared" si="95"/>
        <v>6513.7987915308995</v>
      </c>
      <c r="T175" s="5">
        <f t="shared" si="134"/>
        <v>38.941955052689842</v>
      </c>
      <c r="U175" s="5">
        <f t="shared" si="134"/>
        <v>139.42105587143308</v>
      </c>
      <c r="V175" s="5">
        <f t="shared" si="134"/>
        <v>204.97951658714507</v>
      </c>
      <c r="W175" s="15">
        <f t="shared" si="97"/>
        <v>-1.0734613539272964E-2</v>
      </c>
      <c r="X175" s="15">
        <f t="shared" si="97"/>
        <v>-1.217998157191269E-2</v>
      </c>
      <c r="Y175" s="15">
        <f t="shared" si="97"/>
        <v>-9.7425357312937999E-3</v>
      </c>
      <c r="Z175" s="5">
        <f t="shared" si="100"/>
        <v>10753.138310350958</v>
      </c>
      <c r="AA175" s="5">
        <f t="shared" si="100"/>
        <v>32345.114291282185</v>
      </c>
      <c r="AB175" s="5">
        <f t="shared" si="100"/>
        <v>46052.865684679513</v>
      </c>
      <c r="AC175" s="16">
        <f t="shared" si="129"/>
        <v>1.4281342839393942</v>
      </c>
      <c r="AD175" s="16">
        <f t="shared" si="129"/>
        <v>2.9787771947433477</v>
      </c>
      <c r="AE175" s="16">
        <f t="shared" si="129"/>
        <v>7.4870624067937728</v>
      </c>
      <c r="AF175" s="15">
        <f t="shared" si="107"/>
        <v>-4.0504037456468023E-3</v>
      </c>
      <c r="AG175" s="15">
        <f t="shared" si="107"/>
        <v>2.9673830763510267E-4</v>
      </c>
      <c r="AH175" s="15">
        <f t="shared" si="107"/>
        <v>9.7937136394747881E-3</v>
      </c>
      <c r="AI175" s="1">
        <f t="shared" si="130"/>
        <v>423202.15132335684</v>
      </c>
      <c r="AJ175" s="1">
        <f t="shared" si="130"/>
        <v>159097.3984619102</v>
      </c>
      <c r="AK175" s="1">
        <f t="shared" si="130"/>
        <v>58349.641325465287</v>
      </c>
      <c r="AL175" s="14">
        <f t="shared" si="135"/>
        <v>62.790103906055883</v>
      </c>
      <c r="AM175" s="14">
        <f t="shared" si="135"/>
        <v>13.933357833057181</v>
      </c>
      <c r="AN175" s="14">
        <f t="shared" si="135"/>
        <v>4.5615509484309662</v>
      </c>
      <c r="AO175" s="11">
        <f t="shared" si="136"/>
        <v>6.2359184450417196E-3</v>
      </c>
      <c r="AP175" s="11">
        <f t="shared" si="136"/>
        <v>7.8556125388815103E-3</v>
      </c>
      <c r="AQ175" s="11">
        <f t="shared" si="136"/>
        <v>7.1260317490684294E-3</v>
      </c>
      <c r="AR175" s="1">
        <f t="shared" si="101"/>
        <v>226261.05130380779</v>
      </c>
      <c r="AS175" s="1">
        <f t="shared" si="101"/>
        <v>87273.088944899951</v>
      </c>
      <c r="AT175" s="1">
        <f t="shared" si="101"/>
        <v>31777.80346048197</v>
      </c>
      <c r="AU175" s="1">
        <f t="shared" si="108"/>
        <v>45252.21026076156</v>
      </c>
      <c r="AV175" s="1">
        <f t="shared" si="108"/>
        <v>17454.617788979991</v>
      </c>
      <c r="AW175" s="1">
        <f t="shared" si="108"/>
        <v>6355.5606920963946</v>
      </c>
      <c r="AX175" s="1">
        <f t="shared" si="109"/>
        <v>155345.3806168311</v>
      </c>
      <c r="AY175" s="1">
        <f t="shared" si="109"/>
        <v>23562.227428829505</v>
      </c>
      <c r="AZ175" s="1">
        <f t="shared" si="109"/>
        <v>5821.5837587016304</v>
      </c>
      <c r="BA175" s="1">
        <f t="shared" si="110"/>
        <v>13928.139931780122</v>
      </c>
      <c r="BB175" s="1">
        <f t="shared" si="110"/>
        <v>29831.241164884694</v>
      </c>
      <c r="BC175" s="1">
        <f t="shared" si="110"/>
        <v>37858.04013345905</v>
      </c>
      <c r="BD175" s="1">
        <f>SUM(BA175:BC175)*BT175*0.75+0.1*econlow!BD175+0.15*econhigh!BD175</f>
        <v>2805.4491702485707</v>
      </c>
      <c r="BE175" s="2">
        <f t="shared" si="131"/>
        <v>0.14950789050460667</v>
      </c>
      <c r="BF175" s="2">
        <f t="shared" si="131"/>
        <v>0.11076968641152254</v>
      </c>
      <c r="BG175" s="2">
        <f t="shared" si="131"/>
        <v>5.7402569690651904E-2</v>
      </c>
      <c r="BH175" s="2">
        <f t="shared" si="104"/>
        <v>8.7874276560778036E-2</v>
      </c>
      <c r="BI175" s="2">
        <f t="shared" si="111"/>
        <v>2.2352609323137459E-3</v>
      </c>
      <c r="BJ175" s="2">
        <f t="shared" si="111"/>
        <v>1.2269923427707043E-3</v>
      </c>
      <c r="BK175" s="2">
        <f t="shared" si="111"/>
        <v>3.295055007090149E-4</v>
      </c>
      <c r="BL175" s="2">
        <f t="shared" si="105"/>
        <v>505.75248848363771</v>
      </c>
      <c r="BM175" s="2">
        <f t="shared" si="105"/>
        <v>107.08341186533885</v>
      </c>
      <c r="BN175" s="2">
        <f t="shared" si="105"/>
        <v>10.470961040678777</v>
      </c>
      <c r="BO175" s="2">
        <f t="shared" si="112"/>
        <v>629.1709733004044</v>
      </c>
      <c r="BP175" s="2">
        <f t="shared" si="112"/>
        <v>59.775412184566243</v>
      </c>
      <c r="BQ175" s="2">
        <f t="shared" si="112"/>
        <v>7.9218852101227286</v>
      </c>
      <c r="BR175" s="11">
        <f t="shared" si="113"/>
        <v>3.687870904957033E-2</v>
      </c>
      <c r="BS175" s="17">
        <f t="shared" si="102"/>
        <v>6.7540755114022452E-3</v>
      </c>
      <c r="BT175" s="17">
        <f t="shared" si="103"/>
        <v>3.4399836912281746E-2</v>
      </c>
      <c r="BU175" s="12">
        <f>(BU$3*tempmid!$I285+BU$4*tempmid!$I285^2+BU$5*tempmid!$I285^6)*(K175/K$56)^$BW$1</f>
        <v>-4.8056491808671788</v>
      </c>
      <c r="BV175" s="12">
        <f>(BV$3*tempmid!$I285+BV$4*tempmid!$I285^2+BV$5*tempmid!$I285^6)*(L175/L$56)^$BW$1</f>
        <v>-4.6839127746240878</v>
      </c>
      <c r="BW175" s="12">
        <f>(BW$3*tempmid!$I285+BW$4*tempmid!$I285^2+BW$5*tempmid!$I285^6)*(M175/M$56)^$BW$1</f>
        <v>-5.0698082117358219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89"/>
        <v>2130</v>
      </c>
      <c r="B176" s="5">
        <f t="shared" si="132"/>
        <v>1165.2127570084824</v>
      </c>
      <c r="C176" s="5">
        <f t="shared" si="132"/>
        <v>2963.2033144128955</v>
      </c>
      <c r="D176" s="5">
        <f t="shared" si="132"/>
        <v>4367.047743839491</v>
      </c>
      <c r="E176" s="15">
        <f t="shared" si="133"/>
        <v>8.7188781194934471E-6</v>
      </c>
      <c r="F176" s="15">
        <f t="shared" si="133"/>
        <v>1.7176774543965172E-5</v>
      </c>
      <c r="G176" s="15">
        <f t="shared" si="133"/>
        <v>3.5065774216904959E-5</v>
      </c>
      <c r="H176" s="5">
        <f t="shared" si="92"/>
        <v>227608.12621699044</v>
      </c>
      <c r="I176" s="5">
        <f t="shared" si="92"/>
        <v>88025.433377548106</v>
      </c>
      <c r="J176" s="5">
        <f t="shared" si="92"/>
        <v>32029.393771867421</v>
      </c>
      <c r="K176" s="5">
        <f t="shared" si="93"/>
        <v>195336.10909079114</v>
      </c>
      <c r="L176" s="5">
        <f t="shared" si="93"/>
        <v>29706.174041246555</v>
      </c>
      <c r="M176" s="5">
        <f t="shared" si="93"/>
        <v>7334.3356085471387</v>
      </c>
      <c r="N176" s="15">
        <f t="shared" si="94"/>
        <v>5.9448607492211814E-3</v>
      </c>
      <c r="O176" s="15">
        <f t="shared" si="94"/>
        <v>8.6032530150232933E-3</v>
      </c>
      <c r="P176" s="15">
        <f t="shared" si="94"/>
        <v>7.8818290757212139E-3</v>
      </c>
      <c r="Q176" s="5">
        <f t="shared" si="95"/>
        <v>8768.3591154737915</v>
      </c>
      <c r="R176" s="5">
        <f t="shared" si="95"/>
        <v>12123.118837022603</v>
      </c>
      <c r="S176" s="5">
        <f t="shared" si="95"/>
        <v>6501.4063035135532</v>
      </c>
      <c r="T176" s="5">
        <f t="shared" si="134"/>
        <v>38.523928214735477</v>
      </c>
      <c r="U176" s="5">
        <f t="shared" si="134"/>
        <v>137.72290998018241</v>
      </c>
      <c r="V176" s="5">
        <f t="shared" si="134"/>
        <v>202.98249632261147</v>
      </c>
      <c r="W176" s="15">
        <f t="shared" si="97"/>
        <v>-1.0734613539272964E-2</v>
      </c>
      <c r="X176" s="15">
        <f t="shared" si="97"/>
        <v>-1.217998157191269E-2</v>
      </c>
      <c r="Y176" s="15">
        <f t="shared" si="97"/>
        <v>-9.7425357312937999E-3</v>
      </c>
      <c r="Z176" s="5">
        <f t="shared" si="100"/>
        <v>10658.700167210825</v>
      </c>
      <c r="AA176" s="5">
        <f t="shared" si="100"/>
        <v>32239.615030302593</v>
      </c>
      <c r="AB176" s="5">
        <f t="shared" si="100"/>
        <v>46419.954085097575</v>
      </c>
      <c r="AC176" s="16">
        <f t="shared" si="129"/>
        <v>1.4223497634864395</v>
      </c>
      <c r="AD176" s="16">
        <f t="shared" si="129"/>
        <v>2.9796611120469381</v>
      </c>
      <c r="AE176" s="16">
        <f t="shared" si="129"/>
        <v>7.5603885520067875</v>
      </c>
      <c r="AF176" s="15">
        <f t="shared" si="107"/>
        <v>-4.0504037456468023E-3</v>
      </c>
      <c r="AG176" s="15">
        <f t="shared" si="107"/>
        <v>2.9673830763510267E-4</v>
      </c>
      <c r="AH176" s="15">
        <f t="shared" si="107"/>
        <v>9.7937136394747881E-3</v>
      </c>
      <c r="AI176" s="1">
        <f t="shared" si="130"/>
        <v>426134.14645178273</v>
      </c>
      <c r="AJ176" s="1">
        <f t="shared" si="130"/>
        <v>160642.27640469917</v>
      </c>
      <c r="AK176" s="1">
        <f t="shared" si="130"/>
        <v>58870.237885015158</v>
      </c>
      <c r="AL176" s="14">
        <f t="shared" si="135"/>
        <v>63.177742333498607</v>
      </c>
      <c r="AM176" s="14">
        <f t="shared" si="135"/>
        <v>14.041718342954248</v>
      </c>
      <c r="AN176" s="14">
        <f t="shared" si="135"/>
        <v>4.5937316477456438</v>
      </c>
      <c r="AO176" s="11">
        <f t="shared" si="136"/>
        <v>6.1735592605913023E-3</v>
      </c>
      <c r="AP176" s="11">
        <f t="shared" si="136"/>
        <v>7.777056413492695E-3</v>
      </c>
      <c r="AQ176" s="11">
        <f t="shared" si="136"/>
        <v>7.0547714315777454E-3</v>
      </c>
      <c r="AR176" s="1">
        <f t="shared" si="101"/>
        <v>227608.12621699044</v>
      </c>
      <c r="AS176" s="1">
        <f t="shared" si="101"/>
        <v>88025.433377548106</v>
      </c>
      <c r="AT176" s="1">
        <f t="shared" si="101"/>
        <v>32029.393771867421</v>
      </c>
      <c r="AU176" s="1">
        <f t="shared" si="108"/>
        <v>45521.625243398092</v>
      </c>
      <c r="AV176" s="1">
        <f t="shared" si="108"/>
        <v>17605.086675509621</v>
      </c>
      <c r="AW176" s="1">
        <f t="shared" si="108"/>
        <v>6405.8787543734843</v>
      </c>
      <c r="AX176" s="1">
        <f t="shared" si="109"/>
        <v>156268.88727263288</v>
      </c>
      <c r="AY176" s="1">
        <f t="shared" si="109"/>
        <v>23764.939232997243</v>
      </c>
      <c r="AZ176" s="1">
        <f t="shared" si="109"/>
        <v>5867.4684868377108</v>
      </c>
      <c r="BA176" s="1">
        <f t="shared" si="110"/>
        <v>13935.167888252481</v>
      </c>
      <c r="BB176" s="1">
        <f t="shared" si="110"/>
        <v>29857.13772000176</v>
      </c>
      <c r="BC176" s="1">
        <f t="shared" si="110"/>
        <v>37893.653039854522</v>
      </c>
      <c r="BD176" s="1">
        <f>SUM(BA176:BC176)*BT176*0.75+0.1*econlow!BD176+0.15*econhigh!BD176</f>
        <v>2726.0006383018349</v>
      </c>
      <c r="BE176" s="2">
        <f t="shared" si="131"/>
        <v>0.14950789050460667</v>
      </c>
      <c r="BF176" s="2">
        <f t="shared" si="131"/>
        <v>0.11076968641152254</v>
      </c>
      <c r="BG176" s="2">
        <f t="shared" si="131"/>
        <v>5.7402569690651904E-2</v>
      </c>
      <c r="BH176" s="2">
        <f t="shared" si="104"/>
        <v>8.7656831427056714E-2</v>
      </c>
      <c r="BI176" s="2">
        <f t="shared" si="111"/>
        <v>2.2352609323137459E-3</v>
      </c>
      <c r="BJ176" s="2">
        <f t="shared" si="111"/>
        <v>1.2269923427707043E-3</v>
      </c>
      <c r="BK176" s="2">
        <f t="shared" si="111"/>
        <v>3.295055007090149E-4</v>
      </c>
      <c r="BL176" s="2">
        <f t="shared" si="105"/>
        <v>508.76355240997481</v>
      </c>
      <c r="BM176" s="2">
        <f t="shared" si="105"/>
        <v>108.0065327233243</v>
      </c>
      <c r="BN176" s="2">
        <f t="shared" si="105"/>
        <v>10.553861432205379</v>
      </c>
      <c r="BO176" s="2">
        <f t="shared" si="112"/>
        <v>638.5245907768749</v>
      </c>
      <c r="BP176" s="2">
        <f t="shared" si="112"/>
        <v>60.488002988277977</v>
      </c>
      <c r="BQ176" s="2">
        <f t="shared" si="112"/>
        <v>7.9214619849406391</v>
      </c>
      <c r="BR176" s="11">
        <f t="shared" si="113"/>
        <v>3.6782981362385864E-2</v>
      </c>
      <c r="BS176" s="17">
        <f t="shared" si="102"/>
        <v>6.5138530210473739E-3</v>
      </c>
      <c r="BT176" s="17">
        <f t="shared" si="103"/>
        <v>3.3397899914836646E-2</v>
      </c>
      <c r="BU176" s="12">
        <f>(BU$3*tempmid!$I286+BU$4*tempmid!$I286^2+BU$5*tempmid!$I286^6)*(K176/K$56)^$BW$1</f>
        <v>-4.9591148583984435</v>
      </c>
      <c r="BV176" s="12">
        <f>(BV$3*tempmid!$I286+BV$4*tempmid!$I286^2+BV$5*tempmid!$I286^6)*(L176/L$56)^$BW$1</f>
        <v>-4.7899624241552079</v>
      </c>
      <c r="BW176" s="12">
        <f>(BW$3*tempmid!$I286+BW$4*tempmid!$I286^2+BW$5*tempmid!$I286^6)*(M176/M$56)^$BW$1</f>
        <v>-5.1601166081572307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89"/>
        <v>2131</v>
      </c>
      <c r="B177" s="5">
        <f t="shared" si="132"/>
        <v>1165.2224083890935</v>
      </c>
      <c r="C177" s="5">
        <f t="shared" si="132"/>
        <v>2963.251667774392</v>
      </c>
      <c r="D177" s="5">
        <f t="shared" si="132"/>
        <v>4367.1932210541618</v>
      </c>
      <c r="E177" s="15">
        <f t="shared" si="133"/>
        <v>8.2829342135187741E-6</v>
      </c>
      <c r="F177" s="15">
        <f t="shared" si="133"/>
        <v>1.6317935816766913E-5</v>
      </c>
      <c r="G177" s="15">
        <f t="shared" si="133"/>
        <v>3.3312485506059708E-5</v>
      </c>
      <c r="H177" s="5">
        <f t="shared" si="92"/>
        <v>228941.91233087785</v>
      </c>
      <c r="I177" s="5">
        <f t="shared" si="92"/>
        <v>88774.833737138193</v>
      </c>
      <c r="J177" s="5">
        <f t="shared" si="92"/>
        <v>32279.860461860924</v>
      </c>
      <c r="K177" s="5">
        <f t="shared" si="93"/>
        <v>196479.1534067624</v>
      </c>
      <c r="L177" s="5">
        <f t="shared" si="93"/>
        <v>29958.587285235299</v>
      </c>
      <c r="M177" s="5">
        <f t="shared" si="93"/>
        <v>7391.4431599317122</v>
      </c>
      <c r="N177" s="15">
        <f t="shared" si="94"/>
        <v>5.8516795552632228E-3</v>
      </c>
      <c r="O177" s="15">
        <f t="shared" si="94"/>
        <v>8.4969960668199729E-3</v>
      </c>
      <c r="P177" s="15">
        <f t="shared" si="94"/>
        <v>7.7863291827036107E-3</v>
      </c>
      <c r="Q177" s="5">
        <f t="shared" si="95"/>
        <v>8725.0652762829941</v>
      </c>
      <c r="R177" s="5">
        <f t="shared" si="95"/>
        <v>12077.411980251614</v>
      </c>
      <c r="S177" s="5">
        <f t="shared" si="95"/>
        <v>6488.4111603132096</v>
      </c>
      <c r="T177" s="5">
        <f t="shared" si="134"/>
        <v>38.110388733335597</v>
      </c>
      <c r="U177" s="5">
        <f t="shared" si="134"/>
        <v>136.0454474745936</v>
      </c>
      <c r="V177" s="5">
        <f t="shared" si="134"/>
        <v>201.00493209936121</v>
      </c>
      <c r="W177" s="15">
        <f t="shared" si="97"/>
        <v>-1.0734613539272964E-2</v>
      </c>
      <c r="X177" s="15">
        <f t="shared" si="97"/>
        <v>-1.217998157191269E-2</v>
      </c>
      <c r="Y177" s="15">
        <f t="shared" si="97"/>
        <v>-9.7425357312937999E-3</v>
      </c>
      <c r="Z177" s="5">
        <f t="shared" si="100"/>
        <v>10564.09704069558</v>
      </c>
      <c r="AA177" s="5">
        <f t="shared" si="100"/>
        <v>32131.007777421815</v>
      </c>
      <c r="AB177" s="5">
        <f t="shared" si="100"/>
        <v>46785.399040324708</v>
      </c>
      <c r="AC177" s="16">
        <f t="shared" si="129"/>
        <v>1.4165886726767942</v>
      </c>
      <c r="AD177" s="16">
        <f t="shared" si="129"/>
        <v>2.9805452916426529</v>
      </c>
      <c r="AE177" s="16">
        <f t="shared" si="129"/>
        <v>7.6344328324883053</v>
      </c>
      <c r="AF177" s="15">
        <f t="shared" si="107"/>
        <v>-4.0504037456468023E-3</v>
      </c>
      <c r="AG177" s="15">
        <f t="shared" si="107"/>
        <v>2.9673830763510267E-4</v>
      </c>
      <c r="AH177" s="15">
        <f t="shared" si="107"/>
        <v>9.7937136394747881E-3</v>
      </c>
      <c r="AI177" s="1">
        <f t="shared" si="130"/>
        <v>429042.35705000255</v>
      </c>
      <c r="AJ177" s="1">
        <f t="shared" si="130"/>
        <v>162183.13543973886</v>
      </c>
      <c r="AK177" s="1">
        <f t="shared" si="130"/>
        <v>59389.092850887129</v>
      </c>
      <c r="AL177" s="14">
        <f t="shared" si="135"/>
        <v>63.563873554382361</v>
      </c>
      <c r="AM177" s="14">
        <f t="shared" si="135"/>
        <v>14.149829546292825</v>
      </c>
      <c r="AN177" s="14">
        <f t="shared" si="135"/>
        <v>4.6258152972705657</v>
      </c>
      <c r="AO177" s="11">
        <f t="shared" si="136"/>
        <v>6.111823667985389E-3</v>
      </c>
      <c r="AP177" s="11">
        <f t="shared" si="136"/>
        <v>7.6992858493577683E-3</v>
      </c>
      <c r="AQ177" s="11">
        <f t="shared" si="136"/>
        <v>6.984223717261968E-3</v>
      </c>
      <c r="AR177" s="1">
        <f t="shared" si="101"/>
        <v>228941.91233087785</v>
      </c>
      <c r="AS177" s="1">
        <f t="shared" si="101"/>
        <v>88774.833737138193</v>
      </c>
      <c r="AT177" s="1">
        <f t="shared" si="101"/>
        <v>32279.860461860924</v>
      </c>
      <c r="AU177" s="1">
        <f t="shared" si="108"/>
        <v>45788.382466175572</v>
      </c>
      <c r="AV177" s="1">
        <f t="shared" si="108"/>
        <v>17754.966747427639</v>
      </c>
      <c r="AW177" s="1">
        <f t="shared" si="108"/>
        <v>6455.9720923721852</v>
      </c>
      <c r="AX177" s="1">
        <f t="shared" si="109"/>
        <v>157183.32272540993</v>
      </c>
      <c r="AY177" s="1">
        <f t="shared" si="109"/>
        <v>23966.869828188239</v>
      </c>
      <c r="AZ177" s="1">
        <f t="shared" si="109"/>
        <v>5913.1545279453694</v>
      </c>
      <c r="BA177" s="1">
        <f t="shared" si="110"/>
        <v>13942.081948100338</v>
      </c>
      <c r="BB177" s="1">
        <f t="shared" si="110"/>
        <v>29882.697294930789</v>
      </c>
      <c r="BC177" s="1">
        <f t="shared" si="110"/>
        <v>37928.788074110002</v>
      </c>
      <c r="BD177" s="1">
        <f>SUM(BA177:BC177)*BT177*0.75+0.1*econlow!BD177+0.15*econhigh!BD177</f>
        <v>2648.7697989775161</v>
      </c>
      <c r="BE177" s="2">
        <f t="shared" si="131"/>
        <v>0.14950789050460667</v>
      </c>
      <c r="BF177" s="2">
        <f t="shared" si="131"/>
        <v>0.11076968641152254</v>
      </c>
      <c r="BG177" s="2">
        <f t="shared" si="131"/>
        <v>5.7402569690651904E-2</v>
      </c>
      <c r="BH177" s="2">
        <f t="shared" si="104"/>
        <v>8.7439825557157763E-2</v>
      </c>
      <c r="BI177" s="2">
        <f t="shared" si="111"/>
        <v>2.2352609323137459E-3</v>
      </c>
      <c r="BJ177" s="2">
        <f t="shared" si="111"/>
        <v>1.2269923427707043E-3</v>
      </c>
      <c r="BK177" s="2">
        <f t="shared" si="111"/>
        <v>3.295055007090149E-4</v>
      </c>
      <c r="BL177" s="2">
        <f t="shared" si="105"/>
        <v>511.74491240240991</v>
      </c>
      <c r="BM177" s="2">
        <f t="shared" si="105"/>
        <v>108.92604122621096</v>
      </c>
      <c r="BN177" s="2">
        <f t="shared" si="105"/>
        <v>10.636391584302617</v>
      </c>
      <c r="BO177" s="2">
        <f t="shared" si="112"/>
        <v>648.01794661337954</v>
      </c>
      <c r="BP177" s="2">
        <f t="shared" si="112"/>
        <v>61.209163200961349</v>
      </c>
      <c r="BQ177" s="2">
        <f t="shared" si="112"/>
        <v>7.9210479242441467</v>
      </c>
      <c r="BR177" s="11">
        <f t="shared" si="113"/>
        <v>3.6688288989062706E-2</v>
      </c>
      <c r="BS177" s="17">
        <f t="shared" si="102"/>
        <v>6.2827545765535599E-3</v>
      </c>
      <c r="BT177" s="17">
        <f t="shared" si="103"/>
        <v>3.242514554838509E-2</v>
      </c>
      <c r="BU177" s="12">
        <f>(BU$3*tempmid!$I287+BU$4*tempmid!$I287^2+BU$5*tempmid!$I287^6)*(K177/K$56)^$BW$1</f>
        <v>-5.1133376147457339</v>
      </c>
      <c r="BV177" s="12">
        <f>(BV$3*tempmid!$I287+BV$4*tempmid!$I287^2+BV$5*tempmid!$I287^6)*(L177/L$56)^$BW$1</f>
        <v>-4.8963460617387922</v>
      </c>
      <c r="BW177" s="12">
        <f>(BW$3*tempmid!$I287+BW$4*tempmid!$I287^2+BW$5*tempmid!$I287^6)*(M177/M$56)^$BW$1</f>
        <v>-5.2506640178180684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89"/>
        <v>2132</v>
      </c>
      <c r="B178" s="5">
        <f t="shared" si="132"/>
        <v>1165.2315772766187</v>
      </c>
      <c r="C178" s="5">
        <f t="shared" si="132"/>
        <v>2963.2976042173896</v>
      </c>
      <c r="D178" s="5">
        <f t="shared" si="132"/>
        <v>4367.3314290119961</v>
      </c>
      <c r="E178" s="15">
        <f t="shared" si="133"/>
        <v>7.8687875028428348E-6</v>
      </c>
      <c r="F178" s="15">
        <f t="shared" si="133"/>
        <v>1.5502039025928565E-5</v>
      </c>
      <c r="G178" s="15">
        <f t="shared" si="133"/>
        <v>3.1646861230756722E-5</v>
      </c>
      <c r="H178" s="5">
        <f t="shared" si="92"/>
        <v>230262.32263348289</v>
      </c>
      <c r="I178" s="5">
        <f t="shared" si="92"/>
        <v>89521.212800687703</v>
      </c>
      <c r="J178" s="5">
        <f t="shared" si="92"/>
        <v>32529.183234983997</v>
      </c>
      <c r="K178" s="5">
        <f t="shared" si="93"/>
        <v>197610.78151662558</v>
      </c>
      <c r="L178" s="5">
        <f t="shared" si="93"/>
        <v>30209.997360130274</v>
      </c>
      <c r="M178" s="5">
        <f t="shared" si="93"/>
        <v>7448.2973787823894</v>
      </c>
      <c r="N178" s="15">
        <f t="shared" si="94"/>
        <v>5.7595327048280964E-3</v>
      </c>
      <c r="O178" s="15">
        <f t="shared" si="94"/>
        <v>8.3919202364686196E-3</v>
      </c>
      <c r="P178" s="15">
        <f t="shared" si="94"/>
        <v>7.6918969165424844E-3</v>
      </c>
      <c r="Q178" s="5">
        <f t="shared" si="95"/>
        <v>8681.1862421127826</v>
      </c>
      <c r="R178" s="5">
        <f t="shared" si="95"/>
        <v>12030.614025303728</v>
      </c>
      <c r="S178" s="5">
        <f t="shared" si="95"/>
        <v>6474.8244416055313</v>
      </c>
      <c r="T178" s="5">
        <f t="shared" si="134"/>
        <v>37.701288438451776</v>
      </c>
      <c r="U178" s="5">
        <f t="shared" si="134"/>
        <v>134.38841643141043</v>
      </c>
      <c r="V178" s="5">
        <f t="shared" si="134"/>
        <v>199.04663436621689</v>
      </c>
      <c r="W178" s="15">
        <f t="shared" si="97"/>
        <v>-1.0734613539272964E-2</v>
      </c>
      <c r="X178" s="15">
        <f t="shared" si="97"/>
        <v>-1.217998157191269E-2</v>
      </c>
      <c r="Y178" s="15">
        <f t="shared" si="97"/>
        <v>-9.7425357312937999E-3</v>
      </c>
      <c r="Z178" s="5">
        <f t="shared" si="100"/>
        <v>10469.359144057284</v>
      </c>
      <c r="AA178" s="5">
        <f t="shared" si="100"/>
        <v>32019.365279022972</v>
      </c>
      <c r="AB178" s="5">
        <f t="shared" si="100"/>
        <v>47149.170368432286</v>
      </c>
      <c r="AC178" s="16">
        <f t="shared" si="129"/>
        <v>1.4108509166109433</v>
      </c>
      <c r="AD178" s="16">
        <f t="shared" si="129"/>
        <v>2.9814297336083246</v>
      </c>
      <c r="AE178" s="16">
        <f t="shared" si="129"/>
        <v>7.7092022814495005</v>
      </c>
      <c r="AF178" s="15">
        <f t="shared" si="107"/>
        <v>-4.0504037456468023E-3</v>
      </c>
      <c r="AG178" s="15">
        <f t="shared" si="107"/>
        <v>2.9673830763510267E-4</v>
      </c>
      <c r="AH178" s="15">
        <f t="shared" si="107"/>
        <v>9.7937136394747881E-3</v>
      </c>
      <c r="AI178" s="1">
        <f t="shared" si="130"/>
        <v>431926.50381117791</v>
      </c>
      <c r="AJ178" s="1">
        <f t="shared" si="130"/>
        <v>163719.78864319265</v>
      </c>
      <c r="AK178" s="1">
        <f t="shared" si="130"/>
        <v>59906.155658170603</v>
      </c>
      <c r="AL178" s="14">
        <f t="shared" si="135"/>
        <v>63.948479829332676</v>
      </c>
      <c r="AM178" s="14">
        <f t="shared" si="135"/>
        <v>14.257683692865456</v>
      </c>
      <c r="AN178" s="14">
        <f t="shared" si="135"/>
        <v>4.6577999488923272</v>
      </c>
      <c r="AO178" s="11">
        <f t="shared" si="136"/>
        <v>6.0507054313055347E-3</v>
      </c>
      <c r="AP178" s="11">
        <f t="shared" si="136"/>
        <v>7.6222929908641903E-3</v>
      </c>
      <c r="AQ178" s="11">
        <f t="shared" si="136"/>
        <v>6.9143814800893483E-3</v>
      </c>
      <c r="AR178" s="1">
        <f t="shared" si="101"/>
        <v>230262.32263348289</v>
      </c>
      <c r="AS178" s="1">
        <f t="shared" si="101"/>
        <v>89521.212800687703</v>
      </c>
      <c r="AT178" s="1">
        <f t="shared" si="101"/>
        <v>32529.183234983997</v>
      </c>
      <c r="AU178" s="1">
        <f t="shared" si="108"/>
        <v>46052.464526696582</v>
      </c>
      <c r="AV178" s="1">
        <f t="shared" si="108"/>
        <v>17904.24256013754</v>
      </c>
      <c r="AW178" s="1">
        <f t="shared" si="108"/>
        <v>6505.8366469967996</v>
      </c>
      <c r="AX178" s="1">
        <f t="shared" si="109"/>
        <v>158088.62521330046</v>
      </c>
      <c r="AY178" s="1">
        <f t="shared" si="109"/>
        <v>24167.997888104219</v>
      </c>
      <c r="AZ178" s="1">
        <f t="shared" si="109"/>
        <v>5958.6379030259113</v>
      </c>
      <c r="BA178" s="1">
        <f t="shared" si="110"/>
        <v>13948.88359199046</v>
      </c>
      <c r="BB178" s="1">
        <f t="shared" si="110"/>
        <v>29907.924530800134</v>
      </c>
      <c r="BC178" s="1">
        <f t="shared" si="110"/>
        <v>37963.452925881415</v>
      </c>
      <c r="BD178" s="1">
        <f>SUM(BA178:BC178)*BT178*0.75+0.1*econlow!BD178+0.15*econhigh!BD178</f>
        <v>2573.6961846205218</v>
      </c>
      <c r="BE178" s="2">
        <f t="shared" si="131"/>
        <v>0.14950789050460667</v>
      </c>
      <c r="BF178" s="2">
        <f t="shared" si="131"/>
        <v>0.11076968641152254</v>
      </c>
      <c r="BG178" s="2">
        <f t="shared" si="131"/>
        <v>5.7402569690651904E-2</v>
      </c>
      <c r="BH178" s="2">
        <f t="shared" si="104"/>
        <v>8.7223271003093031E-2</v>
      </c>
      <c r="BI178" s="2">
        <f t="shared" si="111"/>
        <v>2.2352609323137459E-3</v>
      </c>
      <c r="BJ178" s="2">
        <f t="shared" si="111"/>
        <v>1.2269923427707043E-3</v>
      </c>
      <c r="BK178" s="2">
        <f t="shared" si="111"/>
        <v>3.295055007090149E-4</v>
      </c>
      <c r="BL178" s="2">
        <f t="shared" si="105"/>
        <v>514.69637396644748</v>
      </c>
      <c r="BM178" s="2">
        <f t="shared" si="105"/>
        <v>109.84184262199057</v>
      </c>
      <c r="BN178" s="2">
        <f t="shared" si="105"/>
        <v>10.718544809498695</v>
      </c>
      <c r="BO178" s="2">
        <f t="shared" si="112"/>
        <v>657.65313131251992</v>
      </c>
      <c r="BP178" s="2">
        <f t="shared" si="112"/>
        <v>61.938995871400586</v>
      </c>
      <c r="BQ178" s="2">
        <f t="shared" si="112"/>
        <v>7.920642900119141</v>
      </c>
      <c r="BR178" s="11">
        <f t="shared" si="113"/>
        <v>3.6594623021516143E-2</v>
      </c>
      <c r="BS178" s="17">
        <f t="shared" si="102"/>
        <v>6.0604085560571471E-3</v>
      </c>
      <c r="BT178" s="17">
        <f t="shared" si="103"/>
        <v>3.148072383338358E-2</v>
      </c>
      <c r="BU178" s="12">
        <f>(BU$3*tempmid!$I288+BU$4*tempmid!$I288^2+BU$5*tempmid!$I288^6)*(K178/K$56)^$BW$1</f>
        <v>-5.2682950948712701</v>
      </c>
      <c r="BV178" s="12">
        <f>(BV$3*tempmid!$I288+BV$4*tempmid!$I288^2+BV$5*tempmid!$I288^6)*(L178/L$56)^$BW$1</f>
        <v>-5.0030491335535316</v>
      </c>
      <c r="BW178" s="12">
        <f>(BW$3*tempmid!$I288+BW$4*tempmid!$I288^2+BW$5*tempmid!$I288^6)*(M178/M$56)^$BW$1</f>
        <v>-5.3414387857327794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89"/>
        <v>2133</v>
      </c>
      <c r="B179" s="5">
        <f t="shared" si="132"/>
        <v>1165.2402877883083</v>
      </c>
      <c r="C179" s="5">
        <f t="shared" si="132"/>
        <v>2963.3412445147405</v>
      </c>
      <c r="D179" s="5">
        <f t="shared" si="132"/>
        <v>4367.4627307270948</v>
      </c>
      <c r="E179" s="15">
        <f t="shared" si="133"/>
        <v>7.4753481277006928E-6</v>
      </c>
      <c r="F179" s="15">
        <f t="shared" si="133"/>
        <v>1.4726937074632135E-5</v>
      </c>
      <c r="G179" s="15">
        <f t="shared" si="133"/>
        <v>3.0064518169218883E-5</v>
      </c>
      <c r="H179" s="5">
        <f t="shared" si="92"/>
        <v>231569.27493997075</v>
      </c>
      <c r="I179" s="5">
        <f t="shared" si="92"/>
        <v>90264.495083574337</v>
      </c>
      <c r="J179" s="5">
        <f t="shared" si="92"/>
        <v>32777.342309919048</v>
      </c>
      <c r="K179" s="5">
        <f t="shared" si="93"/>
        <v>198730.92045204024</v>
      </c>
      <c r="L179" s="5">
        <f t="shared" si="93"/>
        <v>30460.378213497152</v>
      </c>
      <c r="M179" s="5">
        <f t="shared" si="93"/>
        <v>7504.8934199977202</v>
      </c>
      <c r="N179" s="15">
        <f t="shared" si="94"/>
        <v>5.6684100271140458E-3</v>
      </c>
      <c r="O179" s="15">
        <f t="shared" si="94"/>
        <v>8.2880130832887478E-3</v>
      </c>
      <c r="P179" s="15">
        <f t="shared" si="94"/>
        <v>7.5985206198336819E-3</v>
      </c>
      <c r="Q179" s="5">
        <f t="shared" si="95"/>
        <v>8636.7419135743821</v>
      </c>
      <c r="R179" s="5">
        <f t="shared" si="95"/>
        <v>11982.753256693431</v>
      </c>
      <c r="S179" s="5">
        <f t="shared" si="95"/>
        <v>6460.6572270024808</v>
      </c>
      <c r="T179" s="5">
        <f t="shared" si="134"/>
        <v>37.296579677132335</v>
      </c>
      <c r="U179" s="5">
        <f t="shared" si="134"/>
        <v>132.75156799579733</v>
      </c>
      <c r="V179" s="5">
        <f t="shared" si="134"/>
        <v>197.10741541871025</v>
      </c>
      <c r="W179" s="15">
        <f t="shared" si="97"/>
        <v>-1.0734613539272964E-2</v>
      </c>
      <c r="X179" s="15">
        <f t="shared" si="97"/>
        <v>-1.217998157191269E-2</v>
      </c>
      <c r="Y179" s="15">
        <f t="shared" si="97"/>
        <v>-9.7425357312937999E-3</v>
      </c>
      <c r="Z179" s="5">
        <f t="shared" si="100"/>
        <v>10374.516047126917</v>
      </c>
      <c r="AA179" s="5">
        <f t="shared" si="100"/>
        <v>31904.760140635164</v>
      </c>
      <c r="AB179" s="5">
        <f t="shared" si="100"/>
        <v>47511.238646360143</v>
      </c>
      <c r="AC179" s="16">
        <f t="shared" si="129"/>
        <v>1.405136400773753</v>
      </c>
      <c r="AD179" s="16">
        <f t="shared" si="129"/>
        <v>2.9823144380218087</v>
      </c>
      <c r="AE179" s="16">
        <f t="shared" si="129"/>
        <v>7.7847040009828028</v>
      </c>
      <c r="AF179" s="15">
        <f t="shared" si="107"/>
        <v>-4.0504037456468023E-3</v>
      </c>
      <c r="AG179" s="15">
        <f t="shared" si="107"/>
        <v>2.9673830763510267E-4</v>
      </c>
      <c r="AH179" s="15">
        <f t="shared" si="107"/>
        <v>9.7937136394747881E-3</v>
      </c>
      <c r="AI179" s="1">
        <f t="shared" si="130"/>
        <v>434786.31795675674</v>
      </c>
      <c r="AJ179" s="1">
        <f t="shared" si="130"/>
        <v>165252.0523390109</v>
      </c>
      <c r="AK179" s="1">
        <f t="shared" si="130"/>
        <v>60421.376739350344</v>
      </c>
      <c r="AL179" s="14">
        <f t="shared" si="135"/>
        <v>64.331543909417491</v>
      </c>
      <c r="AM179" s="14">
        <f t="shared" si="135"/>
        <v>14.365273172918762</v>
      </c>
      <c r="AN179" s="14">
        <f t="shared" si="135"/>
        <v>4.6896836965398636</v>
      </c>
      <c r="AO179" s="11">
        <f t="shared" si="136"/>
        <v>5.9901983769924793E-3</v>
      </c>
      <c r="AP179" s="11">
        <f t="shared" si="136"/>
        <v>7.5460700609555481E-3</v>
      </c>
      <c r="AQ179" s="11">
        <f t="shared" si="136"/>
        <v>6.8452376652884551E-3</v>
      </c>
      <c r="AR179" s="1">
        <f t="shared" si="101"/>
        <v>231569.27493997075</v>
      </c>
      <c r="AS179" s="1">
        <f t="shared" si="101"/>
        <v>90264.495083574337</v>
      </c>
      <c r="AT179" s="1">
        <f t="shared" si="101"/>
        <v>32777.342309919048</v>
      </c>
      <c r="AU179" s="1">
        <f t="shared" si="108"/>
        <v>46313.854987994157</v>
      </c>
      <c r="AV179" s="1">
        <f t="shared" si="108"/>
        <v>18052.89901671487</v>
      </c>
      <c r="AW179" s="1">
        <f t="shared" si="108"/>
        <v>6555.4684619838099</v>
      </c>
      <c r="AX179" s="1">
        <f t="shared" si="109"/>
        <v>158984.73636163218</v>
      </c>
      <c r="AY179" s="1">
        <f t="shared" si="109"/>
        <v>24368.302570797721</v>
      </c>
      <c r="AZ179" s="1">
        <f t="shared" si="109"/>
        <v>6003.9147359981762</v>
      </c>
      <c r="BA179" s="1">
        <f t="shared" si="110"/>
        <v>13955.574274831917</v>
      </c>
      <c r="BB179" s="1">
        <f t="shared" si="110"/>
        <v>29932.823975136325</v>
      </c>
      <c r="BC179" s="1">
        <f t="shared" si="110"/>
        <v>37997.655086273095</v>
      </c>
      <c r="BD179" s="1">
        <f>SUM(BA179:BC179)*BT179*0.75+0.1*econlow!BD179+0.15*econhigh!BD179</f>
        <v>2500.7209079007325</v>
      </c>
      <c r="BE179" s="2">
        <f t="shared" si="131"/>
        <v>0.14950789050460667</v>
      </c>
      <c r="BF179" s="2">
        <f t="shared" si="131"/>
        <v>0.11076968641152254</v>
      </c>
      <c r="BG179" s="2">
        <f t="shared" si="131"/>
        <v>5.7402569690651904E-2</v>
      </c>
      <c r="BH179" s="2">
        <f t="shared" si="104"/>
        <v>8.7007179844603585E-2</v>
      </c>
      <c r="BI179" s="2">
        <f t="shared" si="111"/>
        <v>2.2352609323137459E-3</v>
      </c>
      <c r="BJ179" s="2">
        <f t="shared" si="111"/>
        <v>1.2269923427707043E-3</v>
      </c>
      <c r="BK179" s="2">
        <f t="shared" si="111"/>
        <v>3.295055007090149E-4</v>
      </c>
      <c r="BL179" s="2">
        <f t="shared" si="105"/>
        <v>517.61775339753717</v>
      </c>
      <c r="BM179" s="2">
        <f t="shared" si="105"/>
        <v>110.7538442916096</v>
      </c>
      <c r="BN179" s="2">
        <f t="shared" si="105"/>
        <v>10.800314589740655</v>
      </c>
      <c r="BO179" s="2">
        <f t="shared" si="112"/>
        <v>667.43226661727988</v>
      </c>
      <c r="BP179" s="2">
        <f t="shared" si="112"/>
        <v>62.677605287916741</v>
      </c>
      <c r="BQ179" s="2">
        <f t="shared" si="112"/>
        <v>7.9202467871825277</v>
      </c>
      <c r="BR179" s="11">
        <f t="shared" si="113"/>
        <v>3.6501974479868887E-2</v>
      </c>
      <c r="BS179" s="17">
        <f t="shared" si="102"/>
        <v>5.8464595720089454E-3</v>
      </c>
      <c r="BT179" s="17">
        <f t="shared" si="103"/>
        <v>3.0563809546974349E-2</v>
      </c>
      <c r="BU179" s="12">
        <f>(BU$3*tempmid!$I289+BU$4*tempmid!$I289^2+BU$5*tempmid!$I289^6)*(K179/K$56)^$BW$1</f>
        <v>-5.4239652273759171</v>
      </c>
      <c r="BV179" s="12">
        <f>(BV$3*tempmid!$I289+BV$4*tempmid!$I289^2+BV$5*tempmid!$I289^6)*(L179/L$56)^$BW$1</f>
        <v>-5.1100573165433936</v>
      </c>
      <c r="BW179" s="12">
        <f>(BW$3*tempmid!$I289+BW$4*tempmid!$I289^2+BW$5*tempmid!$I289^6)*(M179/M$56)^$BW$1</f>
        <v>-5.4324294440213237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89"/>
        <v>2134</v>
      </c>
      <c r="B180" s="5">
        <f t="shared" si="132"/>
        <v>1165.2485628362717</v>
      </c>
      <c r="C180" s="5">
        <f t="shared" si="132"/>
        <v>2963.3827034077776</v>
      </c>
      <c r="D180" s="5">
        <f t="shared" si="132"/>
        <v>4367.5874711065853</v>
      </c>
      <c r="E180" s="15">
        <f t="shared" si="133"/>
        <v>7.1015807213156576E-6</v>
      </c>
      <c r="F180" s="15">
        <f t="shared" si="133"/>
        <v>1.3990590220900528E-5</v>
      </c>
      <c r="G180" s="15">
        <f t="shared" si="133"/>
        <v>2.8561292260757936E-5</v>
      </c>
      <c r="H180" s="5">
        <f t="shared" si="92"/>
        <v>232862.6918199535</v>
      </c>
      <c r="I180" s="5">
        <f t="shared" si="92"/>
        <v>91004.606836757972</v>
      </c>
      <c r="J180" s="5">
        <f t="shared" si="92"/>
        <v>33024.318417490067</v>
      </c>
      <c r="K180" s="5">
        <f t="shared" si="93"/>
        <v>199839.50141346184</v>
      </c>
      <c r="L180" s="5">
        <f t="shared" si="93"/>
        <v>30709.704396973812</v>
      </c>
      <c r="M180" s="5">
        <f t="shared" si="93"/>
        <v>7561.2265663732496</v>
      </c>
      <c r="N180" s="15">
        <f t="shared" si="94"/>
        <v>5.5783013478727383E-3</v>
      </c>
      <c r="O180" s="15">
        <f t="shared" si="94"/>
        <v>8.1852622357190263E-3</v>
      </c>
      <c r="P180" s="15">
        <f t="shared" si="94"/>
        <v>7.5061887255349902E-3</v>
      </c>
      <c r="Q180" s="5">
        <f t="shared" si="95"/>
        <v>8591.7520145805174</v>
      </c>
      <c r="R180" s="5">
        <f t="shared" si="95"/>
        <v>11933.857843255997</v>
      </c>
      <c r="S180" s="5">
        <f t="shared" si="95"/>
        <v>6445.9205907042269</v>
      </c>
      <c r="T180" s="5">
        <f t="shared" si="134"/>
        <v>36.896215307961619</v>
      </c>
      <c r="U180" s="5">
        <f t="shared" si="134"/>
        <v>131.13465634396601</v>
      </c>
      <c r="V180" s="5">
        <f t="shared" si="134"/>
        <v>195.18708938109049</v>
      </c>
      <c r="W180" s="15">
        <f t="shared" si="97"/>
        <v>-1.0734613539272964E-2</v>
      </c>
      <c r="X180" s="15">
        <f t="shared" si="97"/>
        <v>-1.217998157191269E-2</v>
      </c>
      <c r="Y180" s="15">
        <f t="shared" si="97"/>
        <v>-9.7425357312937999E-3</v>
      </c>
      <c r="Z180" s="5">
        <f t="shared" si="100"/>
        <v>10279.596675020766</v>
      </c>
      <c r="AA180" s="5">
        <f t="shared" si="100"/>
        <v>31787.264786986954</v>
      </c>
      <c r="AB180" s="5">
        <f t="shared" si="100"/>
        <v>47871.575207210299</v>
      </c>
      <c r="AC180" s="16">
        <f t="shared" si="129"/>
        <v>1.3994450310329143</v>
      </c>
      <c r="AD180" s="16">
        <f t="shared" si="129"/>
        <v>2.9831994049609829</v>
      </c>
      <c r="AE180" s="16">
        <f t="shared" si="129"/>
        <v>7.8609451627365017</v>
      </c>
      <c r="AF180" s="15">
        <f t="shared" si="107"/>
        <v>-4.0504037456468023E-3</v>
      </c>
      <c r="AG180" s="15">
        <f t="shared" si="107"/>
        <v>2.9673830763510267E-4</v>
      </c>
      <c r="AH180" s="15">
        <f t="shared" si="107"/>
        <v>9.7937136394747881E-3</v>
      </c>
      <c r="AI180" s="1">
        <f t="shared" si="130"/>
        <v>437621.54114907526</v>
      </c>
      <c r="AJ180" s="1">
        <f t="shared" si="130"/>
        <v>166779.74612182466</v>
      </c>
      <c r="AK180" s="1">
        <f t="shared" si="130"/>
        <v>60934.707527399121</v>
      </c>
      <c r="AL180" s="14">
        <f t="shared" si="135"/>
        <v>64.713049032233954</v>
      </c>
      <c r="AM180" s="14">
        <f t="shared" si="135"/>
        <v>14.472590517148298</v>
      </c>
      <c r="AN180" s="14">
        <f t="shared" si="135"/>
        <v>4.7214646760229293</v>
      </c>
      <c r="AO180" s="11">
        <f t="shared" si="136"/>
        <v>5.9302963932225542E-3</v>
      </c>
      <c r="AP180" s="11">
        <f t="shared" si="136"/>
        <v>7.4706093603459922E-3</v>
      </c>
      <c r="AQ180" s="11">
        <f t="shared" si="136"/>
        <v>6.7767852886355708E-3</v>
      </c>
      <c r="AR180" s="1">
        <f t="shared" si="101"/>
        <v>232862.6918199535</v>
      </c>
      <c r="AS180" s="1">
        <f t="shared" si="101"/>
        <v>91004.606836757972</v>
      </c>
      <c r="AT180" s="1">
        <f t="shared" si="101"/>
        <v>33024.318417490067</v>
      </c>
      <c r="AU180" s="1">
        <f t="shared" si="108"/>
        <v>46572.538363990701</v>
      </c>
      <c r="AV180" s="1">
        <f t="shared" si="108"/>
        <v>18200.921367351595</v>
      </c>
      <c r="AW180" s="1">
        <f t="shared" si="108"/>
        <v>6604.8636834980134</v>
      </c>
      <c r="AX180" s="1">
        <f t="shared" si="109"/>
        <v>159871.60113076947</v>
      </c>
      <c r="AY180" s="1">
        <f t="shared" si="109"/>
        <v>24567.763517579053</v>
      </c>
      <c r="AZ180" s="1">
        <f t="shared" si="109"/>
        <v>6048.9812530985992</v>
      </c>
      <c r="BA180" s="1">
        <f t="shared" si="110"/>
        <v>13962.155426459669</v>
      </c>
      <c r="BB180" s="1">
        <f t="shared" si="110"/>
        <v>29957.400084821318</v>
      </c>
      <c r="BC180" s="1">
        <f t="shared" si="110"/>
        <v>38031.401855301992</v>
      </c>
      <c r="BD180" s="1">
        <f>SUM(BA180:BC180)*BT180*0.75+0.1*econlow!BD180+0.15*econhigh!BD180</f>
        <v>2429.786624078085</v>
      </c>
      <c r="BE180" s="2">
        <f t="shared" si="131"/>
        <v>0.14950789050460667</v>
      </c>
      <c r="BF180" s="2">
        <f t="shared" si="131"/>
        <v>0.11076968641152254</v>
      </c>
      <c r="BG180" s="2">
        <f t="shared" si="131"/>
        <v>5.7402569690651904E-2</v>
      </c>
      <c r="BH180" s="2">
        <f t="shared" si="104"/>
        <v>8.6791564180700179E-2</v>
      </c>
      <c r="BI180" s="2">
        <f t="shared" si="111"/>
        <v>2.2352609323137459E-3</v>
      </c>
      <c r="BJ180" s="2">
        <f t="shared" si="111"/>
        <v>1.2269923427707043E-3</v>
      </c>
      <c r="BK180" s="2">
        <f t="shared" si="111"/>
        <v>3.295055007090149E-4</v>
      </c>
      <c r="BL180" s="2">
        <f t="shared" si="105"/>
        <v>520.50887761855779</v>
      </c>
      <c r="BM180" s="2">
        <f t="shared" si="105"/>
        <v>111.66195574556052</v>
      </c>
      <c r="BN180" s="2">
        <f t="shared" si="105"/>
        <v>10.881694575729007</v>
      </c>
      <c r="BO180" s="2">
        <f t="shared" si="112"/>
        <v>677.35750597734886</v>
      </c>
      <c r="BP180" s="2">
        <f t="shared" si="112"/>
        <v>63.425096993172879</v>
      </c>
      <c r="BQ180" s="2">
        <f t="shared" si="112"/>
        <v>7.9198594624925995</v>
      </c>
      <c r="BR180" s="11">
        <f t="shared" si="113"/>
        <v>3.6410334320066101E-2</v>
      </c>
      <c r="BS180" s="17">
        <f t="shared" si="102"/>
        <v>5.640567713286586E-3</v>
      </c>
      <c r="BT180" s="17">
        <f t="shared" si="103"/>
        <v>2.9673601501916842E-2</v>
      </c>
      <c r="BU180" s="12">
        <f>(BU$3*tempmid!$I290+BU$4*tempmid!$I290^2+BU$5*tempmid!$I290^6)*(K180/K$56)^$BW$1</f>
        <v>-5.5803262304614076</v>
      </c>
      <c r="BV180" s="12">
        <f>(BV$3*tempmid!$I290+BV$4*tempmid!$I290^2+BV$5*tempmid!$I290^6)*(L180/L$56)^$BW$1</f>
        <v>-5.2173565208297257</v>
      </c>
      <c r="BW180" s="12">
        <f>(BW$3*tempmid!$I290+BW$4*tempmid!$I290^2+BW$5*tempmid!$I290^6)*(M180/M$56)^$BW$1</f>
        <v>-5.5236247137820378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89"/>
        <v>2135</v>
      </c>
      <c r="B181" s="5">
        <f t="shared" si="132"/>
        <v>1165.2564241876646</v>
      </c>
      <c r="C181" s="5">
        <f t="shared" si="132"/>
        <v>2963.4220899071952</v>
      </c>
      <c r="D181" s="5">
        <f t="shared" si="132"/>
        <v>4367.7059778517105</v>
      </c>
      <c r="E181" s="15">
        <f t="shared" si="133"/>
        <v>6.7465016852498745E-6</v>
      </c>
      <c r="F181" s="15">
        <f t="shared" si="133"/>
        <v>1.3291060709855502E-5</v>
      </c>
      <c r="G181" s="15">
        <f t="shared" si="133"/>
        <v>2.7133227647720037E-5</v>
      </c>
      <c r="H181" s="5">
        <f t="shared" si="92"/>
        <v>234142.5005233956</v>
      </c>
      <c r="I181" s="5">
        <f t="shared" si="92"/>
        <v>91741.476042932802</v>
      </c>
      <c r="J181" s="5">
        <f t="shared" si="92"/>
        <v>33270.092798373531</v>
      </c>
      <c r="K181" s="5">
        <f t="shared" si="93"/>
        <v>200936.45970381447</v>
      </c>
      <c r="L181" s="5">
        <f t="shared" si="93"/>
        <v>30957.951064543035</v>
      </c>
      <c r="M181" s="5">
        <f t="shared" si="93"/>
        <v>7617.2922277926955</v>
      </c>
      <c r="N181" s="15">
        <f t="shared" si="94"/>
        <v>5.4891964931551573E-3</v>
      </c>
      <c r="O181" s="15">
        <f t="shared" si="94"/>
        <v>8.0836553931038502E-3</v>
      </c>
      <c r="P181" s="15">
        <f t="shared" si="94"/>
        <v>7.4148897572761108E-3</v>
      </c>
      <c r="Q181" s="5">
        <f t="shared" si="95"/>
        <v>8546.2360850562454</v>
      </c>
      <c r="R181" s="5">
        <f t="shared" si="95"/>
        <v>11883.955824228502</v>
      </c>
      <c r="S181" s="5">
        <f t="shared" si="95"/>
        <v>6430.6255962891064</v>
      </c>
      <c r="T181" s="5">
        <f t="shared" si="134"/>
        <v>36.500148695568846</v>
      </c>
      <c r="U181" s="5">
        <f t="shared" si="134"/>
        <v>129.53743864625741</v>
      </c>
      <c r="V181" s="5">
        <f t="shared" si="134"/>
        <v>193.28547218850798</v>
      </c>
      <c r="W181" s="15">
        <f t="shared" si="97"/>
        <v>-1.0734613539272964E-2</v>
      </c>
      <c r="X181" s="15">
        <f t="shared" si="97"/>
        <v>-1.217998157191269E-2</v>
      </c>
      <c r="Y181" s="15">
        <f t="shared" si="97"/>
        <v>-9.7425357312937999E-3</v>
      </c>
      <c r="Z181" s="5">
        <f t="shared" si="100"/>
        <v>10184.629307457159</v>
      </c>
      <c r="AA181" s="5">
        <f t="shared" si="100"/>
        <v>31666.951423365746</v>
      </c>
      <c r="AB181" s="5">
        <f t="shared" si="100"/>
        <v>48230.152137131117</v>
      </c>
      <c r="AC181" s="16">
        <f t="shared" si="129"/>
        <v>1.3937767136373918</v>
      </c>
      <c r="AD181" s="16">
        <f t="shared" si="129"/>
        <v>2.9840846345037493</v>
      </c>
      <c r="AE181" s="16">
        <f t="shared" si="129"/>
        <v>7.9379330085959579</v>
      </c>
      <c r="AF181" s="15">
        <f t="shared" si="107"/>
        <v>-4.0504037456468023E-3</v>
      </c>
      <c r="AG181" s="15">
        <f t="shared" si="107"/>
        <v>2.9673830763510267E-4</v>
      </c>
      <c r="AH181" s="15">
        <f t="shared" si="107"/>
        <v>9.7937136394747881E-3</v>
      </c>
      <c r="AI181" s="1">
        <f t="shared" si="130"/>
        <v>440431.92539815849</v>
      </c>
      <c r="AJ181" s="1">
        <f t="shared" si="130"/>
        <v>168302.69287699379</v>
      </c>
      <c r="AK181" s="1">
        <f t="shared" si="130"/>
        <v>61446.100458157227</v>
      </c>
      <c r="AL181" s="14">
        <f t="shared" si="135"/>
        <v>65.092978917891543</v>
      </c>
      <c r="AM181" s="14">
        <f t="shared" si="135"/>
        <v>14.579628396632302</v>
      </c>
      <c r="AN181" s="14">
        <f t="shared" si="135"/>
        <v>4.7531410648566412</v>
      </c>
      <c r="AO181" s="11">
        <f t="shared" si="136"/>
        <v>5.8709934292903287E-3</v>
      </c>
      <c r="AP181" s="11">
        <f t="shared" si="136"/>
        <v>7.3959032667425323E-3</v>
      </c>
      <c r="AQ181" s="11">
        <f t="shared" si="136"/>
        <v>6.7090174357492148E-3</v>
      </c>
      <c r="AR181" s="1">
        <f t="shared" si="101"/>
        <v>234142.5005233956</v>
      </c>
      <c r="AS181" s="1">
        <f t="shared" si="101"/>
        <v>91741.476042932802</v>
      </c>
      <c r="AT181" s="1">
        <f t="shared" si="101"/>
        <v>33270.092798373531</v>
      </c>
      <c r="AU181" s="1">
        <f t="shared" si="108"/>
        <v>46828.500104679122</v>
      </c>
      <c r="AV181" s="1">
        <f t="shared" si="108"/>
        <v>18348.295208586562</v>
      </c>
      <c r="AW181" s="1">
        <f t="shared" si="108"/>
        <v>6654.0185596747069</v>
      </c>
      <c r="AX181" s="1">
        <f t="shared" si="109"/>
        <v>160749.16776305158</v>
      </c>
      <c r="AY181" s="1">
        <f t="shared" si="109"/>
        <v>24766.360851634432</v>
      </c>
      <c r="AZ181" s="1">
        <f t="shared" si="109"/>
        <v>6093.8337822341564</v>
      </c>
      <c r="BA181" s="1">
        <f t="shared" si="110"/>
        <v>13968.628452289138</v>
      </c>
      <c r="BB181" s="1">
        <f t="shared" si="110"/>
        <v>29981.657228924236</v>
      </c>
      <c r="BC181" s="1">
        <f t="shared" si="110"/>
        <v>38064.700349031795</v>
      </c>
      <c r="BD181" s="1">
        <f>SUM(BA181:BC181)*BT181*0.75+0.1*econlow!BD181+0.15*econhigh!BD181</f>
        <v>2360.8374939591736</v>
      </c>
      <c r="BE181" s="2">
        <f t="shared" si="131"/>
        <v>0.14950789050460667</v>
      </c>
      <c r="BF181" s="2">
        <f t="shared" si="131"/>
        <v>0.11076968641152254</v>
      </c>
      <c r="BG181" s="2">
        <f t="shared" si="131"/>
        <v>5.7402569690651904E-2</v>
      </c>
      <c r="BH181" s="2">
        <f t="shared" si="104"/>
        <v>8.6576436121393638E-2</v>
      </c>
      <c r="BI181" s="2">
        <f t="shared" si="111"/>
        <v>2.2352609323137459E-3</v>
      </c>
      <c r="BJ181" s="2">
        <f t="shared" si="111"/>
        <v>1.2269923427707043E-3</v>
      </c>
      <c r="BK181" s="2">
        <f t="shared" si="111"/>
        <v>3.295055007090149E-4</v>
      </c>
      <c r="BL181" s="2">
        <f t="shared" si="105"/>
        <v>523.36958401419702</v>
      </c>
      <c r="BM181" s="2">
        <f t="shared" si="105"/>
        <v>112.56608861916055</v>
      </c>
      <c r="BN181" s="2">
        <f t="shared" si="105"/>
        <v>10.962678586163461</v>
      </c>
      <c r="BO181" s="2">
        <f t="shared" si="112"/>
        <v>687.43103502245754</v>
      </c>
      <c r="BP181" s="2">
        <f t="shared" si="112"/>
        <v>64.181577799166504</v>
      </c>
      <c r="BQ181" s="2">
        <f t="shared" si="112"/>
        <v>7.9194808054640022</v>
      </c>
      <c r="BR181" s="11">
        <f t="shared" si="113"/>
        <v>3.6319693441179329E-2</v>
      </c>
      <c r="BS181" s="17">
        <f t="shared" si="102"/>
        <v>5.4424078248766824E-3</v>
      </c>
      <c r="BT181" s="17">
        <f t="shared" si="103"/>
        <v>2.8809321846521206E-2</v>
      </c>
      <c r="BU181" s="12">
        <f>(BU$3*tempmid!$I291+BU$4*tempmid!$I291^2+BU$5*tempmid!$I291^6)*(K181/K$56)^$BW$1</f>
        <v>-5.7373566174020088</v>
      </c>
      <c r="BV181" s="12">
        <f>(BV$3*tempmid!$I291+BV$4*tempmid!$I291^2+BV$5*tempmid!$I291^6)*(L181/L$56)^$BW$1</f>
        <v>-5.3249328918136278</v>
      </c>
      <c r="BW181" s="12">
        <f>(BW$3*tempmid!$I291+BW$4*tempmid!$I291^2+BW$5*tempmid!$I291^6)*(M181/M$56)^$BW$1</f>
        <v>-5.6150135067199569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89"/>
        <v>2136</v>
      </c>
      <c r="B182" s="5">
        <f t="shared" si="132"/>
        <v>1165.2638925218728</v>
      </c>
      <c r="C182" s="5">
        <f t="shared" si="132"/>
        <v>2963.4595075789557</v>
      </c>
      <c r="D182" s="5">
        <f t="shared" si="132"/>
        <v>4367.8185623142754</v>
      </c>
      <c r="E182" s="15">
        <f t="shared" si="133"/>
        <v>6.4091766009873806E-6</v>
      </c>
      <c r="F182" s="15">
        <f t="shared" si="133"/>
        <v>1.2626507674362726E-5</v>
      </c>
      <c r="G182" s="15">
        <f t="shared" si="133"/>
        <v>2.5776566265334033E-5</v>
      </c>
      <c r="H182" s="5">
        <f t="shared" si="92"/>
        <v>235408.6329052599</v>
      </c>
      <c r="I182" s="5">
        <f t="shared" si="92"/>
        <v>92475.032411648339</v>
      </c>
      <c r="J182" s="5">
        <f t="shared" si="92"/>
        <v>33514.647200550469</v>
      </c>
      <c r="K182" s="5">
        <f t="shared" si="93"/>
        <v>202021.73466113911</v>
      </c>
      <c r="L182" s="5">
        <f t="shared" si="93"/>
        <v>31205.093970457943</v>
      </c>
      <c r="M182" s="5">
        <f t="shared" si="93"/>
        <v>7673.085940363062</v>
      </c>
      <c r="N182" s="15">
        <f t="shared" si="94"/>
        <v>5.4010852929546882E-3</v>
      </c>
      <c r="O182" s="15">
        <f t="shared" si="94"/>
        <v>7.9831803273946456E-3</v>
      </c>
      <c r="P182" s="15">
        <f t="shared" si="94"/>
        <v>7.3246123296668575E-3</v>
      </c>
      <c r="Q182" s="5">
        <f t="shared" si="95"/>
        <v>8500.2134740270903</v>
      </c>
      <c r="R182" s="5">
        <f t="shared" si="95"/>
        <v>11833.075095845494</v>
      </c>
      <c r="S182" s="5">
        <f t="shared" si="95"/>
        <v>6414.7832916426278</v>
      </c>
      <c r="T182" s="5">
        <f t="shared" si="134"/>
        <v>36.108333705195918</v>
      </c>
      <c r="U182" s="5">
        <f t="shared" si="134"/>
        <v>127.95967503067322</v>
      </c>
      <c r="V182" s="5">
        <f t="shared" si="134"/>
        <v>191.40238156937144</v>
      </c>
      <c r="W182" s="15">
        <f t="shared" si="97"/>
        <v>-1.0734613539272964E-2</v>
      </c>
      <c r="X182" s="15">
        <f t="shared" si="97"/>
        <v>-1.217998157191269E-2</v>
      </c>
      <c r="Y182" s="15">
        <f t="shared" si="97"/>
        <v>-9.7425357312937999E-3</v>
      </c>
      <c r="Z182" s="5">
        <f t="shared" si="100"/>
        <v>10089.641578662036</v>
      </c>
      <c r="AA182" s="5">
        <f t="shared" si="100"/>
        <v>31543.891998282117</v>
      </c>
      <c r="AB182" s="5">
        <f t="shared" si="100"/>
        <v>48586.942271808322</v>
      </c>
      <c r="AC182" s="16">
        <f t="shared" si="129"/>
        <v>1.3881313552158796</v>
      </c>
      <c r="AD182" s="16">
        <f t="shared" si="129"/>
        <v>2.9849701267280317</v>
      </c>
      <c r="AE182" s="16">
        <f t="shared" si="129"/>
        <v>8.0156748513714806</v>
      </c>
      <c r="AF182" s="15">
        <f t="shared" si="107"/>
        <v>-4.0504037456468023E-3</v>
      </c>
      <c r="AG182" s="15">
        <f t="shared" si="107"/>
        <v>2.9673830763510267E-4</v>
      </c>
      <c r="AH182" s="15">
        <f t="shared" si="107"/>
        <v>9.7937136394747881E-3</v>
      </c>
      <c r="AI182" s="1">
        <f t="shared" si="130"/>
        <v>443217.23296302179</v>
      </c>
      <c r="AJ182" s="1">
        <f t="shared" si="130"/>
        <v>169820.71879788098</v>
      </c>
      <c r="AK182" s="1">
        <f t="shared" si="130"/>
        <v>61955.508972016207</v>
      </c>
      <c r="AL182" s="14">
        <f t="shared" si="135"/>
        <v>65.471317764896213</v>
      </c>
      <c r="AM182" s="14">
        <f t="shared" si="135"/>
        <v>14.68637962270598</v>
      </c>
      <c r="AN182" s="14">
        <f t="shared" si="135"/>
        <v>4.7847110820725529</v>
      </c>
      <c r="AO182" s="11">
        <f t="shared" si="136"/>
        <v>5.8122834949974255E-3</v>
      </c>
      <c r="AP182" s="11">
        <f t="shared" si="136"/>
        <v>7.3219442340751069E-3</v>
      </c>
      <c r="AQ182" s="11">
        <f t="shared" si="136"/>
        <v>6.6419272613917222E-3</v>
      </c>
      <c r="AR182" s="1">
        <f t="shared" si="101"/>
        <v>235408.6329052599</v>
      </c>
      <c r="AS182" s="1">
        <f t="shared" si="101"/>
        <v>92475.032411648339</v>
      </c>
      <c r="AT182" s="1">
        <f t="shared" si="101"/>
        <v>33514.647200550469</v>
      </c>
      <c r="AU182" s="1">
        <f t="shared" si="108"/>
        <v>47081.726581051982</v>
      </c>
      <c r="AV182" s="1">
        <f t="shared" si="108"/>
        <v>18495.006482329667</v>
      </c>
      <c r="AW182" s="1">
        <f t="shared" si="108"/>
        <v>6702.9294401100942</v>
      </c>
      <c r="AX182" s="1">
        <f t="shared" si="109"/>
        <v>161617.3877289113</v>
      </c>
      <c r="AY182" s="1">
        <f t="shared" si="109"/>
        <v>24964.075176366354</v>
      </c>
      <c r="AZ182" s="1">
        <f t="shared" si="109"/>
        <v>6138.4687522904496</v>
      </c>
      <c r="BA182" s="1">
        <f t="shared" si="110"/>
        <v>13974.994733943127</v>
      </c>
      <c r="BB182" s="1">
        <f t="shared" si="110"/>
        <v>30005.599691413547</v>
      </c>
      <c r="BC182" s="1">
        <f t="shared" si="110"/>
        <v>38097.557506392128</v>
      </c>
      <c r="BD182" s="1">
        <f>SUM(BA182:BC182)*BT182*0.75+0.1*econlow!BD182+0.15*econhigh!BD182</f>
        <v>2293.8191475471131</v>
      </c>
      <c r="BE182" s="2">
        <f t="shared" si="131"/>
        <v>0.14950789050460667</v>
      </c>
      <c r="BF182" s="2">
        <f t="shared" si="131"/>
        <v>0.11076968641152254</v>
      </c>
      <c r="BG182" s="2">
        <f t="shared" si="131"/>
        <v>5.7402569690651904E-2</v>
      </c>
      <c r="BH182" s="2">
        <f t="shared" si="104"/>
        <v>8.6361807779612512E-2</v>
      </c>
      <c r="BI182" s="2">
        <f t="shared" si="111"/>
        <v>2.2352609323137459E-3</v>
      </c>
      <c r="BJ182" s="2">
        <f t="shared" si="111"/>
        <v>1.2269923427707043E-3</v>
      </c>
      <c r="BK182" s="2">
        <f t="shared" si="111"/>
        <v>3.295055007090149E-4</v>
      </c>
      <c r="BL182" s="2">
        <f t="shared" si="105"/>
        <v>526.1997202625156</v>
      </c>
      <c r="BM182" s="2">
        <f t="shared" si="105"/>
        <v>113.46615666656521</v>
      </c>
      <c r="BN182" s="2">
        <f t="shared" si="105"/>
        <v>11.043260606903367</v>
      </c>
      <c r="BO182" s="2">
        <f t="shared" si="112"/>
        <v>697.6550720428254</v>
      </c>
      <c r="BP182" s="2">
        <f t="shared" si="112"/>
        <v>64.947155802407195</v>
      </c>
      <c r="BQ182" s="2">
        <f t="shared" si="112"/>
        <v>7.9191106977871097</v>
      </c>
      <c r="BR182" s="11">
        <f t="shared" si="113"/>
        <v>3.6230042692411119E-2</v>
      </c>
      <c r="BS182" s="17">
        <f t="shared" si="102"/>
        <v>5.2516688231647396E-3</v>
      </c>
      <c r="BT182" s="17">
        <f t="shared" si="103"/>
        <v>2.7970215384972043E-2</v>
      </c>
      <c r="BU182" s="12">
        <f>(BU$3*tempmid!$I292+BU$4*tempmid!$I292^2+BU$5*tempmid!$I292^6)*(K182/K$56)^$BW$1</f>
        <v>-5.8950352015408862</v>
      </c>
      <c r="BV182" s="12">
        <f>(BV$3*tempmid!$I292+BV$4*tempmid!$I292^2+BV$5*tempmid!$I292^6)*(L182/L$56)^$BW$1</f>
        <v>-5.4327728119798149</v>
      </c>
      <c r="BW182" s="12">
        <f>(BW$3*tempmid!$I292+BW$4*tempmid!$I292^2+BW$5*tempmid!$I292^6)*(M182/M$56)^$BW$1</f>
        <v>-5.7065849265392394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89"/>
        <v>2137</v>
      </c>
      <c r="B183" s="5">
        <f t="shared" si="132"/>
        <v>1165.2709874848429</v>
      </c>
      <c r="C183" s="5">
        <f t="shared" si="132"/>
        <v>2963.49505481596</v>
      </c>
      <c r="D183" s="5">
        <f t="shared" si="132"/>
        <v>4367.9255203106513</v>
      </c>
      <c r="E183" s="15">
        <f t="shared" si="133"/>
        <v>6.0887177709380116E-6</v>
      </c>
      <c r="F183" s="15">
        <f t="shared" si="133"/>
        <v>1.1995182290644589E-5</v>
      </c>
      <c r="G183" s="15">
        <f t="shared" si="133"/>
        <v>2.448773795206733E-5</v>
      </c>
      <c r="H183" s="5">
        <f t="shared" si="92"/>
        <v>236661.0253490239</v>
      </c>
      <c r="I183" s="5">
        <f t="shared" si="92"/>
        <v>93205.207373442317</v>
      </c>
      <c r="J183" s="5">
        <f t="shared" si="92"/>
        <v>33757.963876511152</v>
      </c>
      <c r="K183" s="5">
        <f t="shared" si="93"/>
        <v>203095.26959032973</v>
      </c>
      <c r="L183" s="5">
        <f t="shared" si="93"/>
        <v>31451.10946683546</v>
      </c>
      <c r="M183" s="5">
        <f t="shared" si="93"/>
        <v>7728.6033654965468</v>
      </c>
      <c r="N183" s="15">
        <f t="shared" si="94"/>
        <v>5.3139575847682696E-3</v>
      </c>
      <c r="O183" s="15">
        <f t="shared" si="94"/>
        <v>7.8838248848223103E-3</v>
      </c>
      <c r="P183" s="15">
        <f t="shared" si="94"/>
        <v>7.2353451486115716E-3</v>
      </c>
      <c r="Q183" s="5">
        <f t="shared" si="95"/>
        <v>8453.703333078789</v>
      </c>
      <c r="R183" s="5">
        <f t="shared" si="95"/>
        <v>11781.243398446451</v>
      </c>
      <c r="S183" s="5">
        <f t="shared" si="95"/>
        <v>6398.4047040263586</v>
      </c>
      <c r="T183" s="5">
        <f t="shared" si="134"/>
        <v>35.720724697323533</v>
      </c>
      <c r="U183" s="5">
        <f t="shared" si="134"/>
        <v>126.40112854685169</v>
      </c>
      <c r="V183" s="5">
        <f t="shared" si="134"/>
        <v>189.53763702787711</v>
      </c>
      <c r="W183" s="15">
        <f t="shared" si="97"/>
        <v>-1.0734613539272964E-2</v>
      </c>
      <c r="X183" s="15">
        <f t="shared" si="97"/>
        <v>-1.217998157191269E-2</v>
      </c>
      <c r="Y183" s="15">
        <f t="shared" si="97"/>
        <v>-9.7425357312937999E-3</v>
      </c>
      <c r="Z183" s="5">
        <f t="shared" si="100"/>
        <v>9994.6604778418005</v>
      </c>
      <c r="AA183" s="5">
        <f t="shared" si="100"/>
        <v>31418.158167434489</v>
      </c>
      <c r="AB183" s="5">
        <f t="shared" si="100"/>
        <v>48941.919192579102</v>
      </c>
      <c r="AC183" s="16">
        <f t="shared" ref="AC183:AE198" si="137">AC182*(1+AF183)</f>
        <v>1.3825088627752635</v>
      </c>
      <c r="AD183" s="16">
        <f t="shared" si="137"/>
        <v>2.9858558817117782</v>
      </c>
      <c r="AE183" s="16">
        <f t="shared" si="137"/>
        <v>8.0941780754929518</v>
      </c>
      <c r="AF183" s="15">
        <f t="shared" si="107"/>
        <v>-4.0504037456468023E-3</v>
      </c>
      <c r="AG183" s="15">
        <f t="shared" si="107"/>
        <v>2.9673830763510267E-4</v>
      </c>
      <c r="AH183" s="15">
        <f t="shared" si="107"/>
        <v>9.7937136394747881E-3</v>
      </c>
      <c r="AI183" s="1">
        <f t="shared" si="130"/>
        <v>445977.23624777159</v>
      </c>
      <c r="AJ183" s="1">
        <f t="shared" si="130"/>
        <v>171333.65340042254</v>
      </c>
      <c r="AK183" s="1">
        <f t="shared" si="130"/>
        <v>62462.887514924681</v>
      </c>
      <c r="AL183" s="14">
        <f t="shared" si="135"/>
        <v>65.848050245940456</v>
      </c>
      <c r="AM183" s="14">
        <f t="shared" si="135"/>
        <v>14.792837146777911</v>
      </c>
      <c r="AN183" s="14">
        <f t="shared" si="135"/>
        <v>4.8161729880167146</v>
      </c>
      <c r="AO183" s="11">
        <f t="shared" si="136"/>
        <v>5.7541606600474511E-3</v>
      </c>
      <c r="AP183" s="11">
        <f t="shared" si="136"/>
        <v>7.2487247917343558E-3</v>
      </c>
      <c r="AQ183" s="11">
        <f t="shared" si="136"/>
        <v>6.5755079887778048E-3</v>
      </c>
      <c r="AR183" s="1">
        <f t="shared" si="101"/>
        <v>236661.0253490239</v>
      </c>
      <c r="AS183" s="1">
        <f t="shared" si="101"/>
        <v>93205.207373442317</v>
      </c>
      <c r="AT183" s="1">
        <f t="shared" si="101"/>
        <v>33757.963876511152</v>
      </c>
      <c r="AU183" s="1">
        <f t="shared" si="108"/>
        <v>47332.205069804782</v>
      </c>
      <c r="AV183" s="1">
        <f t="shared" si="108"/>
        <v>18641.041474688463</v>
      </c>
      <c r="AW183" s="1">
        <f t="shared" si="108"/>
        <v>6751.5927753022306</v>
      </c>
      <c r="AX183" s="1">
        <f t="shared" si="109"/>
        <v>162476.21567226379</v>
      </c>
      <c r="AY183" s="1">
        <f t="shared" si="109"/>
        <v>25160.887573468368</v>
      </c>
      <c r="AZ183" s="1">
        <f t="shared" si="109"/>
        <v>6182.8826923972365</v>
      </c>
      <c r="BA183" s="1">
        <f t="shared" si="110"/>
        <v>13981.255629852596</v>
      </c>
      <c r="BB183" s="1">
        <f t="shared" si="110"/>
        <v>30029.231673755268</v>
      </c>
      <c r="BC183" s="1">
        <f t="shared" si="110"/>
        <v>38129.980095697218</v>
      </c>
      <c r="BD183" s="1">
        <f>SUM(BA183:BC183)*BT183*0.75+0.1*econlow!BD183+0.15*econhigh!BD183</f>
        <v>2228.6786483850838</v>
      </c>
      <c r="BE183" s="2">
        <f t="shared" si="131"/>
        <v>0.14950789050460667</v>
      </c>
      <c r="BF183" s="2">
        <f t="shared" si="131"/>
        <v>0.11076968641152254</v>
      </c>
      <c r="BG183" s="2">
        <f t="shared" si="131"/>
        <v>5.7402569690651904E-2</v>
      </c>
      <c r="BH183" s="2">
        <f t="shared" si="104"/>
        <v>8.614769126330582E-2</v>
      </c>
      <c r="BI183" s="2">
        <f t="shared" si="111"/>
        <v>2.2352609323137459E-3</v>
      </c>
      <c r="BJ183" s="2">
        <f t="shared" si="111"/>
        <v>1.2269923427707043E-3</v>
      </c>
      <c r="BK183" s="2">
        <f t="shared" si="111"/>
        <v>3.295055007090149E-4</v>
      </c>
      <c r="BL183" s="2">
        <f t="shared" si="105"/>
        <v>528.99914416398622</v>
      </c>
      <c r="BM183" s="2">
        <f t="shared" si="105"/>
        <v>114.36207575356931</v>
      </c>
      <c r="BN183" s="2">
        <f t="shared" si="105"/>
        <v>11.123434790046645</v>
      </c>
      <c r="BO183" s="2">
        <f t="shared" si="112"/>
        <v>708.03186847684049</v>
      </c>
      <c r="BP183" s="2">
        <f t="shared" si="112"/>
        <v>65.721940399284634</v>
      </c>
      <c r="BQ183" s="2">
        <f t="shared" si="112"/>
        <v>7.9187490233515909</v>
      </c>
      <c r="BR183" s="11">
        <f t="shared" si="113"/>
        <v>3.614137287982741E-2</v>
      </c>
      <c r="BS183" s="17">
        <f t="shared" si="102"/>
        <v>5.06805304497779E-3</v>
      </c>
      <c r="BT183" s="17">
        <f t="shared" si="103"/>
        <v>2.7155548917448584E-2</v>
      </c>
      <c r="BU183" s="12">
        <f>(BU$3*tempmid!$I293+BU$4*tempmid!$I293^2+BU$5*tempmid!$I293^6)*(K183/K$56)^$BW$1</f>
        <v>-6.0533411008262901</v>
      </c>
      <c r="BV183" s="12">
        <f>(BV$3*tempmid!$I293+BV$4*tempmid!$I293^2+BV$5*tempmid!$I293^6)*(L183/L$56)^$BW$1</f>
        <v>-5.5408629024129494</v>
      </c>
      <c r="BW183" s="12">
        <f>(BW$3*tempmid!$I293+BW$4*tempmid!$I293^2+BW$5*tempmid!$I293^6)*(M183/M$56)^$BW$1</f>
        <v>-5.7983282701082075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89"/>
        <v>2138</v>
      </c>
      <c r="B184" s="5">
        <f t="shared" si="132"/>
        <v>1165.2777277407038</v>
      </c>
      <c r="C184" s="5">
        <f t="shared" si="132"/>
        <v>2963.5288250961903</v>
      </c>
      <c r="D184" s="5">
        <f t="shared" si="132"/>
        <v>4368.0271328954095</v>
      </c>
      <c r="E184" s="15">
        <f t="shared" si="133"/>
        <v>5.7842818823911106E-6</v>
      </c>
      <c r="F184" s="15">
        <f t="shared" si="133"/>
        <v>1.139542317611236E-5</v>
      </c>
      <c r="G184" s="15">
        <f t="shared" si="133"/>
        <v>2.3263351054463962E-5</v>
      </c>
      <c r="H184" s="5">
        <f t="shared" si="92"/>
        <v>237899.61868918856</v>
      </c>
      <c r="I184" s="5">
        <f t="shared" si="92"/>
        <v>93931.934073023149</v>
      </c>
      <c r="J184" s="5">
        <f t="shared" si="92"/>
        <v>34000.025580222456</v>
      </c>
      <c r="K184" s="5">
        <f t="shared" si="93"/>
        <v>204157.01169406174</v>
      </c>
      <c r="L184" s="5">
        <f t="shared" si="93"/>
        <v>31695.974500931101</v>
      </c>
      <c r="M184" s="5">
        <f t="shared" si="93"/>
        <v>7783.8402889418521</v>
      </c>
      <c r="N184" s="15">
        <f t="shared" si="94"/>
        <v>5.2278032170502975E-3</v>
      </c>
      <c r="O184" s="15">
        <f t="shared" si="94"/>
        <v>7.785576987477949E-3</v>
      </c>
      <c r="P184" s="15">
        <f t="shared" si="94"/>
        <v>7.1470770115988902E-3</v>
      </c>
      <c r="Q184" s="5">
        <f t="shared" si="95"/>
        <v>8406.7246101826713</v>
      </c>
      <c r="R184" s="5">
        <f t="shared" si="95"/>
        <v>11728.488304090928</v>
      </c>
      <c r="S184" s="5">
        <f t="shared" si="95"/>
        <v>6381.5008352871364</v>
      </c>
      <c r="T184" s="5">
        <f t="shared" si="134"/>
        <v>35.337276522355005</v>
      </c>
      <c r="U184" s="5">
        <f t="shared" si="134"/>
        <v>124.86156513048208</v>
      </c>
      <c r="V184" s="5">
        <f t="shared" si="134"/>
        <v>187.69105982670803</v>
      </c>
      <c r="W184" s="15">
        <f t="shared" si="97"/>
        <v>-1.0734613539272964E-2</v>
      </c>
      <c r="X184" s="15">
        <f t="shared" si="97"/>
        <v>-1.217998157191269E-2</v>
      </c>
      <c r="Y184" s="15">
        <f t="shared" si="97"/>
        <v>-9.7425357312937999E-3</v>
      </c>
      <c r="Z184" s="5">
        <f t="shared" si="100"/>
        <v>9899.712350202024</v>
      </c>
      <c r="AA184" s="5">
        <f t="shared" si="100"/>
        <v>31289.821258969325</v>
      </c>
      <c r="AB184" s="5">
        <f t="shared" si="100"/>
        <v>49295.057222185722</v>
      </c>
      <c r="AC184" s="16">
        <f t="shared" si="137"/>
        <v>1.3769091436990888</v>
      </c>
      <c r="AD184" s="16">
        <f t="shared" si="137"/>
        <v>2.9867418995329595</v>
      </c>
      <c r="AE184" s="16">
        <f t="shared" si="137"/>
        <v>8.1734501377112441</v>
      </c>
      <c r="AF184" s="15">
        <f t="shared" si="107"/>
        <v>-4.0504037456468023E-3</v>
      </c>
      <c r="AG184" s="15">
        <f t="shared" si="107"/>
        <v>2.9673830763510267E-4</v>
      </c>
      <c r="AH184" s="15">
        <f t="shared" si="107"/>
        <v>9.7937136394747881E-3</v>
      </c>
      <c r="AI184" s="1">
        <f t="shared" ref="AI184:AK199" si="138">(1-$AI$5)*AI183+AU183</f>
        <v>448711.71769279923</v>
      </c>
      <c r="AJ184" s="1">
        <f t="shared" si="138"/>
        <v>172841.32953506877</v>
      </c>
      <c r="AK184" s="1">
        <f t="shared" si="138"/>
        <v>62968.191538734449</v>
      </c>
      <c r="AL184" s="14">
        <f t="shared" si="135"/>
        <v>66.223161503603805</v>
      </c>
      <c r="AM184" s="14">
        <f t="shared" si="135"/>
        <v>14.898994060090189</v>
      </c>
      <c r="AN184" s="14">
        <f t="shared" si="135"/>
        <v>4.8475250841351736</v>
      </c>
      <c r="AO184" s="11">
        <f t="shared" si="136"/>
        <v>5.6966190534469769E-3</v>
      </c>
      <c r="AP184" s="11">
        <f t="shared" si="136"/>
        <v>7.1762375438170125E-3</v>
      </c>
      <c r="AQ184" s="11">
        <f t="shared" si="136"/>
        <v>6.5097529088900263E-3</v>
      </c>
      <c r="AR184" s="1">
        <f t="shared" si="101"/>
        <v>237899.61868918856</v>
      </c>
      <c r="AS184" s="1">
        <f t="shared" si="101"/>
        <v>93931.934073023149</v>
      </c>
      <c r="AT184" s="1">
        <f t="shared" si="101"/>
        <v>34000.025580222456</v>
      </c>
      <c r="AU184" s="1">
        <f t="shared" si="108"/>
        <v>47579.923737837715</v>
      </c>
      <c r="AV184" s="1">
        <f t="shared" si="108"/>
        <v>18786.38681460463</v>
      </c>
      <c r="AW184" s="1">
        <f t="shared" si="108"/>
        <v>6800.0051160444918</v>
      </c>
      <c r="AX184" s="1">
        <f t="shared" si="109"/>
        <v>163325.60935524941</v>
      </c>
      <c r="AY184" s="1">
        <f t="shared" si="109"/>
        <v>25356.779600744878</v>
      </c>
      <c r="AZ184" s="1">
        <f t="shared" si="109"/>
        <v>6227.0722311534819</v>
      </c>
      <c r="BA184" s="1">
        <f t="shared" si="110"/>
        <v>13987.412475832605</v>
      </c>
      <c r="BB184" s="1">
        <f t="shared" si="110"/>
        <v>30052.557297402505</v>
      </c>
      <c r="BC184" s="1">
        <f t="shared" si="110"/>
        <v>38161.974720877639</v>
      </c>
      <c r="BD184" s="1">
        <f>SUM(BA184:BC184)*BT184*0.75+0.1*econlow!BD184+0.15*econhigh!BD184</f>
        <v>2165.3644585927382</v>
      </c>
      <c r="BE184" s="2">
        <f t="shared" ref="BE184:BG199" si="139">BE183</f>
        <v>0.14950789050460667</v>
      </c>
      <c r="BF184" s="2">
        <f t="shared" si="139"/>
        <v>0.11076968641152254</v>
      </c>
      <c r="BG184" s="2">
        <f t="shared" si="139"/>
        <v>5.7402569690651904E-2</v>
      </c>
      <c r="BH184" s="2">
        <f t="shared" si="104"/>
        <v>8.5934098667728942E-2</v>
      </c>
      <c r="BI184" s="2">
        <f t="shared" si="111"/>
        <v>2.2352609323137459E-3</v>
      </c>
      <c r="BJ184" s="2">
        <f t="shared" si="111"/>
        <v>1.2269923427707043E-3</v>
      </c>
      <c r="BK184" s="2">
        <f t="shared" si="111"/>
        <v>3.295055007090149E-4</v>
      </c>
      <c r="BL184" s="2">
        <f t="shared" si="105"/>
        <v>531.76772346828022</v>
      </c>
      <c r="BM184" s="2">
        <f t="shared" si="105"/>
        <v>115.25376384924202</v>
      </c>
      <c r="BN184" s="2">
        <f t="shared" si="105"/>
        <v>11.203195452930515</v>
      </c>
      <c r="BO184" s="2">
        <f t="shared" si="112"/>
        <v>718.56370940606257</v>
      </c>
      <c r="BP184" s="2">
        <f t="shared" si="112"/>
        <v>66.50604230162557</v>
      </c>
      <c r="BQ184" s="2">
        <f t="shared" si="112"/>
        <v>7.9183956681737682</v>
      </c>
      <c r="BR184" s="11">
        <f t="shared" si="113"/>
        <v>3.6053674772799943E-2</v>
      </c>
      <c r="BS184" s="17">
        <f t="shared" si="102"/>
        <v>4.8912756286256191E-3</v>
      </c>
      <c r="BT184" s="17">
        <f t="shared" si="103"/>
        <v>2.6364610599464645E-2</v>
      </c>
      <c r="BU184" s="12">
        <f>(BU$3*tempmid!$I294+BU$4*tempmid!$I294^2+BU$5*tempmid!$I294^6)*(K184/K$56)^$BW$1</f>
        <v>-6.2122537419026056</v>
      </c>
      <c r="BV184" s="12">
        <f>(BV$3*tempmid!$I294+BV$4*tempmid!$I294^2+BV$5*tempmid!$I294^6)*(L184/L$56)^$BW$1</f>
        <v>-5.6491900240374227</v>
      </c>
      <c r="BW184" s="12">
        <f>(BW$3*tempmid!$I294+BW$4*tempmid!$I294^2+BW$5*tempmid!$I294^6)*(M184/M$56)^$BW$1</f>
        <v>-5.8902330284055031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89"/>
        <v>2139</v>
      </c>
      <c r="B185" s="5">
        <f t="shared" si="132"/>
        <v>1165.28413102081</v>
      </c>
      <c r="C185" s="5">
        <f t="shared" si="132"/>
        <v>2963.560907227994</v>
      </c>
      <c r="D185" s="5">
        <f t="shared" si="132"/>
        <v>4368.1236670965873</v>
      </c>
      <c r="E185" s="15">
        <f t="shared" si="133"/>
        <v>5.4950677882715551E-6</v>
      </c>
      <c r="F185" s="15">
        <f t="shared" si="133"/>
        <v>1.0825652017306742E-5</v>
      </c>
      <c r="G185" s="15">
        <f t="shared" si="133"/>
        <v>2.2100183501740762E-5</v>
      </c>
      <c r="H185" s="5">
        <f t="shared" si="92"/>
        <v>239124.35813290143</v>
      </c>
      <c r="I185" s="5">
        <f t="shared" si="92"/>
        <v>94655.147361544747</v>
      </c>
      <c r="J185" s="5">
        <f t="shared" si="92"/>
        <v>34240.815563869815</v>
      </c>
      <c r="K185" s="5">
        <f t="shared" si="93"/>
        <v>205206.91200301866</v>
      </c>
      <c r="L185" s="5">
        <f t="shared" si="93"/>
        <v>31939.666612110123</v>
      </c>
      <c r="M185" s="5">
        <f t="shared" si="93"/>
        <v>7838.7926197678062</v>
      </c>
      <c r="N185" s="15">
        <f t="shared" si="94"/>
        <v>5.1426120525814856E-3</v>
      </c>
      <c r="O185" s="15">
        <f t="shared" si="94"/>
        <v>7.6884246348654095E-3</v>
      </c>
      <c r="P185" s="15">
        <f t="shared" si="94"/>
        <v>7.0597968080128304E-3</v>
      </c>
      <c r="Q185" s="5">
        <f t="shared" si="95"/>
        <v>8359.2960438803475</v>
      </c>
      <c r="R185" s="5">
        <f t="shared" si="95"/>
        <v>11674.837204677464</v>
      </c>
      <c r="S185" s="5">
        <f t="shared" si="95"/>
        <v>6364.0826572071501</v>
      </c>
      <c r="T185" s="5">
        <f t="shared" si="134"/>
        <v>34.957944515357099</v>
      </c>
      <c r="U185" s="5">
        <f t="shared" si="134"/>
        <v>123.34075356815264</v>
      </c>
      <c r="V185" s="5">
        <f t="shared" si="134"/>
        <v>185.86247296990192</v>
      </c>
      <c r="W185" s="15">
        <f t="shared" si="97"/>
        <v>-1.0734613539272964E-2</v>
      </c>
      <c r="X185" s="15">
        <f t="shared" si="97"/>
        <v>-1.217998157191269E-2</v>
      </c>
      <c r="Y185" s="15">
        <f t="shared" si="97"/>
        <v>-9.7425357312937999E-3</v>
      </c>
      <c r="Z185" s="5">
        <f t="shared" si="100"/>
        <v>9804.8228984905872</v>
      </c>
      <c r="AA185" s="5">
        <f t="shared" si="100"/>
        <v>31158.952240028546</v>
      </c>
      <c r="AB185" s="5">
        <f t="shared" si="100"/>
        <v>49646.331420183938</v>
      </c>
      <c r="AC185" s="16">
        <f t="shared" si="137"/>
        <v>1.3713321057460346</v>
      </c>
      <c r="AD185" s="16">
        <f t="shared" si="137"/>
        <v>2.9876281802695699</v>
      </c>
      <c r="AE185" s="16">
        <f t="shared" si="137"/>
        <v>8.2534985678065134</v>
      </c>
      <c r="AF185" s="15">
        <f t="shared" si="107"/>
        <v>-4.0504037456468023E-3</v>
      </c>
      <c r="AG185" s="15">
        <f t="shared" si="107"/>
        <v>2.9673830763510267E-4</v>
      </c>
      <c r="AH185" s="15">
        <f t="shared" si="107"/>
        <v>9.7937136394747881E-3</v>
      </c>
      <c r="AI185" s="1">
        <f t="shared" si="138"/>
        <v>451420.469661357</v>
      </c>
      <c r="AJ185" s="1">
        <f t="shared" si="138"/>
        <v>174343.58339616653</v>
      </c>
      <c r="AK185" s="1">
        <f t="shared" si="138"/>
        <v>63471.377500905495</v>
      </c>
      <c r="AL185" s="14">
        <f t="shared" si="135"/>
        <v>66.596637145968728</v>
      </c>
      <c r="AM185" s="14">
        <f t="shared" si="135"/>
        <v>15.004843593423924</v>
      </c>
      <c r="AN185" s="14">
        <f t="shared" si="135"/>
        <v>4.8787657127473665</v>
      </c>
      <c r="AO185" s="11">
        <f t="shared" si="136"/>
        <v>5.6396528629125073E-3</v>
      </c>
      <c r="AP185" s="11">
        <f t="shared" si="136"/>
        <v>7.104475168378842E-3</v>
      </c>
      <c r="AQ185" s="11">
        <f t="shared" si="136"/>
        <v>6.444655379801126E-3</v>
      </c>
      <c r="AR185" s="1">
        <f t="shared" si="101"/>
        <v>239124.35813290143</v>
      </c>
      <c r="AS185" s="1">
        <f t="shared" si="101"/>
        <v>94655.147361544747</v>
      </c>
      <c r="AT185" s="1">
        <f t="shared" si="101"/>
        <v>34240.815563869815</v>
      </c>
      <c r="AU185" s="1">
        <f t="shared" si="108"/>
        <v>47824.871626580287</v>
      </c>
      <c r="AV185" s="1">
        <f t="shared" si="108"/>
        <v>18931.02947230895</v>
      </c>
      <c r="AW185" s="1">
        <f t="shared" si="108"/>
        <v>6848.1631127739638</v>
      </c>
      <c r="AX185" s="1">
        <f t="shared" si="109"/>
        <v>164165.52960241493</v>
      </c>
      <c r="AY185" s="1">
        <f t="shared" si="109"/>
        <v>25551.733289688098</v>
      </c>
      <c r="AZ185" s="1">
        <f t="shared" si="109"/>
        <v>6271.0340958142451</v>
      </c>
      <c r="BA185" s="1">
        <f t="shared" si="110"/>
        <v>13993.46658563468</v>
      </c>
      <c r="BB185" s="1">
        <f t="shared" si="110"/>
        <v>30075.580606181495</v>
      </c>
      <c r="BC185" s="1">
        <f t="shared" si="110"/>
        <v>38193.54782743856</v>
      </c>
      <c r="BD185" s="1">
        <f>SUM(BA185:BC185)*BT185*0.75+0.1*econlow!BD185+0.15*econhigh!BD185</f>
        <v>2103.8264045935634</v>
      </c>
      <c r="BE185" s="2">
        <f t="shared" si="139"/>
        <v>0.14950789050460667</v>
      </c>
      <c r="BF185" s="2">
        <f t="shared" si="139"/>
        <v>0.11076968641152254</v>
      </c>
      <c r="BG185" s="2">
        <f t="shared" si="139"/>
        <v>5.7402569690651904E-2</v>
      </c>
      <c r="BH185" s="2">
        <f t="shared" si="104"/>
        <v>8.5721042067910841E-2</v>
      </c>
      <c r="BI185" s="2">
        <f t="shared" si="111"/>
        <v>2.2352609323137459E-3</v>
      </c>
      <c r="BJ185" s="2">
        <f t="shared" si="111"/>
        <v>1.2269923427707043E-3</v>
      </c>
      <c r="BK185" s="2">
        <f t="shared" si="111"/>
        <v>3.295055007090149E-4</v>
      </c>
      <c r="BL185" s="2">
        <f t="shared" si="105"/>
        <v>534.50533569907532</v>
      </c>
      <c r="BM185" s="2">
        <f t="shared" si="105"/>
        <v>116.14114101644803</v>
      </c>
      <c r="BN185" s="2">
        <f t="shared" si="105"/>
        <v>11.282537077057954</v>
      </c>
      <c r="BO185" s="2">
        <f t="shared" si="112"/>
        <v>729.25291405767041</v>
      </c>
      <c r="BP185" s="2">
        <f t="shared" si="112"/>
        <v>67.29957355244602</v>
      </c>
      <c r="BQ185" s="2">
        <f t="shared" si="112"/>
        <v>7.918050520327907</v>
      </c>
      <c r="BR185" s="11">
        <f t="shared" si="113"/>
        <v>3.5966939110199075E-2</v>
      </c>
      <c r="BS185" s="17">
        <f t="shared" si="102"/>
        <v>4.7210639252819068E-3</v>
      </c>
      <c r="BT185" s="17">
        <f t="shared" si="103"/>
        <v>2.5596709319868585E-2</v>
      </c>
      <c r="BU185" s="12">
        <f>(BU$3*tempmid!$I295+BU$4*tempmid!$I295^2+BU$5*tempmid!$I295^6)*(K185/K$56)^$BW$1</f>
        <v>-6.3717528637712926</v>
      </c>
      <c r="BV185" s="12">
        <f>(BV$3*tempmid!$I295+BV$4*tempmid!$I295^2+BV$5*tempmid!$I295^6)*(L185/L$56)^$BW$1</f>
        <v>-5.757741278591288</v>
      </c>
      <c r="BW185" s="12">
        <f>(BW$3*tempmid!$I295+BW$4*tempmid!$I295^2+BW$5*tempmid!$I295^6)*(M185/M$56)^$BW$1</f>
        <v>-5.9822888872556517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140">1+A185</f>
        <v>2140</v>
      </c>
      <c r="B186" s="5">
        <f t="shared" ref="B186:D201" si="141">B185*(1+E186)</f>
        <v>1165.2902141703378</v>
      </c>
      <c r="C186" s="5">
        <f t="shared" si="141"/>
        <v>2963.5913855831523</v>
      </c>
      <c r="D186" s="5">
        <f t="shared" si="141"/>
        <v>4368.2153766144584</v>
      </c>
      <c r="E186" s="15">
        <f t="shared" ref="E186:G201" si="142">E185*$E$5</f>
        <v>5.2203143988579772E-6</v>
      </c>
      <c r="F186" s="15">
        <f t="shared" si="142"/>
        <v>1.0284369416441405E-5</v>
      </c>
      <c r="G186" s="15">
        <f t="shared" si="142"/>
        <v>2.0995174326653724E-5</v>
      </c>
      <c r="H186" s="5">
        <f t="shared" ref="H186:J249" si="143">AR186</f>
        <v>240335.19318080641</v>
      </c>
      <c r="I186" s="5">
        <f t="shared" si="143"/>
        <v>95374.783788011468</v>
      </c>
      <c r="J186" s="5">
        <f t="shared" si="143"/>
        <v>34480.317574383516</v>
      </c>
      <c r="K186" s="5">
        <f t="shared" ref="K186:M249" si="144">H186/B186*1000</f>
        <v>206244.92530551288</v>
      </c>
      <c r="L186" s="5">
        <f t="shared" si="144"/>
        <v>32182.163928528345</v>
      </c>
      <c r="M186" s="5">
        <f t="shared" si="144"/>
        <v>7893.456389301743</v>
      </c>
      <c r="N186" s="15">
        <f t="shared" ref="N186:P249" si="145">K186/K185-1</f>
        <v>5.0583739717253717E-3</v>
      </c>
      <c r="O186" s="15">
        <f t="shared" si="145"/>
        <v>7.5923559053767686E-3</v>
      </c>
      <c r="P186" s="15">
        <f t="shared" si="145"/>
        <v>6.9734935194083469E-3</v>
      </c>
      <c r="Q186" s="5">
        <f t="shared" ref="Q186:S249" si="146">T186*H186/1000</f>
        <v>8311.4361578210901</v>
      </c>
      <c r="R186" s="5">
        <f t="shared" si="146"/>
        <v>11620.317300561126</v>
      </c>
      <c r="S186" s="5">
        <f t="shared" si="146"/>
        <v>6346.1611069948895</v>
      </c>
      <c r="T186" s="5">
        <f t="shared" ref="T186:V201" si="147">T185*(1+W186)</f>
        <v>34.582684490857396</v>
      </c>
      <c r="U186" s="5">
        <f t="shared" si="147"/>
        <v>121.83846546262671</v>
      </c>
      <c r="V186" s="5">
        <f t="shared" si="147"/>
        <v>184.05170118588603</v>
      </c>
      <c r="W186" s="15">
        <f t="shared" ref="W186:Y249" si="148">T$5-1</f>
        <v>-1.0734613539272964E-2</v>
      </c>
      <c r="X186" s="15">
        <f t="shared" si="148"/>
        <v>-1.217998157191269E-2</v>
      </c>
      <c r="Y186" s="15">
        <f t="shared" si="148"/>
        <v>-9.7425357312937999E-3</v>
      </c>
      <c r="Z186" s="5">
        <f t="shared" si="100"/>
        <v>9710.0171850439765</v>
      </c>
      <c r="AA186" s="5">
        <f t="shared" si="100"/>
        <v>31025.621684576745</v>
      </c>
      <c r="AB186" s="5">
        <f t="shared" si="100"/>
        <v>49995.717578023323</v>
      </c>
      <c r="AC186" s="16">
        <f t="shared" si="137"/>
        <v>1.365777657048395</v>
      </c>
      <c r="AD186" s="16">
        <f t="shared" si="137"/>
        <v>2.9885147239996259</v>
      </c>
      <c r="AE186" s="16">
        <f t="shared" si="137"/>
        <v>8.3343309693034264</v>
      </c>
      <c r="AF186" s="15">
        <f t="shared" si="107"/>
        <v>-4.0504037456468023E-3</v>
      </c>
      <c r="AG186" s="15">
        <f t="shared" si="107"/>
        <v>2.9673830763510267E-4</v>
      </c>
      <c r="AH186" s="15">
        <f t="shared" si="107"/>
        <v>9.7937136394747881E-3</v>
      </c>
      <c r="AI186" s="1">
        <f t="shared" si="138"/>
        <v>454103.29432180163</v>
      </c>
      <c r="AJ186" s="1">
        <f t="shared" si="138"/>
        <v>175840.25452885884</v>
      </c>
      <c r="AK186" s="1">
        <f t="shared" si="138"/>
        <v>63972.402863588912</v>
      </c>
      <c r="AL186" s="14">
        <f t="shared" ref="AL186:AN201" si="149">AL185*(1+AO186)</f>
        <v>66.968463242155934</v>
      </c>
      <c r="AM186" s="14">
        <f t="shared" si="149"/>
        <v>15.110379116751664</v>
      </c>
      <c r="AN186" s="14">
        <f t="shared" si="149"/>
        <v>4.9098932568078393</v>
      </c>
      <c r="AO186" s="11">
        <f t="shared" ref="AO186:AQ201" si="150">AO$5*AO185</f>
        <v>5.5832563342833822E-3</v>
      </c>
      <c r="AP186" s="11">
        <f t="shared" si="150"/>
        <v>7.0334304166950537E-3</v>
      </c>
      <c r="AQ186" s="11">
        <f t="shared" si="150"/>
        <v>6.3802088260031149E-3</v>
      </c>
      <c r="AR186" s="1">
        <f t="shared" si="101"/>
        <v>240335.19318080641</v>
      </c>
      <c r="AS186" s="1">
        <f t="shared" si="101"/>
        <v>95374.783788011468</v>
      </c>
      <c r="AT186" s="1">
        <f t="shared" si="101"/>
        <v>34480.317574383516</v>
      </c>
      <c r="AU186" s="1">
        <f t="shared" si="108"/>
        <v>48067.038636161284</v>
      </c>
      <c r="AV186" s="1">
        <f t="shared" si="108"/>
        <v>19074.956757602293</v>
      </c>
      <c r="AW186" s="1">
        <f t="shared" si="108"/>
        <v>6896.0635148767033</v>
      </c>
      <c r="AX186" s="1">
        <f t="shared" si="109"/>
        <v>164995.9402444103</v>
      </c>
      <c r="AY186" s="1">
        <f t="shared" si="109"/>
        <v>25745.731142822679</v>
      </c>
      <c r="AZ186" s="1">
        <f t="shared" si="109"/>
        <v>6314.7651114413939</v>
      </c>
      <c r="BA186" s="1">
        <f t="shared" si="110"/>
        <v>13999.419251476802</v>
      </c>
      <c r="BB186" s="1">
        <f t="shared" si="110"/>
        <v>30098.305568579028</v>
      </c>
      <c r="BC186" s="1">
        <f t="shared" si="110"/>
        <v>38224.705708156762</v>
      </c>
      <c r="BD186" s="1">
        <f>SUM(BA186:BC186)*BT186*0.75+0.1*econlow!BD186+0.15*econhigh!BD186</f>
        <v>2044.015643530254</v>
      </c>
      <c r="BE186" s="2">
        <f t="shared" si="139"/>
        <v>0.14950789050460667</v>
      </c>
      <c r="BF186" s="2">
        <f t="shared" si="139"/>
        <v>0.11076968641152254</v>
      </c>
      <c r="BG186" s="2">
        <f t="shared" si="139"/>
        <v>5.7402569690651904E-2</v>
      </c>
      <c r="BH186" s="2">
        <f t="shared" si="104"/>
        <v>8.5508533511300694E-2</v>
      </c>
      <c r="BI186" s="2">
        <f t="shared" si="111"/>
        <v>2.2352609323137459E-3</v>
      </c>
      <c r="BJ186" s="2">
        <f t="shared" si="111"/>
        <v>1.2269923427707043E-3</v>
      </c>
      <c r="BK186" s="2">
        <f t="shared" si="111"/>
        <v>3.295055007090149E-4</v>
      </c>
      <c r="BL186" s="2">
        <f t="shared" si="105"/>
        <v>537.21186797713358</v>
      </c>
      <c r="BM186" s="2">
        <f t="shared" si="105"/>
        <v>117.02412940130158</v>
      </c>
      <c r="BN186" s="2">
        <f t="shared" si="105"/>
        <v>11.361454306953087</v>
      </c>
      <c r="BO186" s="2">
        <f t="shared" si="112"/>
        <v>740.10183631444863</v>
      </c>
      <c r="BP186" s="2">
        <f t="shared" si="112"/>
        <v>68.102647541896772</v>
      </c>
      <c r="BQ186" s="2">
        <f t="shared" si="112"/>
        <v>7.917713469880808</v>
      </c>
      <c r="BR186" s="11">
        <f t="shared" si="113"/>
        <v>3.5881156606310832E-2</v>
      </c>
      <c r="BS186" s="17">
        <f t="shared" si="102"/>
        <v>4.5571569391363673E-3</v>
      </c>
      <c r="BT186" s="17">
        <f t="shared" si="103"/>
        <v>2.4851174096959791E-2</v>
      </c>
      <c r="BU186" s="12">
        <f>(BU$3*tempmid!$I296+BU$4*tempmid!$I296^2+BU$5*tempmid!$I296^6)*(K186/K$56)^$BW$1</f>
        <v>-6.5318185210364623</v>
      </c>
      <c r="BV186" s="12">
        <f>(BV$3*tempmid!$I296+BV$4*tempmid!$I296^2+BV$5*tempmid!$I296^6)*(L186/L$56)^$BW$1</f>
        <v>-5.8665040093450216</v>
      </c>
      <c r="BW186" s="12">
        <f>(BW$3*tempmid!$I296+BW$4*tempmid!$I296^2+BW$5*tempmid!$I296^6)*(M186/M$56)^$BW$1</f>
        <v>-6.0744857278623492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140"/>
        <v>2141</v>
      </c>
      <c r="B187" s="5">
        <f t="shared" si="141"/>
        <v>1165.2959931925573</v>
      </c>
      <c r="C187" s="5">
        <f t="shared" si="141"/>
        <v>2963.6203403183304</v>
      </c>
      <c r="D187" s="5">
        <f t="shared" si="141"/>
        <v>4368.3025024856197</v>
      </c>
      <c r="E187" s="15">
        <f t="shared" si="142"/>
        <v>4.9592986789150782E-6</v>
      </c>
      <c r="F187" s="15">
        <f t="shared" si="142"/>
        <v>9.7701509456193339E-6</v>
      </c>
      <c r="G187" s="15">
        <f t="shared" si="142"/>
        <v>1.9945415610321037E-5</v>
      </c>
      <c r="H187" s="5">
        <f t="shared" si="143"/>
        <v>241532.07754723696</v>
      </c>
      <c r="I187" s="5">
        <f t="shared" si="143"/>
        <v>96090.781589852864</v>
      </c>
      <c r="J187" s="5">
        <f t="shared" si="143"/>
        <v>34718.515849759839</v>
      </c>
      <c r="K187" s="5">
        <f t="shared" si="144"/>
        <v>207271.01007660071</v>
      </c>
      <c r="L187" s="5">
        <f t="shared" si="144"/>
        <v>32423.445163536533</v>
      </c>
      <c r="M187" s="5">
        <f t="shared" si="144"/>
        <v>7947.8277500252243</v>
      </c>
      <c r="N187" s="15">
        <f t="shared" si="145"/>
        <v>4.9750788756033337E-3</v>
      </c>
      <c r="O187" s="15">
        <f t="shared" si="145"/>
        <v>7.4973589577145283E-3</v>
      </c>
      <c r="P187" s="15">
        <f t="shared" si="145"/>
        <v>6.8881562197737889E-3</v>
      </c>
      <c r="Q187" s="5">
        <f t="shared" si="146"/>
        <v>8263.1632556451696</v>
      </c>
      <c r="R187" s="5">
        <f t="shared" si="146"/>
        <v>11564.955589664445</v>
      </c>
      <c r="S187" s="5">
        <f t="shared" si="146"/>
        <v>6327.7470829169206</v>
      </c>
      <c r="T187" s="5">
        <f t="shared" si="147"/>
        <v>34.211452737697435</v>
      </c>
      <c r="U187" s="5">
        <f t="shared" si="147"/>
        <v>120.35447519854181</v>
      </c>
      <c r="V187" s="5">
        <f t="shared" si="147"/>
        <v>182.25857091067712</v>
      </c>
      <c r="W187" s="15">
        <f t="shared" si="148"/>
        <v>-1.0734613539272964E-2</v>
      </c>
      <c r="X187" s="15">
        <f t="shared" si="148"/>
        <v>-1.217998157191269E-2</v>
      </c>
      <c r="Y187" s="15">
        <f t="shared" si="148"/>
        <v>-9.7425357312937999E-3</v>
      </c>
      <c r="Z187" s="5">
        <f t="shared" si="100"/>
        <v>9615.3196343154905</v>
      </c>
      <c r="AA187" s="5">
        <f t="shared" si="100"/>
        <v>30889.899742497011</v>
      </c>
      <c r="AB187" s="5">
        <f t="shared" si="100"/>
        <v>50343.192213814116</v>
      </c>
      <c r="AC187" s="16">
        <f t="shared" si="137"/>
        <v>1.3602457061105655</v>
      </c>
      <c r="AD187" s="16">
        <f t="shared" si="137"/>
        <v>2.9894015308011683</v>
      </c>
      <c r="AE187" s="16">
        <f t="shared" si="137"/>
        <v>8.4159550201933904</v>
      </c>
      <c r="AF187" s="15">
        <f t="shared" si="107"/>
        <v>-4.0504037456468023E-3</v>
      </c>
      <c r="AG187" s="15">
        <f t="shared" si="107"/>
        <v>2.9673830763510267E-4</v>
      </c>
      <c r="AH187" s="15">
        <f t="shared" si="107"/>
        <v>9.7937136394747881E-3</v>
      </c>
      <c r="AI187" s="1">
        <f t="shared" si="138"/>
        <v>456760.00352578278</v>
      </c>
      <c r="AJ187" s="1">
        <f t="shared" si="138"/>
        <v>177331.18583357523</v>
      </c>
      <c r="AK187" s="1">
        <f t="shared" si="138"/>
        <v>64471.226092106728</v>
      </c>
      <c r="AL187" s="14">
        <f t="shared" si="149"/>
        <v>67.338626317783991</v>
      </c>
      <c r="AM187" s="14">
        <f t="shared" si="149"/>
        <v>15.215594138838345</v>
      </c>
      <c r="AN187" s="14">
        <f t="shared" si="149"/>
        <v>4.9409061396567395</v>
      </c>
      <c r="AO187" s="11">
        <f t="shared" si="150"/>
        <v>5.5274237709405484E-3</v>
      </c>
      <c r="AP187" s="11">
        <f t="shared" si="150"/>
        <v>6.9630961125281034E-3</v>
      </c>
      <c r="AQ187" s="11">
        <f t="shared" si="150"/>
        <v>6.3164067377430837E-3</v>
      </c>
      <c r="AR187" s="1">
        <f t="shared" si="101"/>
        <v>241532.07754723696</v>
      </c>
      <c r="AS187" s="1">
        <f t="shared" si="101"/>
        <v>96090.781589852864</v>
      </c>
      <c r="AT187" s="1">
        <f t="shared" si="101"/>
        <v>34718.515849759839</v>
      </c>
      <c r="AU187" s="1">
        <f t="shared" si="108"/>
        <v>48306.415509447397</v>
      </c>
      <c r="AV187" s="1">
        <f t="shared" si="108"/>
        <v>19218.156317970574</v>
      </c>
      <c r="AW187" s="1">
        <f t="shared" si="108"/>
        <v>6943.7031699519684</v>
      </c>
      <c r="AX187" s="1">
        <f t="shared" si="109"/>
        <v>165816.80806128058</v>
      </c>
      <c r="AY187" s="1">
        <f t="shared" si="109"/>
        <v>25938.756130829228</v>
      </c>
      <c r="AZ187" s="1">
        <f t="shared" si="109"/>
        <v>6358.2622000201791</v>
      </c>
      <c r="BA187" s="1">
        <f t="shared" si="110"/>
        <v>14005.271744552245</v>
      </c>
      <c r="BB187" s="1">
        <f t="shared" si="110"/>
        <v>30120.736079935807</v>
      </c>
      <c r="BC187" s="1">
        <f t="shared" si="110"/>
        <v>38255.454508528608</v>
      </c>
      <c r="BD187" s="1">
        <f>SUM(BA187:BC187)*BT187*0.75+0.1*econlow!BD187+0.15*econhigh!BD187</f>
        <v>1985.8846303642845</v>
      </c>
      <c r="BE187" s="2">
        <f t="shared" si="139"/>
        <v>0.14950789050460667</v>
      </c>
      <c r="BF187" s="2">
        <f t="shared" si="139"/>
        <v>0.11076968641152254</v>
      </c>
      <c r="BG187" s="2">
        <f t="shared" si="139"/>
        <v>5.7402569690651904E-2</v>
      </c>
      <c r="BH187" s="2">
        <f t="shared" si="104"/>
        <v>8.529658501059216E-2</v>
      </c>
      <c r="BI187" s="2">
        <f t="shared" si="111"/>
        <v>2.2352609323137459E-3</v>
      </c>
      <c r="BJ187" s="2">
        <f t="shared" si="111"/>
        <v>1.2269923427707043E-3</v>
      </c>
      <c r="BK187" s="2">
        <f t="shared" si="111"/>
        <v>3.295055007090149E-4</v>
      </c>
      <c r="BL187" s="2">
        <f t="shared" si="105"/>
        <v>539.88721684191285</v>
      </c>
      <c r="BM187" s="2">
        <f t="shared" si="105"/>
        <v>117.90265322160162</v>
      </c>
      <c r="BN187" s="2">
        <f t="shared" si="105"/>
        <v>11.439941948948986</v>
      </c>
      <c r="BO187" s="2">
        <f t="shared" si="112"/>
        <v>751.11286523244507</v>
      </c>
      <c r="BP187" s="2">
        <f t="shared" si="112"/>
        <v>68.915379023406928</v>
      </c>
      <c r="BQ187" s="2">
        <f t="shared" si="112"/>
        <v>7.9173844088296956</v>
      </c>
      <c r="BR187" s="11">
        <f t="shared" si="113"/>
        <v>3.5796317956521023E-2</v>
      </c>
      <c r="BS187" s="17">
        <f t="shared" si="102"/>
        <v>4.3993047948340334E-3</v>
      </c>
      <c r="BT187" s="17">
        <f t="shared" si="103"/>
        <v>2.412735349219397E-2</v>
      </c>
      <c r="BU187" s="12">
        <f>(BU$3*tempmid!$I297+BU$4*tempmid!$I297^2+BU$5*tempmid!$I297^6)*(K187/K$56)^$BW$1</f>
        <v>-6.6924310867497958</v>
      </c>
      <c r="BV187" s="12">
        <f>(BV$3*tempmid!$I297+BV$4*tempmid!$I297^2+BV$5*tempmid!$I297^6)*(L187/L$56)^$BW$1</f>
        <v>-5.9754658015754805</v>
      </c>
      <c r="BW187" s="12">
        <f>(BW$3*tempmid!$I297+BW$4*tempmid!$I297^2+BW$5*tempmid!$I297^6)*(M187/M$56)^$BW$1</f>
        <v>-6.1668136271475715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140"/>
        <v>2142</v>
      </c>
      <c r="B188" s="5">
        <f t="shared" si="141"/>
        <v>1165.3014832908927</v>
      </c>
      <c r="C188" s="5">
        <f t="shared" si="141"/>
        <v>2963.6478475854969</v>
      </c>
      <c r="D188" s="5">
        <f t="shared" si="141"/>
        <v>4368.3852737140969</v>
      </c>
      <c r="E188" s="15">
        <f t="shared" si="142"/>
        <v>4.7113337449693239E-6</v>
      </c>
      <c r="F188" s="15">
        <f t="shared" si="142"/>
        <v>9.2816433983383671E-6</v>
      </c>
      <c r="G188" s="15">
        <f t="shared" si="142"/>
        <v>1.8948144829804984E-5</v>
      </c>
      <c r="H188" s="5">
        <f t="shared" si="143"/>
        <v>242714.9690798544</v>
      </c>
      <c r="I188" s="5">
        <f t="shared" si="143"/>
        <v>96803.080682705389</v>
      </c>
      <c r="J188" s="5">
        <f t="shared" si="143"/>
        <v>34955.395115188439</v>
      </c>
      <c r="K188" s="5">
        <f t="shared" si="144"/>
        <v>208285.12840677967</v>
      </c>
      <c r="L188" s="5">
        <f t="shared" si="144"/>
        <v>32663.489611821282</v>
      </c>
      <c r="M188" s="5">
        <f t="shared" si="144"/>
        <v>8001.9029744298623</v>
      </c>
      <c r="N188" s="15">
        <f t="shared" si="145"/>
        <v>4.8927166891510332E-3</v>
      </c>
      <c r="O188" s="15">
        <f t="shared" si="145"/>
        <v>7.4034220322367617E-3</v>
      </c>
      <c r="P188" s="15">
        <f t="shared" si="145"/>
        <v>6.8037740758115639E-3</v>
      </c>
      <c r="Q188" s="5">
        <f t="shared" si="146"/>
        <v>8214.4954162059494</v>
      </c>
      <c r="R188" s="5">
        <f t="shared" si="146"/>
        <v>11508.778857075729</v>
      </c>
      <c r="S188" s="5">
        <f t="shared" si="146"/>
        <v>6308.8514400704817</v>
      </c>
      <c r="T188" s="5">
        <f t="shared" si="147"/>
        <v>33.844206013941154</v>
      </c>
      <c r="U188" s="5">
        <f t="shared" si="147"/>
        <v>118.88855990852635</v>
      </c>
      <c r="V188" s="5">
        <f t="shared" si="147"/>
        <v>180.48291027124532</v>
      </c>
      <c r="W188" s="15">
        <f t="shared" si="148"/>
        <v>-1.0734613539272964E-2</v>
      </c>
      <c r="X188" s="15">
        <f t="shared" si="148"/>
        <v>-1.217998157191269E-2</v>
      </c>
      <c r="Y188" s="15">
        <f t="shared" si="148"/>
        <v>-9.7425357312937999E-3</v>
      </c>
      <c r="Z188" s="5">
        <f t="shared" si="100"/>
        <v>9520.7540358645056</v>
      </c>
      <c r="AA188" s="5">
        <f t="shared" si="100"/>
        <v>30751.856109944336</v>
      </c>
      <c r="AB188" s="5">
        <f t="shared" si="100"/>
        <v>50688.732566795807</v>
      </c>
      <c r="AC188" s="16">
        <f t="shared" si="137"/>
        <v>1.3547361618075353</v>
      </c>
      <c r="AD188" s="16">
        <f t="shared" si="137"/>
        <v>2.99028860075226</v>
      </c>
      <c r="AE188" s="16">
        <f t="shared" si="137"/>
        <v>8.4983784736638643</v>
      </c>
      <c r="AF188" s="15">
        <f t="shared" si="107"/>
        <v>-4.0504037456468023E-3</v>
      </c>
      <c r="AG188" s="15">
        <f t="shared" si="107"/>
        <v>2.9673830763510267E-4</v>
      </c>
      <c r="AH188" s="15">
        <f t="shared" si="107"/>
        <v>9.7937136394747881E-3</v>
      </c>
      <c r="AI188" s="1">
        <f t="shared" si="138"/>
        <v>459390.41868265189</v>
      </c>
      <c r="AJ188" s="1">
        <f t="shared" si="138"/>
        <v>178816.22356818829</v>
      </c>
      <c r="AK188" s="1">
        <f t="shared" si="138"/>
        <v>64967.806652848027</v>
      </c>
      <c r="AL188" s="14">
        <f t="shared" si="149"/>
        <v>67.707113350357275</v>
      </c>
      <c r="AM188" s="14">
        <f t="shared" si="149"/>
        <v>15.320482306792314</v>
      </c>
      <c r="AN188" s="14">
        <f t="shared" si="149"/>
        <v>4.9718028247595125</v>
      </c>
      <c r="AO188" s="11">
        <f t="shared" si="150"/>
        <v>5.4721495332311432E-3</v>
      </c>
      <c r="AP188" s="11">
        <f t="shared" si="150"/>
        <v>6.8934651514028222E-3</v>
      </c>
      <c r="AQ188" s="11">
        <f t="shared" si="150"/>
        <v>6.2532426703656527E-3</v>
      </c>
      <c r="AR188" s="1">
        <f t="shared" si="101"/>
        <v>242714.9690798544</v>
      </c>
      <c r="AS188" s="1">
        <f t="shared" si="101"/>
        <v>96803.080682705389</v>
      </c>
      <c r="AT188" s="1">
        <f t="shared" si="101"/>
        <v>34955.395115188439</v>
      </c>
      <c r="AU188" s="1">
        <f t="shared" si="108"/>
        <v>48542.993815970884</v>
      </c>
      <c r="AV188" s="1">
        <f t="shared" si="108"/>
        <v>19360.616136541077</v>
      </c>
      <c r="AW188" s="1">
        <f t="shared" si="108"/>
        <v>6991.0790230376879</v>
      </c>
      <c r="AX188" s="1">
        <f t="shared" si="109"/>
        <v>166628.10272542373</v>
      </c>
      <c r="AY188" s="1">
        <f t="shared" si="109"/>
        <v>26130.791689457026</v>
      </c>
      <c r="AZ188" s="1">
        <f t="shared" si="109"/>
        <v>6401.5223795438897</v>
      </c>
      <c r="BA188" s="1">
        <f t="shared" si="110"/>
        <v>14011.025315518214</v>
      </c>
      <c r="BB188" s="1">
        <f t="shared" si="110"/>
        <v>30142.875964550225</v>
      </c>
      <c r="BC188" s="1">
        <f t="shared" si="110"/>
        <v>38285.800231980546</v>
      </c>
      <c r="BD188" s="1">
        <f>SUM(BA188:BC188)*BT188*0.75+0.1*econlow!BD188+0.15*econhigh!BD188</f>
        <v>1929.3870856550147</v>
      </c>
      <c r="BE188" s="2">
        <f t="shared" si="139"/>
        <v>0.14950789050460667</v>
      </c>
      <c r="BF188" s="2">
        <f t="shared" si="139"/>
        <v>0.11076968641152254</v>
      </c>
      <c r="BG188" s="2">
        <f t="shared" si="139"/>
        <v>5.7402569690651904E-2</v>
      </c>
      <c r="BH188" s="2">
        <f t="shared" si="104"/>
        <v>8.5085208536724508E-2</v>
      </c>
      <c r="BI188" s="2">
        <f t="shared" si="111"/>
        <v>2.2352609323137459E-3</v>
      </c>
      <c r="BJ188" s="2">
        <f t="shared" si="111"/>
        <v>1.2269923427707043E-3</v>
      </c>
      <c r="BK188" s="2">
        <f t="shared" si="111"/>
        <v>3.295055007090149E-4</v>
      </c>
      <c r="BL188" s="2">
        <f t="shared" si="105"/>
        <v>542.53128807193741</v>
      </c>
      <c r="BM188" s="2">
        <f t="shared" si="105"/>
        <v>118.7766387542942</v>
      </c>
      <c r="BN188" s="2">
        <f t="shared" si="105"/>
        <v>11.517994969911619</v>
      </c>
      <c r="BO188" s="2">
        <f t="shared" si="112"/>
        <v>762.28842556638642</v>
      </c>
      <c r="BP188" s="2">
        <f t="shared" si="112"/>
        <v>69.73788413002562</v>
      </c>
      <c r="BQ188" s="2">
        <f t="shared" si="112"/>
        <v>7.9170632310434845</v>
      </c>
      <c r="BR188" s="11">
        <f t="shared" si="113"/>
        <v>3.5712413842741125E-2</v>
      </c>
      <c r="BS188" s="17">
        <f t="shared" si="102"/>
        <v>4.2472682307977657E-3</v>
      </c>
      <c r="BT188" s="17">
        <f t="shared" si="103"/>
        <v>2.3424615040965019E-2</v>
      </c>
      <c r="BU188" s="12">
        <f>(BU$3*tempmid!$I298+BU$4*tempmid!$I298^2+BU$5*tempmid!$I298^6)*(K188/K$56)^$BW$1</f>
        <v>-6.8535712548692649</v>
      </c>
      <c r="BV188" s="12">
        <f>(BV$3*tempmid!$I298+BV$4*tempmid!$I298^2+BV$5*tempmid!$I298^6)*(L188/L$56)^$BW$1</f>
        <v>-6.084614482805387</v>
      </c>
      <c r="BW188" s="12">
        <f>(BW$3*tempmid!$I298+BW$4*tempmid!$I298^2+BW$5*tempmid!$I298^6)*(M188/M$56)^$BW$1</f>
        <v>-6.2592628579044893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140"/>
        <v>2143</v>
      </c>
      <c r="B189" s="5">
        <f t="shared" si="141"/>
        <v>1165.3066989088838</v>
      </c>
      <c r="C189" s="5">
        <f t="shared" si="141"/>
        <v>2963.6739797318528</v>
      </c>
      <c r="D189" s="5">
        <f t="shared" si="141"/>
        <v>4368.4639078710934</v>
      </c>
      <c r="E189" s="15">
        <f t="shared" si="142"/>
        <v>4.4757670577208579E-6</v>
      </c>
      <c r="F189" s="15">
        <f t="shared" si="142"/>
        <v>8.8175612284214485E-6</v>
      </c>
      <c r="G189" s="15">
        <f t="shared" si="142"/>
        <v>1.8000737588314733E-5</v>
      </c>
      <c r="H189" s="5">
        <f t="shared" si="143"/>
        <v>243883.82967884102</v>
      </c>
      <c r="I189" s="5">
        <f t="shared" si="143"/>
        <v>97511.622649441328</v>
      </c>
      <c r="J189" s="5">
        <f t="shared" si="143"/>
        <v>35190.94057899472</v>
      </c>
      <c r="K189" s="5">
        <f t="shared" si="144"/>
        <v>209287.24593036127</v>
      </c>
      <c r="L189" s="5">
        <f t="shared" si="144"/>
        <v>32902.277145296524</v>
      </c>
      <c r="M189" s="5">
        <f t="shared" si="144"/>
        <v>8055.6784538353913</v>
      </c>
      <c r="N189" s="15">
        <f t="shared" si="145"/>
        <v>4.811277364097144E-3</v>
      </c>
      <c r="O189" s="15">
        <f t="shared" si="145"/>
        <v>7.3105334522745036E-3</v>
      </c>
      <c r="P189" s="15">
        <f t="shared" si="145"/>
        <v>6.7203363471626254E-3</v>
      </c>
      <c r="Q189" s="5">
        <f t="shared" si="146"/>
        <v>8165.4504891236547</v>
      </c>
      <c r="R189" s="5">
        <f t="shared" si="146"/>
        <v>11451.813665128804</v>
      </c>
      <c r="S189" s="5">
        <f t="shared" si="146"/>
        <v>6289.4849862962064</v>
      </c>
      <c r="T189" s="5">
        <f t="shared" si="147"/>
        <v>33.480901541837959</v>
      </c>
      <c r="U189" s="5">
        <f t="shared" si="147"/>
        <v>117.44049943972925</v>
      </c>
      <c r="V189" s="5">
        <f t="shared" si="147"/>
        <v>178.72454906903982</v>
      </c>
      <c r="W189" s="15">
        <f t="shared" si="148"/>
        <v>-1.0734613539272964E-2</v>
      </c>
      <c r="X189" s="15">
        <f t="shared" si="148"/>
        <v>-1.217998157191269E-2</v>
      </c>
      <c r="Y189" s="15">
        <f t="shared" si="148"/>
        <v>-9.7425357312937999E-3</v>
      </c>
      <c r="Z189" s="5">
        <f t="shared" si="100"/>
        <v>9426.3435477858311</v>
      </c>
      <c r="AA189" s="5">
        <f t="shared" si="100"/>
        <v>30611.56000094314</v>
      </c>
      <c r="AB189" s="5">
        <f t="shared" si="100"/>
        <v>51032.316591524424</v>
      </c>
      <c r="AC189" s="16">
        <f t="shared" si="137"/>
        <v>1.3492489333833868</v>
      </c>
      <c r="AD189" s="16">
        <f t="shared" si="137"/>
        <v>2.9911759339309878</v>
      </c>
      <c r="AE189" s="16">
        <f t="shared" si="137"/>
        <v>8.5816091588348051</v>
      </c>
      <c r="AF189" s="15">
        <f t="shared" si="107"/>
        <v>-4.0504037456468023E-3</v>
      </c>
      <c r="AG189" s="15">
        <f t="shared" si="107"/>
        <v>2.9673830763510267E-4</v>
      </c>
      <c r="AH189" s="15">
        <f t="shared" si="107"/>
        <v>9.7937136394747881E-3</v>
      </c>
      <c r="AI189" s="1">
        <f t="shared" si="138"/>
        <v>461994.37063035759</v>
      </c>
      <c r="AJ189" s="1">
        <f t="shared" si="138"/>
        <v>180295.21734791054</v>
      </c>
      <c r="AK189" s="1">
        <f t="shared" si="138"/>
        <v>65462.105010600913</v>
      </c>
      <c r="AL189" s="14">
        <f t="shared" si="149"/>
        <v>68.073911764586697</v>
      </c>
      <c r="AM189" s="14">
        <f t="shared" si="149"/>
        <v>15.425037405568027</v>
      </c>
      <c r="AN189" s="14">
        <f t="shared" si="149"/>
        <v>5.0025818154362192</v>
      </c>
      <c r="AO189" s="11">
        <f t="shared" si="150"/>
        <v>5.4174280378988318E-3</v>
      </c>
      <c r="AP189" s="11">
        <f t="shared" si="150"/>
        <v>6.8245304998887941E-3</v>
      </c>
      <c r="AQ189" s="11">
        <f t="shared" si="150"/>
        <v>6.1907102436619963E-3</v>
      </c>
      <c r="AR189" s="1">
        <f t="shared" si="101"/>
        <v>243883.82967884102</v>
      </c>
      <c r="AS189" s="1">
        <f t="shared" si="101"/>
        <v>97511.622649441328</v>
      </c>
      <c r="AT189" s="1">
        <f t="shared" si="101"/>
        <v>35190.94057899472</v>
      </c>
      <c r="AU189" s="1">
        <f t="shared" si="108"/>
        <v>48776.765935768206</v>
      </c>
      <c r="AV189" s="1">
        <f t="shared" si="108"/>
        <v>19502.324529888265</v>
      </c>
      <c r="AW189" s="1">
        <f t="shared" si="108"/>
        <v>7038.1881157989446</v>
      </c>
      <c r="AX189" s="1">
        <f t="shared" si="109"/>
        <v>167429.79674428899</v>
      </c>
      <c r="AY189" s="1">
        <f t="shared" si="109"/>
        <v>26321.821716237217</v>
      </c>
      <c r="AZ189" s="1">
        <f t="shared" si="109"/>
        <v>6444.5427630683125</v>
      </c>
      <c r="BA189" s="1">
        <f t="shared" si="110"/>
        <v>14016.681194965413</v>
      </c>
      <c r="BB189" s="1">
        <f t="shared" si="110"/>
        <v>30164.72897769673</v>
      </c>
      <c r="BC189" s="1">
        <f t="shared" si="110"/>
        <v>38315.74874485271</v>
      </c>
      <c r="BD189" s="1">
        <f>SUM(BA189:BC189)*BT189*0.75+0.1*econlow!BD189+0.15*econhigh!BD189</f>
        <v>1874.4779640129345</v>
      </c>
      <c r="BE189" s="2">
        <f t="shared" si="139"/>
        <v>0.14950789050460667</v>
      </c>
      <c r="BF189" s="2">
        <f t="shared" si="139"/>
        <v>0.11076968641152254</v>
      </c>
      <c r="BG189" s="2">
        <f t="shared" si="139"/>
        <v>5.7402569690651904E-2</v>
      </c>
      <c r="BH189" s="2">
        <f t="shared" si="104"/>
        <v>8.4874416012057682E-2</v>
      </c>
      <c r="BI189" s="2">
        <f t="shared" si="111"/>
        <v>2.2352609323137459E-3</v>
      </c>
      <c r="BJ189" s="2">
        <f t="shared" si="111"/>
        <v>1.2269923427707043E-3</v>
      </c>
      <c r="BK189" s="2">
        <f t="shared" si="111"/>
        <v>3.295055007090149E-4</v>
      </c>
      <c r="BL189" s="2">
        <f t="shared" si="105"/>
        <v>545.14399650417306</v>
      </c>
      <c r="BM189" s="2">
        <f t="shared" si="105"/>
        <v>119.64601432201088</v>
      </c>
      <c r="BN189" s="2">
        <f t="shared" si="105"/>
        <v>11.595608495902846</v>
      </c>
      <c r="BO189" s="2">
        <f t="shared" si="112"/>
        <v>773.6309783029933</v>
      </c>
      <c r="BP189" s="2">
        <f t="shared" si="112"/>
        <v>70.570280390967</v>
      </c>
      <c r="BQ189" s="2">
        <f t="shared" si="112"/>
        <v>7.9167498322066372</v>
      </c>
      <c r="BR189" s="11">
        <f t="shared" si="113"/>
        <v>3.5629434938616561E-2</v>
      </c>
      <c r="BS189" s="17">
        <f t="shared" si="102"/>
        <v>4.1008181171058701E-3</v>
      </c>
      <c r="BT189" s="17">
        <f t="shared" si="103"/>
        <v>2.2742344699966038E-2</v>
      </c>
      <c r="BU189" s="12">
        <f>(BU$3*tempmid!$I299+BU$4*tempmid!$I299^2+BU$5*tempmid!$I299^6)*(K189/K$56)^$BW$1</f>
        <v>-7.0152200423460718</v>
      </c>
      <c r="BV189" s="12">
        <f>(BV$3*tempmid!$I299+BV$4*tempmid!$I299^2+BV$5*tempmid!$I299^6)*(L189/L$56)^$BW$1</f>
        <v>-6.1939381228183716</v>
      </c>
      <c r="BW189" s="12">
        <f>(BW$3*tempmid!$I299+BW$4*tempmid!$I299^2+BW$5*tempmid!$I299^6)*(M189/M$56)^$BW$1</f>
        <v>-6.3518238887721106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140"/>
        <v>2144</v>
      </c>
      <c r="B190" s="5">
        <f t="shared" si="141"/>
        <v>1165.3116537681524</v>
      </c>
      <c r="C190" s="5">
        <f t="shared" si="141"/>
        <v>2963.6988054897915</v>
      </c>
      <c r="D190" s="5">
        <f t="shared" si="141"/>
        <v>4368.5386116649388</v>
      </c>
      <c r="E190" s="15">
        <f t="shared" si="142"/>
        <v>4.2519787048348144E-6</v>
      </c>
      <c r="F190" s="15">
        <f t="shared" si="142"/>
        <v>8.3766831670003763E-6</v>
      </c>
      <c r="G190" s="15">
        <f t="shared" si="142"/>
        <v>1.7100700708898994E-5</v>
      </c>
      <c r="H190" s="5">
        <f t="shared" si="143"/>
        <v>245038.62521574527</v>
      </c>
      <c r="I190" s="5">
        <f t="shared" si="143"/>
        <v>98216.350728479127</v>
      </c>
      <c r="J190" s="5">
        <f t="shared" si="143"/>
        <v>35425.137928408192</v>
      </c>
      <c r="K190" s="5">
        <f t="shared" si="144"/>
        <v>210277.33175360278</v>
      </c>
      <c r="L190" s="5">
        <f t="shared" si="144"/>
        <v>33139.788208757447</v>
      </c>
      <c r="M190" s="5">
        <f t="shared" si="144"/>
        <v>8109.1506971726076</v>
      </c>
      <c r="N190" s="15">
        <f t="shared" si="145"/>
        <v>4.7307508818332789E-3</v>
      </c>
      <c r="O190" s="15">
        <f t="shared" si="145"/>
        <v>7.2186816253498876E-3</v>
      </c>
      <c r="P190" s="15">
        <f t="shared" si="145"/>
        <v>6.6378323866387312E-3</v>
      </c>
      <c r="Q190" s="5">
        <f t="shared" si="146"/>
        <v>8116.0460906633116</v>
      </c>
      <c r="R190" s="5">
        <f t="shared" si="146"/>
        <v>11394.086343957113</v>
      </c>
      <c r="S190" s="5">
        <f t="shared" si="146"/>
        <v>6269.6584782306318</v>
      </c>
      <c r="T190" s="5">
        <f t="shared" si="147"/>
        <v>33.121497002839881</v>
      </c>
      <c r="U190" s="5">
        <f t="shared" si="147"/>
        <v>116.01007632075712</v>
      </c>
      <c r="V190" s="5">
        <f t="shared" si="147"/>
        <v>176.98331876367533</v>
      </c>
      <c r="W190" s="15">
        <f t="shared" si="148"/>
        <v>-1.0734613539272964E-2</v>
      </c>
      <c r="X190" s="15">
        <f t="shared" si="148"/>
        <v>-1.217998157191269E-2</v>
      </c>
      <c r="Y190" s="15">
        <f t="shared" si="148"/>
        <v>-9.7425357312937999E-3</v>
      </c>
      <c r="Z190" s="5">
        <f t="shared" ref="Z190:AB253" si="151">Q189*AC190*(1-BE189)</f>
        <v>9332.1107005588019</v>
      </c>
      <c r="AA190" s="5">
        <f t="shared" si="151"/>
        <v>30469.08012021576</v>
      </c>
      <c r="AB190" s="5">
        <f t="shared" si="151"/>
        <v>51373.922951791123</v>
      </c>
      <c r="AC190" s="16">
        <f t="shared" si="137"/>
        <v>1.3437839304498007</v>
      </c>
      <c r="AD190" s="16">
        <f t="shared" si="137"/>
        <v>2.9920635304154612</v>
      </c>
      <c r="AE190" s="16">
        <f t="shared" si="137"/>
        <v>8.6656549815023265</v>
      </c>
      <c r="AF190" s="15">
        <f t="shared" si="107"/>
        <v>-4.0504037456468023E-3</v>
      </c>
      <c r="AG190" s="15">
        <f t="shared" si="107"/>
        <v>2.9673830763510267E-4</v>
      </c>
      <c r="AH190" s="15">
        <f t="shared" si="107"/>
        <v>9.7937136394747881E-3</v>
      </c>
      <c r="AI190" s="1">
        <f t="shared" si="138"/>
        <v>464571.69950309006</v>
      </c>
      <c r="AJ190" s="1">
        <f t="shared" si="138"/>
        <v>181768.02014300774</v>
      </c>
      <c r="AK190" s="1">
        <f t="shared" si="138"/>
        <v>65954.082625339768</v>
      </c>
      <c r="AL190" s="14">
        <f t="shared" si="149"/>
        <v>68.439009427647193</v>
      </c>
      <c r="AM190" s="14">
        <f t="shared" si="149"/>
        <v>15.529253357421888</v>
      </c>
      <c r="AN190" s="14">
        <f t="shared" si="149"/>
        <v>5.0332416545809018</v>
      </c>
      <c r="AO190" s="11">
        <f t="shared" si="150"/>
        <v>5.3632537575198438E-3</v>
      </c>
      <c r="AP190" s="11">
        <f t="shared" si="150"/>
        <v>6.7562851948899062E-3</v>
      </c>
      <c r="AQ190" s="11">
        <f t="shared" si="150"/>
        <v>6.1288031412253764E-3</v>
      </c>
      <c r="AR190" s="1">
        <f t="shared" ref="AR190:AT253" si="152">MAX(0.3*B190,AL190*AI190^$AR$5*B190^(1-$AR$5)*(1-BI189+BU189/100))</f>
        <v>245038.62521574527</v>
      </c>
      <c r="AS190" s="1">
        <f t="shared" si="152"/>
        <v>98216.350728479127</v>
      </c>
      <c r="AT190" s="1">
        <f t="shared" si="152"/>
        <v>35425.137928408192</v>
      </c>
      <c r="AU190" s="1">
        <f t="shared" si="108"/>
        <v>49007.725043149054</v>
      </c>
      <c r="AV190" s="1">
        <f t="shared" si="108"/>
        <v>19643.270145695828</v>
      </c>
      <c r="AW190" s="1">
        <f t="shared" si="108"/>
        <v>7085.0275856816388</v>
      </c>
      <c r="AX190" s="1">
        <f t="shared" si="109"/>
        <v>168221.86540288222</v>
      </c>
      <c r="AY190" s="1">
        <f t="shared" si="109"/>
        <v>26511.830567005956</v>
      </c>
      <c r="AZ190" s="1">
        <f t="shared" si="109"/>
        <v>6487.3205577380868</v>
      </c>
      <c r="BA190" s="1">
        <f t="shared" si="110"/>
        <v>14022.240593869483</v>
      </c>
      <c r="BB190" s="1">
        <f t="shared" si="110"/>
        <v>30186.298807562798</v>
      </c>
      <c r="BC190" s="1">
        <f t="shared" si="110"/>
        <v>38345.305781166513</v>
      </c>
      <c r="BD190" s="1">
        <f>SUM(BA190:BC190)*BT190*0.75+0.1*econlow!BD190+0.15*econhigh!BD190</f>
        <v>1821.1134232210079</v>
      </c>
      <c r="BE190" s="2">
        <f t="shared" si="139"/>
        <v>0.14950789050460667</v>
      </c>
      <c r="BF190" s="2">
        <f t="shared" si="139"/>
        <v>0.11076968641152254</v>
      </c>
      <c r="BG190" s="2">
        <f t="shared" si="139"/>
        <v>5.7402569690651904E-2</v>
      </c>
      <c r="BH190" s="2">
        <f t="shared" si="104"/>
        <v>8.4664219303721297E-2</v>
      </c>
      <c r="BI190" s="2">
        <f t="shared" si="111"/>
        <v>2.2352609323137459E-3</v>
      </c>
      <c r="BJ190" s="2">
        <f t="shared" si="111"/>
        <v>1.2269923427707043E-3</v>
      </c>
      <c r="BK190" s="2">
        <f t="shared" si="111"/>
        <v>3.295055007090149E-4</v>
      </c>
      <c r="BL190" s="2">
        <f t="shared" si="105"/>
        <v>547.7252658526254</v>
      </c>
      <c r="BM190" s="2">
        <f t="shared" si="105"/>
        <v>120.51071027872577</v>
      </c>
      <c r="BN190" s="2">
        <f t="shared" si="105"/>
        <v>11.672777810786057</v>
      </c>
      <c r="BO190" s="2">
        <f t="shared" si="112"/>
        <v>785.14302120229468</v>
      </c>
      <c r="BP190" s="2">
        <f t="shared" si="112"/>
        <v>71.412686748356677</v>
      </c>
      <c r="BQ190" s="2">
        <f t="shared" si="112"/>
        <v>7.9164441097660454</v>
      </c>
      <c r="BR190" s="11">
        <f t="shared" si="113"/>
        <v>3.5547371914497833E-2</v>
      </c>
      <c r="BS190" s="17">
        <f t="shared" si="102"/>
        <v>3.9597349966679274E-3</v>
      </c>
      <c r="BT190" s="17">
        <f t="shared" si="103"/>
        <v>2.2079946310646636E-2</v>
      </c>
      <c r="BU190" s="12">
        <f>(BU$3*tempmid!$I300+BU$4*tempmid!$I300^2+BU$5*tempmid!$I300^6)*(K190/K$56)^$BW$1</f>
        <v>-7.1773587908536838</v>
      </c>
      <c r="BV190" s="12">
        <f>(BV$3*tempmid!$I300+BV$4*tempmid!$I300^2+BV$5*tempmid!$I300^6)*(L190/L$56)^$BW$1</f>
        <v>-6.3034250334594741</v>
      </c>
      <c r="BW190" s="12">
        <f>(BW$3*tempmid!$I300+BW$4*tempmid!$I300^2+BW$5*tempmid!$I300^6)*(M190/M$56)^$BW$1</f>
        <v>-6.4444873840393448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140"/>
        <v>2145</v>
      </c>
      <c r="B191" s="5">
        <f t="shared" si="141"/>
        <v>1165.3163609044718</v>
      </c>
      <c r="C191" s="5">
        <f t="shared" si="141"/>
        <v>2963.7223901573925</v>
      </c>
      <c r="D191" s="5">
        <f t="shared" si="141"/>
        <v>4368.6095814827049</v>
      </c>
      <c r="E191" s="15">
        <f t="shared" si="142"/>
        <v>4.0393797695930734E-6</v>
      </c>
      <c r="F191" s="15">
        <f t="shared" si="142"/>
        <v>7.9578490086503572E-6</v>
      </c>
      <c r="G191" s="15">
        <f t="shared" si="142"/>
        <v>1.6245665673454043E-5</v>
      </c>
      <c r="H191" s="5">
        <f t="shared" si="143"/>
        <v>246179.32545207464</v>
      </c>
      <c r="I191" s="5">
        <f t="shared" si="143"/>
        <v>98917.209801413235</v>
      </c>
      <c r="J191" s="5">
        <f t="shared" si="143"/>
        <v>35657.973325166138</v>
      </c>
      <c r="K191" s="5">
        <f t="shared" si="144"/>
        <v>211255.35838267999</v>
      </c>
      <c r="L191" s="5">
        <f t="shared" si="144"/>
        <v>33376.003815310141</v>
      </c>
      <c r="M191" s="5">
        <f t="shared" si="144"/>
        <v>8162.316329733414</v>
      </c>
      <c r="N191" s="15">
        <f t="shared" si="145"/>
        <v>4.6511272561857719E-3</v>
      </c>
      <c r="O191" s="15">
        <f t="shared" si="145"/>
        <v>7.1278550443563127E-3</v>
      </c>
      <c r="P191" s="15">
        <f t="shared" si="145"/>
        <v>6.5562516404269466E-3</v>
      </c>
      <c r="Q191" s="5">
        <f t="shared" si="146"/>
        <v>8066.2995999292898</v>
      </c>
      <c r="R191" s="5">
        <f t="shared" si="146"/>
        <v>11335.622982515331</v>
      </c>
      <c r="S191" s="5">
        <f t="shared" si="146"/>
        <v>6249.3826174976566</v>
      </c>
      <c r="T191" s="5">
        <f t="shared" si="147"/>
        <v>32.765950532672207</v>
      </c>
      <c r="U191" s="5">
        <f t="shared" si="147"/>
        <v>114.59707572901412</v>
      </c>
      <c r="V191" s="5">
        <f t="shared" si="147"/>
        <v>175.25905245677725</v>
      </c>
      <c r="W191" s="15">
        <f t="shared" si="148"/>
        <v>-1.0734613539272964E-2</v>
      </c>
      <c r="X191" s="15">
        <f t="shared" si="148"/>
        <v>-1.217998157191269E-2</v>
      </c>
      <c r="Y191" s="15">
        <f t="shared" si="148"/>
        <v>-9.7425357312937999E-3</v>
      </c>
      <c r="Z191" s="5">
        <f t="shared" si="151"/>
        <v>9238.0774012957481</v>
      </c>
      <c r="AA191" s="5">
        <f t="shared" si="151"/>
        <v>30324.484637225723</v>
      </c>
      <c r="AB191" s="5">
        <f t="shared" si="151"/>
        <v>51713.531014288441</v>
      </c>
      <c r="AC191" s="16">
        <f t="shared" si="137"/>
        <v>1.3383410629845669</v>
      </c>
      <c r="AD191" s="16">
        <f t="shared" si="137"/>
        <v>2.9929513902838134</v>
      </c>
      <c r="AE191" s="16">
        <f t="shared" si="137"/>
        <v>8.7505239248896487</v>
      </c>
      <c r="AF191" s="15">
        <f t="shared" si="107"/>
        <v>-4.0504037456468023E-3</v>
      </c>
      <c r="AG191" s="15">
        <f t="shared" si="107"/>
        <v>2.9673830763510267E-4</v>
      </c>
      <c r="AH191" s="15">
        <f t="shared" si="107"/>
        <v>9.7937136394747881E-3</v>
      </c>
      <c r="AI191" s="1">
        <f t="shared" si="138"/>
        <v>467122.25459593011</v>
      </c>
      <c r="AJ191" s="1">
        <f t="shared" si="138"/>
        <v>183234.4882744028</v>
      </c>
      <c r="AK191" s="1">
        <f t="shared" si="138"/>
        <v>66443.701948487433</v>
      </c>
      <c r="AL191" s="14">
        <f t="shared" si="149"/>
        <v>68.802394644376221</v>
      </c>
      <c r="AM191" s="14">
        <f t="shared" si="149"/>
        <v>15.633124221322868</v>
      </c>
      <c r="AN191" s="14">
        <f t="shared" si="149"/>
        <v>5.0637809243714118</v>
      </c>
      <c r="AO191" s="11">
        <f t="shared" si="150"/>
        <v>5.3096212199446454E-3</v>
      </c>
      <c r="AP191" s="11">
        <f t="shared" si="150"/>
        <v>6.6887223429410074E-3</v>
      </c>
      <c r="AQ191" s="11">
        <f t="shared" si="150"/>
        <v>6.0675151098131229E-3</v>
      </c>
      <c r="AR191" s="1">
        <f t="shared" si="152"/>
        <v>246179.32545207464</v>
      </c>
      <c r="AS191" s="1">
        <f t="shared" si="152"/>
        <v>98917.209801413235</v>
      </c>
      <c r="AT191" s="1">
        <f t="shared" si="152"/>
        <v>35657.973325166138</v>
      </c>
      <c r="AU191" s="1">
        <f t="shared" si="108"/>
        <v>49235.865090414933</v>
      </c>
      <c r="AV191" s="1">
        <f t="shared" si="108"/>
        <v>19783.441960282649</v>
      </c>
      <c r="AW191" s="1">
        <f t="shared" si="108"/>
        <v>7131.594665033228</v>
      </c>
      <c r="AX191" s="1">
        <f t="shared" si="109"/>
        <v>169004.28670614396</v>
      </c>
      <c r="AY191" s="1">
        <f t="shared" si="109"/>
        <v>26700.803052248117</v>
      </c>
      <c r="AZ191" s="1">
        <f t="shared" si="109"/>
        <v>6529.8530637867316</v>
      </c>
      <c r="BA191" s="1">
        <f t="shared" si="110"/>
        <v>14027.70470402522</v>
      </c>
      <c r="BB191" s="1">
        <f t="shared" si="110"/>
        <v>30207.58907710834</v>
      </c>
      <c r="BC191" s="1">
        <f t="shared" si="110"/>
        <v>38374.476947185896</v>
      </c>
      <c r="BD191" s="1">
        <f>SUM(BA191:BC191)*BT191*0.75+0.1*econlow!BD191+0.15*econhigh!BD191</f>
        <v>1769.2507940174651</v>
      </c>
      <c r="BE191" s="2">
        <f t="shared" si="139"/>
        <v>0.14950789050460667</v>
      </c>
      <c r="BF191" s="2">
        <f t="shared" si="139"/>
        <v>0.11076968641152254</v>
      </c>
      <c r="BG191" s="2">
        <f t="shared" si="139"/>
        <v>5.7402569690651904E-2</v>
      </c>
      <c r="BH191" s="2">
        <f t="shared" si="104"/>
        <v>8.4454630217135521E-2</v>
      </c>
      <c r="BI191" s="2">
        <f t="shared" si="111"/>
        <v>2.2352609323137459E-3</v>
      </c>
      <c r="BJ191" s="2">
        <f t="shared" si="111"/>
        <v>1.2269923427707043E-3</v>
      </c>
      <c r="BK191" s="2">
        <f t="shared" si="111"/>
        <v>3.295055007090149E-4</v>
      </c>
      <c r="BL191" s="2">
        <f t="shared" si="105"/>
        <v>550.27502852637349</v>
      </c>
      <c r="BM191" s="2">
        <f t="shared" si="105"/>
        <v>121.3706589945773</v>
      </c>
      <c r="BN191" s="2">
        <f t="shared" si="105"/>
        <v>11.749498354777565</v>
      </c>
      <c r="BO191" s="2">
        <f t="shared" si="112"/>
        <v>796.82708934705977</v>
      </c>
      <c r="BP191" s="2">
        <f t="shared" si="112"/>
        <v>72.265223574185356</v>
      </c>
      <c r="BQ191" s="2">
        <f t="shared" si="112"/>
        <v>7.916145962880428</v>
      </c>
      <c r="BR191" s="11">
        <f t="shared" si="113"/>
        <v>3.5466215442194943E-2</v>
      </c>
      <c r="BS191" s="17">
        <f t="shared" ref="BS191:BS254" si="153">BS190/(1+BR190)</f>
        <v>3.8238086485094872E-3</v>
      </c>
      <c r="BT191" s="17">
        <f t="shared" ref="BT191:BT254" si="154">BT190/(1+BR$5)</f>
        <v>2.1436841078297703E-2</v>
      </c>
      <c r="BU191" s="12">
        <f>(BU$3*tempmid!$I301+BU$4*tempmid!$I301^2+BU$5*tempmid!$I301^6)*(K191/K$56)^$BW$1</f>
        <v>-7.3399691681731554</v>
      </c>
      <c r="BV191" s="12">
        <f>(BV$3*tempmid!$I301+BV$4*tempmid!$I301^2+BV$5*tempmid!$I301^6)*(L191/L$56)^$BW$1</f>
        <v>-6.4130637682308125</v>
      </c>
      <c r="BW191" s="12">
        <f>(BW$3*tempmid!$I301+BW$4*tempmid!$I301^2+BW$5*tempmid!$I301^6)*(M191/M$56)^$BW$1</f>
        <v>-6.5372442032860834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140"/>
        <v>2146</v>
      </c>
      <c r="B192" s="5">
        <f t="shared" si="141"/>
        <v>1165.3208327020386</v>
      </c>
      <c r="C192" s="5">
        <f t="shared" si="141"/>
        <v>2963.7447957699133</v>
      </c>
      <c r="D192" s="5">
        <f t="shared" si="141"/>
        <v>4368.6770039048879</v>
      </c>
      <c r="E192" s="15">
        <f t="shared" si="142"/>
        <v>3.8374107811134193E-6</v>
      </c>
      <c r="F192" s="15">
        <f t="shared" si="142"/>
        <v>7.5599565582178389E-6</v>
      </c>
      <c r="G192" s="15">
        <f t="shared" si="142"/>
        <v>1.5433382389781341E-5</v>
      </c>
      <c r="H192" s="5">
        <f t="shared" si="143"/>
        <v>247305.903957729</v>
      </c>
      <c r="I192" s="5">
        <f t="shared" si="143"/>
        <v>99614.146379999438</v>
      </c>
      <c r="J192" s="5">
        <f t="shared" si="143"/>
        <v>35889.433400962407</v>
      </c>
      <c r="K192" s="5">
        <f t="shared" si="144"/>
        <v>212221.30165157939</v>
      </c>
      <c r="L192" s="5">
        <f t="shared" si="144"/>
        <v>33610.905541589302</v>
      </c>
      <c r="M192" s="5">
        <f t="shared" si="144"/>
        <v>8215.1720918903102</v>
      </c>
      <c r="N192" s="15">
        <f t="shared" si="145"/>
        <v>4.5723965360899843E-3</v>
      </c>
      <c r="O192" s="15">
        <f t="shared" si="145"/>
        <v>7.0380422886757721E-3</v>
      </c>
      <c r="P192" s="15">
        <f t="shared" si="145"/>
        <v>6.4755836482781604E-3</v>
      </c>
      <c r="Q192" s="5">
        <f t="shared" si="146"/>
        <v>8016.2281553687535</v>
      </c>
      <c r="R192" s="5">
        <f t="shared" si="146"/>
        <v>11276.449420061108</v>
      </c>
      <c r="S192" s="5">
        <f t="shared" si="146"/>
        <v>6228.668047038117</v>
      </c>
      <c r="T192" s="5">
        <f t="shared" si="147"/>
        <v>32.414220716457038</v>
      </c>
      <c r="U192" s="5">
        <f t="shared" si="147"/>
        <v>113.20128545843964</v>
      </c>
      <c r="V192" s="5">
        <f t="shared" si="147"/>
        <v>173.55158487598442</v>
      </c>
      <c r="W192" s="15">
        <f t="shared" si="148"/>
        <v>-1.0734613539272964E-2</v>
      </c>
      <c r="X192" s="15">
        <f t="shared" si="148"/>
        <v>-1.217998157191269E-2</v>
      </c>
      <c r="Y192" s="15">
        <f t="shared" si="148"/>
        <v>-9.7425357312937999E-3</v>
      </c>
      <c r="Z192" s="5">
        <f t="shared" si="151"/>
        <v>9144.2649383698117</v>
      </c>
      <c r="AA192" s="5">
        <f t="shared" si="151"/>
        <v>30177.841161420165</v>
      </c>
      <c r="AB192" s="5">
        <f t="shared" si="151"/>
        <v>52051.120842037766</v>
      </c>
      <c r="AC192" s="16">
        <f t="shared" si="137"/>
        <v>1.3329202413301013</v>
      </c>
      <c r="AD192" s="16">
        <f t="shared" si="137"/>
        <v>2.9938395136142004</v>
      </c>
      <c r="AE192" s="16">
        <f t="shared" si="137"/>
        <v>8.8362240504053915</v>
      </c>
      <c r="AF192" s="15">
        <f t="shared" si="107"/>
        <v>-4.0504037456468023E-3</v>
      </c>
      <c r="AG192" s="15">
        <f t="shared" si="107"/>
        <v>2.9673830763510267E-4</v>
      </c>
      <c r="AH192" s="15">
        <f t="shared" si="107"/>
        <v>9.7937136394747881E-3</v>
      </c>
      <c r="AI192" s="1">
        <f t="shared" si="138"/>
        <v>469645.89422675205</v>
      </c>
      <c r="AJ192" s="1">
        <f t="shared" si="138"/>
        <v>184694.48140724518</v>
      </c>
      <c r="AK192" s="1">
        <f t="shared" si="138"/>
        <v>66930.926418671923</v>
      </c>
      <c r="AL192" s="14">
        <f t="shared" si="149"/>
        <v>69.164056152417146</v>
      </c>
      <c r="AM192" s="14">
        <f t="shared" si="149"/>
        <v>15.736644192319311</v>
      </c>
      <c r="AN192" s="14">
        <f t="shared" si="149"/>
        <v>5.0941982459701043</v>
      </c>
      <c r="AO192" s="11">
        <f t="shared" si="150"/>
        <v>5.2565250077451992E-3</v>
      </c>
      <c r="AP192" s="11">
        <f t="shared" si="150"/>
        <v>6.6218351195115972E-3</v>
      </c>
      <c r="AQ192" s="11">
        <f t="shared" si="150"/>
        <v>6.0068399587149919E-3</v>
      </c>
      <c r="AR192" s="1">
        <f t="shared" si="152"/>
        <v>247305.903957729</v>
      </c>
      <c r="AS192" s="1">
        <f t="shared" si="152"/>
        <v>99614.146379999438</v>
      </c>
      <c r="AT192" s="1">
        <f t="shared" si="152"/>
        <v>35889.433400962407</v>
      </c>
      <c r="AU192" s="1">
        <f t="shared" si="108"/>
        <v>49461.180791545805</v>
      </c>
      <c r="AV192" s="1">
        <f t="shared" si="108"/>
        <v>19922.829275999888</v>
      </c>
      <c r="AW192" s="1">
        <f t="shared" si="108"/>
        <v>7177.8866801924814</v>
      </c>
      <c r="AX192" s="1">
        <f t="shared" si="109"/>
        <v>169777.04132126347</v>
      </c>
      <c r="AY192" s="1">
        <f t="shared" si="109"/>
        <v>26888.72443327144</v>
      </c>
      <c r="AZ192" s="1">
        <f t="shared" si="109"/>
        <v>6572.1376735122476</v>
      </c>
      <c r="BA192" s="1">
        <f t="shared" si="110"/>
        <v>14033.074698464472</v>
      </c>
      <c r="BB192" s="1">
        <f t="shared" si="110"/>
        <v>30228.60334585117</v>
      </c>
      <c r="BC192" s="1">
        <f t="shared" si="110"/>
        <v>38403.267725781938</v>
      </c>
      <c r="BD192" s="1">
        <f>SUM(BA192:BC192)*BT192*0.75+0.1*econlow!BD192+0.15*econhigh!BD192</f>
        <v>1718.8485505328717</v>
      </c>
      <c r="BE192" s="2">
        <f t="shared" si="139"/>
        <v>0.14950789050460667</v>
      </c>
      <c r="BF192" s="2">
        <f t="shared" si="139"/>
        <v>0.11076968641152254</v>
      </c>
      <c r="BG192" s="2">
        <f t="shared" si="139"/>
        <v>5.7402569690651904E-2</v>
      </c>
      <c r="BH192" s="2">
        <f t="shared" si="104"/>
        <v>8.4245660489702667E-2</v>
      </c>
      <c r="BI192" s="2">
        <f t="shared" si="111"/>
        <v>2.2352609323137459E-3</v>
      </c>
      <c r="BJ192" s="2">
        <f t="shared" si="111"/>
        <v>1.2269923427707043E-3</v>
      </c>
      <c r="BK192" s="2">
        <f t="shared" si="111"/>
        <v>3.295055007090149E-4</v>
      </c>
      <c r="BL192" s="2">
        <f t="shared" si="105"/>
        <v>552.79322544724698</v>
      </c>
      <c r="BM192" s="2">
        <f t="shared" si="105"/>
        <v>122.22579483989938</v>
      </c>
      <c r="BN192" s="2">
        <f t="shared" si="105"/>
        <v>11.825765722946961</v>
      </c>
      <c r="BO192" s="2">
        <f t="shared" si="112"/>
        <v>808.68575570047892</v>
      </c>
      <c r="BP192" s="2">
        <f t="shared" si="112"/>
        <v>73.128012687470672</v>
      </c>
      <c r="BQ192" s="2">
        <f t="shared" si="112"/>
        <v>7.9158552923722283</v>
      </c>
      <c r="BR192" s="11">
        <f t="shared" si="113"/>
        <v>3.5385956199520868E-2</v>
      </c>
      <c r="BS192" s="17">
        <f t="shared" si="153"/>
        <v>3.6928376720398674E-3</v>
      </c>
      <c r="BT192" s="17">
        <f t="shared" si="154"/>
        <v>2.0812467066308449E-2</v>
      </c>
      <c r="BU192" s="12">
        <f>(BU$3*tempmid!$I302+BU$4*tempmid!$I302^2+BU$5*tempmid!$I302^6)*(K192/K$56)^$BW$1</f>
        <v>-7.5030331692481544</v>
      </c>
      <c r="BV192" s="12">
        <f>(BV$3*tempmid!$I302+BV$4*tempmid!$I302^2+BV$5*tempmid!$I302^6)*(L192/L$56)^$BW$1</f>
        <v>-6.5228431216918654</v>
      </c>
      <c r="BW192" s="12">
        <f>(BW$3*tempmid!$I302+BW$4*tempmid!$I302^2+BW$5*tempmid!$I302^6)*(M192/M$56)^$BW$1</f>
        <v>-6.6300854008687811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140"/>
        <v>2147</v>
      </c>
      <c r="B193" s="5">
        <f t="shared" si="141"/>
        <v>1165.3250809260292</v>
      </c>
      <c r="C193" s="5">
        <f t="shared" si="141"/>
        <v>2963.7660812627237</v>
      </c>
      <c r="D193" s="5">
        <f t="shared" si="141"/>
        <v>4368.7410561944898</v>
      </c>
      <c r="E193" s="15">
        <f t="shared" si="142"/>
        <v>3.6455402420577483E-6</v>
      </c>
      <c r="F193" s="15">
        <f t="shared" si="142"/>
        <v>7.181958730306947E-6</v>
      </c>
      <c r="G193" s="15">
        <f t="shared" si="142"/>
        <v>1.4661713270292274E-5</v>
      </c>
      <c r="H193" s="5">
        <f t="shared" si="143"/>
        <v>248418.33802936398</v>
      </c>
      <c r="I193" s="5">
        <f t="shared" si="143"/>
        <v>100307.10859252932</v>
      </c>
      <c r="J193" s="5">
        <f t="shared" si="143"/>
        <v>36119.505252750903</v>
      </c>
      <c r="K193" s="5">
        <f t="shared" si="144"/>
        <v>213175.14064998718</v>
      </c>
      <c r="L193" s="5">
        <f t="shared" si="144"/>
        <v>33844.475522775763</v>
      </c>
      <c r="M193" s="5">
        <f t="shared" si="144"/>
        <v>8267.7148377875656</v>
      </c>
      <c r="N193" s="15">
        <f t="shared" si="145"/>
        <v>4.4945488081766793E-3</v>
      </c>
      <c r="O193" s="15">
        <f t="shared" si="145"/>
        <v>6.9492320252260154E-3</v>
      </c>
      <c r="P193" s="15">
        <f t="shared" si="145"/>
        <v>6.3958180436809453E-3</v>
      </c>
      <c r="Q193" s="5">
        <f t="shared" si="146"/>
        <v>7965.8486515762797</v>
      </c>
      <c r="R193" s="5">
        <f t="shared" si="146"/>
        <v>11216.59123808907</v>
      </c>
      <c r="S193" s="5">
        <f t="shared" si="146"/>
        <v>6207.5253475765048</v>
      </c>
      <c r="T193" s="5">
        <f t="shared" si="147"/>
        <v>32.066266583889174</v>
      </c>
      <c r="U193" s="5">
        <f t="shared" si="147"/>
        <v>111.82249588763902</v>
      </c>
      <c r="V193" s="5">
        <f t="shared" si="147"/>
        <v>171.86075235910747</v>
      </c>
      <c r="W193" s="15">
        <f t="shared" si="148"/>
        <v>-1.0734613539272964E-2</v>
      </c>
      <c r="X193" s="15">
        <f t="shared" si="148"/>
        <v>-1.217998157191269E-2</v>
      </c>
      <c r="Y193" s="15">
        <f t="shared" si="148"/>
        <v>-9.7425357312937999E-3</v>
      </c>
      <c r="Z193" s="5">
        <f t="shared" si="151"/>
        <v>9050.6939864025153</v>
      </c>
      <c r="AA193" s="5">
        <f t="shared" si="151"/>
        <v>30029.216718654137</v>
      </c>
      <c r="AB193" s="5">
        <f t="shared" si="151"/>
        <v>52386.673187592438</v>
      </c>
      <c r="AC193" s="16">
        <f t="shared" si="137"/>
        <v>1.3275213761919695</v>
      </c>
      <c r="AD193" s="16">
        <f t="shared" si="137"/>
        <v>2.9947279004848015</v>
      </c>
      <c r="AE193" s="16">
        <f t="shared" si="137"/>
        <v>8.9227634984093012</v>
      </c>
      <c r="AF193" s="15">
        <f t="shared" si="107"/>
        <v>-4.0504037456468023E-3</v>
      </c>
      <c r="AG193" s="15">
        <f t="shared" si="107"/>
        <v>2.9673830763510267E-4</v>
      </c>
      <c r="AH193" s="15">
        <f t="shared" si="107"/>
        <v>9.7937136394747881E-3</v>
      </c>
      <c r="AI193" s="1">
        <f t="shared" si="138"/>
        <v>472142.48559562268</v>
      </c>
      <c r="AJ193" s="1">
        <f t="shared" si="138"/>
        <v>186147.86254252057</v>
      </c>
      <c r="AK193" s="1">
        <f t="shared" si="138"/>
        <v>67415.720456997224</v>
      </c>
      <c r="AL193" s="14">
        <f t="shared" si="149"/>
        <v>69.523983117311403</v>
      </c>
      <c r="AM193" s="14">
        <f t="shared" si="149"/>
        <v>15.83980760086351</v>
      </c>
      <c r="AN193" s="14">
        <f t="shared" si="149"/>
        <v>5.124492279215799</v>
      </c>
      <c r="AO193" s="11">
        <f t="shared" si="150"/>
        <v>5.2039597576677473E-3</v>
      </c>
      <c r="AP193" s="11">
        <f t="shared" si="150"/>
        <v>6.555616768316481E-3</v>
      </c>
      <c r="AQ193" s="11">
        <f t="shared" si="150"/>
        <v>5.9467715591278421E-3</v>
      </c>
      <c r="AR193" s="1">
        <f t="shared" si="152"/>
        <v>248418.33802936398</v>
      </c>
      <c r="AS193" s="1">
        <f t="shared" si="152"/>
        <v>100307.10859252932</v>
      </c>
      <c r="AT193" s="1">
        <f t="shared" si="152"/>
        <v>36119.505252750903</v>
      </c>
      <c r="AU193" s="1">
        <f t="shared" si="108"/>
        <v>49683.667605872797</v>
      </c>
      <c r="AV193" s="1">
        <f t="shared" si="108"/>
        <v>20061.421718505866</v>
      </c>
      <c r="AW193" s="1">
        <f t="shared" si="108"/>
        <v>7223.901050550181</v>
      </c>
      <c r="AX193" s="1">
        <f t="shared" si="109"/>
        <v>170540.11251998978</v>
      </c>
      <c r="AY193" s="1">
        <f t="shared" si="109"/>
        <v>27075.580418220616</v>
      </c>
      <c r="AZ193" s="1">
        <f t="shared" si="109"/>
        <v>6614.1718702300523</v>
      </c>
      <c r="BA193" s="1">
        <f t="shared" si="110"/>
        <v>14038.351731858518</v>
      </c>
      <c r="BB193" s="1">
        <f t="shared" si="110"/>
        <v>30249.345111581941</v>
      </c>
      <c r="BC193" s="1">
        <f t="shared" si="110"/>
        <v>38431.683480609856</v>
      </c>
      <c r="BD193" s="1">
        <f>SUM(BA193:BC193)*BT193*0.75+0.1*econlow!BD193+0.15*econhigh!BD193</f>
        <v>1669.8662813738381</v>
      </c>
      <c r="BE193" s="2">
        <f t="shared" si="139"/>
        <v>0.14950789050460667</v>
      </c>
      <c r="BF193" s="2">
        <f t="shared" si="139"/>
        <v>0.11076968641152254</v>
      </c>
      <c r="BG193" s="2">
        <f t="shared" si="139"/>
        <v>5.7402569690651904E-2</v>
      </c>
      <c r="BH193" s="2">
        <f t="shared" si="104"/>
        <v>8.4037321784668384E-2</v>
      </c>
      <c r="BI193" s="2">
        <f t="shared" si="111"/>
        <v>2.2352609323137459E-3</v>
      </c>
      <c r="BJ193" s="2">
        <f t="shared" si="111"/>
        <v>1.2269923427707043E-3</v>
      </c>
      <c r="BK193" s="2">
        <f t="shared" si="111"/>
        <v>3.295055007090149E-4</v>
      </c>
      <c r="BL193" s="2">
        <f t="shared" si="105"/>
        <v>555.27980586734736</v>
      </c>
      <c r="BM193" s="2">
        <f t="shared" si="105"/>
        <v>123.07605416850299</v>
      </c>
      <c r="BN193" s="2">
        <f t="shared" si="105"/>
        <v>11.901575663669581</v>
      </c>
      <c r="BO193" s="2">
        <f t="shared" si="112"/>
        <v>820.72163167220697</v>
      </c>
      <c r="BP193" s="2">
        <f t="shared" si="112"/>
        <v>74.001177371628685</v>
      </c>
      <c r="BQ193" s="2">
        <f t="shared" si="112"/>
        <v>7.915572000681907</v>
      </c>
      <c r="BR193" s="11">
        <f t="shared" si="113"/>
        <v>3.5306584874634089E-2</v>
      </c>
      <c r="BS193" s="17">
        <f t="shared" si="153"/>
        <v>3.5666290912374035E-3</v>
      </c>
      <c r="BT193" s="17">
        <f t="shared" si="154"/>
        <v>2.0206278705153832E-2</v>
      </c>
      <c r="BU193" s="12">
        <f>(BU$3*tempmid!$I303+BU$4*tempmid!$I303^2+BU$5*tempmid!$I303^6)*(K193/K$56)^$BW$1</f>
        <v>-7.666533116923266</v>
      </c>
      <c r="BV193" s="12">
        <f>(BV$3*tempmid!$I303+BV$4*tempmid!$I303^2+BV$5*tempmid!$I303^6)*(L193/L$56)^$BW$1</f>
        <v>-6.6327521286736779</v>
      </c>
      <c r="BW193" s="12">
        <f>(BW$3*tempmid!$I303+BW$4*tempmid!$I303^2+BW$5*tempmid!$I303^6)*(M193/M$56)^$BW$1</f>
        <v>-6.7230022252577299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140"/>
        <v>2148</v>
      </c>
      <c r="B194" s="5">
        <f t="shared" si="141"/>
        <v>1165.3291167535328</v>
      </c>
      <c r="C194" s="5">
        <f t="shared" si="141"/>
        <v>2963.7863026261216</v>
      </c>
      <c r="D194" s="5">
        <f t="shared" si="141"/>
        <v>4368.8019067617724</v>
      </c>
      <c r="E194" s="15">
        <f t="shared" si="142"/>
        <v>3.4632632299548609E-6</v>
      </c>
      <c r="F194" s="15">
        <f t="shared" si="142"/>
        <v>6.8228607937915996E-6</v>
      </c>
      <c r="G194" s="15">
        <f t="shared" si="142"/>
        <v>1.3928627606777659E-5</v>
      </c>
      <c r="H194" s="5">
        <f t="shared" si="143"/>
        <v>249516.60860876663</v>
      </c>
      <c r="I194" s="5">
        <f t="shared" si="143"/>
        <v>100996.04616962912</v>
      </c>
      <c r="J194" s="5">
        <f t="shared" si="143"/>
        <v>36348.17643791224</v>
      </c>
      <c r="K194" s="5">
        <f t="shared" si="144"/>
        <v>214116.85765124447</v>
      </c>
      <c r="L194" s="5">
        <f t="shared" si="144"/>
        <v>34076.6964474259</v>
      </c>
      <c r="M194" s="5">
        <f t="shared" si="144"/>
        <v>8319.9415340060823</v>
      </c>
      <c r="N194" s="15">
        <f t="shared" si="145"/>
        <v>4.417574199252039E-3</v>
      </c>
      <c r="O194" s="15">
        <f t="shared" si="145"/>
        <v>6.8614130094544201E-3</v>
      </c>
      <c r="P194" s="15">
        <f t="shared" si="145"/>
        <v>6.3169445539914548E-3</v>
      </c>
      <c r="Q194" s="5">
        <f t="shared" si="146"/>
        <v>7915.1777363916626</v>
      </c>
      <c r="R194" s="5">
        <f t="shared" si="146"/>
        <v>11156.073752709153</v>
      </c>
      <c r="S194" s="5">
        <f t="shared" si="146"/>
        <v>6185.9650342235273</v>
      </c>
      <c r="T194" s="5">
        <f t="shared" si="147"/>
        <v>31.722047604463821</v>
      </c>
      <c r="U194" s="5">
        <f t="shared" si="147"/>
        <v>110.4604999484023</v>
      </c>
      <c r="V194" s="5">
        <f t="shared" si="147"/>
        <v>170.18639283844183</v>
      </c>
      <c r="W194" s="15">
        <f t="shared" si="148"/>
        <v>-1.0734613539272964E-2</v>
      </c>
      <c r="X194" s="15">
        <f t="shared" si="148"/>
        <v>-1.217998157191269E-2</v>
      </c>
      <c r="Y194" s="15">
        <f t="shared" si="148"/>
        <v>-9.7425357312937999E-3</v>
      </c>
      <c r="Z194" s="5">
        <f t="shared" si="151"/>
        <v>8957.3846115917677</v>
      </c>
      <c r="AA194" s="5">
        <f t="shared" si="151"/>
        <v>29878.677728778588</v>
      </c>
      <c r="AB194" s="5">
        <f t="shared" si="151"/>
        <v>52720.169486030638</v>
      </c>
      <c r="AC194" s="16">
        <f t="shared" si="137"/>
        <v>1.3221443786374154</v>
      </c>
      <c r="AD194" s="16">
        <f t="shared" si="137"/>
        <v>2.9956165509738191</v>
      </c>
      <c r="AE194" s="16">
        <f t="shared" si="137"/>
        <v>9.0101504889854809</v>
      </c>
      <c r="AF194" s="15">
        <f t="shared" si="107"/>
        <v>-4.0504037456468023E-3</v>
      </c>
      <c r="AG194" s="15">
        <f t="shared" si="107"/>
        <v>2.9673830763510267E-4</v>
      </c>
      <c r="AH194" s="15">
        <f t="shared" si="107"/>
        <v>9.7937136394747881E-3</v>
      </c>
      <c r="AI194" s="1">
        <f t="shared" si="138"/>
        <v>474611.90464193322</v>
      </c>
      <c r="AJ194" s="1">
        <f t="shared" si="138"/>
        <v>187594.4980067744</v>
      </c>
      <c r="AK194" s="1">
        <f t="shared" si="138"/>
        <v>67898.049461847681</v>
      </c>
      <c r="AL194" s="14">
        <f t="shared" si="149"/>
        <v>69.882165127543317</v>
      </c>
      <c r="AM194" s="14">
        <f t="shared" si="149"/>
        <v>15.942608912095487</v>
      </c>
      <c r="AN194" s="14">
        <f t="shared" si="149"/>
        <v>5.1546617223073996</v>
      </c>
      <c r="AO194" s="11">
        <f t="shared" si="150"/>
        <v>5.1519201600910697E-3</v>
      </c>
      <c r="AP194" s="11">
        <f t="shared" si="150"/>
        <v>6.4900606006333163E-3</v>
      </c>
      <c r="AQ194" s="11">
        <f t="shared" si="150"/>
        <v>5.8873038435365635E-3</v>
      </c>
      <c r="AR194" s="1">
        <f t="shared" si="152"/>
        <v>249516.60860876663</v>
      </c>
      <c r="AS194" s="1">
        <f t="shared" si="152"/>
        <v>100996.04616962912</v>
      </c>
      <c r="AT194" s="1">
        <f t="shared" si="152"/>
        <v>36348.17643791224</v>
      </c>
      <c r="AU194" s="1">
        <f t="shared" si="108"/>
        <v>49903.321721753331</v>
      </c>
      <c r="AV194" s="1">
        <f t="shared" si="108"/>
        <v>20199.209233925823</v>
      </c>
      <c r="AW194" s="1">
        <f t="shared" si="108"/>
        <v>7269.6352875824487</v>
      </c>
      <c r="AX194" s="1">
        <f t="shared" si="109"/>
        <v>171293.48612099557</v>
      </c>
      <c r="AY194" s="1">
        <f t="shared" si="109"/>
        <v>27261.357157940725</v>
      </c>
      <c r="AZ194" s="1">
        <f t="shared" si="109"/>
        <v>6655.9532272048655</v>
      </c>
      <c r="BA194" s="1">
        <f t="shared" si="110"/>
        <v>14043.536940905731</v>
      </c>
      <c r="BB194" s="1">
        <f t="shared" si="110"/>
        <v>30269.817812011956</v>
      </c>
      <c r="BC194" s="1">
        <f t="shared" si="110"/>
        <v>38459.729460107061</v>
      </c>
      <c r="BD194" s="1">
        <f>SUM(BA194:BC194)*BT194*0.75+0.1*econlow!BD194+0.15*econhigh!BD194</f>
        <v>1622.2646613453276</v>
      </c>
      <c r="BE194" s="2">
        <f t="shared" si="139"/>
        <v>0.14950789050460667</v>
      </c>
      <c r="BF194" s="2">
        <f t="shared" si="139"/>
        <v>0.11076968641152254</v>
      </c>
      <c r="BG194" s="2">
        <f t="shared" si="139"/>
        <v>5.7402569690651904E-2</v>
      </c>
      <c r="BH194" s="2">
        <f t="shared" si="104"/>
        <v>8.382962568515108E-2</v>
      </c>
      <c r="BI194" s="2">
        <f t="shared" si="111"/>
        <v>2.2352609323137459E-3</v>
      </c>
      <c r="BJ194" s="2">
        <f t="shared" si="111"/>
        <v>1.2269923427707043E-3</v>
      </c>
      <c r="BK194" s="2">
        <f t="shared" si="111"/>
        <v>3.295055007090149E-4</v>
      </c>
      <c r="BL194" s="2">
        <f t="shared" si="105"/>
        <v>557.73472718659571</v>
      </c>
      <c r="BM194" s="2">
        <f t="shared" si="105"/>
        <v>123.92137530025144</v>
      </c>
      <c r="BN194" s="2">
        <f t="shared" si="105"/>
        <v>11.976924077033891</v>
      </c>
      <c r="BO194" s="2">
        <f t="shared" si="112"/>
        <v>832.93736769289103</v>
      </c>
      <c r="BP194" s="2">
        <f t="shared" si="112"/>
        <v>74.884842392058545</v>
      </c>
      <c r="BQ194" s="2">
        <f t="shared" si="112"/>
        <v>7.9152959918242578</v>
      </c>
      <c r="BR194" s="11">
        <f t="shared" si="113"/>
        <v>3.5228092170173725E-2</v>
      </c>
      <c r="BS194" s="17">
        <f t="shared" si="153"/>
        <v>3.4449979777432678E-3</v>
      </c>
      <c r="BT194" s="17">
        <f t="shared" si="154"/>
        <v>1.9617746315683332E-2</v>
      </c>
      <c r="BU194" s="12">
        <f>(BU$3*tempmid!$I304+BU$4*tempmid!$I304^2+BU$5*tempmid!$I304^6)*(K194/K$56)^$BW$1</f>
        <v>-7.8304516623787244</v>
      </c>
      <c r="BV194" s="12">
        <f>(BV$3*tempmid!$I304+BV$4*tempmid!$I304^2+BV$5*tempmid!$I304^6)*(L194/L$56)^$BW$1</f>
        <v>-6.7427800633160508</v>
      </c>
      <c r="BW194" s="12">
        <f>(BW$3*tempmid!$I304+BW$4*tempmid!$I304^2+BW$5*tempmid!$I304^6)*(M194/M$56)^$BW$1</f>
        <v>-6.8159861182332788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140"/>
        <v>2149</v>
      </c>
      <c r="B195" s="5">
        <f t="shared" si="141"/>
        <v>1165.3329508029396</v>
      </c>
      <c r="C195" s="5">
        <f t="shared" si="141"/>
        <v>2963.8055130524185</v>
      </c>
      <c r="D195" s="5">
        <f t="shared" si="141"/>
        <v>4368.8597156058777</v>
      </c>
      <c r="E195" s="15">
        <f t="shared" si="142"/>
        <v>3.2901000684571177E-6</v>
      </c>
      <c r="F195" s="15">
        <f t="shared" si="142"/>
        <v>6.4817177541020191E-6</v>
      </c>
      <c r="G195" s="15">
        <f t="shared" si="142"/>
        <v>1.3232196226438776E-5</v>
      </c>
      <c r="H195" s="5">
        <f t="shared" si="143"/>
        <v>250600.70020132576</v>
      </c>
      <c r="I195" s="5">
        <f t="shared" si="143"/>
        <v>101680.91042951585</v>
      </c>
      <c r="J195" s="5">
        <f t="shared" si="143"/>
        <v>36575.434969293419</v>
      </c>
      <c r="K195" s="5">
        <f t="shared" si="144"/>
        <v>215046.43804043852</v>
      </c>
      <c r="L195" s="5">
        <f t="shared" si="144"/>
        <v>34307.551552124234</v>
      </c>
      <c r="M195" s="5">
        <f t="shared" si="144"/>
        <v>8371.8492582042327</v>
      </c>
      <c r="N195" s="15">
        <f t="shared" si="145"/>
        <v>4.3414628786873077E-3</v>
      </c>
      <c r="O195" s="15">
        <f t="shared" si="145"/>
        <v>6.7745740862674708E-3</v>
      </c>
      <c r="P195" s="15">
        <f t="shared" si="145"/>
        <v>6.2389530005695359E-3</v>
      </c>
      <c r="Q195" s="5">
        <f t="shared" si="146"/>
        <v>7864.2318082830107</v>
      </c>
      <c r="R195" s="5">
        <f t="shared" si="146"/>
        <v>11094.922007460968</v>
      </c>
      <c r="S195" s="5">
        <f t="shared" si="146"/>
        <v>6163.9975532134131</v>
      </c>
      <c r="T195" s="5">
        <f t="shared" si="147"/>
        <v>31.381523682755482</v>
      </c>
      <c r="U195" s="5">
        <f t="shared" si="147"/>
        <v>109.11509309460649</v>
      </c>
      <c r="V195" s="5">
        <f t="shared" si="147"/>
        <v>168.52834582523332</v>
      </c>
      <c r="W195" s="15">
        <f t="shared" si="148"/>
        <v>-1.0734613539272964E-2</v>
      </c>
      <c r="X195" s="15">
        <f t="shared" si="148"/>
        <v>-1.217998157191269E-2</v>
      </c>
      <c r="Y195" s="15">
        <f t="shared" si="148"/>
        <v>-9.7425357312937999E-3</v>
      </c>
      <c r="Z195" s="5">
        <f t="shared" si="151"/>
        <v>8864.3562773612284</v>
      </c>
      <c r="AA195" s="5">
        <f t="shared" si="151"/>
        <v>29726.289984373052</v>
      </c>
      <c r="AB195" s="5">
        <f t="shared" si="151"/>
        <v>53051.591847750256</v>
      </c>
      <c r="AC195" s="16">
        <f t="shared" si="137"/>
        <v>1.3167891600938966</v>
      </c>
      <c r="AD195" s="16">
        <f t="shared" si="137"/>
        <v>2.9965054651594789</v>
      </c>
      <c r="AE195" s="16">
        <f t="shared" si="137"/>
        <v>9.0983933227231777</v>
      </c>
      <c r="AF195" s="15">
        <f t="shared" si="107"/>
        <v>-4.0504037456468023E-3</v>
      </c>
      <c r="AG195" s="15">
        <f t="shared" si="107"/>
        <v>2.9673830763510267E-4</v>
      </c>
      <c r="AH195" s="15">
        <f t="shared" si="107"/>
        <v>9.7937136394747881E-3</v>
      </c>
      <c r="AI195" s="1">
        <f t="shared" si="138"/>
        <v>477054.03589949326</v>
      </c>
      <c r="AJ195" s="1">
        <f t="shared" si="138"/>
        <v>189034.2574400228</v>
      </c>
      <c r="AK195" s="1">
        <f t="shared" si="138"/>
        <v>68377.879803245363</v>
      </c>
      <c r="AL195" s="14">
        <f t="shared" si="149"/>
        <v>70.238592189541194</v>
      </c>
      <c r="AM195" s="14">
        <f t="shared" si="149"/>
        <v>16.045042725087466</v>
      </c>
      <c r="AN195" s="14">
        <f t="shared" si="149"/>
        <v>5.1847053114795711</v>
      </c>
      <c r="AO195" s="11">
        <f t="shared" si="150"/>
        <v>5.1004009584901594E-3</v>
      </c>
      <c r="AP195" s="11">
        <f t="shared" si="150"/>
        <v>6.4251599946269829E-3</v>
      </c>
      <c r="AQ195" s="11">
        <f t="shared" si="150"/>
        <v>5.8284308051011974E-3</v>
      </c>
      <c r="AR195" s="1">
        <f t="shared" si="152"/>
        <v>250600.70020132576</v>
      </c>
      <c r="AS195" s="1">
        <f t="shared" si="152"/>
        <v>101680.91042951585</v>
      </c>
      <c r="AT195" s="1">
        <f t="shared" si="152"/>
        <v>36575.434969293419</v>
      </c>
      <c r="AU195" s="1">
        <f t="shared" si="108"/>
        <v>50120.140040265156</v>
      </c>
      <c r="AV195" s="1">
        <f t="shared" si="108"/>
        <v>20336.182085903172</v>
      </c>
      <c r="AW195" s="1">
        <f t="shared" si="108"/>
        <v>7315.0869938586839</v>
      </c>
      <c r="AX195" s="1">
        <f t="shared" si="109"/>
        <v>172037.15043235081</v>
      </c>
      <c r="AY195" s="1">
        <f t="shared" si="109"/>
        <v>27446.041241699382</v>
      </c>
      <c r="AZ195" s="1">
        <f t="shared" si="109"/>
        <v>6697.479406563386</v>
      </c>
      <c r="BA195" s="1">
        <f t="shared" si="110"/>
        <v>14048.631444705263</v>
      </c>
      <c r="BB195" s="1">
        <f t="shared" si="110"/>
        <v>30290.024826356846</v>
      </c>
      <c r="BC195" s="1">
        <f t="shared" si="110"/>
        <v>38487.410801320548</v>
      </c>
      <c r="BD195" s="1">
        <f>SUM(BA195:BC195)*BT195*0.75+0.1*econlow!BD195+0.15*econhigh!BD195</f>
        <v>1576.0054238031373</v>
      </c>
      <c r="BE195" s="2">
        <f t="shared" si="139"/>
        <v>0.14950789050460667</v>
      </c>
      <c r="BF195" s="2">
        <f t="shared" si="139"/>
        <v>0.11076968641152254</v>
      </c>
      <c r="BG195" s="2">
        <f t="shared" si="139"/>
        <v>5.7402569690651904E-2</v>
      </c>
      <c r="BH195" s="2">
        <f t="shared" si="104"/>
        <v>8.3622583688338747E-2</v>
      </c>
      <c r="BI195" s="2">
        <f t="shared" si="111"/>
        <v>2.2352609323137459E-3</v>
      </c>
      <c r="BJ195" s="2">
        <f t="shared" si="111"/>
        <v>1.2269923427707043E-3</v>
      </c>
      <c r="BK195" s="2">
        <f t="shared" si="111"/>
        <v>3.295055007090149E-4</v>
      </c>
      <c r="BL195" s="2">
        <f t="shared" si="105"/>
        <v>560.15795477049301</v>
      </c>
      <c r="BM195" s="2">
        <f t="shared" si="105"/>
        <v>124.76169850296979</v>
      </c>
      <c r="BN195" s="2">
        <f t="shared" si="105"/>
        <v>12.051807013207041</v>
      </c>
      <c r="BO195" s="2">
        <f t="shared" si="112"/>
        <v>845.33565379731817</v>
      </c>
      <c r="BP195" s="2">
        <f t="shared" si="112"/>
        <v>75.779134013942311</v>
      </c>
      <c r="BQ195" s="2">
        <f t="shared" si="112"/>
        <v>7.9150271713470044</v>
      </c>
      <c r="BR195" s="11">
        <f t="shared" si="113"/>
        <v>3.5150468807211038E-2</v>
      </c>
      <c r="BS195" s="17">
        <f t="shared" si="153"/>
        <v>3.3277670919086393E-3</v>
      </c>
      <c r="BT195" s="17">
        <f t="shared" si="154"/>
        <v>1.9046355646294498E-2</v>
      </c>
      <c r="BU195" s="12">
        <f>(BU$3*tempmid!$I305+BU$4*tempmid!$I305^2+BU$5*tempmid!$I305^6)*(K195/K$56)^$BW$1</f>
        <v>-7.9947717852745122</v>
      </c>
      <c r="BV195" s="12">
        <f>(BV$3*tempmid!$I305+BV$4*tempmid!$I305^2+BV$5*tempmid!$I305^6)*(L195/L$56)^$BW$1</f>
        <v>-6.8529164379365461</v>
      </c>
      <c r="BW195" s="12">
        <f>(BW$3*tempmid!$I305+BW$4*tempmid!$I305^2+BW$5*tempmid!$I305^6)*(M195/M$56)^$BW$1</f>
        <v>-6.9090287139478752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140"/>
        <v>2150</v>
      </c>
      <c r="B196" s="5">
        <f t="shared" si="141"/>
        <v>1165.3365931618598</v>
      </c>
      <c r="C196" s="5">
        <f t="shared" si="141"/>
        <v>2963.8237630756917</v>
      </c>
      <c r="D196" s="5">
        <f t="shared" si="141"/>
        <v>4368.9146347344686</v>
      </c>
      <c r="E196" s="15">
        <f t="shared" si="142"/>
        <v>3.1255950650342616E-6</v>
      </c>
      <c r="F196" s="15">
        <f t="shared" si="142"/>
        <v>6.1576318663969183E-6</v>
      </c>
      <c r="G196" s="15">
        <f t="shared" si="142"/>
        <v>1.2570586415116835E-5</v>
      </c>
      <c r="H196" s="5">
        <f t="shared" si="143"/>
        <v>251670.60079467358</v>
      </c>
      <c r="I196" s="5">
        <f t="shared" si="143"/>
        <v>102361.65426274431</v>
      </c>
      <c r="J196" s="5">
        <f t="shared" si="143"/>
        <v>36801.269310128766</v>
      </c>
      <c r="K196" s="5">
        <f t="shared" si="144"/>
        <v>215963.87024269623</v>
      </c>
      <c r="L196" s="5">
        <f t="shared" si="144"/>
        <v>34537.024615970782</v>
      </c>
      <c r="M196" s="5">
        <f t="shared" si="144"/>
        <v>8423.4351977365768</v>
      </c>
      <c r="N196" s="15">
        <f t="shared" si="145"/>
        <v>4.2662050607189528E-3</v>
      </c>
      <c r="O196" s="15">
        <f t="shared" si="145"/>
        <v>6.6887041909098333E-3</v>
      </c>
      <c r="P196" s="15">
        <f t="shared" si="145"/>
        <v>6.1618332988724323E-3</v>
      </c>
      <c r="Q196" s="5">
        <f t="shared" si="146"/>
        <v>7813.027014007107</v>
      </c>
      <c r="R196" s="5">
        <f t="shared" si="146"/>
        <v>11033.160766555766</v>
      </c>
      <c r="S196" s="5">
        <f t="shared" si="146"/>
        <v>6141.6332787744386</v>
      </c>
      <c r="T196" s="5">
        <f t="shared" si="147"/>
        <v>31.044655153747559</v>
      </c>
      <c r="U196" s="5">
        <f t="shared" si="147"/>
        <v>107.78607327149665</v>
      </c>
      <c r="V196" s="5">
        <f t="shared" si="147"/>
        <v>166.88645239429513</v>
      </c>
      <c r="W196" s="15">
        <f t="shared" si="148"/>
        <v>-1.0734613539272964E-2</v>
      </c>
      <c r="X196" s="15">
        <f t="shared" si="148"/>
        <v>-1.217998157191269E-2</v>
      </c>
      <c r="Y196" s="15">
        <f t="shared" si="148"/>
        <v>-9.7425357312937999E-3</v>
      </c>
      <c r="Z196" s="5">
        <f t="shared" si="151"/>
        <v>8771.6278503125395</v>
      </c>
      <c r="AA196" s="5">
        <f t="shared" si="151"/>
        <v>29572.118630603618</v>
      </c>
      <c r="AB196" s="5">
        <f t="shared" si="151"/>
        <v>53380.923051080536</v>
      </c>
      <c r="AC196" s="16">
        <f t="shared" si="137"/>
        <v>1.3114556323476252</v>
      </c>
      <c r="AD196" s="16">
        <f t="shared" si="137"/>
        <v>2.9973946431200296</v>
      </c>
      <c r="AE196" s="16">
        <f t="shared" si="137"/>
        <v>9.1875003815052381</v>
      </c>
      <c r="AF196" s="15">
        <f t="shared" si="107"/>
        <v>-4.0504037456468023E-3</v>
      </c>
      <c r="AG196" s="15">
        <f t="shared" si="107"/>
        <v>2.9673830763510267E-4</v>
      </c>
      <c r="AH196" s="15">
        <f t="shared" si="107"/>
        <v>9.7937136394747881E-3</v>
      </c>
      <c r="AI196" s="1">
        <f t="shared" si="138"/>
        <v>479468.77234980912</v>
      </c>
      <c r="AJ196" s="1">
        <f t="shared" si="138"/>
        <v>190467.01378192368</v>
      </c>
      <c r="AK196" s="1">
        <f t="shared" si="138"/>
        <v>68855.178816779517</v>
      </c>
      <c r="AL196" s="14">
        <f t="shared" si="149"/>
        <v>70.593254722638463</v>
      </c>
      <c r="AM196" s="14">
        <f t="shared" si="149"/>
        <v>16.147103772050485</v>
      </c>
      <c r="AN196" s="14">
        <f t="shared" si="149"/>
        <v>5.2146218206708417</v>
      </c>
      <c r="AO196" s="11">
        <f t="shared" si="150"/>
        <v>5.0493969489052576E-3</v>
      </c>
      <c r="AP196" s="11">
        <f t="shared" si="150"/>
        <v>6.3609083946807128E-3</v>
      </c>
      <c r="AQ196" s="11">
        <f t="shared" si="150"/>
        <v>5.7701464970501852E-3</v>
      </c>
      <c r="AR196" s="1">
        <f t="shared" si="152"/>
        <v>251670.60079467358</v>
      </c>
      <c r="AS196" s="1">
        <f t="shared" si="152"/>
        <v>102361.65426274431</v>
      </c>
      <c r="AT196" s="1">
        <f t="shared" si="152"/>
        <v>36801.269310128766</v>
      </c>
      <c r="AU196" s="1">
        <f t="shared" si="108"/>
        <v>50334.120158934718</v>
      </c>
      <c r="AV196" s="1">
        <f t="shared" si="108"/>
        <v>20472.330852548865</v>
      </c>
      <c r="AW196" s="1">
        <f t="shared" si="108"/>
        <v>7360.2538620257537</v>
      </c>
      <c r="AX196" s="1">
        <f t="shared" si="109"/>
        <v>172771.096194157</v>
      </c>
      <c r="AY196" s="1">
        <f t="shared" si="109"/>
        <v>27629.619692776621</v>
      </c>
      <c r="AZ196" s="1">
        <f t="shared" si="109"/>
        <v>6738.7481581892616</v>
      </c>
      <c r="BA196" s="1">
        <f t="shared" si="110"/>
        <v>14053.636345117446</v>
      </c>
      <c r="BB196" s="1">
        <f t="shared" si="110"/>
        <v>30309.969476859256</v>
      </c>
      <c r="BC196" s="1">
        <f t="shared" si="110"/>
        <v>38514.732533571587</v>
      </c>
      <c r="BD196" s="1">
        <f>SUM(BA196:BC196)*BT196*0.75+0.1*econlow!BD196+0.15*econhigh!BD196</f>
        <v>1531.0513336278436</v>
      </c>
      <c r="BE196" s="2">
        <f t="shared" si="139"/>
        <v>0.14950789050460667</v>
      </c>
      <c r="BF196" s="2">
        <f t="shared" si="139"/>
        <v>0.11076968641152254</v>
      </c>
      <c r="BG196" s="2">
        <f t="shared" si="139"/>
        <v>5.7402569690651904E-2</v>
      </c>
      <c r="BH196" s="2">
        <f t="shared" si="104"/>
        <v>8.3416207199851794E-2</v>
      </c>
      <c r="BI196" s="2">
        <f t="shared" si="111"/>
        <v>2.2352609323137459E-3</v>
      </c>
      <c r="BJ196" s="2">
        <f t="shared" si="111"/>
        <v>1.2269923427707043E-3</v>
      </c>
      <c r="BK196" s="2">
        <f t="shared" si="111"/>
        <v>3.295055007090149E-4</v>
      </c>
      <c r="BL196" s="2">
        <f t="shared" si="105"/>
        <v>562.54946176826263</v>
      </c>
      <c r="BM196" s="2">
        <f t="shared" si="105"/>
        <v>125.5969659737295</v>
      </c>
      <c r="BN196" s="2">
        <f t="shared" si="105"/>
        <v>12.126220670761283</v>
      </c>
      <c r="BO196" s="2">
        <f t="shared" si="112"/>
        <v>857.91922021630148</v>
      </c>
      <c r="BP196" s="2">
        <f t="shared" si="112"/>
        <v>76.684180020262815</v>
      </c>
      <c r="BQ196" s="2">
        <f t="shared" si="112"/>
        <v>7.9147654462912289</v>
      </c>
      <c r="BR196" s="11">
        <f t="shared" si="113"/>
        <v>3.5073705529015314E-2</v>
      </c>
      <c r="BS196" s="17">
        <f t="shared" si="153"/>
        <v>3.2147665408905983E-3</v>
      </c>
      <c r="BT196" s="17">
        <f t="shared" si="154"/>
        <v>1.8491607423586891E-2</v>
      </c>
      <c r="BU196" s="12">
        <f>(BU$3*tempmid!$I306+BU$4*tempmid!$I306^2+BU$5*tempmid!$I306^6)*(K196/K$56)^$BW$1</f>
        <v>-8.1594767936164398</v>
      </c>
      <c r="BV196" s="12">
        <f>(BV$3*tempmid!$I306+BV$4*tempmid!$I306^2+BV$5*tempmid!$I306^6)*(L196/L$56)^$BW$1</f>
        <v>-6.9631510017399831</v>
      </c>
      <c r="BW196" s="12">
        <f>(BW$3*tempmid!$I306+BW$4*tempmid!$I306^2+BW$5*tempmid!$I306^6)*(M196/M$56)^$BW$1</f>
        <v>-7.002121837860777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140"/>
        <v>2151</v>
      </c>
      <c r="B197" s="5">
        <f t="shared" si="141"/>
        <v>1165.3400534136495</v>
      </c>
      <c r="C197" s="5">
        <f t="shared" si="141"/>
        <v>2963.8411007045588</v>
      </c>
      <c r="D197" s="5">
        <f t="shared" si="141"/>
        <v>4368.9668085624771</v>
      </c>
      <c r="E197" s="15">
        <f t="shared" si="142"/>
        <v>2.9693153117825486E-6</v>
      </c>
      <c r="F197" s="15">
        <f t="shared" si="142"/>
        <v>5.8497502730770722E-6</v>
      </c>
      <c r="G197" s="15">
        <f t="shared" si="142"/>
        <v>1.1942057094360993E-5</v>
      </c>
      <c r="H197" s="5">
        <f t="shared" si="143"/>
        <v>252726.30177757115</v>
      </c>
      <c r="I197" s="5">
        <f t="shared" si="143"/>
        <v>103038.23211647505</v>
      </c>
      <c r="J197" s="5">
        <f t="shared" si="143"/>
        <v>37025.66836885066</v>
      </c>
      <c r="K197" s="5">
        <f t="shared" si="144"/>
        <v>216869.14565173996</v>
      </c>
      <c r="L197" s="5">
        <f t="shared" si="144"/>
        <v>34765.099954913574</v>
      </c>
      <c r="M197" s="5">
        <f t="shared" si="144"/>
        <v>8474.6966482524585</v>
      </c>
      <c r="N197" s="15">
        <f t="shared" si="145"/>
        <v>4.1917910066457953E-3</v>
      </c>
      <c r="O197" s="15">
        <f t="shared" si="145"/>
        <v>6.6037923497708206E-3</v>
      </c>
      <c r="P197" s="15">
        <f t="shared" si="145"/>
        <v>6.0855754585320554E-3</v>
      </c>
      <c r="Q197" s="5">
        <f t="shared" si="146"/>
        <v>7761.5792465389632</v>
      </c>
      <c r="R197" s="5">
        <f t="shared" si="146"/>
        <v>10970.814508537125</v>
      </c>
      <c r="S197" s="5">
        <f t="shared" si="146"/>
        <v>6118.8825101312068</v>
      </c>
      <c r="T197" s="5">
        <f t="shared" si="147"/>
        <v>30.711402778212079</v>
      </c>
      <c r="U197" s="5">
        <f t="shared" si="147"/>
        <v>106.47324088534099</v>
      </c>
      <c r="V197" s="5">
        <f t="shared" si="147"/>
        <v>165.26055516877486</v>
      </c>
      <c r="W197" s="15">
        <f t="shared" si="148"/>
        <v>-1.0734613539272964E-2</v>
      </c>
      <c r="X197" s="15">
        <f t="shared" si="148"/>
        <v>-1.217998157191269E-2</v>
      </c>
      <c r="Y197" s="15">
        <f t="shared" si="148"/>
        <v>-9.7425357312937999E-3</v>
      </c>
      <c r="Z197" s="5">
        <f t="shared" si="151"/>
        <v>8679.2176064621708</v>
      </c>
      <c r="AA197" s="5">
        <f t="shared" si="151"/>
        <v>29416.22814618588</v>
      </c>
      <c r="AB197" s="5">
        <f t="shared" si="151"/>
        <v>53708.146534722124</v>
      </c>
      <c r="AC197" s="16">
        <f t="shared" si="137"/>
        <v>1.3061437075421147</v>
      </c>
      <c r="AD197" s="16">
        <f t="shared" si="137"/>
        <v>2.9982840849337435</v>
      </c>
      <c r="AE197" s="16">
        <f t="shared" si="137"/>
        <v>9.2774801293042657</v>
      </c>
      <c r="AF197" s="15">
        <f t="shared" si="107"/>
        <v>-4.0504037456468023E-3</v>
      </c>
      <c r="AG197" s="15">
        <f t="shared" si="107"/>
        <v>2.9673830763510267E-4</v>
      </c>
      <c r="AH197" s="15">
        <f t="shared" si="107"/>
        <v>9.7937136394747881E-3</v>
      </c>
      <c r="AI197" s="1">
        <f t="shared" si="138"/>
        <v>481856.01527376293</v>
      </c>
      <c r="AJ197" s="1">
        <f t="shared" si="138"/>
        <v>191892.64325628016</v>
      </c>
      <c r="AK197" s="1">
        <f t="shared" si="138"/>
        <v>69329.91479712732</v>
      </c>
      <c r="AL197" s="14">
        <f t="shared" si="149"/>
        <v>70.946143553998141</v>
      </c>
      <c r="AM197" s="14">
        <f t="shared" si="149"/>
        <v>16.248786917504567</v>
      </c>
      <c r="AN197" s="14">
        <f t="shared" si="149"/>
        <v>5.2444100611845075</v>
      </c>
      <c r="AO197" s="11">
        <f t="shared" si="150"/>
        <v>4.9989029794162048E-3</v>
      </c>
      <c r="AP197" s="11">
        <f t="shared" si="150"/>
        <v>6.2972993107339057E-3</v>
      </c>
      <c r="AQ197" s="11">
        <f t="shared" si="150"/>
        <v>5.7124450320796836E-3</v>
      </c>
      <c r="AR197" s="1">
        <f t="shared" si="152"/>
        <v>252726.30177757115</v>
      </c>
      <c r="AS197" s="1">
        <f t="shared" si="152"/>
        <v>103038.23211647505</v>
      </c>
      <c r="AT197" s="1">
        <f t="shared" si="152"/>
        <v>37025.66836885066</v>
      </c>
      <c r="AU197" s="1">
        <f t="shared" si="108"/>
        <v>50545.260355514234</v>
      </c>
      <c r="AV197" s="1">
        <f t="shared" si="108"/>
        <v>20607.646423295009</v>
      </c>
      <c r="AW197" s="1">
        <f t="shared" si="108"/>
        <v>7405.1336737701322</v>
      </c>
      <c r="AX197" s="1">
        <f t="shared" si="109"/>
        <v>173495.31652139194</v>
      </c>
      <c r="AY197" s="1">
        <f t="shared" si="109"/>
        <v>27812.079963930857</v>
      </c>
      <c r="AZ197" s="1">
        <f t="shared" si="109"/>
        <v>6779.7573186019663</v>
      </c>
      <c r="BA197" s="1">
        <f t="shared" si="110"/>
        <v>14058.552727111581</v>
      </c>
      <c r="BB197" s="1">
        <f t="shared" si="110"/>
        <v>30329.655030253201</v>
      </c>
      <c r="BC197" s="1">
        <f t="shared" si="110"/>
        <v>38541.699581965157</v>
      </c>
      <c r="BD197" s="1">
        <f>SUM(BA197:BC197)*BT197*0.75+0.1*econlow!BD197+0.15*econhigh!BD197</f>
        <v>1487.3661608112002</v>
      </c>
      <c r="BE197" s="2">
        <f t="shared" si="139"/>
        <v>0.14950789050460667</v>
      </c>
      <c r="BF197" s="2">
        <f t="shared" si="139"/>
        <v>0.11076968641152254</v>
      </c>
      <c r="BG197" s="2">
        <f t="shared" si="139"/>
        <v>5.7402569690651904E-2</v>
      </c>
      <c r="BH197" s="2">
        <f t="shared" si="104"/>
        <v>8.3210507528271083E-2</v>
      </c>
      <c r="BI197" s="2">
        <f t="shared" si="111"/>
        <v>2.2352609323137459E-3</v>
      </c>
      <c r="BJ197" s="2">
        <f t="shared" si="111"/>
        <v>1.2269923427707043E-3</v>
      </c>
      <c r="BK197" s="2">
        <f t="shared" si="111"/>
        <v>3.295055007090149E-4</v>
      </c>
      <c r="BL197" s="2">
        <f t="shared" si="105"/>
        <v>564.90922893153879</v>
      </c>
      <c r="BM197" s="2">
        <f t="shared" si="105"/>
        <v>126.42712181954533</v>
      </c>
      <c r="BN197" s="2">
        <f t="shared" si="105"/>
        <v>12.200161394964072</v>
      </c>
      <c r="BO197" s="2">
        <f t="shared" si="112"/>
        <v>870.69083797743531</v>
      </c>
      <c r="BP197" s="2">
        <f t="shared" si="112"/>
        <v>77.600109730040245</v>
      </c>
      <c r="BQ197" s="2">
        <f t="shared" si="112"/>
        <v>7.9145107251536713</v>
      </c>
      <c r="BR197" s="11">
        <f t="shared" si="113"/>
        <v>3.499779310463122E-2</v>
      </c>
      <c r="BS197" s="17">
        <f t="shared" si="153"/>
        <v>3.1058334529400155E-3</v>
      </c>
      <c r="BT197" s="17">
        <f t="shared" si="154"/>
        <v>1.7953016916103778E-2</v>
      </c>
      <c r="BU197" s="12">
        <f>(BU$3*tempmid!$I307+BU$4*tempmid!$I307^2+BU$5*tempmid!$I307^6)*(K197/K$56)^$BW$1</f>
        <v>-8.3245503233567693</v>
      </c>
      <c r="BV197" s="12">
        <f>(BV$3*tempmid!$I307+BV$4*tempmid!$I307^2+BV$5*tempmid!$I307^6)*(L197/L$56)^$BW$1</f>
        <v>-7.0734737393767588</v>
      </c>
      <c r="BW197" s="12">
        <f>(BW$3*tempmid!$I307+BW$4*tempmid!$I307^2+BW$5*tempmid!$I307^6)*(M197/M$56)^$BW$1</f>
        <v>-7.0952575055520493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140"/>
        <v>2152</v>
      </c>
      <c r="B198" s="5">
        <f t="shared" si="141"/>
        <v>1165.3433406626102</v>
      </c>
      <c r="C198" s="5">
        <f t="shared" si="141"/>
        <v>2963.857571548333</v>
      </c>
      <c r="D198" s="5">
        <f t="shared" si="141"/>
        <v>4369.0163742909945</v>
      </c>
      <c r="E198" s="15">
        <f t="shared" si="142"/>
        <v>2.8208495461934209E-6</v>
      </c>
      <c r="F198" s="15">
        <f t="shared" si="142"/>
        <v>5.5572627594232186E-6</v>
      </c>
      <c r="G198" s="15">
        <f t="shared" si="142"/>
        <v>1.1344954239642942E-5</v>
      </c>
      <c r="H198" s="5">
        <f t="shared" si="143"/>
        <v>253767.79785910802</v>
      </c>
      <c r="I198" s="5">
        <f t="shared" si="143"/>
        <v>103710.5999782969</v>
      </c>
      <c r="J198" s="5">
        <f t="shared" si="143"/>
        <v>37248.621493798761</v>
      </c>
      <c r="K198" s="5">
        <f t="shared" si="144"/>
        <v>217762.25855876648</v>
      </c>
      <c r="L198" s="5">
        <f t="shared" si="144"/>
        <v>34991.762415937548</v>
      </c>
      <c r="M198" s="5">
        <f t="shared" si="144"/>
        <v>8525.6310122764153</v>
      </c>
      <c r="N198" s="15">
        <f t="shared" si="145"/>
        <v>4.118211026942209E-3</v>
      </c>
      <c r="O198" s="15">
        <f t="shared" si="145"/>
        <v>6.5198276811495592E-3</v>
      </c>
      <c r="P198" s="15">
        <f t="shared" si="145"/>
        <v>6.0101695834102742E-3</v>
      </c>
      <c r="Q198" s="5">
        <f t="shared" si="146"/>
        <v>7709.9041432625172</v>
      </c>
      <c r="R198" s="5">
        <f t="shared" si="146"/>
        <v>10907.907420351703</v>
      </c>
      <c r="S198" s="5">
        <f t="shared" si="146"/>
        <v>6095.7554686370941</v>
      </c>
      <c r="T198" s="5">
        <f t="shared" si="147"/>
        <v>30.38172773813902</v>
      </c>
      <c r="U198" s="5">
        <f t="shared" si="147"/>
        <v>105.17639877345572</v>
      </c>
      <c r="V198" s="5">
        <f t="shared" si="147"/>
        <v>163.65049830506962</v>
      </c>
      <c r="W198" s="15">
        <f t="shared" si="148"/>
        <v>-1.0734613539272964E-2</v>
      </c>
      <c r="X198" s="15">
        <f t="shared" si="148"/>
        <v>-1.217998157191269E-2</v>
      </c>
      <c r="Y198" s="15">
        <f t="shared" si="148"/>
        <v>-9.7425357312937999E-3</v>
      </c>
      <c r="Z198" s="5">
        <f t="shared" si="151"/>
        <v>8587.1432377450201</v>
      </c>
      <c r="AA198" s="5">
        <f t="shared" si="151"/>
        <v>29258.68232543164</v>
      </c>
      <c r="AB198" s="5">
        <f t="shared" si="151"/>
        <v>54033.246390028515</v>
      </c>
      <c r="AC198" s="16">
        <f t="shared" si="137"/>
        <v>1.3008532981767331</v>
      </c>
      <c r="AD198" s="16">
        <f t="shared" si="137"/>
        <v>2.999173790678916</v>
      </c>
      <c r="AE198" s="16">
        <f t="shared" si="137"/>
        <v>9.3683411129865899</v>
      </c>
      <c r="AF198" s="15">
        <f t="shared" si="107"/>
        <v>-4.0504037456468023E-3</v>
      </c>
      <c r="AG198" s="15">
        <f t="shared" si="107"/>
        <v>2.9673830763510267E-4</v>
      </c>
      <c r="AH198" s="15">
        <f t="shared" si="107"/>
        <v>9.7937136394747881E-3</v>
      </c>
      <c r="AI198" s="1">
        <f t="shared" si="138"/>
        <v>484215.67410190089</v>
      </c>
      <c r="AJ198" s="1">
        <f t="shared" si="138"/>
        <v>193311.02535394719</v>
      </c>
      <c r="AK198" s="1">
        <f t="shared" si="138"/>
        <v>69802.056991184727</v>
      </c>
      <c r="AL198" s="14">
        <f t="shared" si="149"/>
        <v>71.297249913504402</v>
      </c>
      <c r="AM198" s="14">
        <f t="shared" si="149"/>
        <v>16.350087157413871</v>
      </c>
      <c r="AN198" s="14">
        <f t="shared" si="149"/>
        <v>5.2740688813427079</v>
      </c>
      <c r="AO198" s="11">
        <f t="shared" si="150"/>
        <v>4.9489139496220426E-3</v>
      </c>
      <c r="AP198" s="11">
        <f t="shared" si="150"/>
        <v>6.2343263176265666E-3</v>
      </c>
      <c r="AQ198" s="11">
        <f t="shared" si="150"/>
        <v>5.6553205817588869E-3</v>
      </c>
      <c r="AR198" s="1">
        <f t="shared" si="152"/>
        <v>253767.79785910802</v>
      </c>
      <c r="AS198" s="1">
        <f t="shared" si="152"/>
        <v>103710.5999782969</v>
      </c>
      <c r="AT198" s="1">
        <f t="shared" si="152"/>
        <v>37248.621493798761</v>
      </c>
      <c r="AU198" s="1">
        <f t="shared" si="108"/>
        <v>50753.559571821606</v>
      </c>
      <c r="AV198" s="1">
        <f t="shared" si="108"/>
        <v>20742.119995659381</v>
      </c>
      <c r="AW198" s="1">
        <f t="shared" si="108"/>
        <v>7449.7242987597529</v>
      </c>
      <c r="AX198" s="1">
        <f t="shared" si="109"/>
        <v>174209.80684701318</v>
      </c>
      <c r="AY198" s="1">
        <f t="shared" si="109"/>
        <v>27993.409932750041</v>
      </c>
      <c r="AZ198" s="1">
        <f t="shared" si="109"/>
        <v>6820.5048098211319</v>
      </c>
      <c r="BA198" s="1">
        <f t="shared" si="110"/>
        <v>14063.381659101746</v>
      </c>
      <c r="BB198" s="1">
        <f t="shared" si="110"/>
        <v>30349.084699173021</v>
      </c>
      <c r="BC198" s="1">
        <f t="shared" si="110"/>
        <v>38568.316770751342</v>
      </c>
      <c r="BD198" s="1">
        <f>SUM(BA198:BC198)*BT198*0.75+0.1*econlow!BD198+0.15*econhigh!BD198</f>
        <v>1444.9146546457714</v>
      </c>
      <c r="BE198" s="2">
        <f t="shared" si="139"/>
        <v>0.14950789050460667</v>
      </c>
      <c r="BF198" s="2">
        <f t="shared" si="139"/>
        <v>0.11076968641152254</v>
      </c>
      <c r="BG198" s="2">
        <f t="shared" si="139"/>
        <v>5.7402569690651904E-2</v>
      </c>
      <c r="BH198" s="2">
        <f t="shared" ref="BH198:BH261" si="155">(BE198*Z198+BF198*AA198+BG198*AB198)/(Z198+AA198+AB198)</f>
        <v>8.3005495879829749E-2</v>
      </c>
      <c r="BI198" s="2">
        <f t="shared" si="111"/>
        <v>2.2352609323137459E-3</v>
      </c>
      <c r="BJ198" s="2">
        <f t="shared" si="111"/>
        <v>1.2269923427707043E-3</v>
      </c>
      <c r="BK198" s="2">
        <f t="shared" si="111"/>
        <v>3.295055007090149E-4</v>
      </c>
      <c r="BL198" s="2">
        <f t="shared" ref="BL198:BN261" si="156">BI198*AR198</f>
        <v>567.23724443375602</v>
      </c>
      <c r="BM198" s="2">
        <f t="shared" si="156"/>
        <v>127.25211203752586</v>
      </c>
      <c r="BN198" s="2">
        <f t="shared" si="156"/>
        <v>12.273625676034735</v>
      </c>
      <c r="BO198" s="2">
        <f t="shared" si="112"/>
        <v>883.65331951485609</v>
      </c>
      <c r="BP198" s="2">
        <f t="shared" si="112"/>
        <v>78.527054016793144</v>
      </c>
      <c r="BQ198" s="2">
        <f t="shared" si="112"/>
        <v>7.9142629178508246</v>
      </c>
      <c r="BR198" s="11">
        <f t="shared" si="113"/>
        <v>3.4922722332299178E-2</v>
      </c>
      <c r="BS198" s="17">
        <f t="shared" si="153"/>
        <v>3.0008116670699383E-3</v>
      </c>
      <c r="BT198" s="17">
        <f t="shared" si="154"/>
        <v>1.7430113510780366E-2</v>
      </c>
      <c r="BU198" s="12">
        <f>(BU$3*tempmid!$I308+BU$4*tempmid!$I308^2+BU$5*tempmid!$I308^6)*(K198/K$56)^$BW$1</f>
        <v>-8.4899763377413091</v>
      </c>
      <c r="BV198" s="12">
        <f>(BV$3*tempmid!$I308+BV$4*tempmid!$I308^2+BV$5*tempmid!$I308^6)*(L198/L$56)^$BW$1</f>
        <v>-7.1838748693582914</v>
      </c>
      <c r="BW198" s="12">
        <f>(BW$3*tempmid!$I308+BW$4*tempmid!$I308^2+BW$5*tempmid!$I308^6)*(M198/M$56)^$BW$1</f>
        <v>-7.1884279214223721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140"/>
        <v>2153</v>
      </c>
      <c r="B199" s="5">
        <f t="shared" si="141"/>
        <v>1165.3464635579323</v>
      </c>
      <c r="C199" s="5">
        <f t="shared" si="141"/>
        <v>2963.8732189368743</v>
      </c>
      <c r="D199" s="5">
        <f t="shared" si="141"/>
        <v>4369.0634622672915</v>
      </c>
      <c r="E199" s="15">
        <f t="shared" si="142"/>
        <v>2.6798070688837497E-6</v>
      </c>
      <c r="F199" s="15">
        <f t="shared" si="142"/>
        <v>5.2793996214520573E-6</v>
      </c>
      <c r="G199" s="15">
        <f t="shared" si="142"/>
        <v>1.0777706527660796E-5</v>
      </c>
      <c r="H199" s="5">
        <f t="shared" si="143"/>
        <v>254795.08698828361</v>
      </c>
      <c r="I199" s="5">
        <f t="shared" si="143"/>
        <v>104378.71535963126</v>
      </c>
      <c r="J199" s="5">
        <f t="shared" si="143"/>
        <v>37470.118467834945</v>
      </c>
      <c r="K199" s="5">
        <f t="shared" si="144"/>
        <v>218643.2060817054</v>
      </c>
      <c r="L199" s="5">
        <f t="shared" si="144"/>
        <v>35216.997371119454</v>
      </c>
      <c r="M199" s="5">
        <f t="shared" si="144"/>
        <v>8576.2357977721203</v>
      </c>
      <c r="N199" s="15">
        <f t="shared" si="145"/>
        <v>4.0454554832842771E-3</v>
      </c>
      <c r="O199" s="15">
        <f t="shared" si="145"/>
        <v>6.4367993959435488E-3</v>
      </c>
      <c r="P199" s="15">
        <f t="shared" si="145"/>
        <v>5.9356058716166782E-3</v>
      </c>
      <c r="Q199" s="5">
        <f t="shared" si="146"/>
        <v>7658.0170844144714</v>
      </c>
      <c r="R199" s="5">
        <f t="shared" si="146"/>
        <v>10844.463391820686</v>
      </c>
      <c r="S199" s="5">
        <f t="shared" si="146"/>
        <v>6072.2622950350415</v>
      </c>
      <c r="T199" s="5">
        <f t="shared" si="147"/>
        <v>30.055591632214689</v>
      </c>
      <c r="U199" s="5">
        <f t="shared" si="147"/>
        <v>103.89535217459489</v>
      </c>
      <c r="V199" s="5">
        <f t="shared" si="147"/>
        <v>162.05612747788845</v>
      </c>
      <c r="W199" s="15">
        <f t="shared" si="148"/>
        <v>-1.0734613539272964E-2</v>
      </c>
      <c r="X199" s="15">
        <f t="shared" si="148"/>
        <v>-1.217998157191269E-2</v>
      </c>
      <c r="Y199" s="15">
        <f t="shared" si="148"/>
        <v>-9.7425357312937999E-3</v>
      </c>
      <c r="Z199" s="5">
        <f t="shared" si="151"/>
        <v>8495.4218587674332</v>
      </c>
      <c r="AA199" s="5">
        <f t="shared" si="151"/>
        <v>29099.544261358456</v>
      </c>
      <c r="AB199" s="5">
        <f t="shared" si="151"/>
        <v>54356.207353141188</v>
      </c>
      <c r="AC199" s="16">
        <f t="shared" ref="AC199:AE214" si="157">AC198*(1+AF199)</f>
        <v>1.295584317105261</v>
      </c>
      <c r="AD199" s="16">
        <f t="shared" si="157"/>
        <v>3.0000637604338656</v>
      </c>
      <c r="AE199" s="16">
        <f t="shared" si="157"/>
        <v>9.4600919631240998</v>
      </c>
      <c r="AF199" s="15">
        <f t="shared" ref="AF199:AH262" si="158">AC$5-1</f>
        <v>-4.0504037456468023E-3</v>
      </c>
      <c r="AG199" s="15">
        <f t="shared" si="158"/>
        <v>2.9673830763510267E-4</v>
      </c>
      <c r="AH199" s="15">
        <f t="shared" si="158"/>
        <v>9.7937136394747881E-3</v>
      </c>
      <c r="AI199" s="1">
        <f t="shared" si="138"/>
        <v>486547.66626353242</v>
      </c>
      <c r="AJ199" s="1">
        <f t="shared" si="138"/>
        <v>194722.04281421186</v>
      </c>
      <c r="AK199" s="1">
        <f t="shared" si="138"/>
        <v>70271.575590826003</v>
      </c>
      <c r="AL199" s="14">
        <f t="shared" si="149"/>
        <v>71.646565428624356</v>
      </c>
      <c r="AM199" s="14">
        <f t="shared" si="149"/>
        <v>16.450999618288215</v>
      </c>
      <c r="AN199" s="14">
        <f t="shared" si="149"/>
        <v>5.3035971661340362</v>
      </c>
      <c r="AO199" s="11">
        <f t="shared" si="150"/>
        <v>4.8994248101258218E-3</v>
      </c>
      <c r="AP199" s="11">
        <f t="shared" si="150"/>
        <v>6.1719830544503008E-3</v>
      </c>
      <c r="AQ199" s="11">
        <f t="shared" si="150"/>
        <v>5.5987673759412982E-3</v>
      </c>
      <c r="AR199" s="1">
        <f t="shared" si="152"/>
        <v>254795.08698828361</v>
      </c>
      <c r="AS199" s="1">
        <f t="shared" si="152"/>
        <v>104378.71535963126</v>
      </c>
      <c r="AT199" s="1">
        <f t="shared" si="152"/>
        <v>37470.118467834945</v>
      </c>
      <c r="AU199" s="1">
        <f t="shared" ref="AU199:AW262" si="159">$AU$5*AR199</f>
        <v>50959.017397656724</v>
      </c>
      <c r="AV199" s="1">
        <f t="shared" si="159"/>
        <v>20875.743071926252</v>
      </c>
      <c r="AW199" s="1">
        <f t="shared" si="159"/>
        <v>7494.0236935669891</v>
      </c>
      <c r="AX199" s="1">
        <f t="shared" ref="AX199:AZ262" si="160">(AR199-AU199)/B199*1000</f>
        <v>174914.56486536431</v>
      </c>
      <c r="AY199" s="1">
        <f t="shared" si="160"/>
        <v>28173.597896895564</v>
      </c>
      <c r="AZ199" s="1">
        <f t="shared" si="160"/>
        <v>6860.9886382176965</v>
      </c>
      <c r="BA199" s="1">
        <f t="shared" ref="BA199:BC262" si="161">LN(AX199)*B199</f>
        <v>14068.124193271238</v>
      </c>
      <c r="BB199" s="1">
        <f t="shared" si="161"/>
        <v>30368.261643509202</v>
      </c>
      <c r="BC199" s="1">
        <f t="shared" si="161"/>
        <v>38594.588826545558</v>
      </c>
      <c r="BD199" s="1">
        <f>SUM(BA199:BC199)*BT199*0.75+0.1*econlow!BD199+0.15*econhigh!BD199</f>
        <v>1403.662518508366</v>
      </c>
      <c r="BE199" s="2">
        <f t="shared" si="139"/>
        <v>0.14950789050460667</v>
      </c>
      <c r="BF199" s="2">
        <f t="shared" si="139"/>
        <v>0.11076968641152254</v>
      </c>
      <c r="BG199" s="2">
        <f t="shared" si="139"/>
        <v>5.7402569690651904E-2</v>
      </c>
      <c r="BH199" s="2">
        <f t="shared" si="155"/>
        <v>8.2801183353268137E-2</v>
      </c>
      <c r="BI199" s="2">
        <f t="shared" ref="BI199:BK262" si="162">BI$5*BE199^2</f>
        <v>2.2352609323137459E-3</v>
      </c>
      <c r="BJ199" s="2">
        <f t="shared" si="162"/>
        <v>1.2269923427707043E-3</v>
      </c>
      <c r="BK199" s="2">
        <f t="shared" si="162"/>
        <v>3.295055007090149E-4</v>
      </c>
      <c r="BL199" s="2">
        <f t="shared" si="156"/>
        <v>569.53350369039288</v>
      </c>
      <c r="BM199" s="2">
        <f t="shared" si="156"/>
        <v>128.07188449451044</v>
      </c>
      <c r="BN199" s="2">
        <f t="shared" si="156"/>
        <v>12.346610147370059</v>
      </c>
      <c r="BO199" s="2">
        <f t="shared" ref="BO199:BQ262" si="163">2*BI$5*BE199*AR199/Z199*1000</f>
        <v>896.80951928814341</v>
      </c>
      <c r="BP199" s="2">
        <f t="shared" si="163"/>
        <v>79.465145327222231</v>
      </c>
      <c r="BQ199" s="2">
        <f t="shared" si="163"/>
        <v>7.9140219356845236</v>
      </c>
      <c r="BR199" s="11">
        <f t="shared" ref="BR199:BR262" si="164">SUM(H199:J199)*SUM(B198:D198)/SUM(H198:J198)/SUM(B199:D199)-1+BR$5</f>
        <v>3.484848404269078E-2</v>
      </c>
      <c r="BS199" s="17">
        <f t="shared" si="153"/>
        <v>2.8995514373356466E-3</v>
      </c>
      <c r="BT199" s="17">
        <f t="shared" si="154"/>
        <v>1.6922440301728511E-2</v>
      </c>
      <c r="BU199" s="12">
        <f>(BU$3*tempmid!$I309+BU$4*tempmid!$I309^2+BU$5*tempmid!$I309^6)*(K199/K$56)^$BW$1</f>
        <v>-8.6557391264150461</v>
      </c>
      <c r="BV199" s="12">
        <f>(BV$3*tempmid!$I309+BV$4*tempmid!$I309^2+BV$5*tempmid!$I309^6)*(L199/L$56)^$BW$1</f>
        <v>-7.2943448423374697</v>
      </c>
      <c r="BW199" s="12">
        <f>(BW$3*tempmid!$I309+BW$4*tempmid!$I309^2+BW$5*tempmid!$I309^6)*(M199/M$56)^$BW$1</f>
        <v>-7.2816254772849023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140"/>
        <v>2154</v>
      </c>
      <c r="B200" s="5">
        <f t="shared" si="141"/>
        <v>1165.3494303164384</v>
      </c>
      <c r="C200" s="5">
        <f t="shared" si="141"/>
        <v>2963.8880840344673</v>
      </c>
      <c r="D200" s="5">
        <f t="shared" si="141"/>
        <v>4369.1081963268989</v>
      </c>
      <c r="E200" s="15">
        <f t="shared" si="142"/>
        <v>2.5458167154395623E-6</v>
      </c>
      <c r="F200" s="15">
        <f t="shared" si="142"/>
        <v>5.0154296403794541E-6</v>
      </c>
      <c r="G200" s="15">
        <f t="shared" si="142"/>
        <v>1.0238821201277756E-5</v>
      </c>
      <c r="H200" s="5">
        <f t="shared" si="143"/>
        <v>255808.17027403097</v>
      </c>
      <c r="I200" s="5">
        <f t="shared" si="143"/>
        <v>105042.53727875034</v>
      </c>
      <c r="J200" s="5">
        <f t="shared" si="143"/>
        <v>37690.149502872977</v>
      </c>
      <c r="K200" s="5">
        <f t="shared" si="144"/>
        <v>219511.98809490897</v>
      </c>
      <c r="L200" s="5">
        <f t="shared" si="144"/>
        <v>35440.790711559399</v>
      </c>
      <c r="M200" s="5">
        <f t="shared" si="144"/>
        <v>8626.5086166918481</v>
      </c>
      <c r="N200" s="15">
        <f t="shared" si="145"/>
        <v>3.973514790479804E-3</v>
      </c>
      <c r="O200" s="15">
        <f t="shared" si="145"/>
        <v>6.3546967982985869E-3</v>
      </c>
      <c r="P200" s="15">
        <f t="shared" si="145"/>
        <v>5.8618746155263413E-3</v>
      </c>
      <c r="Q200" s="5">
        <f t="shared" si="146"/>
        <v>7605.9331917731079</v>
      </c>
      <c r="R200" s="5">
        <f t="shared" si="146"/>
        <v>10780.506010503083</v>
      </c>
      <c r="S200" s="5">
        <f t="shared" si="146"/>
        <v>6048.4130468450712</v>
      </c>
      <c r="T200" s="5">
        <f t="shared" si="147"/>
        <v>29.732956471348658</v>
      </c>
      <c r="U200" s="5">
        <f t="shared" si="147"/>
        <v>102.62990869970095</v>
      </c>
      <c r="V200" s="5">
        <f t="shared" si="147"/>
        <v>160.47728986546002</v>
      </c>
      <c r="W200" s="15">
        <f t="shared" si="148"/>
        <v>-1.0734613539272964E-2</v>
      </c>
      <c r="X200" s="15">
        <f t="shared" si="148"/>
        <v>-1.217998157191269E-2</v>
      </c>
      <c r="Y200" s="15">
        <f t="shared" si="148"/>
        <v>-9.7425357312937999E-3</v>
      </c>
      <c r="Z200" s="5">
        <f t="shared" si="151"/>
        <v>8404.0700137926924</v>
      </c>
      <c r="AA200" s="5">
        <f t="shared" si="151"/>
        <v>28938.876329839408</v>
      </c>
      <c r="AB200" s="5">
        <f t="shared" si="151"/>
        <v>54677.01479698941</v>
      </c>
      <c r="AC200" s="16">
        <f t="shared" si="157"/>
        <v>1.2903366775344567</v>
      </c>
      <c r="AD200" s="16">
        <f t="shared" si="157"/>
        <v>3.0009539942769341</v>
      </c>
      <c r="AE200" s="16">
        <f t="shared" si="157"/>
        <v>9.5527413948140349</v>
      </c>
      <c r="AF200" s="15">
        <f t="shared" si="158"/>
        <v>-4.0504037456468023E-3</v>
      </c>
      <c r="AG200" s="15">
        <f t="shared" si="158"/>
        <v>2.9673830763510267E-4</v>
      </c>
      <c r="AH200" s="15">
        <f t="shared" si="158"/>
        <v>9.7937136394747881E-3</v>
      </c>
      <c r="AI200" s="1">
        <f t="shared" ref="AI200:AK215" si="165">(1-$AI$5)*AI199+AU199</f>
        <v>488851.9170348359</v>
      </c>
      <c r="AJ200" s="1">
        <f t="shared" si="165"/>
        <v>196125.58160471695</v>
      </c>
      <c r="AK200" s="1">
        <f t="shared" si="165"/>
        <v>70738.441725310404</v>
      </c>
      <c r="AL200" s="14">
        <f t="shared" si="149"/>
        <v>71.994082119243444</v>
      </c>
      <c r="AM200" s="14">
        <f t="shared" si="149"/>
        <v>16.55151955625233</v>
      </c>
      <c r="AN200" s="14">
        <f t="shared" si="149"/>
        <v>5.3329938368550334</v>
      </c>
      <c r="AO200" s="11">
        <f t="shared" si="150"/>
        <v>4.8504305620245634E-3</v>
      </c>
      <c r="AP200" s="11">
        <f t="shared" si="150"/>
        <v>6.1102632239057979E-3</v>
      </c>
      <c r="AQ200" s="11">
        <f t="shared" si="150"/>
        <v>5.542779702181885E-3</v>
      </c>
      <c r="AR200" s="1">
        <f t="shared" si="152"/>
        <v>255808.17027403097</v>
      </c>
      <c r="AS200" s="1">
        <f t="shared" si="152"/>
        <v>105042.53727875034</v>
      </c>
      <c r="AT200" s="1">
        <f t="shared" si="152"/>
        <v>37690.149502872977</v>
      </c>
      <c r="AU200" s="1">
        <f t="shared" si="159"/>
        <v>51161.6340548062</v>
      </c>
      <c r="AV200" s="1">
        <f t="shared" si="159"/>
        <v>21008.50745575007</v>
      </c>
      <c r="AW200" s="1">
        <f t="shared" si="159"/>
        <v>7538.0299005745956</v>
      </c>
      <c r="AX200" s="1">
        <f t="shared" si="160"/>
        <v>175609.59047592714</v>
      </c>
      <c r="AY200" s="1">
        <f t="shared" si="160"/>
        <v>28352.632569247526</v>
      </c>
      <c r="AZ200" s="1">
        <f t="shared" si="160"/>
        <v>6901.2068933534792</v>
      </c>
      <c r="BA200" s="1">
        <f t="shared" si="161"/>
        <v>14072.781365886149</v>
      </c>
      <c r="BB200" s="1">
        <f t="shared" si="161"/>
        <v>30387.18897171388</v>
      </c>
      <c r="BC200" s="1">
        <f t="shared" si="161"/>
        <v>38620.520381414091</v>
      </c>
      <c r="BD200" s="1">
        <f>SUM(BA200:BC200)*BT200*0.75+0.1*econlow!BD200+0.15*econhigh!BD200</f>
        <v>1363.5763852276914</v>
      </c>
      <c r="BE200" s="2">
        <f t="shared" ref="BE200:BG215" si="166">BE199</f>
        <v>0.14950789050460667</v>
      </c>
      <c r="BF200" s="2">
        <f t="shared" si="166"/>
        <v>0.11076968641152254</v>
      </c>
      <c r="BG200" s="2">
        <f t="shared" si="166"/>
        <v>5.7402569690651904E-2</v>
      </c>
      <c r="BH200" s="2">
        <f t="shared" si="155"/>
        <v>8.2597580934850687E-2</v>
      </c>
      <c r="BI200" s="2">
        <f t="shared" si="162"/>
        <v>2.2352609323137459E-3</v>
      </c>
      <c r="BJ200" s="2">
        <f t="shared" si="162"/>
        <v>1.2269923427707043E-3</v>
      </c>
      <c r="BK200" s="2">
        <f t="shared" si="162"/>
        <v>3.295055007090149E-4</v>
      </c>
      <c r="BL200" s="2">
        <f t="shared" si="156"/>
        <v>571.79800918020396</v>
      </c>
      <c r="BM200" s="2">
        <f t="shared" si="156"/>
        <v>128.88638890623292</v>
      </c>
      <c r="BN200" s="2">
        <f t="shared" si="156"/>
        <v>12.419111583741788</v>
      </c>
      <c r="BO200" s="2">
        <f t="shared" si="163"/>
        <v>910.16233441048576</v>
      </c>
      <c r="BP200" s="2">
        <f t="shared" si="163"/>
        <v>80.414517700123938</v>
      </c>
      <c r="BQ200" s="2">
        <f t="shared" si="163"/>
        <v>7.9137876913092962</v>
      </c>
      <c r="BR200" s="11">
        <f t="shared" si="164"/>
        <v>3.4775069101998762E-2</v>
      </c>
      <c r="BS200" s="17">
        <f t="shared" si="153"/>
        <v>2.8019091509980227E-3</v>
      </c>
      <c r="BT200" s="17">
        <f t="shared" si="154"/>
        <v>1.6429553690998553E-2</v>
      </c>
      <c r="BU200" s="12">
        <f>(BU$3*tempmid!$I310+BU$4*tempmid!$I310^2+BU$5*tempmid!$I310^6)*(K200/K$56)^$BW$1</f>
        <v>-8.8218233042977463</v>
      </c>
      <c r="BV200" s="12">
        <f>(BV$3*tempmid!$I310+BV$4*tempmid!$I310^2+BV$5*tempmid!$I310^6)*(L200/L$56)^$BW$1</f>
        <v>-7.4048743392619425</v>
      </c>
      <c r="BW200" s="12">
        <f>(BW$3*tempmid!$I310+BW$4*tempmid!$I310^2+BW$5*tempmid!$I310^6)*(M200/M$56)^$BW$1</f>
        <v>-7.3748427508554046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140"/>
        <v>2155</v>
      </c>
      <c r="B201" s="5">
        <f t="shared" si="141"/>
        <v>1165.3522487441944</v>
      </c>
      <c r="C201" s="5">
        <f t="shared" si="141"/>
        <v>2963.9022059480076</v>
      </c>
      <c r="D201" s="5">
        <f t="shared" si="141"/>
        <v>4369.1506941186481</v>
      </c>
      <c r="E201" s="15">
        <f t="shared" si="142"/>
        <v>2.4185258796675841E-6</v>
      </c>
      <c r="F201" s="15">
        <f t="shared" si="142"/>
        <v>4.7646581583604815E-6</v>
      </c>
      <c r="G201" s="15">
        <f t="shared" si="142"/>
        <v>9.7268801412138672E-6</v>
      </c>
      <c r="H201" s="5">
        <f t="shared" si="143"/>
        <v>256807.05190574247</v>
      </c>
      <c r="I201" s="5">
        <f t="shared" si="143"/>
        <v>105702.02624343576</v>
      </c>
      <c r="J201" s="5">
        <f t="shared" si="143"/>
        <v>37908.705234329173</v>
      </c>
      <c r="K201" s="5">
        <f t="shared" si="144"/>
        <v>220368.60715932254</v>
      </c>
      <c r="L201" s="5">
        <f t="shared" si="144"/>
        <v>35663.128841198333</v>
      </c>
      <c r="M201" s="5">
        <f t="shared" si="144"/>
        <v>8676.4471835128988</v>
      </c>
      <c r="N201" s="15">
        <f t="shared" si="145"/>
        <v>3.9023794183086213E-3</v>
      </c>
      <c r="O201" s="15">
        <f t="shared" si="145"/>
        <v>6.2735092861914143E-3</v>
      </c>
      <c r="P201" s="15">
        <f t="shared" si="145"/>
        <v>5.7889662017402976E-3</v>
      </c>
      <c r="Q201" s="5">
        <f t="shared" si="146"/>
        <v>7553.6673275841194</v>
      </c>
      <c r="R201" s="5">
        <f t="shared" si="146"/>
        <v>10716.058556941247</v>
      </c>
      <c r="S201" s="5">
        <f t="shared" si="146"/>
        <v>6024.2176958764167</v>
      </c>
      <c r="T201" s="5">
        <f t="shared" si="147"/>
        <v>29.413784674248706</v>
      </c>
      <c r="U201" s="5">
        <f t="shared" si="147"/>
        <v>101.37987830301151</v>
      </c>
      <c r="V201" s="5">
        <f t="shared" si="147"/>
        <v>158.91383413488458</v>
      </c>
      <c r="W201" s="15">
        <f t="shared" si="148"/>
        <v>-1.0734613539272964E-2</v>
      </c>
      <c r="X201" s="15">
        <f t="shared" si="148"/>
        <v>-1.217998157191269E-2</v>
      </c>
      <c r="Y201" s="15">
        <f t="shared" si="148"/>
        <v>-9.7425357312937999E-3</v>
      </c>
      <c r="Z201" s="5">
        <f t="shared" si="151"/>
        <v>8313.1036839423523</v>
      </c>
      <c r="AA201" s="5">
        <f t="shared" si="151"/>
        <v>28776.740174771505</v>
      </c>
      <c r="AB201" s="5">
        <f t="shared" si="151"/>
        <v>54995.654723167652</v>
      </c>
      <c r="AC201" s="16">
        <f t="shared" si="157"/>
        <v>1.2851102930226257</v>
      </c>
      <c r="AD201" s="16">
        <f t="shared" si="157"/>
        <v>3.0018444922864864</v>
      </c>
      <c r="AE201" s="16">
        <f t="shared" si="157"/>
        <v>9.646298208506801</v>
      </c>
      <c r="AF201" s="15">
        <f t="shared" si="158"/>
        <v>-4.0504037456468023E-3</v>
      </c>
      <c r="AG201" s="15">
        <f t="shared" si="158"/>
        <v>2.9673830763510267E-4</v>
      </c>
      <c r="AH201" s="15">
        <f t="shared" si="158"/>
        <v>9.7937136394747881E-3</v>
      </c>
      <c r="AI201" s="1">
        <f t="shared" si="165"/>
        <v>491128.35938615853</v>
      </c>
      <c r="AJ201" s="1">
        <f t="shared" si="165"/>
        <v>197521.53089999533</v>
      </c>
      <c r="AK201" s="1">
        <f t="shared" si="165"/>
        <v>71202.627453353954</v>
      </c>
      <c r="AL201" s="14">
        <f t="shared" si="149"/>
        <v>72.339792392477563</v>
      </c>
      <c r="AM201" s="14">
        <f t="shared" si="149"/>
        <v>16.651642356084214</v>
      </c>
      <c r="AN201" s="14">
        <f t="shared" si="149"/>
        <v>5.3622578507459071</v>
      </c>
      <c r="AO201" s="11">
        <f t="shared" si="150"/>
        <v>4.8019262564043177E-3</v>
      </c>
      <c r="AP201" s="11">
        <f t="shared" si="150"/>
        <v>6.0491605916667395E-3</v>
      </c>
      <c r="AQ201" s="11">
        <f t="shared" si="150"/>
        <v>5.4873519051600664E-3</v>
      </c>
      <c r="AR201" s="1">
        <f t="shared" si="152"/>
        <v>256807.05190574247</v>
      </c>
      <c r="AS201" s="1">
        <f t="shared" si="152"/>
        <v>105702.02624343576</v>
      </c>
      <c r="AT201" s="1">
        <f t="shared" si="152"/>
        <v>37908.705234329173</v>
      </c>
      <c r="AU201" s="1">
        <f t="shared" si="159"/>
        <v>51361.410381148497</v>
      </c>
      <c r="AV201" s="1">
        <f t="shared" si="159"/>
        <v>21140.405248687151</v>
      </c>
      <c r="AW201" s="1">
        <f t="shared" si="159"/>
        <v>7581.7410468658345</v>
      </c>
      <c r="AX201" s="1">
        <f t="shared" si="160"/>
        <v>176294.88572745802</v>
      </c>
      <c r="AY201" s="1">
        <f t="shared" si="160"/>
        <v>28530.503072958669</v>
      </c>
      <c r="AZ201" s="1">
        <f t="shared" si="160"/>
        <v>6941.1577468103187</v>
      </c>
      <c r="BA201" s="1">
        <f t="shared" si="161"/>
        <v>14077.354197598708</v>
      </c>
      <c r="BB201" s="1">
        <f t="shared" si="161"/>
        <v>30405.869742057988</v>
      </c>
      <c r="BC201" s="1">
        <f t="shared" si="161"/>
        <v>38646.115975831264</v>
      </c>
      <c r="BD201" s="1">
        <f>SUM(BA201:BC201)*BT201*0.75+0.1*econlow!BD201+0.15*econhigh!BD201</f>
        <v>1324.6237930265024</v>
      </c>
      <c r="BE201" s="2">
        <f t="shared" si="166"/>
        <v>0.14950789050460667</v>
      </c>
      <c r="BF201" s="2">
        <f t="shared" si="166"/>
        <v>0.11076968641152254</v>
      </c>
      <c r="BG201" s="2">
        <f t="shared" si="166"/>
        <v>5.7402569690651904E-2</v>
      </c>
      <c r="BH201" s="2">
        <f t="shared" si="155"/>
        <v>8.2394699493543555E-2</v>
      </c>
      <c r="BI201" s="2">
        <f t="shared" si="162"/>
        <v>2.2352609323137459E-3</v>
      </c>
      <c r="BJ201" s="2">
        <f t="shared" si="162"/>
        <v>1.2269923427707043E-3</v>
      </c>
      <c r="BK201" s="2">
        <f t="shared" si="162"/>
        <v>3.295055007090149E-4</v>
      </c>
      <c r="BL201" s="2">
        <f t="shared" si="156"/>
        <v>574.03077026757444</v>
      </c>
      <c r="BM201" s="2">
        <f t="shared" si="156"/>
        <v>129.69557681604371</v>
      </c>
      <c r="BN201" s="2">
        <f t="shared" si="156"/>
        <v>12.491126899468087</v>
      </c>
      <c r="BO201" s="2">
        <f t="shared" si="163"/>
        <v>923.71470528625821</v>
      </c>
      <c r="BP201" s="2">
        <f t="shared" si="163"/>
        <v>81.375306785532217</v>
      </c>
      <c r="BQ201" s="2">
        <f t="shared" si="163"/>
        <v>7.9135600987009171</v>
      </c>
      <c r="BR201" s="11">
        <f t="shared" si="164"/>
        <v>3.4702468414854221E-2</v>
      </c>
      <c r="BS201" s="17">
        <f t="shared" si="153"/>
        <v>2.7077470598799629E-3</v>
      </c>
      <c r="BT201" s="17">
        <f t="shared" si="154"/>
        <v>1.5951023000969469E-2</v>
      </c>
      <c r="BU201" s="12">
        <f>(BU$3*tempmid!$I311+BU$4*tempmid!$I311^2+BU$5*tempmid!$I311^6)*(K201/K$56)^$BW$1</f>
        <v>-8.9882138102409339</v>
      </c>
      <c r="BV201" s="12">
        <f>(BV$3*tempmid!$I311+BV$4*tempmid!$I311^2+BV$5*tempmid!$I311^6)*(L201/L$56)^$BW$1</f>
        <v>-7.5154542694076714</v>
      </c>
      <c r="BW201" s="12">
        <f>(BW$3*tempmid!$I311+BW$4*tempmid!$I311^2+BW$5*tempmid!$I311^6)*(M201/M$56)^$BW$1</f>
        <v>-7.4680725041465417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140"/>
        <v>2156</v>
      </c>
      <c r="B202" s="5">
        <f t="shared" ref="B202:D217" si="167">B201*(1+E202)</f>
        <v>1165.3549262570384</v>
      </c>
      <c r="C202" s="5">
        <f t="shared" si="167"/>
        <v>2963.9156218297921</v>
      </c>
      <c r="D202" s="5">
        <f t="shared" si="167"/>
        <v>4369.1910674135124</v>
      </c>
      <c r="E202" s="15">
        <f t="shared" ref="E202:G217" si="168">E201*$E$5</f>
        <v>2.2975995856842047E-6</v>
      </c>
      <c r="F202" s="15">
        <f t="shared" si="168"/>
        <v>4.5264252504424573E-6</v>
      </c>
      <c r="G202" s="15">
        <f t="shared" si="168"/>
        <v>9.2405361341531739E-6</v>
      </c>
      <c r="H202" s="5">
        <f t="shared" si="143"/>
        <v>257791.73907435531</v>
      </c>
      <c r="I202" s="5">
        <f t="shared" si="143"/>
        <v>106357.14423330738</v>
      </c>
      <c r="J202" s="5">
        <f t="shared" si="143"/>
        <v>38125.776715502696</v>
      </c>
      <c r="K202" s="5">
        <f t="shared" si="144"/>
        <v>221213.06845318564</v>
      </c>
      <c r="L202" s="5">
        <f t="shared" si="144"/>
        <v>35883.998670531357</v>
      </c>
      <c r="M202" s="5">
        <f t="shared" si="144"/>
        <v>8726.0493137629055</v>
      </c>
      <c r="N202" s="15">
        <f t="shared" si="145"/>
        <v>3.8320398932891742E-3</v>
      </c>
      <c r="O202" s="15">
        <f t="shared" si="145"/>
        <v>6.1932263519703934E-3</v>
      </c>
      <c r="P202" s="15">
        <f t="shared" si="145"/>
        <v>5.7168711110535675E-3</v>
      </c>
      <c r="Q202" s="5">
        <f t="shared" si="146"/>
        <v>7501.2340937154449</v>
      </c>
      <c r="R202" s="5">
        <f t="shared" si="146"/>
        <v>10651.144000279555</v>
      </c>
      <c r="S202" s="5">
        <f t="shared" si="146"/>
        <v>5999.6861258625504</v>
      </c>
      <c r="T202" s="5">
        <f t="shared" ref="T202:V217" si="169">T201*(1+W202)</f>
        <v>29.098039063043256</v>
      </c>
      <c r="U202" s="5">
        <f t="shared" si="169"/>
        <v>100.14507325351808</v>
      </c>
      <c r="V202" s="5">
        <f t="shared" si="169"/>
        <v>157.36561042762858</v>
      </c>
      <c r="W202" s="15">
        <f t="shared" si="148"/>
        <v>-1.0734613539272964E-2</v>
      </c>
      <c r="X202" s="15">
        <f t="shared" si="148"/>
        <v>-1.217998157191269E-2</v>
      </c>
      <c r="Y202" s="15">
        <f t="shared" si="148"/>
        <v>-9.7425357312937999E-3</v>
      </c>
      <c r="Z202" s="5">
        <f t="shared" si="151"/>
        <v>8222.5382945973797</v>
      </c>
      <c r="AA202" s="5">
        <f t="shared" si="151"/>
        <v>28613.196694239276</v>
      </c>
      <c r="AB202" s="5">
        <f t="shared" si="151"/>
        <v>55312.113753699719</v>
      </c>
      <c r="AC202" s="16">
        <f t="shared" si="157"/>
        <v>1.2799050774781975</v>
      </c>
      <c r="AD202" s="16">
        <f t="shared" si="157"/>
        <v>3.0027352545409114</v>
      </c>
      <c r="AE202" s="16">
        <f t="shared" si="157"/>
        <v>9.7407712908418951</v>
      </c>
      <c r="AF202" s="15">
        <f t="shared" si="158"/>
        <v>-4.0504037456468023E-3</v>
      </c>
      <c r="AG202" s="15">
        <f t="shared" si="158"/>
        <v>2.9673830763510267E-4</v>
      </c>
      <c r="AH202" s="15">
        <f t="shared" si="158"/>
        <v>9.7937136394747881E-3</v>
      </c>
      <c r="AI202" s="1">
        <f t="shared" si="165"/>
        <v>493376.9338286912</v>
      </c>
      <c r="AJ202" s="1">
        <f t="shared" si="165"/>
        <v>198909.78305868292</v>
      </c>
      <c r="AK202" s="1">
        <f t="shared" si="165"/>
        <v>71664.105754884396</v>
      </c>
      <c r="AL202" s="14">
        <f t="shared" ref="AL202:AN217" si="170">AL201*(1+AO202)</f>
        <v>72.683689037465115</v>
      </c>
      <c r="AM202" s="14">
        <f t="shared" si="170"/>
        <v>16.751363530223895</v>
      </c>
      <c r="AN202" s="14">
        <f t="shared" si="170"/>
        <v>5.391388200620824</v>
      </c>
      <c r="AO202" s="11">
        <f t="shared" ref="AO202:AQ217" si="171">AO$5*AO201</f>
        <v>4.7539069938402744E-3</v>
      </c>
      <c r="AP202" s="11">
        <f t="shared" si="171"/>
        <v>5.9886689857500718E-3</v>
      </c>
      <c r="AQ202" s="11">
        <f t="shared" si="171"/>
        <v>5.4324783861084656E-3</v>
      </c>
      <c r="AR202" s="1">
        <f t="shared" si="152"/>
        <v>257791.73907435531</v>
      </c>
      <c r="AS202" s="1">
        <f t="shared" si="152"/>
        <v>106357.14423330738</v>
      </c>
      <c r="AT202" s="1">
        <f t="shared" si="152"/>
        <v>38125.776715502696</v>
      </c>
      <c r="AU202" s="1">
        <f t="shared" si="159"/>
        <v>51558.347814871064</v>
      </c>
      <c r="AV202" s="1">
        <f t="shared" si="159"/>
        <v>21271.428846661478</v>
      </c>
      <c r="AW202" s="1">
        <f t="shared" si="159"/>
        <v>7625.1553431005395</v>
      </c>
      <c r="AX202" s="1">
        <f t="shared" si="160"/>
        <v>176970.4547625485</v>
      </c>
      <c r="AY202" s="1">
        <f t="shared" si="160"/>
        <v>28707.198936425084</v>
      </c>
      <c r="AZ202" s="1">
        <f t="shared" si="160"/>
        <v>6980.8394510103244</v>
      </c>
      <c r="BA202" s="1">
        <f t="shared" si="161"/>
        <v>14081.843693740808</v>
      </c>
      <c r="BB202" s="1">
        <f t="shared" si="161"/>
        <v>30424.306963842584</v>
      </c>
      <c r="BC202" s="1">
        <f t="shared" si="161"/>
        <v>38671.380061514072</v>
      </c>
      <c r="BD202" s="1">
        <f>SUM(BA202:BC202)*BT202*0.75+0.1*econlow!BD202+0.15*econhigh!BD202</f>
        <v>1286.7731620284248</v>
      </c>
      <c r="BE202" s="2">
        <f t="shared" si="166"/>
        <v>0.14950789050460667</v>
      </c>
      <c r="BF202" s="2">
        <f t="shared" si="166"/>
        <v>0.11076968641152254</v>
      </c>
      <c r="BG202" s="2">
        <f t="shared" si="166"/>
        <v>5.7402569690651904E-2</v>
      </c>
      <c r="BH202" s="2">
        <f t="shared" si="155"/>
        <v>8.2192549776352375E-2</v>
      </c>
      <c r="BI202" s="2">
        <f t="shared" si="162"/>
        <v>2.2352609323137459E-3</v>
      </c>
      <c r="BJ202" s="2">
        <f t="shared" si="162"/>
        <v>1.2269923427707043E-3</v>
      </c>
      <c r="BK202" s="2">
        <f t="shared" si="162"/>
        <v>3.295055007090149E-4</v>
      </c>
      <c r="BL202" s="2">
        <f t="shared" si="156"/>
        <v>576.23180302612536</v>
      </c>
      <c r="BM202" s="2">
        <f t="shared" si="156"/>
        <v>130.49940157322752</v>
      </c>
      <c r="BN202" s="2">
        <f t="shared" si="156"/>
        <v>12.562653146561818</v>
      </c>
      <c r="BO202" s="2">
        <f t="shared" si="163"/>
        <v>937.46961625815254</v>
      </c>
      <c r="BP202" s="2">
        <f t="shared" si="163"/>
        <v>82.347649864095359</v>
      </c>
      <c r="BQ202" s="2">
        <f t="shared" si="163"/>
        <v>7.9133390731266058</v>
      </c>
      <c r="BR202" s="11">
        <f t="shared" si="164"/>
        <v>3.4630672927109946E-2</v>
      </c>
      <c r="BS202" s="17">
        <f t="shared" si="153"/>
        <v>2.6169330242617312E-3</v>
      </c>
      <c r="BT202" s="17">
        <f t="shared" si="154"/>
        <v>1.548643009802861E-2</v>
      </c>
      <c r="BU202" s="12">
        <f>(BU$3*tempmid!$I312+BU$4*tempmid!$I312^2+BU$5*tempmid!$I312^6)*(K202/K$56)^$BW$1</f>
        <v>-9.1548959054771633</v>
      </c>
      <c r="BV202" s="12">
        <f>(BV$3*tempmid!$I312+BV$4*tempmid!$I312^2+BV$5*tempmid!$I312^6)*(L202/L$56)^$BW$1</f>
        <v>-7.6260757683001534</v>
      </c>
      <c r="BW202" s="12">
        <f>(BW$3*tempmid!$I312+BW$4*tempmid!$I312^2+BW$5*tempmid!$I312^6)*(M202/M$56)^$BW$1</f>
        <v>-7.5613076817721838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140"/>
        <v>2157</v>
      </c>
      <c r="B203" s="5">
        <f t="shared" si="167"/>
        <v>1165.3574699000844</v>
      </c>
      <c r="C203" s="5">
        <f t="shared" si="167"/>
        <v>2963.9283669751776</v>
      </c>
      <c r="D203" s="5">
        <f t="shared" si="167"/>
        <v>4369.2294223980516</v>
      </c>
      <c r="E203" s="15">
        <f t="shared" si="168"/>
        <v>2.1827196063999944E-6</v>
      </c>
      <c r="F203" s="15">
        <f t="shared" si="168"/>
        <v>4.3001039879203342E-6</v>
      </c>
      <c r="G203" s="15">
        <f t="shared" si="168"/>
        <v>8.7785093274455143E-6</v>
      </c>
      <c r="H203" s="5">
        <f t="shared" si="143"/>
        <v>258762.24189404814</v>
      </c>
      <c r="I203" s="5">
        <f t="shared" si="143"/>
        <v>107007.85468184679</v>
      </c>
      <c r="J203" s="5">
        <f t="shared" si="143"/>
        <v>38341.355411891644</v>
      </c>
      <c r="K203" s="5">
        <f t="shared" si="144"/>
        <v>222045.37970330592</v>
      </c>
      <c r="L203" s="5">
        <f t="shared" si="144"/>
        <v>36103.387610225247</v>
      </c>
      <c r="M203" s="5">
        <f t="shared" si="144"/>
        <v>8775.3129225354332</v>
      </c>
      <c r="N203" s="15">
        <f t="shared" si="145"/>
        <v>3.7624868003511835E-3</v>
      </c>
      <c r="O203" s="15">
        <f t="shared" si="145"/>
        <v>6.1138375828238001E-3</v>
      </c>
      <c r="P203" s="15">
        <f t="shared" si="145"/>
        <v>5.6455799183747768E-3</v>
      </c>
      <c r="Q203" s="5">
        <f t="shared" si="146"/>
        <v>7448.6478310331868</v>
      </c>
      <c r="R203" s="5">
        <f t="shared" si="146"/>
        <v>10585.784994246418</v>
      </c>
      <c r="S203" s="5">
        <f t="shared" si="146"/>
        <v>5974.8281302168652</v>
      </c>
      <c r="T203" s="5">
        <f t="shared" si="169"/>
        <v>28.785682858950818</v>
      </c>
      <c r="U203" s="5">
        <f t="shared" si="169"/>
        <v>98.925308106772377</v>
      </c>
      <c r="V203" s="5">
        <f t="shared" si="169"/>
        <v>155.83247034516054</v>
      </c>
      <c r="W203" s="15">
        <f t="shared" si="148"/>
        <v>-1.0734613539272964E-2</v>
      </c>
      <c r="X203" s="15">
        <f t="shared" si="148"/>
        <v>-1.217998157191269E-2</v>
      </c>
      <c r="Y203" s="15">
        <f t="shared" si="148"/>
        <v>-9.7425357312937999E-3</v>
      </c>
      <c r="Z203" s="5">
        <f t="shared" si="151"/>
        <v>8132.3887229834427</v>
      </c>
      <c r="AA203" s="5">
        <f t="shared" si="151"/>
        <v>28448.306027651404</v>
      </c>
      <c r="AB203" s="5">
        <f t="shared" si="151"/>
        <v>55626.379122702747</v>
      </c>
      <c r="AC203" s="16">
        <f t="shared" si="157"/>
        <v>1.2747209451583075</v>
      </c>
      <c r="AD203" s="16">
        <f t="shared" si="157"/>
        <v>3.0036262811186201</v>
      </c>
      <c r="AE203" s="16">
        <f t="shared" si="157"/>
        <v>9.8361696154920182</v>
      </c>
      <c r="AF203" s="15">
        <f t="shared" si="158"/>
        <v>-4.0504037456468023E-3</v>
      </c>
      <c r="AG203" s="15">
        <f t="shared" si="158"/>
        <v>2.9673830763510267E-4</v>
      </c>
      <c r="AH203" s="15">
        <f t="shared" si="158"/>
        <v>9.7937136394747881E-3</v>
      </c>
      <c r="AI203" s="1">
        <f t="shared" si="165"/>
        <v>495597.58826069313</v>
      </c>
      <c r="AJ203" s="1">
        <f t="shared" si="165"/>
        <v>200290.23359947611</v>
      </c>
      <c r="AK203" s="1">
        <f t="shared" si="165"/>
        <v>72122.850522496505</v>
      </c>
      <c r="AL203" s="14">
        <f t="shared" si="170"/>
        <v>73.025765220141906</v>
      </c>
      <c r="AM203" s="14">
        <f t="shared" si="170"/>
        <v>16.850678717753947</v>
      </c>
      <c r="AN203" s="14">
        <f t="shared" si="170"/>
        <v>5.4203839144931072</v>
      </c>
      <c r="AO203" s="11">
        <f t="shared" si="171"/>
        <v>4.706367923901872E-3</v>
      </c>
      <c r="AP203" s="11">
        <f t="shared" si="171"/>
        <v>5.9287822958925714E-3</v>
      </c>
      <c r="AQ203" s="11">
        <f t="shared" si="171"/>
        <v>5.3781536022473805E-3</v>
      </c>
      <c r="AR203" s="1">
        <f t="shared" si="152"/>
        <v>258762.24189404814</v>
      </c>
      <c r="AS203" s="1">
        <f t="shared" si="152"/>
        <v>107007.85468184679</v>
      </c>
      <c r="AT203" s="1">
        <f t="shared" si="152"/>
        <v>38341.355411891644</v>
      </c>
      <c r="AU203" s="1">
        <f t="shared" si="159"/>
        <v>51752.448378809633</v>
      </c>
      <c r="AV203" s="1">
        <f t="shared" si="159"/>
        <v>21401.57093636936</v>
      </c>
      <c r="AW203" s="1">
        <f t="shared" si="159"/>
        <v>7668.2710823783291</v>
      </c>
      <c r="AX203" s="1">
        <f t="shared" si="160"/>
        <v>177636.30376264473</v>
      </c>
      <c r="AY203" s="1">
        <f t="shared" si="160"/>
        <v>28882.7100881802</v>
      </c>
      <c r="AZ203" s="1">
        <f t="shared" si="160"/>
        <v>7020.2503380283461</v>
      </c>
      <c r="BA203" s="1">
        <f t="shared" si="161"/>
        <v>14086.250844608217</v>
      </c>
      <c r="BB203" s="1">
        <f t="shared" si="161"/>
        <v>30442.503598566214</v>
      </c>
      <c r="BC203" s="1">
        <f t="shared" si="161"/>
        <v>38696.317004140008</v>
      </c>
      <c r="BD203" s="1">
        <f>SUM(BA203:BC203)*BT203*0.75+0.1*econlow!BD203+0.15*econhigh!BD203</f>
        <v>1249.9937713195495</v>
      </c>
      <c r="BE203" s="2">
        <f t="shared" si="166"/>
        <v>0.14950789050460667</v>
      </c>
      <c r="BF203" s="2">
        <f t="shared" si="166"/>
        <v>0.11076968641152254</v>
      </c>
      <c r="BG203" s="2">
        <f t="shared" si="166"/>
        <v>5.7402569690651904E-2</v>
      </c>
      <c r="BH203" s="2">
        <f t="shared" si="155"/>
        <v>8.1991142403818634E-2</v>
      </c>
      <c r="BI203" s="2">
        <f t="shared" si="162"/>
        <v>2.2352609323137459E-3</v>
      </c>
      <c r="BJ203" s="2">
        <f t="shared" si="162"/>
        <v>1.2269923427707043E-3</v>
      </c>
      <c r="BK203" s="2">
        <f t="shared" si="162"/>
        <v>3.295055007090149E-4</v>
      </c>
      <c r="BL203" s="2">
        <f t="shared" si="156"/>
        <v>578.40113006368506</v>
      </c>
      <c r="BM203" s="2">
        <f t="shared" si="156"/>
        <v>131.29781831094627</v>
      </c>
      <c r="BN203" s="2">
        <f t="shared" si="156"/>
        <v>12.633687512857653</v>
      </c>
      <c r="BO203" s="2">
        <f t="shared" si="163"/>
        <v>951.43009626399692</v>
      </c>
      <c r="BP203" s="2">
        <f t="shared" si="163"/>
        <v>83.331685866685731</v>
      </c>
      <c r="BQ203" s="2">
        <f t="shared" si="163"/>
        <v>7.9131245311162663</v>
      </c>
      <c r="BR203" s="11">
        <f t="shared" si="164"/>
        <v>3.4559673628463877E-2</v>
      </c>
      <c r="BS203" s="17">
        <f t="shared" si="153"/>
        <v>2.52934026869518E-3</v>
      </c>
      <c r="BT203" s="17">
        <f t="shared" si="154"/>
        <v>1.5035369027212243E-2</v>
      </c>
      <c r="BU203" s="12">
        <f>(BU$3*tempmid!$I313+BU$4*tempmid!$I313^2+BU$5*tempmid!$I313^6)*(K203/K$56)^$BW$1</f>
        <v>-9.3218551718724179</v>
      </c>
      <c r="BV203" s="12">
        <f>(BV$3*tempmid!$I313+BV$4*tempmid!$I313^2+BV$5*tempmid!$I313^6)*(L203/L$56)^$BW$1</f>
        <v>-7.7367301955303498</v>
      </c>
      <c r="BW203" s="12">
        <f>(BW$3*tempmid!$I313+BW$4*tempmid!$I313^2+BW$5*tempmid!$I313^6)*(M203/M$56)^$BW$1</f>
        <v>-7.65454140916734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140"/>
        <v>2158</v>
      </c>
      <c r="B204" s="5">
        <f t="shared" si="167"/>
        <v>1165.3598863662526</v>
      </c>
      <c r="C204" s="5">
        <f t="shared" si="167"/>
        <v>2963.9404749153591</v>
      </c>
      <c r="D204" s="5">
        <f t="shared" si="167"/>
        <v>4369.2658599532278</v>
      </c>
      <c r="E204" s="15">
        <f t="shared" si="168"/>
        <v>2.0735836260799947E-6</v>
      </c>
      <c r="F204" s="15">
        <f t="shared" si="168"/>
        <v>4.0850987885243171E-6</v>
      </c>
      <c r="G204" s="15">
        <f t="shared" si="168"/>
        <v>8.3395838610732374E-6</v>
      </c>
      <c r="H204" s="5">
        <f t="shared" si="143"/>
        <v>259718.57332459808</v>
      </c>
      <c r="I204" s="5">
        <f t="shared" si="143"/>
        <v>107654.1224581436</v>
      </c>
      <c r="J204" s="5">
        <f t="shared" si="143"/>
        <v>38555.433195452235</v>
      </c>
      <c r="K204" s="5">
        <f t="shared" si="144"/>
        <v>222865.5511169474</v>
      </c>
      <c r="L204" s="5">
        <f t="shared" si="144"/>
        <v>36321.283564649813</v>
      </c>
      <c r="M204" s="5">
        <f t="shared" si="144"/>
        <v>8824.2360229974565</v>
      </c>
      <c r="N204" s="15">
        <f t="shared" si="145"/>
        <v>3.6937107844232653E-3</v>
      </c>
      <c r="O204" s="15">
        <f t="shared" si="145"/>
        <v>6.0353326612168079E-3</v>
      </c>
      <c r="P204" s="15">
        <f t="shared" si="145"/>
        <v>5.5750832926295679E-3</v>
      </c>
      <c r="Q204" s="5">
        <f t="shared" si="146"/>
        <v>7395.9226189906722</v>
      </c>
      <c r="R204" s="5">
        <f t="shared" si="146"/>
        <v>10520.003873490381</v>
      </c>
      <c r="S204" s="5">
        <f t="shared" si="146"/>
        <v>5949.6534099070523</v>
      </c>
      <c r="T204" s="5">
        <f t="shared" si="169"/>
        <v>28.476679677995907</v>
      </c>
      <c r="U204" s="5">
        <f t="shared" si="169"/>
        <v>97.720399677036099</v>
      </c>
      <c r="V204" s="5">
        <f t="shared" si="169"/>
        <v>154.31426693472704</v>
      </c>
      <c r="W204" s="15">
        <f t="shared" si="148"/>
        <v>-1.0734613539272964E-2</v>
      </c>
      <c r="X204" s="15">
        <f t="shared" si="148"/>
        <v>-1.217998157191269E-2</v>
      </c>
      <c r="Y204" s="15">
        <f t="shared" si="148"/>
        <v>-9.7425357312937999E-3</v>
      </c>
      <c r="Z204" s="5">
        <f t="shared" si="151"/>
        <v>8042.6693059251465</v>
      </c>
      <c r="AA204" s="5">
        <f t="shared" si="151"/>
        <v>28282.12754382622</v>
      </c>
      <c r="AB204" s="5">
        <f t="shared" si="151"/>
        <v>55938.438667959235</v>
      </c>
      <c r="AC204" s="16">
        <f t="shared" si="157"/>
        <v>1.2695578106673839</v>
      </c>
      <c r="AD204" s="16">
        <f t="shared" si="157"/>
        <v>3.0045175720980475</v>
      </c>
      <c r="AE204" s="16">
        <f t="shared" si="157"/>
        <v>9.9325022440154491</v>
      </c>
      <c r="AF204" s="15">
        <f t="shared" si="158"/>
        <v>-4.0504037456468023E-3</v>
      </c>
      <c r="AG204" s="15">
        <f t="shared" si="158"/>
        <v>2.9673830763510267E-4</v>
      </c>
      <c r="AH204" s="15">
        <f t="shared" si="158"/>
        <v>9.7937136394747881E-3</v>
      </c>
      <c r="AI204" s="1">
        <f t="shared" si="165"/>
        <v>497790.27781343344</v>
      </c>
      <c r="AJ204" s="1">
        <f t="shared" si="165"/>
        <v>201662.78117589786</v>
      </c>
      <c r="AK204" s="1">
        <f t="shared" si="165"/>
        <v>72578.836552625187</v>
      </c>
      <c r="AL204" s="14">
        <f t="shared" si="170"/>
        <v>73.366014478001858</v>
      </c>
      <c r="AM204" s="14">
        <f t="shared" si="170"/>
        <v>16.949583683352984</v>
      </c>
      <c r="AN204" s="14">
        <f t="shared" si="170"/>
        <v>5.4492440551956483</v>
      </c>
      <c r="AO204" s="11">
        <f t="shared" si="171"/>
        <v>4.6593042446628529E-3</v>
      </c>
      <c r="AP204" s="11">
        <f t="shared" si="171"/>
        <v>5.8694944729336456E-3</v>
      </c>
      <c r="AQ204" s="11">
        <f t="shared" si="171"/>
        <v>5.3243720662249066E-3</v>
      </c>
      <c r="AR204" s="1">
        <f t="shared" si="152"/>
        <v>259718.57332459808</v>
      </c>
      <c r="AS204" s="1">
        <f t="shared" si="152"/>
        <v>107654.1224581436</v>
      </c>
      <c r="AT204" s="1">
        <f t="shared" si="152"/>
        <v>38555.433195452235</v>
      </c>
      <c r="AU204" s="1">
        <f t="shared" si="159"/>
        <v>51943.714664919622</v>
      </c>
      <c r="AV204" s="1">
        <f t="shared" si="159"/>
        <v>21530.824491628722</v>
      </c>
      <c r="AW204" s="1">
        <f t="shared" si="159"/>
        <v>7711.0866390904475</v>
      </c>
      <c r="AX204" s="1">
        <f t="shared" si="160"/>
        <v>178292.44089355791</v>
      </c>
      <c r="AY204" s="1">
        <f t="shared" si="160"/>
        <v>29057.026851719849</v>
      </c>
      <c r="AZ204" s="1">
        <f t="shared" si="160"/>
        <v>7059.3888183979652</v>
      </c>
      <c r="BA204" s="1">
        <f t="shared" si="161"/>
        <v>14090.576625735981</v>
      </c>
      <c r="BB204" s="1">
        <f t="shared" si="161"/>
        <v>30460.462561050492</v>
      </c>
      <c r="BC204" s="1">
        <f t="shared" si="161"/>
        <v>38720.931085953402</v>
      </c>
      <c r="BD204" s="1">
        <f>SUM(BA204:BC204)*BT204*0.75+0.1*econlow!BD204+0.15*econhigh!BD204</f>
        <v>1214.2557365548435</v>
      </c>
      <c r="BE204" s="2">
        <f t="shared" si="166"/>
        <v>0.14950789050460667</v>
      </c>
      <c r="BF204" s="2">
        <f t="shared" si="166"/>
        <v>0.11076968641152254</v>
      </c>
      <c r="BG204" s="2">
        <f t="shared" si="166"/>
        <v>5.7402569690651904E-2</v>
      </c>
      <c r="BH204" s="2">
        <f t="shared" si="155"/>
        <v>8.1790487865673889E-2</v>
      </c>
      <c r="BI204" s="2">
        <f t="shared" si="162"/>
        <v>2.2352609323137459E-3</v>
      </c>
      <c r="BJ204" s="2">
        <f t="shared" si="162"/>
        <v>1.2269923427707043E-3</v>
      </c>
      <c r="BK204" s="2">
        <f t="shared" si="162"/>
        <v>3.295055007090149E-4</v>
      </c>
      <c r="BL204" s="2">
        <f t="shared" si="156"/>
        <v>580.53878034873708</v>
      </c>
      <c r="BM204" s="2">
        <f t="shared" si="156"/>
        <v>132.09078392384191</v>
      </c>
      <c r="BN204" s="2">
        <f t="shared" si="156"/>
        <v>12.704227320120463</v>
      </c>
      <c r="BO204" s="2">
        <f t="shared" si="163"/>
        <v>965.59921950340754</v>
      </c>
      <c r="BP204" s="2">
        <f t="shared" si="163"/>
        <v>84.327555394249771</v>
      </c>
      <c r="BQ204" s="2">
        <f t="shared" si="163"/>
        <v>7.9129163904351172</v>
      </c>
      <c r="BR204" s="11">
        <f t="shared" si="164"/>
        <v>3.448946155494978E-2</v>
      </c>
      <c r="BS204" s="17">
        <f t="shared" si="153"/>
        <v>2.4448471491491063E-3</v>
      </c>
      <c r="BT204" s="17">
        <f t="shared" si="154"/>
        <v>1.4597445657487614E-2</v>
      </c>
      <c r="BU204" s="12">
        <f>(BU$3*tempmid!$I314+BU$4*tempmid!$I314^2+BU$5*tempmid!$I314^6)*(K204/K$56)^$BW$1</f>
        <v>-9.4890775099920237</v>
      </c>
      <c r="BV204" s="12">
        <f>(BV$3*tempmid!$I314+BV$4*tempmid!$I314^2+BV$5*tempmid!$I314^6)*(L204/L$56)^$BW$1</f>
        <v>-7.8474091324721957</v>
      </c>
      <c r="BW204" s="12">
        <f>(BW$3*tempmid!$I314+BW$4*tempmid!$I314^2+BW$5*tempmid!$I314^6)*(M204/M$56)^$BW$1</f>
        <v>-7.7477669907292128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140"/>
        <v>2159</v>
      </c>
      <c r="B205" s="5">
        <f t="shared" si="167"/>
        <v>1165.3621820138724</v>
      </c>
      <c r="C205" s="5">
        <f t="shared" si="167"/>
        <v>2963.9519775055205</v>
      </c>
      <c r="D205" s="5">
        <f t="shared" si="167"/>
        <v>4369.3004759193263</v>
      </c>
      <c r="E205" s="15">
        <f t="shared" si="168"/>
        <v>1.9699044447759948E-6</v>
      </c>
      <c r="F205" s="15">
        <f t="shared" si="168"/>
        <v>3.8808438490981011E-6</v>
      </c>
      <c r="G205" s="15">
        <f t="shared" si="168"/>
        <v>7.9226046680195747E-6</v>
      </c>
      <c r="H205" s="5">
        <f t="shared" si="143"/>
        <v>260660.74909444709</v>
      </c>
      <c r="I205" s="5">
        <f t="shared" si="143"/>
        <v>108295.91384838855</v>
      </c>
      <c r="J205" s="5">
        <f t="shared" si="143"/>
        <v>38768.002338807688</v>
      </c>
      <c r="K205" s="5">
        <f t="shared" si="144"/>
        <v>223673.59531437431</v>
      </c>
      <c r="L205" s="5">
        <f t="shared" si="144"/>
        <v>36537.674925330954</v>
      </c>
      <c r="M205" s="5">
        <f t="shared" si="144"/>
        <v>8872.8167248901937</v>
      </c>
      <c r="N205" s="15">
        <f t="shared" si="145"/>
        <v>3.625702551951937E-3</v>
      </c>
      <c r="O205" s="15">
        <f t="shared" si="145"/>
        <v>5.957701365260748E-3</v>
      </c>
      <c r="P205" s="15">
        <f t="shared" si="145"/>
        <v>5.5053719966382531E-3</v>
      </c>
      <c r="Q205" s="5">
        <f t="shared" si="146"/>
        <v>7343.0722754229364</v>
      </c>
      <c r="R205" s="5">
        <f t="shared" si="146"/>
        <v>10453.822650260594</v>
      </c>
      <c r="S205" s="5">
        <f t="shared" si="146"/>
        <v>5924.1715714459551</v>
      </c>
      <c r="T205" s="5">
        <f t="shared" si="169"/>
        <v>28.170993526770953</v>
      </c>
      <c r="U205" s="5">
        <f t="shared" si="169"/>
        <v>96.530167009769855</v>
      </c>
      <c r="V205" s="5">
        <f t="shared" si="169"/>
        <v>152.81085467526705</v>
      </c>
      <c r="W205" s="15">
        <f t="shared" si="148"/>
        <v>-1.0734613539272964E-2</v>
      </c>
      <c r="X205" s="15">
        <f t="shared" si="148"/>
        <v>-1.217998157191269E-2</v>
      </c>
      <c r="Y205" s="15">
        <f t="shared" si="148"/>
        <v>-9.7425357312937999E-3</v>
      </c>
      <c r="Z205" s="5">
        <f t="shared" si="151"/>
        <v>7953.3938477544461</v>
      </c>
      <c r="AA205" s="5">
        <f t="shared" si="151"/>
        <v>28114.719830003243</v>
      </c>
      <c r="AB205" s="5">
        <f t="shared" si="151"/>
        <v>56248.280822408757</v>
      </c>
      <c r="AC205" s="16">
        <f t="shared" si="157"/>
        <v>1.2644155889557416</v>
      </c>
      <c r="AD205" s="16">
        <f t="shared" si="157"/>
        <v>3.0054091275576518</v>
      </c>
      <c r="AE205" s="16">
        <f t="shared" si="157"/>
        <v>10.029778326716777</v>
      </c>
      <c r="AF205" s="15">
        <f t="shared" si="158"/>
        <v>-4.0504037456468023E-3</v>
      </c>
      <c r="AG205" s="15">
        <f t="shared" si="158"/>
        <v>2.9673830763510267E-4</v>
      </c>
      <c r="AH205" s="15">
        <f t="shared" si="158"/>
        <v>9.7937136394747881E-3</v>
      </c>
      <c r="AI205" s="1">
        <f t="shared" si="165"/>
        <v>499954.96469700977</v>
      </c>
      <c r="AJ205" s="1">
        <f t="shared" si="165"/>
        <v>203027.32754993683</v>
      </c>
      <c r="AK205" s="1">
        <f t="shared" si="165"/>
        <v>73032.039536453114</v>
      </c>
      <c r="AL205" s="14">
        <f t="shared" si="170"/>
        <v>73.704430714846495</v>
      </c>
      <c r="AM205" s="14">
        <f t="shared" si="170"/>
        <v>17.048074316223474</v>
      </c>
      <c r="AN205" s="14">
        <f t="shared" si="170"/>
        <v>5.4779677199968786</v>
      </c>
      <c r="AO205" s="11">
        <f t="shared" si="171"/>
        <v>4.612711202216224E-3</v>
      </c>
      <c r="AP205" s="11">
        <f t="shared" si="171"/>
        <v>5.8107995282043095E-3</v>
      </c>
      <c r="AQ205" s="11">
        <f t="shared" si="171"/>
        <v>5.2711283455626574E-3</v>
      </c>
      <c r="AR205" s="1">
        <f t="shared" si="152"/>
        <v>260660.74909444709</v>
      </c>
      <c r="AS205" s="1">
        <f t="shared" si="152"/>
        <v>108295.91384838855</v>
      </c>
      <c r="AT205" s="1">
        <f t="shared" si="152"/>
        <v>38768.002338807688</v>
      </c>
      <c r="AU205" s="1">
        <f t="shared" si="159"/>
        <v>52132.149818889418</v>
      </c>
      <c r="AV205" s="1">
        <f t="shared" si="159"/>
        <v>21659.182769677711</v>
      </c>
      <c r="AW205" s="1">
        <f t="shared" si="159"/>
        <v>7753.6004677615383</v>
      </c>
      <c r="AX205" s="1">
        <f t="shared" si="160"/>
        <v>178938.87625149943</v>
      </c>
      <c r="AY205" s="1">
        <f t="shared" si="160"/>
        <v>29230.139940264762</v>
      </c>
      <c r="AZ205" s="1">
        <f t="shared" si="160"/>
        <v>7098.2533799121557</v>
      </c>
      <c r="BA205" s="1">
        <f t="shared" si="161"/>
        <v>14094.821998165373</v>
      </c>
      <c r="BB205" s="1">
        <f t="shared" si="161"/>
        <v>30478.186720525664</v>
      </c>
      <c r="BC205" s="1">
        <f t="shared" si="161"/>
        <v>38745.226508265565</v>
      </c>
      <c r="BD205" s="1">
        <f>SUM(BA205:BC205)*BT205*0.75+0.1*econlow!BD205+0.15*econhigh!BD205</f>
        <v>1179.5299880993775</v>
      </c>
      <c r="BE205" s="2">
        <f t="shared" si="166"/>
        <v>0.14950789050460667</v>
      </c>
      <c r="BF205" s="2">
        <f t="shared" si="166"/>
        <v>0.11076968641152254</v>
      </c>
      <c r="BG205" s="2">
        <f t="shared" si="166"/>
        <v>5.7402569690651904E-2</v>
      </c>
      <c r="BH205" s="2">
        <f t="shared" si="155"/>
        <v>8.1590596516650737E-2</v>
      </c>
      <c r="BI205" s="2">
        <f t="shared" si="162"/>
        <v>2.2352609323137459E-3</v>
      </c>
      <c r="BJ205" s="2">
        <f t="shared" si="162"/>
        <v>1.2269923427707043E-3</v>
      </c>
      <c r="BK205" s="2">
        <f t="shared" si="162"/>
        <v>3.295055007090149E-4</v>
      </c>
      <c r="BL205" s="2">
        <f t="shared" si="156"/>
        <v>582.64478903845327</v>
      </c>
      <c r="BM205" s="2">
        <f t="shared" si="156"/>
        <v>132.87825704532861</v>
      </c>
      <c r="BN205" s="2">
        <f t="shared" si="156"/>
        <v>12.774270022137088</v>
      </c>
      <c r="BO205" s="2">
        <f t="shared" si="163"/>
        <v>979.98010611443169</v>
      </c>
      <c r="BP205" s="2">
        <f t="shared" si="163"/>
        <v>85.335400737897928</v>
      </c>
      <c r="BQ205" s="2">
        <f t="shared" si="163"/>
        <v>7.9127145700573811</v>
      </c>
      <c r="BR205" s="11">
        <f t="shared" si="164"/>
        <v>3.4420027791289581E-2</v>
      </c>
      <c r="BS205" s="17">
        <f t="shared" si="153"/>
        <v>2.363336930928456E-3</v>
      </c>
      <c r="BT205" s="17">
        <f t="shared" si="154"/>
        <v>1.4172277337366614E-2</v>
      </c>
      <c r="BU205" s="12">
        <f>(BU$3*tempmid!$I315+BU$4*tempmid!$I315^2+BU$5*tempmid!$I315^6)*(K205/K$56)^$BW$1</f>
        <v>-9.6565491369902485</v>
      </c>
      <c r="BV205" s="12">
        <f>(BV$3*tempmid!$I315+BV$4*tempmid!$I315^2+BV$5*tempmid!$I315^6)*(L205/L$56)^$BW$1</f>
        <v>-7.958104379908387</v>
      </c>
      <c r="BW205" s="12">
        <f>(BW$3*tempmid!$I315+BW$4*tempmid!$I315^2+BW$5*tempmid!$I315^6)*(M205/M$56)^$BW$1</f>
        <v>-7.8409779078846054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140"/>
        <v>2160</v>
      </c>
      <c r="B206" s="5">
        <f t="shared" si="167"/>
        <v>1165.3643628834072</v>
      </c>
      <c r="C206" s="5">
        <f t="shared" si="167"/>
        <v>2963.9629050085814</v>
      </c>
      <c r="D206" s="5">
        <f t="shared" si="167"/>
        <v>4369.3333613476552</v>
      </c>
      <c r="E206" s="15">
        <f t="shared" si="168"/>
        <v>1.8714092225371951E-6</v>
      </c>
      <c r="F206" s="15">
        <f t="shared" si="168"/>
        <v>3.6868016566431958E-6</v>
      </c>
      <c r="G206" s="15">
        <f t="shared" si="168"/>
        <v>7.5264744346185959E-6</v>
      </c>
      <c r="H206" s="5">
        <f t="shared" si="143"/>
        <v>261588.78762451801</v>
      </c>
      <c r="I206" s="5">
        <f t="shared" si="143"/>
        <v>108933.19653713821</v>
      </c>
      <c r="J206" s="5">
        <f t="shared" si="143"/>
        <v>38979.055509413432</v>
      </c>
      <c r="K206" s="5">
        <f t="shared" si="144"/>
        <v>224469.5272620839</v>
      </c>
      <c r="L206" s="5">
        <f t="shared" si="144"/>
        <v>36752.550564334008</v>
      </c>
      <c r="M206" s="5">
        <f t="shared" si="144"/>
        <v>8921.053233024757</v>
      </c>
      <c r="N206" s="15">
        <f t="shared" si="145"/>
        <v>3.5584528723244802E-3</v>
      </c>
      <c r="O206" s="15">
        <f t="shared" si="145"/>
        <v>5.8809335690401809E-3</v>
      </c>
      <c r="P206" s="15">
        <f t="shared" si="145"/>
        <v>5.43643688697526E-3</v>
      </c>
      <c r="Q206" s="5">
        <f t="shared" si="146"/>
        <v>7290.1103565387948</v>
      </c>
      <c r="R206" s="5">
        <f t="shared" si="146"/>
        <v>10387.263011422141</v>
      </c>
      <c r="S206" s="5">
        <f t="shared" si="146"/>
        <v>5898.392124996778</v>
      </c>
      <c r="T206" s="5">
        <f t="shared" si="169"/>
        <v>27.868588798243707</v>
      </c>
      <c r="U206" s="5">
        <f t="shared" si="169"/>
        <v>95.354431354457205</v>
      </c>
      <c r="V206" s="5">
        <f t="shared" si="169"/>
        <v>151.32208946346373</v>
      </c>
      <c r="W206" s="15">
        <f t="shared" si="148"/>
        <v>-1.0734613539272964E-2</v>
      </c>
      <c r="X206" s="15">
        <f t="shared" si="148"/>
        <v>-1.217998157191269E-2</v>
      </c>
      <c r="Y206" s="15">
        <f t="shared" si="148"/>
        <v>-9.7425357312937999E-3</v>
      </c>
      <c r="Z206" s="5">
        <f t="shared" si="151"/>
        <v>7864.5756283590281</v>
      </c>
      <c r="AA206" s="5">
        <f t="shared" si="151"/>
        <v>27946.140681756897</v>
      </c>
      <c r="AB206" s="5">
        <f t="shared" si="151"/>
        <v>56555.894605568152</v>
      </c>
      <c r="AC206" s="16">
        <f t="shared" si="157"/>
        <v>1.2592941953181811</v>
      </c>
      <c r="AD206" s="16">
        <f t="shared" si="157"/>
        <v>3.0063009475759142</v>
      </c>
      <c r="AE206" s="16">
        <f t="shared" si="157"/>
        <v>10.128007103516051</v>
      </c>
      <c r="AF206" s="15">
        <f t="shared" si="158"/>
        <v>-4.0504037456468023E-3</v>
      </c>
      <c r="AG206" s="15">
        <f t="shared" si="158"/>
        <v>2.9673830763510267E-4</v>
      </c>
      <c r="AH206" s="15">
        <f t="shared" si="158"/>
        <v>9.7937136394747881E-3</v>
      </c>
      <c r="AI206" s="1">
        <f t="shared" si="165"/>
        <v>502091.61804619827</v>
      </c>
      <c r="AJ206" s="1">
        <f t="shared" si="165"/>
        <v>204383.77756462086</v>
      </c>
      <c r="AK206" s="1">
        <f t="shared" si="165"/>
        <v>73482.436050569348</v>
      </c>
      <c r="AL206" s="14">
        <f t="shared" si="170"/>
        <v>74.04100819552572</v>
      </c>
      <c r="AM206" s="14">
        <f t="shared" si="170"/>
        <v>17.146146628995041</v>
      </c>
      <c r="AN206" s="14">
        <f t="shared" si="170"/>
        <v>5.5065540402125821</v>
      </c>
      <c r="AO206" s="11">
        <f t="shared" si="171"/>
        <v>4.5665840901940617E-3</v>
      </c>
      <c r="AP206" s="11">
        <f t="shared" si="171"/>
        <v>5.7526915329222661E-3</v>
      </c>
      <c r="AQ206" s="11">
        <f t="shared" si="171"/>
        <v>5.2184170621070308E-3</v>
      </c>
      <c r="AR206" s="1">
        <f t="shared" si="152"/>
        <v>261588.78762451801</v>
      </c>
      <c r="AS206" s="1">
        <f t="shared" si="152"/>
        <v>108933.19653713821</v>
      </c>
      <c r="AT206" s="1">
        <f t="shared" si="152"/>
        <v>38979.055509413432</v>
      </c>
      <c r="AU206" s="1">
        <f t="shared" si="159"/>
        <v>52317.757524903602</v>
      </c>
      <c r="AV206" s="1">
        <f t="shared" si="159"/>
        <v>21786.639307427642</v>
      </c>
      <c r="AW206" s="1">
        <f t="shared" si="159"/>
        <v>7795.8111018826867</v>
      </c>
      <c r="AX206" s="1">
        <f t="shared" si="160"/>
        <v>179575.62180966712</v>
      </c>
      <c r="AY206" s="1">
        <f t="shared" si="160"/>
        <v>29402.040451467208</v>
      </c>
      <c r="AZ206" s="1">
        <f t="shared" si="160"/>
        <v>7136.842586419807</v>
      </c>
      <c r="BA206" s="1">
        <f t="shared" si="161"/>
        <v>14098.987908702818</v>
      </c>
      <c r="BB206" s="1">
        <f t="shared" si="161"/>
        <v>30495.678901678144</v>
      </c>
      <c r="BC206" s="1">
        <f t="shared" si="161"/>
        <v>38769.207393853474</v>
      </c>
      <c r="BD206" s="1">
        <f>SUM(BA206:BC206)*BT206*0.75+0.1*econlow!BD206+0.15*econhigh!BD206</f>
        <v>1145.7882496943844</v>
      </c>
      <c r="BE206" s="2">
        <f t="shared" si="166"/>
        <v>0.14950789050460667</v>
      </c>
      <c r="BF206" s="2">
        <f t="shared" si="166"/>
        <v>0.11076968641152254</v>
      </c>
      <c r="BG206" s="2">
        <f t="shared" si="166"/>
        <v>5.7402569690651904E-2</v>
      </c>
      <c r="BH206" s="2">
        <f t="shared" si="155"/>
        <v>8.1391478572449633E-2</v>
      </c>
      <c r="BI206" s="2">
        <f t="shared" si="162"/>
        <v>2.2352609323137459E-3</v>
      </c>
      <c r="BJ206" s="2">
        <f t="shared" si="162"/>
        <v>1.2269923427707043E-3</v>
      </c>
      <c r="BK206" s="2">
        <f t="shared" si="162"/>
        <v>3.295055007090149E-4</v>
      </c>
      <c r="BL206" s="2">
        <f t="shared" si="156"/>
        <v>584.71919730840261</v>
      </c>
      <c r="BM206" s="2">
        <f t="shared" si="156"/>
        <v>133.6601980246048</v>
      </c>
      <c r="BN206" s="2">
        <f t="shared" si="156"/>
        <v>12.843813202793759</v>
      </c>
      <c r="BO206" s="2">
        <f t="shared" si="163"/>
        <v>994.5759228603057</v>
      </c>
      <c r="BP206" s="2">
        <f t="shared" si="163"/>
        <v>86.355365899238492</v>
      </c>
      <c r="BQ206" s="2">
        <f t="shared" si="163"/>
        <v>7.9125189901411375</v>
      </c>
      <c r="BR206" s="11">
        <f t="shared" si="164"/>
        <v>3.43513634731136E-2</v>
      </c>
      <c r="BS206" s="17">
        <f t="shared" si="153"/>
        <v>2.2846975768389668E-3</v>
      </c>
      <c r="BT206" s="17">
        <f t="shared" si="154"/>
        <v>1.3759492560550111E-2</v>
      </c>
      <c r="BU206" s="12">
        <f>(BU$3*tempmid!$I316+BU$4*tempmid!$I316^2+BU$5*tempmid!$I316^6)*(K206/K$56)^$BW$1</f>
        <v>-9.8242565843335203</v>
      </c>
      <c r="BV206" s="12">
        <f>(BV$3*tempmid!$I316+BV$4*tempmid!$I316^2+BV$5*tempmid!$I316^6)*(L206/L$56)^$BW$1</f>
        <v>-8.0688079555708043</v>
      </c>
      <c r="BW206" s="12">
        <f>(BW$3*tempmid!$I316+BW$4*tempmid!$I316^2+BW$5*tempmid!$I316^6)*(M206/M$56)^$BW$1</f>
        <v>-7.9341678170888921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140"/>
        <v>2161</v>
      </c>
      <c r="B207" s="5">
        <f t="shared" si="167"/>
        <v>1165.3664347133426</v>
      </c>
      <c r="C207" s="5">
        <f t="shared" si="167"/>
        <v>2963.9732861747625</v>
      </c>
      <c r="D207" s="5">
        <f t="shared" si="167"/>
        <v>4369.3646027397035</v>
      </c>
      <c r="E207" s="15">
        <f t="shared" si="168"/>
        <v>1.7778387614103352E-6</v>
      </c>
      <c r="F207" s="15">
        <f t="shared" si="168"/>
        <v>3.5024615738110359E-6</v>
      </c>
      <c r="G207" s="15">
        <f t="shared" si="168"/>
        <v>7.1501507128876656E-6</v>
      </c>
      <c r="H207" s="5">
        <f t="shared" si="143"/>
        <v>262502.70995282277</v>
      </c>
      <c r="I207" s="5">
        <f t="shared" si="143"/>
        <v>109565.93958837542</v>
      </c>
      <c r="J207" s="5">
        <f t="shared" si="143"/>
        <v>39188.585763683972</v>
      </c>
      <c r="K207" s="5">
        <f t="shared" si="144"/>
        <v>225253.36420676412</v>
      </c>
      <c r="L207" s="5">
        <f t="shared" si="144"/>
        <v>36965.89982758541</v>
      </c>
      <c r="M207" s="5">
        <f t="shared" si="144"/>
        <v>8968.9438457737597</v>
      </c>
      <c r="N207" s="15">
        <f t="shared" si="145"/>
        <v>3.4919525792249662E-3</v>
      </c>
      <c r="O207" s="15">
        <f t="shared" si="145"/>
        <v>5.8050192428942271E-3</v>
      </c>
      <c r="P207" s="15">
        <f t="shared" si="145"/>
        <v>5.3682689137777295E-3</v>
      </c>
      <c r="Q207" s="5">
        <f t="shared" si="146"/>
        <v>7237.050157102909</v>
      </c>
      <c r="R207" s="5">
        <f t="shared" si="146"/>
        <v>10320.346315796651</v>
      </c>
      <c r="S207" s="5">
        <f t="shared" si="146"/>
        <v>5872.3244825902466</v>
      </c>
      <c r="T207" s="5">
        <f t="shared" si="169"/>
        <v>27.569430267609651</v>
      </c>
      <c r="U207" s="5">
        <f t="shared" si="169"/>
        <v>94.193016137759699</v>
      </c>
      <c r="V207" s="5">
        <f t="shared" si="169"/>
        <v>149.84782859993189</v>
      </c>
      <c r="W207" s="15">
        <f t="shared" si="148"/>
        <v>-1.0734613539272964E-2</v>
      </c>
      <c r="X207" s="15">
        <f t="shared" si="148"/>
        <v>-1.217998157191269E-2</v>
      </c>
      <c r="Y207" s="15">
        <f t="shared" si="148"/>
        <v>-9.7425357312937999E-3</v>
      </c>
      <c r="Z207" s="5">
        <f t="shared" si="151"/>
        <v>7776.2274113567082</v>
      </c>
      <c r="AA207" s="5">
        <f t="shared" si="151"/>
        <v>27776.44709378872</v>
      </c>
      <c r="AB207" s="5">
        <f t="shared" si="151"/>
        <v>56861.269614890494</v>
      </c>
      <c r="AC207" s="16">
        <f t="shared" si="157"/>
        <v>1.254193545392593</v>
      </c>
      <c r="AD207" s="16">
        <f t="shared" si="157"/>
        <v>3.0071930322313398</v>
      </c>
      <c r="AE207" s="16">
        <f t="shared" si="157"/>
        <v>10.227197904826454</v>
      </c>
      <c r="AF207" s="15">
        <f t="shared" si="158"/>
        <v>-4.0504037456468023E-3</v>
      </c>
      <c r="AG207" s="15">
        <f t="shared" si="158"/>
        <v>2.9673830763510267E-4</v>
      </c>
      <c r="AH207" s="15">
        <f t="shared" si="158"/>
        <v>9.7937136394747881E-3</v>
      </c>
      <c r="AI207" s="1">
        <f t="shared" si="165"/>
        <v>504200.21376648208</v>
      </c>
      <c r="AJ207" s="1">
        <f t="shared" si="165"/>
        <v>205732.03911558643</v>
      </c>
      <c r="AK207" s="1">
        <f t="shared" si="165"/>
        <v>73930.003547395099</v>
      </c>
      <c r="AL207" s="14">
        <f t="shared" si="170"/>
        <v>74.375741540672848</v>
      </c>
      <c r="AM207" s="14">
        <f t="shared" si="170"/>
        <v>17.243796756604556</v>
      </c>
      <c r="AN207" s="14">
        <f t="shared" si="170"/>
        <v>5.5350021808138727</v>
      </c>
      <c r="AO207" s="11">
        <f t="shared" si="171"/>
        <v>4.5209182492921213E-3</v>
      </c>
      <c r="AP207" s="11">
        <f t="shared" si="171"/>
        <v>5.6951646175930435E-3</v>
      </c>
      <c r="AQ207" s="11">
        <f t="shared" si="171"/>
        <v>5.1662328914859603E-3</v>
      </c>
      <c r="AR207" s="1">
        <f t="shared" si="152"/>
        <v>262502.70995282277</v>
      </c>
      <c r="AS207" s="1">
        <f t="shared" si="152"/>
        <v>109565.93958837542</v>
      </c>
      <c r="AT207" s="1">
        <f t="shared" si="152"/>
        <v>39188.585763683972</v>
      </c>
      <c r="AU207" s="1">
        <f t="shared" si="159"/>
        <v>52500.541990564554</v>
      </c>
      <c r="AV207" s="1">
        <f t="shared" si="159"/>
        <v>21913.187917675084</v>
      </c>
      <c r="AW207" s="1">
        <f t="shared" si="159"/>
        <v>7837.7171527367946</v>
      </c>
      <c r="AX207" s="1">
        <f t="shared" si="160"/>
        <v>180202.69136541127</v>
      </c>
      <c r="AY207" s="1">
        <f t="shared" si="160"/>
        <v>29572.71986206833</v>
      </c>
      <c r="AZ207" s="1">
        <f t="shared" si="160"/>
        <v>7175.1550766190085</v>
      </c>
      <c r="BA207" s="1">
        <f t="shared" si="161"/>
        <v>14103.0752901712</v>
      </c>
      <c r="BB207" s="1">
        <f t="shared" si="161"/>
        <v>30512.941885661541</v>
      </c>
      <c r="BC207" s="1">
        <f t="shared" si="161"/>
        <v>38792.877789261656</v>
      </c>
      <c r="BD207" s="1">
        <f>SUM(BA207:BC207)*BT207*0.75+0.1*econlow!BD207+0.15*econhigh!BD207</f>
        <v>1113.0030176381244</v>
      </c>
      <c r="BE207" s="2">
        <f t="shared" si="166"/>
        <v>0.14950789050460667</v>
      </c>
      <c r="BF207" s="2">
        <f t="shared" si="166"/>
        <v>0.11076968641152254</v>
      </c>
      <c r="BG207" s="2">
        <f t="shared" si="166"/>
        <v>5.7402569690651904E-2</v>
      </c>
      <c r="BH207" s="2">
        <f t="shared" si="155"/>
        <v>8.1193144105859927E-2</v>
      </c>
      <c r="BI207" s="2">
        <f t="shared" si="162"/>
        <v>2.2352609323137459E-3</v>
      </c>
      <c r="BJ207" s="2">
        <f t="shared" si="162"/>
        <v>1.2269923427707043E-3</v>
      </c>
      <c r="BK207" s="2">
        <f t="shared" si="162"/>
        <v>3.295055007090149E-4</v>
      </c>
      <c r="BL207" s="2">
        <f t="shared" si="156"/>
        <v>586.7620521840314</v>
      </c>
      <c r="BM207" s="2">
        <f t="shared" si="156"/>
        <v>134.43656890341421</v>
      </c>
      <c r="BN207" s="2">
        <f t="shared" si="156"/>
        <v>12.91285457414086</v>
      </c>
      <c r="BO207" s="2">
        <f t="shared" si="163"/>
        <v>1009.3898838265047</v>
      </c>
      <c r="BP207" s="2">
        <f t="shared" si="163"/>
        <v>87.387596610958326</v>
      </c>
      <c r="BQ207" s="2">
        <f t="shared" si="163"/>
        <v>7.9123295720040199</v>
      </c>
      <c r="BR207" s="11">
        <f t="shared" si="164"/>
        <v>3.4283459789053533E-2</v>
      </c>
      <c r="BS207" s="17">
        <f t="shared" si="153"/>
        <v>2.2088215450961255E-3</v>
      </c>
      <c r="BT207" s="17">
        <f t="shared" si="154"/>
        <v>1.3358730641310787E-2</v>
      </c>
      <c r="BU207" s="12">
        <f>(BU$3*tempmid!$I317+BU$4*tempmid!$I317^2+BU$5*tempmid!$I317^6)*(K207/K$56)^$BW$1</f>
        <v>-9.9921866953667298</v>
      </c>
      <c r="BV207" s="12">
        <f>(BV$3*tempmid!$I317+BV$4*tempmid!$I317^2+BV$5*tempmid!$I317^6)*(L207/L$56)^$BW$1</f>
        <v>-8.1795120916018327</v>
      </c>
      <c r="BW207" s="12">
        <f>(BW$3*tempmid!$I317+BW$4*tempmid!$I317^2+BW$5*tempmid!$I317^6)*(M207/M$56)^$BW$1</f>
        <v>-8.0273305477614674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140"/>
        <v>2162</v>
      </c>
      <c r="B208" s="5">
        <f t="shared" si="167"/>
        <v>1165.3684029552805</v>
      </c>
      <c r="C208" s="5">
        <f t="shared" si="167"/>
        <v>2963.9831483171761</v>
      </c>
      <c r="D208" s="5">
        <f t="shared" si="167"/>
        <v>4369.3942822743611</v>
      </c>
      <c r="E208" s="15">
        <f t="shared" si="168"/>
        <v>1.6889468233398184E-6</v>
      </c>
      <c r="F208" s="15">
        <f t="shared" si="168"/>
        <v>3.327338495120484E-6</v>
      </c>
      <c r="G208" s="15">
        <f t="shared" si="168"/>
        <v>6.7926431772432816E-6</v>
      </c>
      <c r="H208" s="5">
        <f t="shared" si="143"/>
        <v>263402.53965990135</v>
      </c>
      <c r="I208" s="5">
        <f t="shared" si="143"/>
        <v>110194.1134263866</v>
      </c>
      <c r="J208" s="5">
        <f t="shared" si="143"/>
        <v>39396.586541089004</v>
      </c>
      <c r="K208" s="5">
        <f t="shared" si="144"/>
        <v>226025.1256100077</v>
      </c>
      <c r="L208" s="5">
        <f t="shared" si="144"/>
        <v>37177.71252813976</v>
      </c>
      <c r="M208" s="5">
        <f t="shared" si="144"/>
        <v>9016.4869535605867</v>
      </c>
      <c r="N208" s="15">
        <f t="shared" si="145"/>
        <v>3.4261925719127895E-3</v>
      </c>
      <c r="O208" s="15">
        <f t="shared" si="145"/>
        <v>5.7299484536363909E-3</v>
      </c>
      <c r="P208" s="15">
        <f t="shared" si="145"/>
        <v>5.3008591205785383E-3</v>
      </c>
      <c r="Q208" s="5">
        <f t="shared" si="146"/>
        <v>7183.9047108003324</v>
      </c>
      <c r="R208" s="5">
        <f t="shared" si="146"/>
        <v>10253.093591818521</v>
      </c>
      <c r="S208" s="5">
        <f t="shared" si="146"/>
        <v>5845.9779564516966</v>
      </c>
      <c r="T208" s="5">
        <f t="shared" si="169"/>
        <v>27.273483088188925</v>
      </c>
      <c r="U208" s="5">
        <f t="shared" si="169"/>
        <v>93.04574693699891</v>
      </c>
      <c r="V208" s="5">
        <f t="shared" si="169"/>
        <v>148.38793077554027</v>
      </c>
      <c r="W208" s="15">
        <f t="shared" si="148"/>
        <v>-1.0734613539272964E-2</v>
      </c>
      <c r="X208" s="15">
        <f t="shared" si="148"/>
        <v>-1.217998157191269E-2</v>
      </c>
      <c r="Y208" s="15">
        <f t="shared" si="148"/>
        <v>-9.7425357312937999E-3</v>
      </c>
      <c r="Z208" s="5">
        <f t="shared" si="151"/>
        <v>7688.3614523825618</v>
      </c>
      <c r="AA208" s="5">
        <f t="shared" si="151"/>
        <v>27605.695251574369</v>
      </c>
      <c r="AB208" s="5">
        <f t="shared" si="151"/>
        <v>57164.396017070307</v>
      </c>
      <c r="AC208" s="16">
        <f t="shared" si="157"/>
        <v>1.2491135551585688</v>
      </c>
      <c r="AD208" s="16">
        <f t="shared" si="157"/>
        <v>3.0080853816024562</v>
      </c>
      <c r="AE208" s="16">
        <f t="shared" si="157"/>
        <v>10.32736015244056</v>
      </c>
      <c r="AF208" s="15">
        <f t="shared" si="158"/>
        <v>-4.0504037456468023E-3</v>
      </c>
      <c r="AG208" s="15">
        <f t="shared" si="158"/>
        <v>2.9673830763510267E-4</v>
      </c>
      <c r="AH208" s="15">
        <f t="shared" si="158"/>
        <v>9.7937136394747881E-3</v>
      </c>
      <c r="AI208" s="1">
        <f t="shared" si="165"/>
        <v>506280.73438039841</v>
      </c>
      <c r="AJ208" s="1">
        <f t="shared" si="165"/>
        <v>207072.02312170289</v>
      </c>
      <c r="AK208" s="1">
        <f t="shared" si="165"/>
        <v>74374.720345392387</v>
      </c>
      <c r="AL208" s="14">
        <f t="shared" si="170"/>
        <v>74.708625721436363</v>
      </c>
      <c r="AM208" s="14">
        <f t="shared" si="170"/>
        <v>17.341020955154125</v>
      </c>
      <c r="AN208" s="14">
        <f t="shared" si="170"/>
        <v>5.5633113400316301</v>
      </c>
      <c r="AO208" s="11">
        <f t="shared" si="171"/>
        <v>4.4757090667992003E-3</v>
      </c>
      <c r="AP208" s="11">
        <f t="shared" si="171"/>
        <v>5.6382129714171126E-3</v>
      </c>
      <c r="AQ208" s="11">
        <f t="shared" si="171"/>
        <v>5.1145705625711005E-3</v>
      </c>
      <c r="AR208" s="1">
        <f t="shared" si="152"/>
        <v>263402.53965990135</v>
      </c>
      <c r="AS208" s="1">
        <f t="shared" si="152"/>
        <v>110194.1134263866</v>
      </c>
      <c r="AT208" s="1">
        <f t="shared" si="152"/>
        <v>39396.586541089004</v>
      </c>
      <c r="AU208" s="1">
        <f t="shared" si="159"/>
        <v>52680.507931980275</v>
      </c>
      <c r="AV208" s="1">
        <f t="shared" si="159"/>
        <v>22038.822685277322</v>
      </c>
      <c r="AW208" s="1">
        <f t="shared" si="159"/>
        <v>7879.3173082178009</v>
      </c>
      <c r="AX208" s="1">
        <f t="shared" si="160"/>
        <v>180820.10048800614</v>
      </c>
      <c r="AY208" s="1">
        <f t="shared" si="160"/>
        <v>29742.170022511804</v>
      </c>
      <c r="AZ208" s="1">
        <f t="shared" si="160"/>
        <v>7213.1895628484699</v>
      </c>
      <c r="BA208" s="1">
        <f t="shared" si="161"/>
        <v>14107.085061653877</v>
      </c>
      <c r="BB208" s="1">
        <f t="shared" si="161"/>
        <v>30529.978411073</v>
      </c>
      <c r="BC208" s="1">
        <f t="shared" si="161"/>
        <v>38816.241667011986</v>
      </c>
      <c r="BD208" s="1">
        <f>SUM(BA208:BC208)*BT208*0.75+0.1*econlow!BD208+0.15*econhigh!BD208</f>
        <v>1081.1475404715993</v>
      </c>
      <c r="BE208" s="2">
        <f t="shared" si="166"/>
        <v>0.14950789050460667</v>
      </c>
      <c r="BF208" s="2">
        <f t="shared" si="166"/>
        <v>0.11076968641152254</v>
      </c>
      <c r="BG208" s="2">
        <f t="shared" si="166"/>
        <v>5.7402569690651904E-2</v>
      </c>
      <c r="BH208" s="2">
        <f t="shared" si="155"/>
        <v>8.0995603043034589E-2</v>
      </c>
      <c r="BI208" s="2">
        <f t="shared" si="162"/>
        <v>2.2352609323137459E-3</v>
      </c>
      <c r="BJ208" s="2">
        <f t="shared" si="162"/>
        <v>1.2269923427707043E-3</v>
      </c>
      <c r="BK208" s="2">
        <f t="shared" si="162"/>
        <v>3.295055007090149E-4</v>
      </c>
      <c r="BL208" s="2">
        <f t="shared" si="156"/>
        <v>588.77340637399948</v>
      </c>
      <c r="BM208" s="2">
        <f t="shared" si="156"/>
        <v>135.2073333925828</v>
      </c>
      <c r="BN208" s="2">
        <f t="shared" si="156"/>
        <v>12.98139197444757</v>
      </c>
      <c r="BO208" s="2">
        <f t="shared" si="163"/>
        <v>1024.4252511282248</v>
      </c>
      <c r="BP208" s="2">
        <f t="shared" si="163"/>
        <v>88.432240357652049</v>
      </c>
      <c r="BQ208" s="2">
        <f t="shared" si="163"/>
        <v>7.9121462381001857</v>
      </c>
      <c r="BR208" s="11">
        <f t="shared" si="164"/>
        <v>3.4216307982720656E-2</v>
      </c>
      <c r="BS208" s="17">
        <f t="shared" si="153"/>
        <v>2.1356055965031325E-3</v>
      </c>
      <c r="BT208" s="17">
        <f t="shared" si="154"/>
        <v>1.2969641399330861E-2</v>
      </c>
      <c r="BU208" s="12">
        <f>(BU$3*tempmid!$I318+BU$4*tempmid!$I318^2+BU$5*tempmid!$I318^6)*(K208/K$56)^$BW$1</f>
        <v>-10.160326622732102</v>
      </c>
      <c r="BV208" s="12">
        <f>(BV$3*tempmid!$I318+BV$4*tempmid!$I318^2+BV$5*tempmid!$I318^6)*(L208/L$56)^$BW$1</f>
        <v>-8.2902092319426561</v>
      </c>
      <c r="BW208" s="12">
        <f>(BW$3*tempmid!$I318+BW$4*tempmid!$I318^2+BW$5*tempmid!$I318^6)*(M208/M$56)^$BW$1</f>
        <v>-8.1204601001624699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140"/>
        <v>2163</v>
      </c>
      <c r="B209" s="5">
        <f t="shared" si="167"/>
        <v>1165.3702727882796</v>
      </c>
      <c r="C209" s="5">
        <f t="shared" si="167"/>
        <v>2963.9925173836427</v>
      </c>
      <c r="D209" s="5">
        <f t="shared" si="167"/>
        <v>4369.4224780238083</v>
      </c>
      <c r="E209" s="15">
        <f t="shared" si="168"/>
        <v>1.6044994821728274E-6</v>
      </c>
      <c r="F209" s="15">
        <f t="shared" si="168"/>
        <v>3.1609715703644595E-6</v>
      </c>
      <c r="G209" s="15">
        <f t="shared" si="168"/>
        <v>6.4530110183811172E-6</v>
      </c>
      <c r="H209" s="5">
        <f t="shared" si="143"/>
        <v>264288.30279512476</v>
      </c>
      <c r="I209" s="5">
        <f t="shared" si="143"/>
        <v>110817.68981648008</v>
      </c>
      <c r="J209" s="5">
        <f t="shared" si="143"/>
        <v>39603.051658222554</v>
      </c>
      <c r="K209" s="5">
        <f t="shared" si="144"/>
        <v>226784.83308381055</v>
      </c>
      <c r="L209" s="5">
        <f t="shared" si="144"/>
        <v>37387.978939400426</v>
      </c>
      <c r="M209" s="5">
        <f t="shared" si="144"/>
        <v>9063.6810373470962</v>
      </c>
      <c r="N209" s="15">
        <f t="shared" si="145"/>
        <v>3.3611638164230406E-3</v>
      </c>
      <c r="O209" s="15">
        <f t="shared" si="145"/>
        <v>5.6557113647461854E-3</v>
      </c>
      <c r="P209" s="15">
        <f t="shared" si="145"/>
        <v>5.2341986440598287E-3</v>
      </c>
      <c r="Q209" s="5">
        <f t="shared" si="146"/>
        <v>7130.6867907760288</v>
      </c>
      <c r="R209" s="5">
        <f t="shared" si="146"/>
        <v>10185.525535497378</v>
      </c>
      <c r="S209" s="5">
        <f t="shared" si="146"/>
        <v>5819.3617574354648</v>
      </c>
      <c r="T209" s="5">
        <f t="shared" si="169"/>
        <v>26.98071278736732</v>
      </c>
      <c r="U209" s="5">
        <f t="shared" si="169"/>
        <v>91.91245145396141</v>
      </c>
      <c r="V209" s="5">
        <f t="shared" si="169"/>
        <v>146.94225605786681</v>
      </c>
      <c r="W209" s="15">
        <f t="shared" si="148"/>
        <v>-1.0734613539272964E-2</v>
      </c>
      <c r="X209" s="15">
        <f t="shared" si="148"/>
        <v>-1.217998157191269E-2</v>
      </c>
      <c r="Y209" s="15">
        <f t="shared" si="148"/>
        <v>-9.7425357312937999E-3</v>
      </c>
      <c r="Z209" s="5">
        <f t="shared" si="151"/>
        <v>7600.9895074758742</v>
      </c>
      <c r="AA209" s="5">
        <f t="shared" si="151"/>
        <v>27433.940523841295</v>
      </c>
      <c r="AB209" s="5">
        <f t="shared" si="151"/>
        <v>57465.26453930627</v>
      </c>
      <c r="AC209" s="16">
        <f t="shared" si="157"/>
        <v>1.2440541409360164</v>
      </c>
      <c r="AD209" s="16">
        <f t="shared" si="157"/>
        <v>3.0089779957678147</v>
      </c>
      <c r="AE209" s="16">
        <f t="shared" si="157"/>
        <v>10.428503360425285</v>
      </c>
      <c r="AF209" s="15">
        <f t="shared" si="158"/>
        <v>-4.0504037456468023E-3</v>
      </c>
      <c r="AG209" s="15">
        <f t="shared" si="158"/>
        <v>2.9673830763510267E-4</v>
      </c>
      <c r="AH209" s="15">
        <f t="shared" si="158"/>
        <v>9.7937136394747881E-3</v>
      </c>
      <c r="AI209" s="1">
        <f t="shared" si="165"/>
        <v>508333.16887433885</v>
      </c>
      <c r="AJ209" s="1">
        <f t="shared" si="165"/>
        <v>208403.64349480992</v>
      </c>
      <c r="AK209" s="1">
        <f t="shared" si="165"/>
        <v>74816.565619070941</v>
      </c>
      <c r="AL209" s="14">
        <f t="shared" si="170"/>
        <v>75.039656054210809</v>
      </c>
      <c r="AM209" s="14">
        <f t="shared" si="170"/>
        <v>17.437815600748223</v>
      </c>
      <c r="AN209" s="14">
        <f t="shared" si="170"/>
        <v>5.5914807489576726</v>
      </c>
      <c r="AO209" s="11">
        <f t="shared" si="171"/>
        <v>4.4309519761312087E-3</v>
      </c>
      <c r="AP209" s="11">
        <f t="shared" si="171"/>
        <v>5.5818308417029412E-3</v>
      </c>
      <c r="AQ209" s="11">
        <f t="shared" si="171"/>
        <v>5.0634248569453892E-3</v>
      </c>
      <c r="AR209" s="1">
        <f t="shared" si="152"/>
        <v>264288.30279512476</v>
      </c>
      <c r="AS209" s="1">
        <f t="shared" si="152"/>
        <v>110817.68981648008</v>
      </c>
      <c r="AT209" s="1">
        <f t="shared" si="152"/>
        <v>39603.051658222554</v>
      </c>
      <c r="AU209" s="1">
        <f t="shared" si="159"/>
        <v>52857.660559024953</v>
      </c>
      <c r="AV209" s="1">
        <f t="shared" si="159"/>
        <v>22163.537963296018</v>
      </c>
      <c r="AW209" s="1">
        <f t="shared" si="159"/>
        <v>7920.6103316445115</v>
      </c>
      <c r="AX209" s="1">
        <f t="shared" si="160"/>
        <v>181427.86646704844</v>
      </c>
      <c r="AY209" s="1">
        <f t="shared" si="160"/>
        <v>29910.383151520342</v>
      </c>
      <c r="AZ209" s="1">
        <f t="shared" si="160"/>
        <v>7250.944829877677</v>
      </c>
      <c r="BA209" s="1">
        <f t="shared" si="161"/>
        <v>14111.018128731774</v>
      </c>
      <c r="BB209" s="1">
        <f t="shared" si="161"/>
        <v>30546.791174896298</v>
      </c>
      <c r="BC209" s="1">
        <f t="shared" si="161"/>
        <v>38839.302927725243</v>
      </c>
      <c r="BD209" s="1">
        <f>SUM(BA209:BC209)*BT209*0.75+0.1*econlow!BD209+0.15*econhigh!BD209</f>
        <v>1050.1957991591553</v>
      </c>
      <c r="BE209" s="2">
        <f t="shared" si="166"/>
        <v>0.14950789050460667</v>
      </c>
      <c r="BF209" s="2">
        <f t="shared" si="166"/>
        <v>0.11076968641152254</v>
      </c>
      <c r="BG209" s="2">
        <f t="shared" si="166"/>
        <v>5.7402569690651904E-2</v>
      </c>
      <c r="BH209" s="2">
        <f t="shared" si="155"/>
        <v>8.0798865159917146E-2</v>
      </c>
      <c r="BI209" s="2">
        <f t="shared" si="162"/>
        <v>2.2352609323137459E-3</v>
      </c>
      <c r="BJ209" s="2">
        <f t="shared" si="162"/>
        <v>1.2269923427707043E-3</v>
      </c>
      <c r="BK209" s="2">
        <f t="shared" si="162"/>
        <v>3.295055007090149E-4</v>
      </c>
      <c r="BL209" s="2">
        <f t="shared" si="156"/>
        <v>590.75331810544822</v>
      </c>
      <c r="BM209" s="2">
        <f t="shared" si="156"/>
        <v>135.97245684836011</v>
      </c>
      <c r="BN209" s="2">
        <f t="shared" si="156"/>
        <v>13.049423366247606</v>
      </c>
      <c r="BO209" s="2">
        <f t="shared" si="163"/>
        <v>1039.6853356284485</v>
      </c>
      <c r="BP209" s="2">
        <f t="shared" si="163"/>
        <v>89.489446396904981</v>
      </c>
      <c r="BQ209" s="2">
        <f t="shared" si="163"/>
        <v>7.911968911997814</v>
      </c>
      <c r="BR209" s="11">
        <f t="shared" si="164"/>
        <v>3.4149899354554564E-2</v>
      </c>
      <c r="BS209" s="17">
        <f t="shared" si="153"/>
        <v>2.0649506104469719E-3</v>
      </c>
      <c r="BT209" s="17">
        <f t="shared" si="154"/>
        <v>1.2591884853719282E-2</v>
      </c>
      <c r="BU209" s="12">
        <f>(BU$3*tempmid!$I319+BU$4*tempmid!$I319^2+BU$5*tempmid!$I319^6)*(K209/K$56)^$BW$1</f>
        <v>-10.3286638256495</v>
      </c>
      <c r="BV209" s="12">
        <f>(BV$3*tempmid!$I319+BV$4*tempmid!$I319^2+BV$5*tempmid!$I319^6)*(L209/L$56)^$BW$1</f>
        <v>-8.4008920296541945</v>
      </c>
      <c r="BW209" s="12">
        <f>(BW$3*tempmid!$I319+BW$4*tempmid!$I319^2+BW$5*tempmid!$I319^6)*(M209/M$56)^$BW$1</f>
        <v>-8.2135506432154504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140"/>
        <v>2164</v>
      </c>
      <c r="B210" s="5">
        <f t="shared" si="167"/>
        <v>1165.3720491324791</v>
      </c>
      <c r="C210" s="5">
        <f t="shared" si="167"/>
        <v>2964.0014180249209</v>
      </c>
      <c r="D210" s="5">
        <f t="shared" si="167"/>
        <v>4369.449264158633</v>
      </c>
      <c r="E210" s="15">
        <f t="shared" si="168"/>
        <v>1.5242745080641861E-6</v>
      </c>
      <c r="F210" s="15">
        <f t="shared" si="168"/>
        <v>3.0029229918462365E-6</v>
      </c>
      <c r="G210" s="15">
        <f t="shared" si="168"/>
        <v>6.1303604674620612E-6</v>
      </c>
      <c r="H210" s="5">
        <f t="shared" si="143"/>
        <v>265160.02780389501</v>
      </c>
      <c r="I210" s="5">
        <f t="shared" si="143"/>
        <v>111436.64184556433</v>
      </c>
      <c r="J210" s="5">
        <f t="shared" si="143"/>
        <v>39807.975302852086</v>
      </c>
      <c r="K210" s="5">
        <f t="shared" si="144"/>
        <v>227532.51032688163</v>
      </c>
      <c r="L210" s="5">
        <f t="shared" si="144"/>
        <v>37596.689788300027</v>
      </c>
      <c r="M210" s="5">
        <f t="shared" si="144"/>
        <v>9110.5246671212644</v>
      </c>
      <c r="N210" s="15">
        <f t="shared" si="145"/>
        <v>3.2968573466938267E-3</v>
      </c>
      <c r="O210" s="15">
        <f t="shared" si="145"/>
        <v>5.5822982364970297E-3</v>
      </c>
      <c r="P210" s="15">
        <f t="shared" si="145"/>
        <v>5.1682787138191966E-3</v>
      </c>
      <c r="Q210" s="5">
        <f t="shared" si="146"/>
        <v>7077.4089103420611</v>
      </c>
      <c r="R210" s="5">
        <f t="shared" si="146"/>
        <v>10117.662508677069</v>
      </c>
      <c r="S210" s="5">
        <f t="shared" si="146"/>
        <v>5792.4849935644716</v>
      </c>
      <c r="T210" s="5">
        <f t="shared" si="169"/>
        <v>26.691085262580813</v>
      </c>
      <c r="U210" s="5">
        <f t="shared" si="169"/>
        <v>90.792959489022834</v>
      </c>
      <c r="V210" s="5">
        <f t="shared" si="169"/>
        <v>145.51066587778612</v>
      </c>
      <c r="W210" s="15">
        <f t="shared" si="148"/>
        <v>-1.0734613539272964E-2</v>
      </c>
      <c r="X210" s="15">
        <f t="shared" si="148"/>
        <v>-1.217998157191269E-2</v>
      </c>
      <c r="Y210" s="15">
        <f t="shared" si="148"/>
        <v>-9.7425357312937999E-3</v>
      </c>
      <c r="Z210" s="5">
        <f t="shared" si="151"/>
        <v>7514.1228415544101</v>
      </c>
      <c r="AA210" s="5">
        <f t="shared" si="151"/>
        <v>27261.237455853803</v>
      </c>
      <c r="AB210" s="5">
        <f t="shared" si="151"/>
        <v>57763.866460526828</v>
      </c>
      <c r="AC210" s="16">
        <f t="shared" si="157"/>
        <v>1.2390152193837818</v>
      </c>
      <c r="AD210" s="16">
        <f t="shared" si="157"/>
        <v>3.0098708748059901</v>
      </c>
      <c r="AE210" s="16">
        <f t="shared" si="157"/>
        <v>10.530637136025591</v>
      </c>
      <c r="AF210" s="15">
        <f t="shared" si="158"/>
        <v>-4.0504037456468023E-3</v>
      </c>
      <c r="AG210" s="15">
        <f t="shared" si="158"/>
        <v>2.9673830763510267E-4</v>
      </c>
      <c r="AH210" s="15">
        <f t="shared" si="158"/>
        <v>9.7937136394747881E-3</v>
      </c>
      <c r="AI210" s="1">
        <f t="shared" si="165"/>
        <v>510357.51254592993</v>
      </c>
      <c r="AJ210" s="1">
        <f t="shared" si="165"/>
        <v>209726.81710862496</v>
      </c>
      <c r="AK210" s="1">
        <f t="shared" si="165"/>
        <v>75255.51938880836</v>
      </c>
      <c r="AL210" s="14">
        <f t="shared" si="170"/>
        <v>75.368828195369602</v>
      </c>
      <c r="AM210" s="14">
        <f t="shared" si="170"/>
        <v>17.534177188311087</v>
      </c>
      <c r="AN210" s="14">
        <f t="shared" si="170"/>
        <v>5.6195096711429624</v>
      </c>
      <c r="AO210" s="11">
        <f t="shared" si="171"/>
        <v>4.3866424563698964E-3</v>
      </c>
      <c r="AP210" s="11">
        <f t="shared" si="171"/>
        <v>5.5260125332859114E-3</v>
      </c>
      <c r="AQ210" s="11">
        <f t="shared" si="171"/>
        <v>5.0127906083759352E-3</v>
      </c>
      <c r="AR210" s="1">
        <f t="shared" si="152"/>
        <v>265160.02780389501</v>
      </c>
      <c r="AS210" s="1">
        <f t="shared" si="152"/>
        <v>111436.64184556433</v>
      </c>
      <c r="AT210" s="1">
        <f t="shared" si="152"/>
        <v>39807.975302852086</v>
      </c>
      <c r="AU210" s="1">
        <f t="shared" si="159"/>
        <v>53032.005560779005</v>
      </c>
      <c r="AV210" s="1">
        <f t="shared" si="159"/>
        <v>22287.328369112867</v>
      </c>
      <c r="AW210" s="1">
        <f t="shared" si="159"/>
        <v>7961.5950605704174</v>
      </c>
      <c r="AX210" s="1">
        <f t="shared" si="160"/>
        <v>182026.00826150531</v>
      </c>
      <c r="AY210" s="1">
        <f t="shared" si="160"/>
        <v>30077.351830640018</v>
      </c>
      <c r="AZ210" s="1">
        <f t="shared" si="160"/>
        <v>7288.4197336970119</v>
      </c>
      <c r="BA210" s="1">
        <f t="shared" si="161"/>
        <v>14114.875383713852</v>
      </c>
      <c r="BB210" s="1">
        <f t="shared" si="161"/>
        <v>30563.382833413252</v>
      </c>
      <c r="BC210" s="1">
        <f t="shared" si="161"/>
        <v>38862.065402158762</v>
      </c>
      <c r="BD210" s="1">
        <f>SUM(BA210:BC210)*BT210*0.75+0.1*econlow!BD210+0.15*econhigh!BD210</f>
        <v>1020.1224877540828</v>
      </c>
      <c r="BE210" s="2">
        <f t="shared" si="166"/>
        <v>0.14950789050460667</v>
      </c>
      <c r="BF210" s="2">
        <f t="shared" si="166"/>
        <v>0.11076968641152254</v>
      </c>
      <c r="BG210" s="2">
        <f t="shared" si="166"/>
        <v>5.7402569690651904E-2</v>
      </c>
      <c r="BH210" s="2">
        <f t="shared" si="155"/>
        <v>8.0602940078819837E-2</v>
      </c>
      <c r="BI210" s="2">
        <f t="shared" si="162"/>
        <v>2.2352609323137459E-3</v>
      </c>
      <c r="BJ210" s="2">
        <f t="shared" si="162"/>
        <v>1.2269923427707043E-3</v>
      </c>
      <c r="BK210" s="2">
        <f t="shared" si="162"/>
        <v>3.295055007090149E-4</v>
      </c>
      <c r="BL210" s="2">
        <f t="shared" si="156"/>
        <v>592.70185096127318</v>
      </c>
      <c r="BM210" s="2">
        <f t="shared" si="156"/>
        <v>136.73190624858887</v>
      </c>
      <c r="BN210" s="2">
        <f t="shared" si="156"/>
        <v>13.116946834378375</v>
      </c>
      <c r="BO210" s="2">
        <f t="shared" si="163"/>
        <v>1055.1734976667572</v>
      </c>
      <c r="BP210" s="2">
        <f t="shared" si="163"/>
        <v>90.55936578062952</v>
      </c>
      <c r="BQ210" s="2">
        <f t="shared" si="163"/>
        <v>7.9117975183577283</v>
      </c>
      <c r="BR210" s="11">
        <f t="shared" si="164"/>
        <v>3.4084225263563112E-2</v>
      </c>
      <c r="BS210" s="17">
        <f t="shared" si="153"/>
        <v>1.9967614092848362E-3</v>
      </c>
      <c r="BT210" s="17">
        <f t="shared" si="154"/>
        <v>1.222513092594105E-2</v>
      </c>
      <c r="BU210" s="12">
        <f>(BU$3*tempmid!$I320+BU$4*tempmid!$I320^2+BU$5*tempmid!$I320^6)*(K210/K$56)^$BW$1</f>
        <v>-10.497186067067103</v>
      </c>
      <c r="BV210" s="12">
        <f>(BV$3*tempmid!$I320+BV$4*tempmid!$I320^2+BV$5*tempmid!$I320^6)*(L210/L$56)^$BW$1</f>
        <v>-8.5115533441764661</v>
      </c>
      <c r="BW210" s="12">
        <f>(BW$3*tempmid!$I320+BW$4*tempmid!$I320^2+BW$5*tempmid!$I320^6)*(M210/M$56)^$BW$1</f>
        <v>-8.3065965122805085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140"/>
        <v>2165</v>
      </c>
      <c r="B211" s="5">
        <f t="shared" si="167"/>
        <v>1165.3737366620405</v>
      </c>
      <c r="C211" s="5">
        <f t="shared" si="167"/>
        <v>2964.0098736595269</v>
      </c>
      <c r="D211" s="5">
        <f t="shared" si="167"/>
        <v>4369.474711142715</v>
      </c>
      <c r="E211" s="15">
        <f t="shared" si="168"/>
        <v>1.4480607826609766E-6</v>
      </c>
      <c r="F211" s="15">
        <f t="shared" si="168"/>
        <v>2.8527768422539245E-6</v>
      </c>
      <c r="G211" s="15">
        <f t="shared" si="168"/>
        <v>5.8238424440889582E-6</v>
      </c>
      <c r="H211" s="5">
        <f t="shared" si="143"/>
        <v>266017.74545577291</v>
      </c>
      <c r="I211" s="5">
        <f t="shared" si="143"/>
        <v>112050.94390260834</v>
      </c>
      <c r="J211" s="5">
        <f t="shared" si="143"/>
        <v>40011.35202795254</v>
      </c>
      <c r="K211" s="5">
        <f t="shared" si="144"/>
        <v>228268.18306178998</v>
      </c>
      <c r="L211" s="5">
        <f t="shared" si="144"/>
        <v>37803.836248448184</v>
      </c>
      <c r="M211" s="5">
        <f t="shared" si="144"/>
        <v>9157.016500385851</v>
      </c>
      <c r="N211" s="15">
        <f t="shared" si="145"/>
        <v>3.2332642656272004E-3</v>
      </c>
      <c r="O211" s="15">
        <f t="shared" si="145"/>
        <v>5.5096994260548371E-3</v>
      </c>
      <c r="P211" s="15">
        <f t="shared" si="145"/>
        <v>5.1030906521081221E-3</v>
      </c>
      <c r="Q211" s="5">
        <f t="shared" si="146"/>
        <v>7024.0833238452478</v>
      </c>
      <c r="R211" s="5">
        <f t="shared" si="146"/>
        <v>10049.524537581914</v>
      </c>
      <c r="S211" s="5">
        <f t="shared" si="146"/>
        <v>5765.3566686725426</v>
      </c>
      <c r="T211" s="5">
        <f t="shared" si="169"/>
        <v>26.404566777343224</v>
      </c>
      <c r="U211" s="5">
        <f t="shared" si="169"/>
        <v>89.687102915587118</v>
      </c>
      <c r="V211" s="5">
        <f t="shared" si="169"/>
        <v>144.09302301618743</v>
      </c>
      <c r="W211" s="15">
        <f t="shared" si="148"/>
        <v>-1.0734613539272964E-2</v>
      </c>
      <c r="X211" s="15">
        <f t="shared" si="148"/>
        <v>-1.217998157191269E-2</v>
      </c>
      <c r="Y211" s="15">
        <f t="shared" si="148"/>
        <v>-9.7425357312937999E-3</v>
      </c>
      <c r="Z211" s="5">
        <f t="shared" si="151"/>
        <v>7427.7722369639941</v>
      </c>
      <c r="AA211" s="5">
        <f t="shared" si="151"/>
        <v>27087.639763481075</v>
      </c>
      <c r="AB211" s="5">
        <f t="shared" si="151"/>
        <v>58060.193602588923</v>
      </c>
      <c r="AC211" s="16">
        <f t="shared" si="157"/>
        <v>1.2339967074982763</v>
      </c>
      <c r="AD211" s="16">
        <f t="shared" si="157"/>
        <v>3.0107640187955802</v>
      </c>
      <c r="AE211" s="16">
        <f t="shared" si="157"/>
        <v>10.633771180577044</v>
      </c>
      <c r="AF211" s="15">
        <f t="shared" si="158"/>
        <v>-4.0504037456468023E-3</v>
      </c>
      <c r="AG211" s="15">
        <f t="shared" si="158"/>
        <v>2.9673830763510267E-4</v>
      </c>
      <c r="AH211" s="15">
        <f t="shared" si="158"/>
        <v>9.7937136394747881E-3</v>
      </c>
      <c r="AI211" s="1">
        <f t="shared" si="165"/>
        <v>512353.76685211598</v>
      </c>
      <c r="AJ211" s="1">
        <f t="shared" si="165"/>
        <v>211041.46376687533</v>
      </c>
      <c r="AK211" s="1">
        <f t="shared" si="165"/>
        <v>75691.562510497941</v>
      </c>
      <c r="AL211" s="14">
        <f t="shared" si="170"/>
        <v>75.696138136001778</v>
      </c>
      <c r="AM211" s="14">
        <f t="shared" si="170"/>
        <v>17.630102330385519</v>
      </c>
      <c r="AN211" s="14">
        <f t="shared" si="170"/>
        <v>5.6473974021931133</v>
      </c>
      <c r="AO211" s="11">
        <f t="shared" si="171"/>
        <v>4.342776031806197E-3</v>
      </c>
      <c r="AP211" s="11">
        <f t="shared" si="171"/>
        <v>5.4707524079530521E-3</v>
      </c>
      <c r="AQ211" s="11">
        <f t="shared" si="171"/>
        <v>4.9626627022921754E-3</v>
      </c>
      <c r="AR211" s="1">
        <f t="shared" si="152"/>
        <v>266017.74545577291</v>
      </c>
      <c r="AS211" s="1">
        <f t="shared" si="152"/>
        <v>112050.94390260834</v>
      </c>
      <c r="AT211" s="1">
        <f t="shared" si="152"/>
        <v>40011.35202795254</v>
      </c>
      <c r="AU211" s="1">
        <f t="shared" si="159"/>
        <v>53203.549091154586</v>
      </c>
      <c r="AV211" s="1">
        <f t="shared" si="159"/>
        <v>22410.188780521668</v>
      </c>
      <c r="AW211" s="1">
        <f t="shared" si="159"/>
        <v>8002.2704055905087</v>
      </c>
      <c r="AX211" s="1">
        <f t="shared" si="160"/>
        <v>182614.54644943197</v>
      </c>
      <c r="AY211" s="1">
        <f t="shared" si="160"/>
        <v>30243.068998758547</v>
      </c>
      <c r="AZ211" s="1">
        <f t="shared" si="160"/>
        <v>7325.6132003086805</v>
      </c>
      <c r="BA211" s="1">
        <f t="shared" si="161"/>
        <v>14118.657705861277</v>
      </c>
      <c r="BB211" s="1">
        <f t="shared" si="161"/>
        <v>30579.756003084789</v>
      </c>
      <c r="BC211" s="1">
        <f t="shared" si="161"/>
        <v>38884.532853163939</v>
      </c>
      <c r="BD211" s="1">
        <f>SUM(BA211:BC211)*BT211*0.75+0.1*econlow!BD211+0.15*econhigh!BD211</f>
        <v>990.90299453937962</v>
      </c>
      <c r="BE211" s="2">
        <f t="shared" si="166"/>
        <v>0.14950789050460667</v>
      </c>
      <c r="BF211" s="2">
        <f t="shared" si="166"/>
        <v>0.11076968641152254</v>
      </c>
      <c r="BG211" s="2">
        <f t="shared" si="166"/>
        <v>5.7402569690651904E-2</v>
      </c>
      <c r="BH211" s="2">
        <f t="shared" si="155"/>
        <v>8.0407837265151549E-2</v>
      </c>
      <c r="BI211" s="2">
        <f t="shared" si="162"/>
        <v>2.2352609323137459E-3</v>
      </c>
      <c r="BJ211" s="2">
        <f t="shared" si="162"/>
        <v>1.2269923427707043E-3</v>
      </c>
      <c r="BK211" s="2">
        <f t="shared" si="162"/>
        <v>3.295055007090149E-4</v>
      </c>
      <c r="BL211" s="2">
        <f t="shared" si="156"/>
        <v>594.61907371947166</v>
      </c>
      <c r="BM211" s="2">
        <f t="shared" si="156"/>
        <v>137.48565016873016</v>
      </c>
      <c r="BN211" s="2">
        <f t="shared" si="156"/>
        <v>13.183960584015161</v>
      </c>
      <c r="BO211" s="2">
        <f t="shared" si="163"/>
        <v>1070.8931477990557</v>
      </c>
      <c r="BP211" s="2">
        <f t="shared" si="163"/>
        <v>91.642151376661445</v>
      </c>
      <c r="BQ211" s="2">
        <f t="shared" si="163"/>
        <v>7.9116319829127795</v>
      </c>
      <c r="BR211" s="11">
        <f t="shared" si="164"/>
        <v>3.4019277128960662E-2</v>
      </c>
      <c r="BS211" s="17">
        <f t="shared" si="153"/>
        <v>1.9309465907149969E-3</v>
      </c>
      <c r="BT211" s="17">
        <f t="shared" si="154"/>
        <v>1.1869059151399077E-2</v>
      </c>
      <c r="BU211" s="12">
        <f>(BU$3*tempmid!$I321+BU$4*tempmid!$I321^2+BU$5*tempmid!$I321^6)*(K211/K$56)^$BW$1</f>
        <v>-10.665881410690679</v>
      </c>
      <c r="BV211" s="12">
        <f>(BV$3*tempmid!$I321+BV$4*tempmid!$I321^2+BV$5*tempmid!$I321^6)*(L211/L$56)^$BW$1</f>
        <v>-8.6221862385315493</v>
      </c>
      <c r="BW211" s="12">
        <f>(BW$3*tempmid!$I321+BW$4*tempmid!$I321^2+BW$5*tempmid!$I321^6)*(M211/M$56)^$BW$1</f>
        <v>-8.399592206882037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140"/>
        <v>2166</v>
      </c>
      <c r="B212" s="5">
        <f t="shared" si="167"/>
        <v>1165.3753398174454</v>
      </c>
      <c r="C212" s="5">
        <f t="shared" si="167"/>
        <v>2964.0179065353186</v>
      </c>
      <c r="D212" s="5">
        <f t="shared" si="167"/>
        <v>4369.4988859183823</v>
      </c>
      <c r="E212" s="15">
        <f t="shared" si="168"/>
        <v>1.3756577435279278E-6</v>
      </c>
      <c r="F212" s="15">
        <f t="shared" si="168"/>
        <v>2.7101380001412282E-6</v>
      </c>
      <c r="G212" s="15">
        <f t="shared" si="168"/>
        <v>5.53265032188451E-6</v>
      </c>
      <c r="H212" s="5">
        <f t="shared" si="143"/>
        <v>266861.48877355951</v>
      </c>
      <c r="I212" s="5">
        <f t="shared" si="143"/>
        <v>112660.57165900242</v>
      </c>
      <c r="J212" s="5">
        <f t="shared" si="143"/>
        <v>40213.176745729827</v>
      </c>
      <c r="K212" s="5">
        <f t="shared" si="144"/>
        <v>228991.87897296937</v>
      </c>
      <c r="L212" s="5">
        <f t="shared" si="144"/>
        <v>38009.409933252704</v>
      </c>
      <c r="M212" s="5">
        <f t="shared" si="144"/>
        <v>9203.1552806490326</v>
      </c>
      <c r="N212" s="15">
        <f t="shared" si="145"/>
        <v>3.1703757460734838E-3</v>
      </c>
      <c r="O212" s="15">
        <f t="shared" si="145"/>
        <v>5.4379053875242001E-3</v>
      </c>
      <c r="P212" s="15">
        <f t="shared" si="145"/>
        <v>5.0386258735295453E-3</v>
      </c>
      <c r="Q212" s="5">
        <f t="shared" si="146"/>
        <v>6970.7220276881781</v>
      </c>
      <c r="R212" s="5">
        <f t="shared" si="146"/>
        <v>9981.1313116407109</v>
      </c>
      <c r="S212" s="5">
        <f t="shared" si="146"/>
        <v>5737.9856811470345</v>
      </c>
      <c r="T212" s="5">
        <f t="shared" si="169"/>
        <v>26.121123957316517</v>
      </c>
      <c r="U212" s="5">
        <f t="shared" si="169"/>
        <v>88.594715654837032</v>
      </c>
      <c r="V212" s="5">
        <f t="shared" si="169"/>
        <v>142.68919159082208</v>
      </c>
      <c r="W212" s="15">
        <f t="shared" si="148"/>
        <v>-1.0734613539272964E-2</v>
      </c>
      <c r="X212" s="15">
        <f t="shared" si="148"/>
        <v>-1.217998157191269E-2</v>
      </c>
      <c r="Y212" s="15">
        <f t="shared" si="148"/>
        <v>-9.7425357312937999E-3</v>
      </c>
      <c r="Z212" s="5">
        <f t="shared" si="151"/>
        <v>7341.9480020918945</v>
      </c>
      <c r="AA212" s="5">
        <f t="shared" si="151"/>
        <v>26913.200328025159</v>
      </c>
      <c r="AB212" s="5">
        <f t="shared" si="151"/>
        <v>58354.238321457087</v>
      </c>
      <c r="AC212" s="16">
        <f t="shared" si="157"/>
        <v>1.2289985226121094</v>
      </c>
      <c r="AD212" s="16">
        <f t="shared" si="157"/>
        <v>3.0116574278152064</v>
      </c>
      <c r="AE212" s="16">
        <f t="shared" si="157"/>
        <v>10.737915290427315</v>
      </c>
      <c r="AF212" s="15">
        <f t="shared" si="158"/>
        <v>-4.0504037456468023E-3</v>
      </c>
      <c r="AG212" s="15">
        <f t="shared" si="158"/>
        <v>2.9673830763510267E-4</v>
      </c>
      <c r="AH212" s="15">
        <f t="shared" si="158"/>
        <v>9.7937136394747881E-3</v>
      </c>
      <c r="AI212" s="1">
        <f t="shared" si="165"/>
        <v>514321.93925805896</v>
      </c>
      <c r="AJ212" s="1">
        <f t="shared" si="165"/>
        <v>212347.50617070944</v>
      </c>
      <c r="AK212" s="1">
        <f t="shared" si="165"/>
        <v>76124.676665038656</v>
      </c>
      <c r="AL212" s="14">
        <f t="shared" si="170"/>
        <v>76.021582196655132</v>
      </c>
      <c r="AM212" s="14">
        <f t="shared" si="170"/>
        <v>17.725587755914173</v>
      </c>
      <c r="AN212" s="14">
        <f t="shared" si="170"/>
        <v>5.6751432693614694</v>
      </c>
      <c r="AO212" s="11">
        <f t="shared" si="171"/>
        <v>4.2993482714881346E-3</v>
      </c>
      <c r="AP212" s="11">
        <f t="shared" si="171"/>
        <v>5.4160448838735213E-3</v>
      </c>
      <c r="AQ212" s="11">
        <f t="shared" si="171"/>
        <v>4.9130360752692535E-3</v>
      </c>
      <c r="AR212" s="1">
        <f t="shared" si="152"/>
        <v>266861.48877355951</v>
      </c>
      <c r="AS212" s="1">
        <f t="shared" si="152"/>
        <v>112660.57165900242</v>
      </c>
      <c r="AT212" s="1">
        <f t="shared" si="152"/>
        <v>40213.176745729827</v>
      </c>
      <c r="AU212" s="1">
        <f t="shared" si="159"/>
        <v>53372.297754711908</v>
      </c>
      <c r="AV212" s="1">
        <f t="shared" si="159"/>
        <v>22532.114331800487</v>
      </c>
      <c r="AW212" s="1">
        <f t="shared" si="159"/>
        <v>8042.6353491459658</v>
      </c>
      <c r="AX212" s="1">
        <f t="shared" si="160"/>
        <v>183193.50317837548</v>
      </c>
      <c r="AY212" s="1">
        <f t="shared" si="160"/>
        <v>30407.52794660216</v>
      </c>
      <c r="AZ212" s="1">
        <f t="shared" si="160"/>
        <v>7362.5242245192258</v>
      </c>
      <c r="BA212" s="1">
        <f t="shared" si="161"/>
        <v>14122.365961605592</v>
      </c>
      <c r="BB212" s="1">
        <f t="shared" si="161"/>
        <v>30595.913261403108</v>
      </c>
      <c r="BC212" s="1">
        <f t="shared" si="161"/>
        <v>38906.708977567185</v>
      </c>
      <c r="BD212" s="1">
        <f>SUM(BA212:BC212)*BT212*0.75+0.1*econlow!BD212+0.15*econhigh!BD212</f>
        <v>962.51338363390528</v>
      </c>
      <c r="BE212" s="2">
        <f t="shared" si="166"/>
        <v>0.14950789050460667</v>
      </c>
      <c r="BF212" s="2">
        <f t="shared" si="166"/>
        <v>0.11076968641152254</v>
      </c>
      <c r="BG212" s="2">
        <f t="shared" si="166"/>
        <v>5.7402569690651904E-2</v>
      </c>
      <c r="BH212" s="2">
        <f t="shared" si="155"/>
        <v>8.0213566024294441E-2</v>
      </c>
      <c r="BI212" s="2">
        <f t="shared" si="162"/>
        <v>2.2352609323137459E-3</v>
      </c>
      <c r="BJ212" s="2">
        <f t="shared" si="162"/>
        <v>1.2269923427707043E-3</v>
      </c>
      <c r="BK212" s="2">
        <f t="shared" si="162"/>
        <v>3.295055007090149E-4</v>
      </c>
      <c r="BL212" s="2">
        <f t="shared" si="156"/>
        <v>596.50506019462091</v>
      </c>
      <c r="BM212" s="2">
        <f t="shared" si="156"/>
        <v>138.23365875776619</v>
      </c>
      <c r="BN212" s="2">
        <f t="shared" si="156"/>
        <v>13.250462938701821</v>
      </c>
      <c r="BO212" s="2">
        <f t="shared" si="163"/>
        <v>1086.8477475483564</v>
      </c>
      <c r="BP212" s="2">
        <f t="shared" si="163"/>
        <v>92.737957890616116</v>
      </c>
      <c r="BQ212" s="2">
        <f t="shared" si="163"/>
        <v>7.9114722324478466</v>
      </c>
      <c r="BR212" s="11">
        <f t="shared" si="164"/>
        <v>3.3955046431683983E-2</v>
      </c>
      <c r="BS212" s="17">
        <f t="shared" si="153"/>
        <v>1.8674183677469035E-3</v>
      </c>
      <c r="BT212" s="17">
        <f t="shared" si="154"/>
        <v>1.1523358399416579E-2</v>
      </c>
      <c r="BU212" s="12">
        <f>(BU$3*tempmid!$I322+BU$4*tempmid!$I322^2+BU$5*tempmid!$I322^6)*(K212/K$56)^$BW$1</f>
        <v>-10.83473821789997</v>
      </c>
      <c r="BV212" s="12">
        <f>(BV$3*tempmid!$I322+BV$4*tempmid!$I322^2+BV$5*tempmid!$I322^6)*(L212/L$56)^$BW$1</f>
        <v>-8.7327839764755826</v>
      </c>
      <c r="BW212" s="12">
        <f>(BW$3*tempmid!$I322+BW$4*tempmid!$I322^2+BW$5*tempmid!$I322^6)*(M212/M$56)^$BW$1</f>
        <v>-8.4925323883955244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140"/>
        <v>2167</v>
      </c>
      <c r="B213" s="5">
        <f t="shared" si="167"/>
        <v>1165.3768628171752</v>
      </c>
      <c r="C213" s="5">
        <f t="shared" si="167"/>
        <v>2964.0255377880021</v>
      </c>
      <c r="D213" s="5">
        <f t="shared" si="167"/>
        <v>4369.5218520823291</v>
      </c>
      <c r="E213" s="15">
        <f t="shared" si="168"/>
        <v>1.3068748563515314E-6</v>
      </c>
      <c r="F213" s="15">
        <f t="shared" si="168"/>
        <v>2.5746311001341667E-6</v>
      </c>
      <c r="G213" s="15">
        <f t="shared" si="168"/>
        <v>5.2560178057902845E-6</v>
      </c>
      <c r="H213" s="5">
        <f t="shared" si="143"/>
        <v>267691.29296335805</v>
      </c>
      <c r="I213" s="5">
        <f t="shared" si="143"/>
        <v>113265.50204883875</v>
      </c>
      <c r="J213" s="5">
        <f t="shared" si="143"/>
        <v>40413.444721639404</v>
      </c>
      <c r="K213" s="5">
        <f t="shared" si="144"/>
        <v>229703.62764560358</v>
      </c>
      <c r="L213" s="5">
        <f t="shared" si="144"/>
        <v>38213.402889020559</v>
      </c>
      <c r="M213" s="5">
        <f t="shared" si="144"/>
        <v>9248.9398359182178</v>
      </c>
      <c r="N213" s="15">
        <f t="shared" si="145"/>
        <v>3.1081830317583048E-3</v>
      </c>
      <c r="O213" s="15">
        <f t="shared" si="145"/>
        <v>5.3669066719552738E-3</v>
      </c>
      <c r="P213" s="15">
        <f t="shared" si="145"/>
        <v>4.9748758847363295E-3</v>
      </c>
      <c r="Q213" s="5">
        <f t="shared" si="146"/>
        <v>6917.3367614966492</v>
      </c>
      <c r="R213" s="5">
        <f t="shared" si="146"/>
        <v>9912.5021825792319</v>
      </c>
      <c r="S213" s="5">
        <f t="shared" si="146"/>
        <v>5710.3808227694371</v>
      </c>
      <c r="T213" s="5">
        <f t="shared" si="169"/>
        <v>25.840723786423279</v>
      </c>
      <c r="U213" s="5">
        <f t="shared" si="169"/>
        <v>87.515633650792267</v>
      </c>
      <c r="V213" s="5">
        <f t="shared" si="169"/>
        <v>141.29903704327907</v>
      </c>
      <c r="W213" s="15">
        <f t="shared" si="148"/>
        <v>-1.0734613539272964E-2</v>
      </c>
      <c r="X213" s="15">
        <f t="shared" si="148"/>
        <v>-1.217998157191269E-2</v>
      </c>
      <c r="Y213" s="15">
        <f t="shared" si="148"/>
        <v>-9.7425357312937999E-3</v>
      </c>
      <c r="Z213" s="5">
        <f t="shared" si="151"/>
        <v>7256.6599800328522</v>
      </c>
      <c r="AA213" s="5">
        <f t="shared" si="151"/>
        <v>26737.971191784833</v>
      </c>
      <c r="AB213" s="5">
        <f t="shared" si="151"/>
        <v>58645.993498369455</v>
      </c>
      <c r="AC213" s="16">
        <f t="shared" si="157"/>
        <v>1.2240205823927268</v>
      </c>
      <c r="AD213" s="16">
        <f t="shared" si="157"/>
        <v>3.0125511019435129</v>
      </c>
      <c r="AE213" s="16">
        <f t="shared" si="157"/>
        <v>10.843079357866698</v>
      </c>
      <c r="AF213" s="15">
        <f t="shared" si="158"/>
        <v>-4.0504037456468023E-3</v>
      </c>
      <c r="AG213" s="15">
        <f t="shared" si="158"/>
        <v>2.9673830763510267E-4</v>
      </c>
      <c r="AH213" s="15">
        <f t="shared" si="158"/>
        <v>9.7937136394747881E-3</v>
      </c>
      <c r="AI213" s="1">
        <f t="shared" si="165"/>
        <v>516262.04308696499</v>
      </c>
      <c r="AJ213" s="1">
        <f t="shared" si="165"/>
        <v>213644.86988543899</v>
      </c>
      <c r="AK213" s="1">
        <f t="shared" si="165"/>
        <v>76554.844347680759</v>
      </c>
      <c r="AL213" s="14">
        <f t="shared" si="170"/>
        <v>76.345157022087989</v>
      </c>
      <c r="AM213" s="14">
        <f t="shared" si="170"/>
        <v>17.82063030900445</v>
      </c>
      <c r="AN213" s="14">
        <f t="shared" si="170"/>
        <v>5.702746631140017</v>
      </c>
      <c r="AO213" s="11">
        <f t="shared" si="171"/>
        <v>4.2563547887732528E-3</v>
      </c>
      <c r="AP213" s="11">
        <f t="shared" si="171"/>
        <v>5.3618844350347859E-3</v>
      </c>
      <c r="AQ213" s="11">
        <f t="shared" si="171"/>
        <v>4.8639057145165605E-3</v>
      </c>
      <c r="AR213" s="1">
        <f t="shared" si="152"/>
        <v>267691.29296335805</v>
      </c>
      <c r="AS213" s="1">
        <f t="shared" si="152"/>
        <v>113265.50204883875</v>
      </c>
      <c r="AT213" s="1">
        <f t="shared" si="152"/>
        <v>40413.444721639404</v>
      </c>
      <c r="AU213" s="1">
        <f t="shared" si="159"/>
        <v>53538.258592671613</v>
      </c>
      <c r="AV213" s="1">
        <f t="shared" si="159"/>
        <v>22653.100409767751</v>
      </c>
      <c r="AW213" s="1">
        <f t="shared" si="159"/>
        <v>8082.6889443278815</v>
      </c>
      <c r="AX213" s="1">
        <f t="shared" si="160"/>
        <v>183762.90211648287</v>
      </c>
      <c r="AY213" s="1">
        <f t="shared" si="160"/>
        <v>30570.722311216447</v>
      </c>
      <c r="AZ213" s="1">
        <f t="shared" si="160"/>
        <v>7399.1518687345742</v>
      </c>
      <c r="BA213" s="1">
        <f t="shared" si="161"/>
        <v>14126.00100476111</v>
      </c>
      <c r="BB213" s="1">
        <f t="shared" si="161"/>
        <v>30611.857147716099</v>
      </c>
      <c r="BC213" s="1">
        <f t="shared" si="161"/>
        <v>38928.597407977926</v>
      </c>
      <c r="BD213" s="1">
        <f>SUM(BA213:BC213)*BT213*0.75+0.1*econlow!BD213+0.15*econhigh!BD213</f>
        <v>934.93037705424933</v>
      </c>
      <c r="BE213" s="2">
        <f t="shared" si="166"/>
        <v>0.14950789050460667</v>
      </c>
      <c r="BF213" s="2">
        <f t="shared" si="166"/>
        <v>0.11076968641152254</v>
      </c>
      <c r="BG213" s="2">
        <f t="shared" si="166"/>
        <v>5.7402569690651904E-2</v>
      </c>
      <c r="BH213" s="2">
        <f t="shared" si="155"/>
        <v>8.0020135498627978E-2</v>
      </c>
      <c r="BI213" s="2">
        <f t="shared" si="162"/>
        <v>2.2352609323137459E-3</v>
      </c>
      <c r="BJ213" s="2">
        <f t="shared" si="162"/>
        <v>1.2269923427707043E-3</v>
      </c>
      <c r="BK213" s="2">
        <f t="shared" si="162"/>
        <v>3.295055007090149E-4</v>
      </c>
      <c r="BL213" s="2">
        <f t="shared" si="156"/>
        <v>598.35988908154786</v>
      </c>
      <c r="BM213" s="2">
        <f t="shared" si="156"/>
        <v>138.97590371400466</v>
      </c>
      <c r="BN213" s="2">
        <f t="shared" si="156"/>
        <v>13.316452338379888</v>
      </c>
      <c r="BO213" s="2">
        <f t="shared" si="163"/>
        <v>1103.0408101668045</v>
      </c>
      <c r="BP213" s="2">
        <f t="shared" si="163"/>
        <v>93.846941888009624</v>
      </c>
      <c r="BQ213" s="2">
        <f t="shared" si="163"/>
        <v>7.9113181947807334</v>
      </c>
      <c r="BR213" s="11">
        <f t="shared" si="164"/>
        <v>3.3891524715826654E-2</v>
      </c>
      <c r="BS213" s="17">
        <f t="shared" si="153"/>
        <v>1.806092415904939E-3</v>
      </c>
      <c r="BT213" s="17">
        <f t="shared" si="154"/>
        <v>1.118772660137532E-2</v>
      </c>
      <c r="BU213" s="12">
        <f>(BU$3*tempmid!$I323+BU$4*tempmid!$I323^2+BU$5*tempmid!$I323^6)*(K213/K$56)^$BW$1</f>
        <v>-11.00374514455979</v>
      </c>
      <c r="BV213" s="12">
        <f>(BV$3*tempmid!$I323+BV$4*tempmid!$I323^2+BV$5*tempmid!$I323^6)*(L213/L$56)^$BW$1</f>
        <v>-8.8433400196046144</v>
      </c>
      <c r="BW213" s="12">
        <f>(BW$3*tempmid!$I323+BW$4*tempmid!$I323^2+BW$5*tempmid!$I323^6)*(M213/M$56)^$BW$1</f>
        <v>-8.5854118776971333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140"/>
        <v>2168</v>
      </c>
      <c r="B214" s="5">
        <f t="shared" si="167"/>
        <v>1165.3783096688092</v>
      </c>
      <c r="C214" s="5">
        <f t="shared" si="167"/>
        <v>2964.0327874967165</v>
      </c>
      <c r="D214" s="5">
        <f t="shared" si="167"/>
        <v>4369.5436700527534</v>
      </c>
      <c r="E214" s="15">
        <f t="shared" si="168"/>
        <v>1.2415311135339547E-6</v>
      </c>
      <c r="F214" s="15">
        <f t="shared" si="168"/>
        <v>2.4458995451274582E-6</v>
      </c>
      <c r="G214" s="15">
        <f t="shared" si="168"/>
        <v>4.9932169155007705E-6</v>
      </c>
      <c r="H214" s="5">
        <f t="shared" si="143"/>
        <v>268507.19534563622</v>
      </c>
      <c r="I214" s="5">
        <f t="shared" si="143"/>
        <v>113865.71324913009</v>
      </c>
      <c r="J214" s="5">
        <f t="shared" si="143"/>
        <v>40612.151568403831</v>
      </c>
      <c r="K214" s="5">
        <f t="shared" si="144"/>
        <v>230403.46050540768</v>
      </c>
      <c r="L214" s="5">
        <f t="shared" si="144"/>
        <v>38415.807588044852</v>
      </c>
      <c r="M214" s="5">
        <f t="shared" si="144"/>
        <v>9294.3690771978308</v>
      </c>
      <c r="N214" s="15">
        <f t="shared" si="145"/>
        <v>3.0466774381283646E-3</v>
      </c>
      <c r="O214" s="15">
        <f t="shared" si="145"/>
        <v>5.2966939273144664E-3</v>
      </c>
      <c r="P214" s="15">
        <f t="shared" si="145"/>
        <v>4.9118322840839834E-3</v>
      </c>
      <c r="Q214" s="5">
        <f t="shared" si="146"/>
        <v>6863.9390094266364</v>
      </c>
      <c r="R214" s="5">
        <f t="shared" si="146"/>
        <v>9843.6561637720151</v>
      </c>
      <c r="S214" s="5">
        <f t="shared" si="146"/>
        <v>5682.5507776514542</v>
      </c>
      <c r="T214" s="5">
        <f t="shared" si="169"/>
        <v>25.563333603000927</v>
      </c>
      <c r="U214" s="5">
        <f t="shared" si="169"/>
        <v>86.44969484567136</v>
      </c>
      <c r="V214" s="5">
        <f t="shared" si="169"/>
        <v>139.92242612608752</v>
      </c>
      <c r="W214" s="15">
        <f t="shared" si="148"/>
        <v>-1.0734613539272964E-2</v>
      </c>
      <c r="X214" s="15">
        <f t="shared" si="148"/>
        <v>-1.217998157191269E-2</v>
      </c>
      <c r="Y214" s="15">
        <f t="shared" si="148"/>
        <v>-9.7425357312937999E-3</v>
      </c>
      <c r="Z214" s="5">
        <f t="shared" si="151"/>
        <v>7171.9175572971144</v>
      </c>
      <c r="AA214" s="5">
        <f t="shared" si="151"/>
        <v>26562.003554332219</v>
      </c>
      <c r="AB214" s="5">
        <f t="shared" si="151"/>
        <v>58935.452530998926</v>
      </c>
      <c r="AC214" s="16">
        <f t="shared" si="157"/>
        <v>1.2190628048410546</v>
      </c>
      <c r="AD214" s="16">
        <f t="shared" si="157"/>
        <v>3.013445041259168</v>
      </c>
      <c r="AE214" s="16">
        <f t="shared" si="157"/>
        <v>10.949273372067744</v>
      </c>
      <c r="AF214" s="15">
        <f t="shared" si="158"/>
        <v>-4.0504037456468023E-3</v>
      </c>
      <c r="AG214" s="15">
        <f t="shared" si="158"/>
        <v>2.9673830763510267E-4</v>
      </c>
      <c r="AH214" s="15">
        <f t="shared" si="158"/>
        <v>9.7937136394747881E-3</v>
      </c>
      <c r="AI214" s="1">
        <f t="shared" si="165"/>
        <v>518174.09737094009</v>
      </c>
      <c r="AJ214" s="1">
        <f t="shared" si="165"/>
        <v>214933.48330666288</v>
      </c>
      <c r="AK214" s="1">
        <f t="shared" si="165"/>
        <v>76982.048857240559</v>
      </c>
      <c r="AL214" s="14">
        <f t="shared" si="170"/>
        <v>76.666859576031698</v>
      </c>
      <c r="AM214" s="14">
        <f t="shared" si="170"/>
        <v>17.915226947678047</v>
      </c>
      <c r="AN214" s="14">
        <f t="shared" si="170"/>
        <v>5.7302068768483823</v>
      </c>
      <c r="AO214" s="11">
        <f t="shared" si="171"/>
        <v>4.2137912408855204E-3</v>
      </c>
      <c r="AP214" s="11">
        <f t="shared" si="171"/>
        <v>5.3082655906844384E-3</v>
      </c>
      <c r="AQ214" s="11">
        <f t="shared" si="171"/>
        <v>4.8152666573713946E-3</v>
      </c>
      <c r="AR214" s="1">
        <f t="shared" si="152"/>
        <v>268507.19534563622</v>
      </c>
      <c r="AS214" s="1">
        <f t="shared" si="152"/>
        <v>113865.71324913009</v>
      </c>
      <c r="AT214" s="1">
        <f t="shared" si="152"/>
        <v>40612.151568403831</v>
      </c>
      <c r="AU214" s="1">
        <f t="shared" si="159"/>
        <v>53701.439069127249</v>
      </c>
      <c r="AV214" s="1">
        <f t="shared" si="159"/>
        <v>22773.142649826019</v>
      </c>
      <c r="AW214" s="1">
        <f t="shared" si="159"/>
        <v>8122.4303136807666</v>
      </c>
      <c r="AX214" s="1">
        <f t="shared" si="160"/>
        <v>184322.76840432614</v>
      </c>
      <c r="AY214" s="1">
        <f t="shared" si="160"/>
        <v>30732.64607043588</v>
      </c>
      <c r="AZ214" s="1">
        <f t="shared" si="160"/>
        <v>7435.495261758264</v>
      </c>
      <c r="BA214" s="1">
        <f t="shared" si="161"/>
        <v>14129.563676731843</v>
      </c>
      <c r="BB214" s="1">
        <f t="shared" si="161"/>
        <v>30627.590164025332</v>
      </c>
      <c r="BC214" s="1">
        <f t="shared" si="161"/>
        <v>38950.201714526884</v>
      </c>
      <c r="BD214" s="1">
        <f>SUM(BA214:BC214)*BT214*0.75+0.1*econlow!BD214+0.15*econhigh!BD214</f>
        <v>908.13133722271232</v>
      </c>
      <c r="BE214" s="2">
        <f t="shared" si="166"/>
        <v>0.14950789050460667</v>
      </c>
      <c r="BF214" s="2">
        <f t="shared" si="166"/>
        <v>0.11076968641152254</v>
      </c>
      <c r="BG214" s="2">
        <f t="shared" si="166"/>
        <v>5.7402569690651904E-2</v>
      </c>
      <c r="BH214" s="2">
        <f t="shared" si="155"/>
        <v>7.9827554664699207E-2</v>
      </c>
      <c r="BI214" s="2">
        <f t="shared" si="162"/>
        <v>2.2352609323137459E-3</v>
      </c>
      <c r="BJ214" s="2">
        <f t="shared" si="162"/>
        <v>1.2269923427707043E-3</v>
      </c>
      <c r="BK214" s="2">
        <f t="shared" si="162"/>
        <v>3.295055007090149E-4</v>
      </c>
      <c r="BL214" s="2">
        <f t="shared" si="156"/>
        <v>600.18364380123592</v>
      </c>
      <c r="BM214" s="2">
        <f t="shared" si="156"/>
        <v>139.71235826080735</v>
      </c>
      <c r="BN214" s="2">
        <f t="shared" si="156"/>
        <v>13.381927337417309</v>
      </c>
      <c r="BO214" s="2">
        <f t="shared" si="163"/>
        <v>1119.4759014090923</v>
      </c>
      <c r="BP214" s="2">
        <f t="shared" si="163"/>
        <v>94.969261816647503</v>
      </c>
      <c r="BQ214" s="2">
        <f t="shared" si="163"/>
        <v>7.9111697987435665</v>
      </c>
      <c r="BR214" s="11">
        <f t="shared" si="164"/>
        <v>3.3828703589952686E-2</v>
      </c>
      <c r="BS214" s="17">
        <f t="shared" si="153"/>
        <v>1.7468877273187416E-3</v>
      </c>
      <c r="BT214" s="17">
        <f t="shared" si="154"/>
        <v>1.0861870486772155E-2</v>
      </c>
      <c r="BU214" s="12">
        <f>(BU$3*tempmid!$I324+BU$4*tempmid!$I324^2+BU$5*tempmid!$I324^6)*(K214/K$56)^$BW$1</f>
        <v>-11.17289113773384</v>
      </c>
      <c r="BV214" s="12">
        <f>(BV$3*tempmid!$I324+BV$4*tempmid!$I324^2+BV$5*tempmid!$I324^6)*(L214/L$56)^$BW$1</f>
        <v>-8.9538480244192407</v>
      </c>
      <c r="BW214" s="12">
        <f>(BW$3*tempmid!$I324+BW$4*tempmid!$I324^2+BW$5*tempmid!$I324^6)*(M214/M$56)^$BW$1</f>
        <v>-8.6782256527801849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140"/>
        <v>2169</v>
      </c>
      <c r="B215" s="5">
        <f t="shared" si="167"/>
        <v>1165.3796841795681</v>
      </c>
      <c r="C215" s="5">
        <f t="shared" si="167"/>
        <v>2964.0396747368409</v>
      </c>
      <c r="D215" s="5">
        <f t="shared" si="167"/>
        <v>4369.5643972281514</v>
      </c>
      <c r="E215" s="15">
        <f t="shared" si="168"/>
        <v>1.179454557857257E-6</v>
      </c>
      <c r="F215" s="15">
        <f t="shared" si="168"/>
        <v>2.3236045678710851E-6</v>
      </c>
      <c r="G215" s="15">
        <f t="shared" si="168"/>
        <v>4.7435560697257315E-6</v>
      </c>
      <c r="H215" s="5">
        <f t="shared" si="143"/>
        <v>269309.23528731137</v>
      </c>
      <c r="I215" s="5">
        <f t="shared" si="143"/>
        <v>114461.18465998293</v>
      </c>
      <c r="J215" s="5">
        <f t="shared" si="143"/>
        <v>40809.293240034633</v>
      </c>
      <c r="K215" s="5">
        <f t="shared" si="144"/>
        <v>231091.4107593236</v>
      </c>
      <c r="L215" s="5">
        <f t="shared" si="144"/>
        <v>38616.616921683155</v>
      </c>
      <c r="M215" s="5">
        <f t="shared" si="144"/>
        <v>9339.4419969922292</v>
      </c>
      <c r="N215" s="15">
        <f t="shared" si="145"/>
        <v>2.9858503531450253E-3</v>
      </c>
      <c r="O215" s="15">
        <f t="shared" si="145"/>
        <v>5.2272578984073892E-3</v>
      </c>
      <c r="P215" s="15">
        <f t="shared" si="145"/>
        <v>4.8494867612882686E-3</v>
      </c>
      <c r="Q215" s="5">
        <f t="shared" si="146"/>
        <v>6810.5400016041631</v>
      </c>
      <c r="R215" s="5">
        <f t="shared" si="146"/>
        <v>9774.6119298442154</v>
      </c>
      <c r="S215" s="5">
        <f t="shared" si="146"/>
        <v>5654.5041212642491</v>
      </c>
      <c r="T215" s="5">
        <f t="shared" si="169"/>
        <v>25.288921095997203</v>
      </c>
      <c r="U215" s="5">
        <f t="shared" si="169"/>
        <v>85.396739155553604</v>
      </c>
      <c r="V215" s="5">
        <f t="shared" si="169"/>
        <v>138.5592268899448</v>
      </c>
      <c r="W215" s="15">
        <f t="shared" si="148"/>
        <v>-1.0734613539272964E-2</v>
      </c>
      <c r="X215" s="15">
        <f t="shared" si="148"/>
        <v>-1.217998157191269E-2</v>
      </c>
      <c r="Y215" s="15">
        <f t="shared" si="148"/>
        <v>-9.7425357312937999E-3</v>
      </c>
      <c r="Z215" s="5">
        <f t="shared" si="151"/>
        <v>7087.7296725501801</v>
      </c>
      <c r="AA215" s="5">
        <f t="shared" si="151"/>
        <v>26385.347769478896</v>
      </c>
      <c r="AB215" s="5">
        <f t="shared" si="151"/>
        <v>59222.609324615216</v>
      </c>
      <c r="AC215" s="16">
        <f t="shared" ref="AC215:AE230" si="172">AC214*(1+AF215)</f>
        <v>1.2141251082901476</v>
      </c>
      <c r="AD215" s="16">
        <f t="shared" si="172"/>
        <v>3.0143392458408624</v>
      </c>
      <c r="AE215" s="16">
        <f t="shared" si="172"/>
        <v>11.056507420034102</v>
      </c>
      <c r="AF215" s="15">
        <f t="shared" si="158"/>
        <v>-4.0504037456468023E-3</v>
      </c>
      <c r="AG215" s="15">
        <f t="shared" si="158"/>
        <v>2.9673830763510267E-4</v>
      </c>
      <c r="AH215" s="15">
        <f t="shared" si="158"/>
        <v>9.7937136394747881E-3</v>
      </c>
      <c r="AI215" s="1">
        <f t="shared" si="165"/>
        <v>520058.12670297333</v>
      </c>
      <c r="AJ215" s="1">
        <f t="shared" si="165"/>
        <v>216213.27762582261</v>
      </c>
      <c r="AK215" s="1">
        <f t="shared" si="165"/>
        <v>77406.274285197273</v>
      </c>
      <c r="AL215" s="14">
        <f t="shared" si="170"/>
        <v>76.986687135965894</v>
      </c>
      <c r="AM215" s="14">
        <f t="shared" si="170"/>
        <v>18.009374742606152</v>
      </c>
      <c r="AN215" s="14">
        <f t="shared" si="170"/>
        <v>5.7575234262211712</v>
      </c>
      <c r="AO215" s="11">
        <f t="shared" si="171"/>
        <v>4.1716533284766651E-3</v>
      </c>
      <c r="AP215" s="11">
        <f t="shared" si="171"/>
        <v>5.2551829347775936E-3</v>
      </c>
      <c r="AQ215" s="11">
        <f t="shared" si="171"/>
        <v>4.7671139907976808E-3</v>
      </c>
      <c r="AR215" s="1">
        <f t="shared" si="152"/>
        <v>269309.23528731137</v>
      </c>
      <c r="AS215" s="1">
        <f t="shared" si="152"/>
        <v>114461.18465998293</v>
      </c>
      <c r="AT215" s="1">
        <f t="shared" si="152"/>
        <v>40809.293240034633</v>
      </c>
      <c r="AU215" s="1">
        <f t="shared" si="159"/>
        <v>53861.847057462277</v>
      </c>
      <c r="AV215" s="1">
        <f t="shared" si="159"/>
        <v>22892.236931996587</v>
      </c>
      <c r="AW215" s="1">
        <f t="shared" si="159"/>
        <v>8161.8586480069271</v>
      </c>
      <c r="AX215" s="1">
        <f t="shared" si="160"/>
        <v>184873.12860745887</v>
      </c>
      <c r="AY215" s="1">
        <f t="shared" si="160"/>
        <v>30893.293537346526</v>
      </c>
      <c r="AZ215" s="1">
        <f t="shared" si="160"/>
        <v>7471.5535975937837</v>
      </c>
      <c r="BA215" s="1">
        <f t="shared" si="161"/>
        <v>14133.054806713175</v>
      </c>
      <c r="BB215" s="1">
        <f t="shared" si="161"/>
        <v>30643.114775758757</v>
      </c>
      <c r="BC215" s="1">
        <f t="shared" si="161"/>
        <v>38971.525406537905</v>
      </c>
      <c r="BD215" s="1">
        <f>SUM(BA215:BC215)*BT215*0.75+0.1*econlow!BD215+0.15*econhigh!BD215</f>
        <v>882.0942499119094</v>
      </c>
      <c r="BE215" s="2">
        <f t="shared" si="166"/>
        <v>0.14950789050460667</v>
      </c>
      <c r="BF215" s="2">
        <f t="shared" si="166"/>
        <v>0.11076968641152254</v>
      </c>
      <c r="BG215" s="2">
        <f t="shared" si="166"/>
        <v>5.7402569690651904E-2</v>
      </c>
      <c r="BH215" s="2">
        <f t="shared" si="155"/>
        <v>7.9635832330537434E-2</v>
      </c>
      <c r="BI215" s="2">
        <f t="shared" si="162"/>
        <v>2.2352609323137459E-3</v>
      </c>
      <c r="BJ215" s="2">
        <f t="shared" si="162"/>
        <v>1.2269923427707043E-3</v>
      </c>
      <c r="BK215" s="2">
        <f t="shared" si="162"/>
        <v>3.295055007090149E-4</v>
      </c>
      <c r="BL215" s="2">
        <f t="shared" si="156"/>
        <v>601.97641234901755</v>
      </c>
      <c r="BM215" s="2">
        <f t="shared" si="156"/>
        <v>140.44299712226265</v>
      </c>
      <c r="BN215" s="2">
        <f t="shared" si="156"/>
        <v>13.446886602638628</v>
      </c>
      <c r="BO215" s="2">
        <f t="shared" si="163"/>
        <v>1136.156640317454</v>
      </c>
      <c r="BP215" s="2">
        <f t="shared" si="163"/>
        <v>96.105078029282993</v>
      </c>
      <c r="BQ215" s="2">
        <f t="shared" si="163"/>
        <v>7.9110269741650159</v>
      </c>
      <c r="BR215" s="11">
        <f t="shared" si="164"/>
        <v>3.3766574728336635E-2</v>
      </c>
      <c r="BS215" s="17">
        <f t="shared" si="153"/>
        <v>1.6897264713706473E-3</v>
      </c>
      <c r="BT215" s="17">
        <f t="shared" si="154"/>
        <v>1.0545505326963257E-2</v>
      </c>
      <c r="BU215" s="12">
        <f>(BU$3*tempmid!$I325+BU$4*tempmid!$I325^2+BU$5*tempmid!$I325^6)*(K215/K$56)^$BW$1</f>
        <v>-11.342165432308409</v>
      </c>
      <c r="BV215" s="12">
        <f>(BV$3*tempmid!$I325+BV$4*tempmid!$I325^2+BV$5*tempmid!$I325^6)*(L215/L$56)^$BW$1</f>
        <v>-9.0643018393526127</v>
      </c>
      <c r="BW215" s="12">
        <f>(BW$3*tempmid!$I325+BW$4*tempmid!$I325^2+BW$5*tempmid!$I325^6)*(M215/M$56)^$BW$1</f>
        <v>-8.7709688463420719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140"/>
        <v>2170</v>
      </c>
      <c r="B216" s="5">
        <f t="shared" si="167"/>
        <v>1165.3809899663293</v>
      </c>
      <c r="C216" s="5">
        <f t="shared" si="167"/>
        <v>2964.0462176301621</v>
      </c>
      <c r="D216" s="5">
        <f t="shared" si="167"/>
        <v>4369.5840881381846</v>
      </c>
      <c r="E216" s="15">
        <f t="shared" si="168"/>
        <v>1.120481829964394E-6</v>
      </c>
      <c r="F216" s="15">
        <f t="shared" si="168"/>
        <v>2.2074243394775306E-6</v>
      </c>
      <c r="G216" s="15">
        <f t="shared" si="168"/>
        <v>4.5063782662394447E-6</v>
      </c>
      <c r="H216" s="5">
        <f t="shared" si="143"/>
        <v>270097.45413487777</v>
      </c>
      <c r="I216" s="5">
        <f t="shared" si="143"/>
        <v>115051.89688474196</v>
      </c>
      <c r="J216" s="5">
        <f t="shared" si="143"/>
        <v>41004.866025861724</v>
      </c>
      <c r="K216" s="5">
        <f t="shared" si="144"/>
        <v>231767.51333714611</v>
      </c>
      <c r="L216" s="5">
        <f t="shared" si="144"/>
        <v>38815.824193432847</v>
      </c>
      <c r="M216" s="5">
        <f t="shared" si="144"/>
        <v>9384.1576678143956</v>
      </c>
      <c r="N216" s="15">
        <f t="shared" si="145"/>
        <v>2.9256932380177236E-3</v>
      </c>
      <c r="O216" s="15">
        <f t="shared" si="145"/>
        <v>5.1585894267667243E-3</v>
      </c>
      <c r="P216" s="15">
        <f t="shared" si="145"/>
        <v>4.7878310970363991E-3</v>
      </c>
      <c r="Q216" s="5">
        <f t="shared" si="146"/>
        <v>6757.150715691525</v>
      </c>
      <c r="R216" s="5">
        <f t="shared" si="146"/>
        <v>9705.3878165145779</v>
      </c>
      <c r="S216" s="5">
        <f t="shared" si="146"/>
        <v>5626.2493195582947</v>
      </c>
      <c r="T216" s="5">
        <f t="shared" si="169"/>
        <v>25.017454301206506</v>
      </c>
      <c r="U216" s="5">
        <f t="shared" si="169"/>
        <v>84.356608446337532</v>
      </c>
      <c r="V216" s="5">
        <f t="shared" si="169"/>
        <v>137.20930867106907</v>
      </c>
      <c r="W216" s="15">
        <f t="shared" si="148"/>
        <v>-1.0734613539272964E-2</v>
      </c>
      <c r="X216" s="15">
        <f t="shared" si="148"/>
        <v>-1.217998157191269E-2</v>
      </c>
      <c r="Y216" s="15">
        <f t="shared" si="148"/>
        <v>-9.7425357312937999E-3</v>
      </c>
      <c r="Z216" s="5">
        <f t="shared" si="151"/>
        <v>7004.1048253745139</v>
      </c>
      <c r="AA216" s="5">
        <f t="shared" si="151"/>
        <v>26208.053342908268</v>
      </c>
      <c r="AB216" s="5">
        <f t="shared" si="151"/>
        <v>59507.458283255473</v>
      </c>
      <c r="AC216" s="16">
        <f t="shared" si="172"/>
        <v>1.2092074114038454</v>
      </c>
      <c r="AD216" s="16">
        <f t="shared" si="172"/>
        <v>3.0152337157673115</v>
      </c>
      <c r="AE216" s="16">
        <f t="shared" si="172"/>
        <v>11.164791687558644</v>
      </c>
      <c r="AF216" s="15">
        <f t="shared" si="158"/>
        <v>-4.0504037456468023E-3</v>
      </c>
      <c r="AG216" s="15">
        <f t="shared" si="158"/>
        <v>2.9673830763510267E-4</v>
      </c>
      <c r="AH216" s="15">
        <f t="shared" si="158"/>
        <v>9.7937136394747881E-3</v>
      </c>
      <c r="AI216" s="1">
        <f t="shared" ref="AI216:AK231" si="173">(1-$AI$5)*AI215+AU215</f>
        <v>521914.16109013825</v>
      </c>
      <c r="AJ216" s="1">
        <f t="shared" si="173"/>
        <v>217484.18679523695</v>
      </c>
      <c r="AK216" s="1">
        <f t="shared" si="173"/>
        <v>77827.505504684465</v>
      </c>
      <c r="AL216" s="14">
        <f t="shared" si="170"/>
        <v>77.304637287908648</v>
      </c>
      <c r="AM216" s="14">
        <f t="shared" si="170"/>
        <v>18.103070875831378</v>
      </c>
      <c r="AN216" s="14">
        <f t="shared" si="170"/>
        <v>5.7846957289938805</v>
      </c>
      <c r="AO216" s="11">
        <f t="shared" si="171"/>
        <v>4.1299367951918983E-3</v>
      </c>
      <c r="AP216" s="11">
        <f t="shared" si="171"/>
        <v>5.2026311054298177E-3</v>
      </c>
      <c r="AQ216" s="11">
        <f t="shared" si="171"/>
        <v>4.7194428508897041E-3</v>
      </c>
      <c r="AR216" s="1">
        <f t="shared" si="152"/>
        <v>270097.45413487777</v>
      </c>
      <c r="AS216" s="1">
        <f t="shared" si="152"/>
        <v>115051.89688474196</v>
      </c>
      <c r="AT216" s="1">
        <f t="shared" si="152"/>
        <v>41004.866025861724</v>
      </c>
      <c r="AU216" s="1">
        <f t="shared" si="159"/>
        <v>54019.490826975554</v>
      </c>
      <c r="AV216" s="1">
        <f t="shared" si="159"/>
        <v>23010.379376948393</v>
      </c>
      <c r="AW216" s="1">
        <f t="shared" si="159"/>
        <v>8200.9732051723458</v>
      </c>
      <c r="AX216" s="1">
        <f t="shared" si="160"/>
        <v>185414.0106697169</v>
      </c>
      <c r="AY216" s="1">
        <f t="shared" si="160"/>
        <v>31052.659354746276</v>
      </c>
      <c r="AZ216" s="1">
        <f t="shared" si="160"/>
        <v>7507.3261342515161</v>
      </c>
      <c r="BA216" s="1">
        <f t="shared" si="161"/>
        <v>14136.475211888548</v>
      </c>
      <c r="BB216" s="1">
        <f t="shared" si="161"/>
        <v>30658.433412519091</v>
      </c>
      <c r="BC216" s="1">
        <f t="shared" si="161"/>
        <v>38992.571934136206</v>
      </c>
      <c r="BD216" s="1">
        <f>SUM(BA216:BC216)*BT216*0.75+0.1*econlow!BD216+0.15*econhigh!BD216</f>
        <v>856.79770761659745</v>
      </c>
      <c r="BE216" s="2">
        <f t="shared" ref="BE216:BG231" si="174">BE215</f>
        <v>0.14950789050460667</v>
      </c>
      <c r="BF216" s="2">
        <f t="shared" si="174"/>
        <v>0.11076968641152254</v>
      </c>
      <c r="BG216" s="2">
        <f t="shared" si="174"/>
        <v>5.7402569690651904E-2</v>
      </c>
      <c r="BH216" s="2">
        <f t="shared" si="155"/>
        <v>7.9444977133112493E-2</v>
      </c>
      <c r="BI216" s="2">
        <f t="shared" si="162"/>
        <v>2.2352609323137459E-3</v>
      </c>
      <c r="BJ216" s="2">
        <f t="shared" si="162"/>
        <v>1.2269923427707043E-3</v>
      </c>
      <c r="BK216" s="2">
        <f t="shared" si="162"/>
        <v>3.295055007090149E-4</v>
      </c>
      <c r="BL216" s="2">
        <f t="shared" si="156"/>
        <v>603.73828714509614</v>
      </c>
      <c r="BM216" s="2">
        <f t="shared" si="156"/>
        <v>141.16779649882304</v>
      </c>
      <c r="BN216" s="2">
        <f t="shared" si="156"/>
        <v>13.511328911357641</v>
      </c>
      <c r="BO216" s="2">
        <f t="shared" si="163"/>
        <v>1153.0867000184021</v>
      </c>
      <c r="BP216" s="2">
        <f t="shared" si="163"/>
        <v>97.25455280654954</v>
      </c>
      <c r="BQ216" s="2">
        <f t="shared" si="163"/>
        <v>7.9108896518529095</v>
      </c>
      <c r="BR216" s="11">
        <f t="shared" si="164"/>
        <v>3.3705129872099587E-2</v>
      </c>
      <c r="BS216" s="17">
        <f t="shared" si="153"/>
        <v>1.634533861587361E-3</v>
      </c>
      <c r="BT216" s="17">
        <f t="shared" si="154"/>
        <v>1.0238354686372094E-2</v>
      </c>
      <c r="BU216" s="12">
        <f>(BU$3*tempmid!$I326+BU$4*tempmid!$I326^2+BU$5*tempmid!$I326^6)*(K216/K$56)^$BW$1</f>
        <v>-11.511557547533162</v>
      </c>
      <c r="BV216" s="12">
        <f>(BV$3*tempmid!$I326+BV$4*tempmid!$I326^2+BV$5*tempmid!$I326^6)*(L216/L$56)^$BW$1</f>
        <v>-9.1746955017662355</v>
      </c>
      <c r="BW216" s="12">
        <f>(BW$3*tempmid!$I326+BW$4*tempmid!$I326^2+BW$5*tempmid!$I326^6)*(M216/M$56)^$BW$1</f>
        <v>-8.8636367433452445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140"/>
        <v>2171</v>
      </c>
      <c r="B217" s="5">
        <f t="shared" si="167"/>
        <v>1165.3822304651421</v>
      </c>
      <c r="C217" s="5">
        <f t="shared" si="167"/>
        <v>2964.0524333925382</v>
      </c>
      <c r="D217" s="5">
        <f t="shared" si="167"/>
        <v>4369.6027945870137</v>
      </c>
      <c r="E217" s="15">
        <f t="shared" si="168"/>
        <v>1.0644577384661743E-6</v>
      </c>
      <c r="F217" s="15">
        <f t="shared" si="168"/>
        <v>2.097053122503654E-6</v>
      </c>
      <c r="G217" s="15">
        <f t="shared" si="168"/>
        <v>4.2810593529274726E-6</v>
      </c>
      <c r="H217" s="5">
        <f t="shared" si="143"/>
        <v>270871.89514858823</v>
      </c>
      <c r="I217" s="5">
        <f t="shared" si="143"/>
        <v>115637.83171012317</v>
      </c>
      <c r="J217" s="5">
        <f t="shared" si="143"/>
        <v>41198.866544575183</v>
      </c>
      <c r="K217" s="5">
        <f t="shared" si="144"/>
        <v>232431.80483408814</v>
      </c>
      <c r="L217" s="5">
        <f t="shared" si="144"/>
        <v>39013.423112009063</v>
      </c>
      <c r="M217" s="5">
        <f t="shared" si="144"/>
        <v>9428.515240701423</v>
      </c>
      <c r="N217" s="15">
        <f t="shared" si="145"/>
        <v>2.8661976278603341E-3</v>
      </c>
      <c r="O217" s="15">
        <f t="shared" si="145"/>
        <v>5.0906794505125585E-3</v>
      </c>
      <c r="P217" s="15">
        <f t="shared" si="145"/>
        <v>4.7268571625946887E-3</v>
      </c>
      <c r="Q217" s="5">
        <f t="shared" si="146"/>
        <v>6703.7818785733789</v>
      </c>
      <c r="R217" s="5">
        <f t="shared" si="146"/>
        <v>9636.0018206706627</v>
      </c>
      <c r="S217" s="5">
        <f t="shared" si="146"/>
        <v>5597.7947281715096</v>
      </c>
      <c r="T217" s="5">
        <f t="shared" si="169"/>
        <v>24.748901597546631</v>
      </c>
      <c r="U217" s="5">
        <f t="shared" si="169"/>
        <v>83.329146509992086</v>
      </c>
      <c r="V217" s="5">
        <f t="shared" si="169"/>
        <v>135.87254207867505</v>
      </c>
      <c r="W217" s="15">
        <f t="shared" si="148"/>
        <v>-1.0734613539272964E-2</v>
      </c>
      <c r="X217" s="15">
        <f t="shared" si="148"/>
        <v>-1.217998157191269E-2</v>
      </c>
      <c r="Y217" s="15">
        <f t="shared" si="148"/>
        <v>-9.7425357312937999E-3</v>
      </c>
      <c r="Z217" s="5">
        <f t="shared" si="151"/>
        <v>6921.0510850438422</v>
      </c>
      <c r="AA217" s="5">
        <f t="shared" si="151"/>
        <v>26030.168930451502</v>
      </c>
      <c r="AB217" s="5">
        <f t="shared" si="151"/>
        <v>59789.994300908271</v>
      </c>
      <c r="AC217" s="16">
        <f t="shared" si="172"/>
        <v>1.2043096331754313</v>
      </c>
      <c r="AD217" s="16">
        <f t="shared" si="172"/>
        <v>3.0161284511172526</v>
      </c>
      <c r="AE217" s="16">
        <f t="shared" si="172"/>
        <v>11.274136460190983</v>
      </c>
      <c r="AF217" s="15">
        <f t="shared" si="158"/>
        <v>-4.0504037456468023E-3</v>
      </c>
      <c r="AG217" s="15">
        <f t="shared" si="158"/>
        <v>2.9673830763510267E-4</v>
      </c>
      <c r="AH217" s="15">
        <f t="shared" si="158"/>
        <v>9.7937136394747881E-3</v>
      </c>
      <c r="AI217" s="1">
        <f t="shared" si="173"/>
        <v>523742.23580809997</v>
      </c>
      <c r="AJ217" s="1">
        <f t="shared" si="173"/>
        <v>218746.14749266166</v>
      </c>
      <c r="AK217" s="1">
        <f t="shared" si="173"/>
        <v>78245.728159388367</v>
      </c>
      <c r="AL217" s="14">
        <f t="shared" si="170"/>
        <v>77.6207079212232</v>
      </c>
      <c r="AM217" s="14">
        <f t="shared" si="170"/>
        <v>18.196312639477355</v>
      </c>
      <c r="AN217" s="14">
        <f t="shared" si="170"/>
        <v>5.8117232644876253</v>
      </c>
      <c r="AO217" s="11">
        <f t="shared" si="171"/>
        <v>4.0886374272399795E-3</v>
      </c>
      <c r="AP217" s="11">
        <f t="shared" si="171"/>
        <v>5.1506047943755198E-3</v>
      </c>
      <c r="AQ217" s="11">
        <f t="shared" si="171"/>
        <v>4.6722484223808069E-3</v>
      </c>
      <c r="AR217" s="1">
        <f t="shared" si="152"/>
        <v>270871.89514858823</v>
      </c>
      <c r="AS217" s="1">
        <f t="shared" si="152"/>
        <v>115637.83171012317</v>
      </c>
      <c r="AT217" s="1">
        <f t="shared" si="152"/>
        <v>41198.866544575183</v>
      </c>
      <c r="AU217" s="1">
        <f t="shared" si="159"/>
        <v>54174.379029717646</v>
      </c>
      <c r="AV217" s="1">
        <f t="shared" si="159"/>
        <v>23127.566342024635</v>
      </c>
      <c r="AW217" s="1">
        <f t="shared" si="159"/>
        <v>8239.773308915037</v>
      </c>
      <c r="AX217" s="1">
        <f t="shared" si="160"/>
        <v>185945.44386727051</v>
      </c>
      <c r="AY217" s="1">
        <f t="shared" si="160"/>
        <v>31210.738489607254</v>
      </c>
      <c r="AZ217" s="1">
        <f t="shared" si="160"/>
        <v>7542.8121925611385</v>
      </c>
      <c r="BA217" s="1">
        <f t="shared" si="161"/>
        <v>14139.825697621318</v>
      </c>
      <c r="BB217" s="1">
        <f t="shared" si="161"/>
        <v>30673.548468809138</v>
      </c>
      <c r="BC217" s="1">
        <f t="shared" si="161"/>
        <v>39013.344689796046</v>
      </c>
      <c r="BD217" s="1">
        <f>SUM(BA217:BC217)*BT217*0.75+0.1*econlow!BD217+0.15*econhigh!BD217</f>
        <v>832.22089334345105</v>
      </c>
      <c r="BE217" s="2">
        <f t="shared" si="174"/>
        <v>0.14950789050460667</v>
      </c>
      <c r="BF217" s="2">
        <f t="shared" si="174"/>
        <v>0.11076968641152254</v>
      </c>
      <c r="BG217" s="2">
        <f t="shared" si="174"/>
        <v>5.7402569690651904E-2</v>
      </c>
      <c r="BH217" s="2">
        <f t="shared" si="155"/>
        <v>7.9254997535934707E-2</v>
      </c>
      <c r="BI217" s="2">
        <f t="shared" si="162"/>
        <v>2.2352609323137459E-3</v>
      </c>
      <c r="BJ217" s="2">
        <f t="shared" si="162"/>
        <v>1.2269923427707043E-3</v>
      </c>
      <c r="BK217" s="2">
        <f t="shared" si="162"/>
        <v>3.295055007090149E-4</v>
      </c>
      <c r="BL217" s="2">
        <f t="shared" si="156"/>
        <v>605.4693648874246</v>
      </c>
      <c r="BM217" s="2">
        <f t="shared" si="156"/>
        <v>141.88673404292845</v>
      </c>
      <c r="BN217" s="2">
        <f t="shared" si="156"/>
        <v>13.575253149414127</v>
      </c>
      <c r="BO217" s="2">
        <f t="shared" si="163"/>
        <v>1170.2698085313696</v>
      </c>
      <c r="BP217" s="2">
        <f t="shared" si="163"/>
        <v>98.417850380171032</v>
      </c>
      <c r="BQ217" s="2">
        <f t="shared" si="163"/>
        <v>7.9107577635775721</v>
      </c>
      <c r="BR217" s="11">
        <f t="shared" si="164"/>
        <v>3.3644360830262315E-2</v>
      </c>
      <c r="BS217" s="17">
        <f t="shared" si="153"/>
        <v>1.581238028478781E-3</v>
      </c>
      <c r="BT217" s="17">
        <f t="shared" si="154"/>
        <v>9.9401501809437808E-3</v>
      </c>
      <c r="BU217" s="12">
        <f>(BU$3*tempmid!$I327+BU$4*tempmid!$I327^2+BU$5*tempmid!$I327^6)*(K217/K$56)^$BW$1</f>
        <v>-11.681057283485972</v>
      </c>
      <c r="BV217" s="12">
        <f>(BV$3*tempmid!$I327+BV$4*tempmid!$I327^2+BV$5*tempmid!$I327^6)*(L217/L$56)^$BW$1</f>
        <v>-9.2850232349178512</v>
      </c>
      <c r="BW217" s="12">
        <f>(BW$3*tempmid!$I327+BW$4*tempmid!$I327^2+BW$5*tempmid!$I327^6)*(M217/M$56)^$BW$1</f>
        <v>-8.9562247785557272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140"/>
        <v>2172</v>
      </c>
      <c r="B218" s="5">
        <f t="shared" ref="B218:D233" si="175">B217*(1+E218)</f>
        <v>1165.383408940269</v>
      </c>
      <c r="C218" s="5">
        <f t="shared" si="175"/>
        <v>2964.0583383791782</v>
      </c>
      <c r="D218" s="5">
        <f t="shared" si="175"/>
        <v>4369.6205657894798</v>
      </c>
      <c r="E218" s="15">
        <f t="shared" ref="E218:G233" si="176">E217*$E$5</f>
        <v>1.0112348515428656E-6</v>
      </c>
      <c r="F218" s="15">
        <f t="shared" si="176"/>
        <v>1.9922004663784712E-6</v>
      </c>
      <c r="G218" s="15">
        <f t="shared" si="176"/>
        <v>4.0670063852810989E-6</v>
      </c>
      <c r="H218" s="5">
        <f t="shared" si="143"/>
        <v>271632.60343770741</v>
      </c>
      <c r="I218" s="5">
        <f t="shared" si="143"/>
        <v>116218.97208634796</v>
      </c>
      <c r="J218" s="5">
        <f t="shared" si="143"/>
        <v>41391.291738282867</v>
      </c>
      <c r="K218" s="5">
        <f t="shared" si="144"/>
        <v>233084.32345429913</v>
      </c>
      <c r="L218" s="5">
        <f t="shared" si="144"/>
        <v>39209.407784429583</v>
      </c>
      <c r="M218" s="5">
        <f t="shared" si="144"/>
        <v>9472.513943737471</v>
      </c>
      <c r="N218" s="15">
        <f t="shared" si="145"/>
        <v>2.8073551323011259E-3</v>
      </c>
      <c r="O218" s="15">
        <f t="shared" si="145"/>
        <v>5.023519004160093E-3</v>
      </c>
      <c r="P218" s="15">
        <f t="shared" si="145"/>
        <v>4.6665569193877765E-3</v>
      </c>
      <c r="Q218" s="5">
        <f t="shared" si="146"/>
        <v>6650.4439681564963</v>
      </c>
      <c r="R218" s="5">
        <f t="shared" si="146"/>
        <v>9566.4716006673607</v>
      </c>
      <c r="S218" s="5">
        <f t="shared" si="146"/>
        <v>5569.1485917232085</v>
      </c>
      <c r="T218" s="5">
        <f t="shared" ref="T218:V233" si="177">T217*(1+W218)</f>
        <v>24.483231703375473</v>
      </c>
      <c r="U218" s="5">
        <f t="shared" si="177"/>
        <v>82.314199041097169</v>
      </c>
      <c r="V218" s="5">
        <f t="shared" si="177"/>
        <v>134.54879898257184</v>
      </c>
      <c r="W218" s="15">
        <f t="shared" si="148"/>
        <v>-1.0734613539272964E-2</v>
      </c>
      <c r="X218" s="15">
        <f t="shared" si="148"/>
        <v>-1.217998157191269E-2</v>
      </c>
      <c r="Y218" s="15">
        <f t="shared" si="148"/>
        <v>-9.7425357312937999E-3</v>
      </c>
      <c r="Z218" s="5">
        <f t="shared" si="151"/>
        <v>6838.5760993009808</v>
      </c>
      <c r="AA218" s="5">
        <f t="shared" si="151"/>
        <v>25851.742336984666</v>
      </c>
      <c r="AB218" s="5">
        <f t="shared" si="151"/>
        <v>60070.212752717889</v>
      </c>
      <c r="AC218" s="16">
        <f t="shared" si="172"/>
        <v>1.1994316929262989</v>
      </c>
      <c r="AD218" s="16">
        <f t="shared" si="172"/>
        <v>3.0170234519694472</v>
      </c>
      <c r="AE218" s="16">
        <f t="shared" si="172"/>
        <v>11.384552124214455</v>
      </c>
      <c r="AF218" s="15">
        <f t="shared" si="158"/>
        <v>-4.0504037456468023E-3</v>
      </c>
      <c r="AG218" s="15">
        <f t="shared" si="158"/>
        <v>2.9673830763510267E-4</v>
      </c>
      <c r="AH218" s="15">
        <f t="shared" si="158"/>
        <v>9.7937136394747881E-3</v>
      </c>
      <c r="AI218" s="1">
        <f t="shared" si="173"/>
        <v>525542.39125700761</v>
      </c>
      <c r="AJ218" s="1">
        <f t="shared" si="173"/>
        <v>219999.09908542014</v>
      </c>
      <c r="AK218" s="1">
        <f t="shared" si="173"/>
        <v>78660.928652364571</v>
      </c>
      <c r="AL218" s="14">
        <f t="shared" ref="AL218:AN233" si="178">AL217*(1+AO218)</f>
        <v>77.934897223443414</v>
      </c>
      <c r="AM218" s="14">
        <f t="shared" si="178"/>
        <v>18.289097434446994</v>
      </c>
      <c r="AN218" s="14">
        <f t="shared" si="178"/>
        <v>5.8386055411929032</v>
      </c>
      <c r="AO218" s="11">
        <f t="shared" ref="AO218:AQ233" si="179">AO$5*AO217</f>
        <v>4.0477510529675796E-3</v>
      </c>
      <c r="AP218" s="11">
        <f t="shared" si="179"/>
        <v>5.0990987464317643E-3</v>
      </c>
      <c r="AQ218" s="11">
        <f t="shared" si="179"/>
        <v>4.6255259381569984E-3</v>
      </c>
      <c r="AR218" s="1">
        <f t="shared" si="152"/>
        <v>271632.60343770741</v>
      </c>
      <c r="AS218" s="1">
        <f t="shared" si="152"/>
        <v>116218.97208634796</v>
      </c>
      <c r="AT218" s="1">
        <f t="shared" si="152"/>
        <v>41391.291738282867</v>
      </c>
      <c r="AU218" s="1">
        <f t="shared" si="159"/>
        <v>54326.520687541488</v>
      </c>
      <c r="AV218" s="1">
        <f t="shared" si="159"/>
        <v>23243.794417269593</v>
      </c>
      <c r="AW218" s="1">
        <f t="shared" si="159"/>
        <v>8278.2583476565742</v>
      </c>
      <c r="AX218" s="1">
        <f t="shared" si="160"/>
        <v>186467.45876343932</v>
      </c>
      <c r="AY218" s="1">
        <f t="shared" si="160"/>
        <v>31367.526227543669</v>
      </c>
      <c r="AZ218" s="1">
        <f t="shared" si="160"/>
        <v>7578.0111549899784</v>
      </c>
      <c r="BA218" s="1">
        <f t="shared" si="161"/>
        <v>14143.107057642042</v>
      </c>
      <c r="BB218" s="1">
        <f t="shared" si="161"/>
        <v>30688.462304734894</v>
      </c>
      <c r="BC218" s="1">
        <f t="shared" si="161"/>
        <v>39033.847009830526</v>
      </c>
      <c r="BD218" s="1">
        <f>SUM(BA218:BC218)*BT218*0.75+0.1*econlow!BD218+0.15*econhigh!BD218</f>
        <v>808.34356480961867</v>
      </c>
      <c r="BE218" s="2">
        <f t="shared" si="174"/>
        <v>0.14950789050460667</v>
      </c>
      <c r="BF218" s="2">
        <f t="shared" si="174"/>
        <v>0.11076968641152254</v>
      </c>
      <c r="BG218" s="2">
        <f t="shared" si="174"/>
        <v>5.7402569690651904E-2</v>
      </c>
      <c r="BH218" s="2">
        <f t="shared" si="155"/>
        <v>7.9065901826795543E-2</v>
      </c>
      <c r="BI218" s="2">
        <f t="shared" si="162"/>
        <v>2.2352609323137459E-3</v>
      </c>
      <c r="BJ218" s="2">
        <f t="shared" si="162"/>
        <v>1.2269923427707043E-3</v>
      </c>
      <c r="BK218" s="2">
        <f t="shared" si="162"/>
        <v>3.295055007090149E-4</v>
      </c>
      <c r="BL218" s="2">
        <f t="shared" si="156"/>
        <v>607.16974640697993</v>
      </c>
      <c r="BM218" s="2">
        <f t="shared" si="156"/>
        <v>142.59978883463117</v>
      </c>
      <c r="BN218" s="2">
        <f t="shared" si="156"/>
        <v>13.638658309215808</v>
      </c>
      <c r="BO218" s="2">
        <f t="shared" si="163"/>
        <v>1187.709749589455</v>
      </c>
      <c r="BP218" s="2">
        <f t="shared" si="163"/>
        <v>99.595136956450261</v>
      </c>
      <c r="BQ218" s="2">
        <f t="shared" si="163"/>
        <v>7.9106312420556097</v>
      </c>
      <c r="BR218" s="11">
        <f t="shared" si="164"/>
        <v>3.3584259480710948E-2</v>
      </c>
      <c r="BS218" s="17">
        <f t="shared" si="153"/>
        <v>1.5297698980417894E-3</v>
      </c>
      <c r="BT218" s="17">
        <f t="shared" si="154"/>
        <v>9.6506312436347389E-3</v>
      </c>
      <c r="BU218" s="12">
        <f>(BU$3*tempmid!$I328+BU$4*tempmid!$I328^2+BU$5*tempmid!$I328^6)*(K218/K$56)^$BW$1</f>
        <v>-11.850654717468425</v>
      </c>
      <c r="BV218" s="12">
        <f>(BV$3*tempmid!$I328+BV$4*tempmid!$I328^2+BV$5*tempmid!$I328^6)*(L218/L$56)^$BW$1</f>
        <v>-9.3952794449055084</v>
      </c>
      <c r="BW218" s="12">
        <f>(BW$3*tempmid!$I328+BW$4*tempmid!$I328^2+BW$5*tempmid!$I328^6)*(M218/M$56)^$BW$1</f>
        <v>-9.0487285340623931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140"/>
        <v>2173</v>
      </c>
      <c r="B219" s="5">
        <f t="shared" si="175"/>
        <v>1165.3845284927718</v>
      </c>
      <c r="C219" s="5">
        <f t="shared" si="175"/>
        <v>2964.0639481276621</v>
      </c>
      <c r="D219" s="5">
        <f t="shared" si="175"/>
        <v>4369.6374485004844</v>
      </c>
      <c r="E219" s="15">
        <f t="shared" si="176"/>
        <v>9.6067310896572221E-7</v>
      </c>
      <c r="F219" s="15">
        <f t="shared" si="176"/>
        <v>1.8925904430595475E-6</v>
      </c>
      <c r="G219" s="15">
        <f t="shared" si="176"/>
        <v>3.8636560660170436E-6</v>
      </c>
      <c r="H219" s="5">
        <f t="shared" si="143"/>
        <v>272379.62589685002</v>
      </c>
      <c r="I219" s="5">
        <f t="shared" si="143"/>
        <v>116795.30210729555</v>
      </c>
      <c r="J219" s="5">
        <f t="shared" si="143"/>
        <v>41582.138866587869</v>
      </c>
      <c r="K219" s="5">
        <f t="shared" si="144"/>
        <v>233725.10895534809</v>
      </c>
      <c r="L219" s="5">
        <f t="shared" si="144"/>
        <v>39403.772709112003</v>
      </c>
      <c r="M219" s="5">
        <f t="shared" si="144"/>
        <v>9516.1530805850925</v>
      </c>
      <c r="N219" s="15">
        <f t="shared" si="145"/>
        <v>2.7491574360409832E-3</v>
      </c>
      <c r="O219" s="15">
        <f t="shared" si="145"/>
        <v>4.9570992184075902E-3</v>
      </c>
      <c r="P219" s="15">
        <f t="shared" si="145"/>
        <v>4.6069224185700808E-3</v>
      </c>
      <c r="Q219" s="5">
        <f t="shared" si="146"/>
        <v>6597.1472152770875</v>
      </c>
      <c r="R219" s="5">
        <f t="shared" si="146"/>
        <v>9496.8144768402562</v>
      </c>
      <c r="S219" s="5">
        <f t="shared" si="146"/>
        <v>5540.3190431914918</v>
      </c>
      <c r="T219" s="5">
        <f t="shared" si="177"/>
        <v>24.220413672847261</v>
      </c>
      <c r="U219" s="5">
        <f t="shared" si="177"/>
        <v>81.311613613669849</v>
      </c>
      <c r="V219" s="5">
        <f t="shared" si="177"/>
        <v>133.23795250088148</v>
      </c>
      <c r="W219" s="15">
        <f t="shared" si="148"/>
        <v>-1.0734613539272964E-2</v>
      </c>
      <c r="X219" s="15">
        <f t="shared" si="148"/>
        <v>-1.217998157191269E-2</v>
      </c>
      <c r="Y219" s="15">
        <f t="shared" si="148"/>
        <v>-9.7425357312937999E-3</v>
      </c>
      <c r="Z219" s="5">
        <f t="shared" si="151"/>
        <v>6756.6871031307091</v>
      </c>
      <c r="AA219" s="5">
        <f t="shared" si="151"/>
        <v>25672.820515924283</v>
      </c>
      <c r="AB219" s="5">
        <f t="shared" si="151"/>
        <v>60348.109486214133</v>
      </c>
      <c r="AC219" s="16">
        <f t="shared" si="172"/>
        <v>1.1945735103046227</v>
      </c>
      <c r="AD219" s="16">
        <f t="shared" si="172"/>
        <v>3.0179187184026799</v>
      </c>
      <c r="AE219" s="16">
        <f t="shared" si="172"/>
        <v>11.496049167632686</v>
      </c>
      <c r="AF219" s="15">
        <f t="shared" si="158"/>
        <v>-4.0504037456468023E-3</v>
      </c>
      <c r="AG219" s="15">
        <f t="shared" si="158"/>
        <v>2.9673830763510267E-4</v>
      </c>
      <c r="AH219" s="15">
        <f t="shared" si="158"/>
        <v>9.7937136394747881E-3</v>
      </c>
      <c r="AI219" s="1">
        <f t="shared" si="173"/>
        <v>527314.6728188484</v>
      </c>
      <c r="AJ219" s="1">
        <f t="shared" si="173"/>
        <v>221242.98359414772</v>
      </c>
      <c r="AK219" s="1">
        <f t="shared" si="173"/>
        <v>79073.094134784697</v>
      </c>
      <c r="AL219" s="14">
        <f t="shared" si="178"/>
        <v>78.247203675119536</v>
      </c>
      <c r="AM219" s="14">
        <f t="shared" si="178"/>
        <v>18.381422769110337</v>
      </c>
      <c r="AN219" s="14">
        <f t="shared" si="178"/>
        <v>5.8653420963526237</v>
      </c>
      <c r="AO219" s="11">
        <f t="shared" si="179"/>
        <v>4.0072735424379041E-3</v>
      </c>
      <c r="AP219" s="11">
        <f t="shared" si="179"/>
        <v>5.0481077589674466E-3</v>
      </c>
      <c r="AQ219" s="11">
        <f t="shared" si="179"/>
        <v>4.5792706787754281E-3</v>
      </c>
      <c r="AR219" s="1">
        <f t="shared" si="152"/>
        <v>272379.62589685002</v>
      </c>
      <c r="AS219" s="1">
        <f t="shared" si="152"/>
        <v>116795.30210729555</v>
      </c>
      <c r="AT219" s="1">
        <f t="shared" si="152"/>
        <v>41582.138866587869</v>
      </c>
      <c r="AU219" s="1">
        <f t="shared" si="159"/>
        <v>54475.92517937001</v>
      </c>
      <c r="AV219" s="1">
        <f t="shared" si="159"/>
        <v>23359.060421459111</v>
      </c>
      <c r="AW219" s="1">
        <f t="shared" si="159"/>
        <v>8316.427773317575</v>
      </c>
      <c r="AX219" s="1">
        <f t="shared" si="160"/>
        <v>186980.08716427843</v>
      </c>
      <c r="AY219" s="1">
        <f t="shared" si="160"/>
        <v>31523.0181672896</v>
      </c>
      <c r="AZ219" s="1">
        <f t="shared" si="160"/>
        <v>7612.9224644680744</v>
      </c>
      <c r="BA219" s="1">
        <f t="shared" si="161"/>
        <v>14146.320074231375</v>
      </c>
      <c r="BB219" s="1">
        <f t="shared" si="161"/>
        <v>30703.17724668741</v>
      </c>
      <c r="BC219" s="1">
        <f t="shared" si="161"/>
        <v>39054.082175826108</v>
      </c>
      <c r="BD219" s="1">
        <f>SUM(BA219:BC219)*BT219*0.75+0.1*econlow!BD219+0.15*econhigh!BD219</f>
        <v>785.14603904101591</v>
      </c>
      <c r="BE219" s="2">
        <f t="shared" si="174"/>
        <v>0.14950789050460667</v>
      </c>
      <c r="BF219" s="2">
        <f t="shared" si="174"/>
        <v>0.11076968641152254</v>
      </c>
      <c r="BG219" s="2">
        <f t="shared" si="174"/>
        <v>5.7402569690651904E-2</v>
      </c>
      <c r="BH219" s="2">
        <f t="shared" si="155"/>
        <v>7.8877698115646808E-2</v>
      </c>
      <c r="BI219" s="2">
        <f t="shared" si="162"/>
        <v>2.2352609323137459E-3</v>
      </c>
      <c r="BJ219" s="2">
        <f t="shared" si="162"/>
        <v>1.2269923427707043E-3</v>
      </c>
      <c r="BK219" s="2">
        <f t="shared" si="162"/>
        <v>3.295055007090149E-4</v>
      </c>
      <c r="BL219" s="2">
        <f t="shared" si="156"/>
        <v>608.83953652546234</v>
      </c>
      <c r="BM219" s="2">
        <f t="shared" si="156"/>
        <v>143.30694135724275</v>
      </c>
      <c r="BN219" s="2">
        <f t="shared" si="156"/>
        <v>13.701543487786825</v>
      </c>
      <c r="BO219" s="2">
        <f t="shared" si="163"/>
        <v>1205.410363472449</v>
      </c>
      <c r="BP219" s="2">
        <f t="shared" si="163"/>
        <v>100.78658074004294</v>
      </c>
      <c r="BQ219" s="2">
        <f t="shared" si="163"/>
        <v>7.9105100209342654</v>
      </c>
      <c r="BR219" s="11">
        <f t="shared" si="164"/>
        <v>3.3524817771089593E-2</v>
      </c>
      <c r="BS219" s="17">
        <f t="shared" si="153"/>
        <v>1.4800630756609723E-3</v>
      </c>
      <c r="BT219" s="17">
        <f t="shared" si="154"/>
        <v>9.3695448967327562E-3</v>
      </c>
      <c r="BU219" s="12">
        <f>(BU$3*tempmid!$I329+BU$4*tempmid!$I329^2+BU$5*tempmid!$I329^6)*(K219/K$56)^$BW$1</f>
        <v>-12.020340200338314</v>
      </c>
      <c r="BV219" s="12">
        <f>(BV$3*tempmid!$I329+BV$4*tempmid!$I329^2+BV$5*tempmid!$I329^6)*(L219/L$56)^$BW$1</f>
        <v>-9.5054587175916332</v>
      </c>
      <c r="BW219" s="12">
        <f>(BW$3*tempmid!$I329+BW$4*tempmid!$I329^2+BW$5*tempmid!$I329^6)*(M219/M$56)^$BW$1</f>
        <v>-9.1411437367801938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140"/>
        <v>2174</v>
      </c>
      <c r="B220" s="5">
        <f t="shared" si="175"/>
        <v>1165.385592068671</v>
      </c>
      <c r="C220" s="5">
        <f t="shared" si="175"/>
        <v>2964.0692773988076</v>
      </c>
      <c r="D220" s="5">
        <f t="shared" si="175"/>
        <v>4369.6534871379063</v>
      </c>
      <c r="E220" s="15">
        <f t="shared" si="176"/>
        <v>9.1263945351743604E-7</v>
      </c>
      <c r="F220" s="15">
        <f t="shared" si="176"/>
        <v>1.7979609209065701E-6</v>
      </c>
      <c r="G220" s="15">
        <f t="shared" si="176"/>
        <v>3.6704732627161914E-6</v>
      </c>
      <c r="H220" s="5">
        <f t="shared" si="143"/>
        <v>273113.01114340906</v>
      </c>
      <c r="I220" s="5">
        <f t="shared" si="143"/>
        <v>117366.80699068513</v>
      </c>
      <c r="J220" s="5">
        <f t="shared" si="143"/>
        <v>41771.405500688445</v>
      </c>
      <c r="K220" s="5">
        <f t="shared" si="144"/>
        <v>234354.20259367317</v>
      </c>
      <c r="L220" s="5">
        <f t="shared" si="144"/>
        <v>39596.512768987392</v>
      </c>
      <c r="M220" s="5">
        <f t="shared" si="144"/>
        <v>9559.4320290253581</v>
      </c>
      <c r="N220" s="15">
        <f t="shared" si="145"/>
        <v>2.6915962993314668E-3</v>
      </c>
      <c r="O220" s="15">
        <f t="shared" si="145"/>
        <v>4.8914113198814668E-3</v>
      </c>
      <c r="P220" s="15">
        <f t="shared" si="145"/>
        <v>4.5479458005528439E-3</v>
      </c>
      <c r="Q220" s="5">
        <f t="shared" si="146"/>
        <v>6543.9016057096205</v>
      </c>
      <c r="R220" s="5">
        <f t="shared" si="146"/>
        <v>9427.0474322250739</v>
      </c>
      <c r="S220" s="5">
        <f t="shared" si="146"/>
        <v>5511.3141033715701</v>
      </c>
      <c r="T220" s="5">
        <f t="shared" si="177"/>
        <v>23.960416892307922</v>
      </c>
      <c r="U220" s="5">
        <f t="shared" si="177"/>
        <v>80.321239658272859</v>
      </c>
      <c r="V220" s="5">
        <f t="shared" si="177"/>
        <v>131.9398769878772</v>
      </c>
      <c r="W220" s="15">
        <f t="shared" si="148"/>
        <v>-1.0734613539272964E-2</v>
      </c>
      <c r="X220" s="15">
        <f t="shared" si="148"/>
        <v>-1.217998157191269E-2</v>
      </c>
      <c r="Y220" s="15">
        <f t="shared" si="148"/>
        <v>-9.7425357312937999E-3</v>
      </c>
      <c r="Z220" s="5">
        <f t="shared" si="151"/>
        <v>6675.3909275195319</v>
      </c>
      <c r="AA220" s="5">
        <f t="shared" si="151"/>
        <v>25493.449569299864</v>
      </c>
      <c r="AB220" s="5">
        <f t="shared" si="151"/>
        <v>60623.68081257322</v>
      </c>
      <c r="AC220" s="16">
        <f t="shared" si="172"/>
        <v>1.1897350052840343</v>
      </c>
      <c r="AD220" s="16">
        <f t="shared" si="172"/>
        <v>3.0188142504957591</v>
      </c>
      <c r="AE220" s="16">
        <f t="shared" si="172"/>
        <v>11.608638181165803</v>
      </c>
      <c r="AF220" s="15">
        <f t="shared" si="158"/>
        <v>-4.0504037456468023E-3</v>
      </c>
      <c r="AG220" s="15">
        <f t="shared" si="158"/>
        <v>2.9673830763510267E-4</v>
      </c>
      <c r="AH220" s="15">
        <f t="shared" si="158"/>
        <v>9.7937136394747881E-3</v>
      </c>
      <c r="AI220" s="1">
        <f t="shared" si="173"/>
        <v>529059.13071633363</v>
      </c>
      <c r="AJ220" s="1">
        <f t="shared" si="173"/>
        <v>222477.74565619207</v>
      </c>
      <c r="AK220" s="1">
        <f t="shared" si="173"/>
        <v>79482.212494623804</v>
      </c>
      <c r="AL220" s="14">
        <f t="shared" si="178"/>
        <v>78.557626044686018</v>
      </c>
      <c r="AM220" s="14">
        <f t="shared" si="178"/>
        <v>18.473286257982927</v>
      </c>
      <c r="AN220" s="14">
        <f t="shared" si="178"/>
        <v>5.8919324955446104</v>
      </c>
      <c r="AO220" s="11">
        <f t="shared" si="179"/>
        <v>3.9672008070135252E-3</v>
      </c>
      <c r="AP220" s="11">
        <f t="shared" si="179"/>
        <v>4.9976266813777717E-3</v>
      </c>
      <c r="AQ220" s="11">
        <f t="shared" si="179"/>
        <v>4.5334779719876737E-3</v>
      </c>
      <c r="AR220" s="1">
        <f t="shared" si="152"/>
        <v>273113.01114340906</v>
      </c>
      <c r="AS220" s="1">
        <f t="shared" si="152"/>
        <v>117366.80699068513</v>
      </c>
      <c r="AT220" s="1">
        <f t="shared" si="152"/>
        <v>41771.405500688445</v>
      </c>
      <c r="AU220" s="1">
        <f t="shared" si="159"/>
        <v>54622.602228681819</v>
      </c>
      <c r="AV220" s="1">
        <f t="shared" si="159"/>
        <v>23473.361398137029</v>
      </c>
      <c r="AW220" s="1">
        <f t="shared" si="159"/>
        <v>8354.2811001376886</v>
      </c>
      <c r="AX220" s="1">
        <f t="shared" si="160"/>
        <v>187483.36207493852</v>
      </c>
      <c r="AY220" s="1">
        <f t="shared" si="160"/>
        <v>31677.210215189916</v>
      </c>
      <c r="AZ220" s="1">
        <f t="shared" si="160"/>
        <v>7647.545623220286</v>
      </c>
      <c r="BA220" s="1">
        <f t="shared" si="161"/>
        <v>14149.465518398722</v>
      </c>
      <c r="BB220" s="1">
        <f t="shared" si="161"/>
        <v>30717.695588004324</v>
      </c>
      <c r="BC220" s="1">
        <f t="shared" si="161"/>
        <v>39074.05341602421</v>
      </c>
      <c r="BD220" s="1">
        <f>SUM(BA220:BC220)*BT220*0.75+0.1*econlow!BD220+0.15*econhigh!BD220</f>
        <v>762.6091773614371</v>
      </c>
      <c r="BE220" s="2">
        <f t="shared" si="174"/>
        <v>0.14950789050460667</v>
      </c>
      <c r="BF220" s="2">
        <f t="shared" si="174"/>
        <v>0.11076968641152254</v>
      </c>
      <c r="BG220" s="2">
        <f t="shared" si="174"/>
        <v>5.7402569690651904E-2</v>
      </c>
      <c r="BH220" s="2">
        <f t="shared" si="155"/>
        <v>7.86903943326175E-2</v>
      </c>
      <c r="BI220" s="2">
        <f t="shared" si="162"/>
        <v>2.2352609323137459E-3</v>
      </c>
      <c r="BJ220" s="2">
        <f t="shared" si="162"/>
        <v>1.2269923427707043E-3</v>
      </c>
      <c r="BK220" s="2">
        <f t="shared" si="162"/>
        <v>3.295055007090149E-4</v>
      </c>
      <c r="BL220" s="2">
        <f t="shared" si="156"/>
        <v>610.47884391543107</v>
      </c>
      <c r="BM220" s="2">
        <f t="shared" si="156"/>
        <v>144.00817347301782</v>
      </c>
      <c r="BN220" s="2">
        <f t="shared" si="156"/>
        <v>13.763907884823645</v>
      </c>
      <c r="BO220" s="2">
        <f t="shared" si="163"/>
        <v>1223.3755478522946</v>
      </c>
      <c r="BP220" s="2">
        <f t="shared" si="163"/>
        <v>101.99235195801656</v>
      </c>
      <c r="BQ220" s="2">
        <f t="shared" si="163"/>
        <v>7.9103940347761048</v>
      </c>
      <c r="BR220" s="11">
        <f t="shared" si="164"/>
        <v>3.3466027719600583E-2</v>
      </c>
      <c r="BS220" s="17">
        <f t="shared" si="153"/>
        <v>1.4320537351516064E-3</v>
      </c>
      <c r="BT220" s="17">
        <f t="shared" si="154"/>
        <v>9.0966455308085017E-3</v>
      </c>
      <c r="BU220" s="12">
        <f>(BU$3*tempmid!$I330+BU$4*tempmid!$I330^2+BU$5*tempmid!$I330^6)*(K220/K$56)^$BW$1</f>
        <v>-12.190104352785426</v>
      </c>
      <c r="BV220" s="12">
        <f>(BV$3*tempmid!$I330+BV$4*tempmid!$I330^2+BV$5*tempmid!$I330^6)*(L220/L$56)^$BW$1</f>
        <v>-9.6155558155110334</v>
      </c>
      <c r="BW220" s="12">
        <f>(BW$3*tempmid!$I330+BW$4*tempmid!$I330^2+BW$5*tempmid!$I330^6)*(M220/M$56)^$BW$1</f>
        <v>-9.2334662559403498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140"/>
        <v>2175</v>
      </c>
      <c r="B221" s="5">
        <f t="shared" si="175"/>
        <v>1165.3866024666975</v>
      </c>
      <c r="C221" s="5">
        <f t="shared" si="175"/>
        <v>2964.074340215499</v>
      </c>
      <c r="D221" s="5">
        <f t="shared" si="175"/>
        <v>4369.6687238993836</v>
      </c>
      <c r="E221" s="15">
        <f t="shared" si="176"/>
        <v>8.6700748084156423E-7</v>
      </c>
      <c r="F221" s="15">
        <f t="shared" si="176"/>
        <v>1.7080628748612415E-6</v>
      </c>
      <c r="G221" s="15">
        <f t="shared" si="176"/>
        <v>3.4869495995803815E-6</v>
      </c>
      <c r="H221" s="5">
        <f t="shared" si="143"/>
        <v>273832.8094560894</v>
      </c>
      <c r="I221" s="5">
        <f t="shared" si="143"/>
        <v>117933.47305830249</v>
      </c>
      <c r="J221" s="5">
        <f t="shared" si="143"/>
        <v>41959.089517505039</v>
      </c>
      <c r="K221" s="5">
        <f t="shared" si="144"/>
        <v>234971.64707101099</v>
      </c>
      <c r="L221" s="5">
        <f t="shared" si="144"/>
        <v>39787.623224634881</v>
      </c>
      <c r="M221" s="5">
        <f t="shared" si="144"/>
        <v>9602.3502395078121</v>
      </c>
      <c r="N221" s="15">
        <f t="shared" si="145"/>
        <v>2.6346635584271194E-3</v>
      </c>
      <c r="O221" s="15">
        <f t="shared" si="145"/>
        <v>4.8264466308551857E-3</v>
      </c>
      <c r="P221" s="15">
        <f t="shared" si="145"/>
        <v>4.4896192945502733E-3</v>
      </c>
      <c r="Q221" s="5">
        <f t="shared" si="146"/>
        <v>6490.7168822714348</v>
      </c>
      <c r="R221" s="5">
        <f t="shared" si="146"/>
        <v>9357.187113475029</v>
      </c>
      <c r="S221" s="5">
        <f t="shared" si="146"/>
        <v>5482.1416804128021</v>
      </c>
      <c r="T221" s="5">
        <f t="shared" si="177"/>
        <v>23.703211076729129</v>
      </c>
      <c r="U221" s="5">
        <f t="shared" si="177"/>
        <v>79.342928439401916</v>
      </c>
      <c r="V221" s="5">
        <f t="shared" si="177"/>
        <v>130.65444802194028</v>
      </c>
      <c r="W221" s="15">
        <f t="shared" si="148"/>
        <v>-1.0734613539272964E-2</v>
      </c>
      <c r="X221" s="15">
        <f t="shared" si="148"/>
        <v>-1.217998157191269E-2</v>
      </c>
      <c r="Y221" s="15">
        <f t="shared" si="148"/>
        <v>-9.7425357312937999E-3</v>
      </c>
      <c r="Z221" s="5">
        <f t="shared" si="151"/>
        <v>6594.6940081944731</v>
      </c>
      <c r="AA221" s="5">
        <f t="shared" si="151"/>
        <v>25313.674748381105</v>
      </c>
      <c r="AB221" s="5">
        <f t="shared" si="151"/>
        <v>60896.923497913878</v>
      </c>
      <c r="AC221" s="16">
        <f t="shared" si="172"/>
        <v>1.1849160981623048</v>
      </c>
      <c r="AD221" s="16">
        <f t="shared" si="172"/>
        <v>3.0197100483275161</v>
      </c>
      <c r="AE221" s="16">
        <f t="shared" si="172"/>
        <v>11.722329859256414</v>
      </c>
      <c r="AF221" s="15">
        <f t="shared" si="158"/>
        <v>-4.0504037456468023E-3</v>
      </c>
      <c r="AG221" s="15">
        <f t="shared" si="158"/>
        <v>2.9673830763510267E-4</v>
      </c>
      <c r="AH221" s="15">
        <f t="shared" si="158"/>
        <v>9.7937136394747881E-3</v>
      </c>
      <c r="AI221" s="1">
        <f t="shared" si="173"/>
        <v>530775.8198733821</v>
      </c>
      <c r="AJ221" s="1">
        <f t="shared" si="173"/>
        <v>223703.33248870989</v>
      </c>
      <c r="AK221" s="1">
        <f t="shared" si="173"/>
        <v>79888.272345299105</v>
      </c>
      <c r="AL221" s="14">
        <f t="shared" si="178"/>
        <v>78.86616338335314</v>
      </c>
      <c r="AM221" s="14">
        <f t="shared" si="178"/>
        <v>18.564685620395597</v>
      </c>
      <c r="AN221" s="14">
        <f t="shared" si="178"/>
        <v>5.918376332263791</v>
      </c>
      <c r="AO221" s="11">
        <f t="shared" si="179"/>
        <v>3.9275287989433902E-3</v>
      </c>
      <c r="AP221" s="11">
        <f t="shared" si="179"/>
        <v>4.9476504145639939E-3</v>
      </c>
      <c r="AQ221" s="11">
        <f t="shared" si="179"/>
        <v>4.4881431922677972E-3</v>
      </c>
      <c r="AR221" s="1">
        <f t="shared" si="152"/>
        <v>273832.8094560894</v>
      </c>
      <c r="AS221" s="1">
        <f t="shared" si="152"/>
        <v>117933.47305830249</v>
      </c>
      <c r="AT221" s="1">
        <f t="shared" si="152"/>
        <v>41959.089517505039</v>
      </c>
      <c r="AU221" s="1">
        <f t="shared" si="159"/>
        <v>54766.561891217883</v>
      </c>
      <c r="AV221" s="1">
        <f t="shared" si="159"/>
        <v>23586.6946116605</v>
      </c>
      <c r="AW221" s="1">
        <f t="shared" si="159"/>
        <v>8391.8179035010089</v>
      </c>
      <c r="AX221" s="1">
        <f t="shared" si="160"/>
        <v>187977.31765680877</v>
      </c>
      <c r="AY221" s="1">
        <f t="shared" si="160"/>
        <v>31830.098579707905</v>
      </c>
      <c r="AZ221" s="1">
        <f t="shared" si="160"/>
        <v>7681.8801916062484</v>
      </c>
      <c r="BA221" s="1">
        <f t="shared" si="161"/>
        <v>14152.544150056894</v>
      </c>
      <c r="BB221" s="1">
        <f t="shared" si="161"/>
        <v>30732.019589611929</v>
      </c>
      <c r="BC221" s="1">
        <f t="shared" si="161"/>
        <v>39093.763906652581</v>
      </c>
      <c r="BD221" s="1">
        <f>SUM(BA221:BC221)*BT221*0.75+0.1*econlow!BD221+0.15*econhigh!BD221</f>
        <v>740.71437076370103</v>
      </c>
      <c r="BE221" s="2">
        <f t="shared" si="174"/>
        <v>0.14950789050460667</v>
      </c>
      <c r="BF221" s="2">
        <f t="shared" si="174"/>
        <v>0.11076968641152254</v>
      </c>
      <c r="BG221" s="2">
        <f t="shared" si="174"/>
        <v>5.7402569690651904E-2</v>
      </c>
      <c r="BH221" s="2">
        <f t="shared" si="155"/>
        <v>7.8503998226166202E-2</v>
      </c>
      <c r="BI221" s="2">
        <f t="shared" si="162"/>
        <v>2.2352609323137459E-3</v>
      </c>
      <c r="BJ221" s="2">
        <f t="shared" si="162"/>
        <v>1.2269923427707043E-3</v>
      </c>
      <c r="BK221" s="2">
        <f t="shared" si="162"/>
        <v>3.295055007090149E-4</v>
      </c>
      <c r="BL221" s="2">
        <f t="shared" si="156"/>
        <v>612.08778096291076</v>
      </c>
      <c r="BM221" s="2">
        <f t="shared" si="156"/>
        <v>144.70346839889231</v>
      </c>
      <c r="BN221" s="2">
        <f t="shared" si="156"/>
        <v>13.825750800759876</v>
      </c>
      <c r="BO221" s="2">
        <f t="shared" si="163"/>
        <v>1241.6092586512177</v>
      </c>
      <c r="BP221" s="2">
        <f t="shared" si="163"/>
        <v>103.21262288420107</v>
      </c>
      <c r="BQ221" s="2">
        <f t="shared" si="163"/>
        <v>7.9102832190443717</v>
      </c>
      <c r="BR221" s="11">
        <f t="shared" si="164"/>
        <v>3.3407881415745438E-2</v>
      </c>
      <c r="BS221" s="17">
        <f t="shared" si="153"/>
        <v>1.3856805127029782E-3</v>
      </c>
      <c r="BT221" s="17">
        <f t="shared" si="154"/>
        <v>8.831694690105342E-3</v>
      </c>
      <c r="BU221" s="12">
        <f>(BU$3*tempmid!$I331+BU$4*tempmid!$I331^2+BU$5*tempmid!$I331^6)*(K221/K$56)^$BW$1</f>
        <v>-12.359938061556418</v>
      </c>
      <c r="BV221" s="12">
        <f>(BV$3*tempmid!$I331+BV$4*tempmid!$I331^2+BV$5*tempmid!$I331^6)*(L221/L$56)^$BW$1</f>
        <v>-9.7255656747661874</v>
      </c>
      <c r="BW221" s="12">
        <f>(BW$3*tempmid!$I331+BW$4*tempmid!$I331^2+BW$5*tempmid!$I331^6)*(M221/M$56)^$BW$1</f>
        <v>-9.3256921005703965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140"/>
        <v>2176</v>
      </c>
      <c r="B222" s="5">
        <f t="shared" si="175"/>
        <v>1165.3875623456547</v>
      </c>
      <c r="C222" s="5">
        <f t="shared" si="175"/>
        <v>2964.0791498995704</v>
      </c>
      <c r="D222" s="5">
        <f t="shared" si="175"/>
        <v>4369.6831988732602</v>
      </c>
      <c r="E222" s="15">
        <f t="shared" si="176"/>
        <v>8.2365710679948601E-7</v>
      </c>
      <c r="F222" s="15">
        <f t="shared" si="176"/>
        <v>1.6226597311181794E-6</v>
      </c>
      <c r="G222" s="15">
        <f t="shared" si="176"/>
        <v>3.3126021196013625E-6</v>
      </c>
      <c r="H222" s="5">
        <f t="shared" si="143"/>
        <v>274539.07271454931</v>
      </c>
      <c r="I222" s="5">
        <f t="shared" si="143"/>
        <v>118495.28771628303</v>
      </c>
      <c r="J222" s="5">
        <f t="shared" si="143"/>
        <v>42145.189093836321</v>
      </c>
      <c r="K222" s="5">
        <f t="shared" si="144"/>
        <v>235577.48648180685</v>
      </c>
      <c r="L222" s="5">
        <f t="shared" si="144"/>
        <v>39977.099707441317</v>
      </c>
      <c r="M222" s="5">
        <f t="shared" si="144"/>
        <v>9644.9072337105863</v>
      </c>
      <c r="N222" s="15">
        <f t="shared" si="145"/>
        <v>2.5783511259669378E-3</v>
      </c>
      <c r="O222" s="15">
        <f t="shared" si="145"/>
        <v>4.762196568935062E-3</v>
      </c>
      <c r="P222" s="15">
        <f t="shared" si="145"/>
        <v>4.4319352180759441E-3</v>
      </c>
      <c r="Q222" s="5">
        <f t="shared" si="146"/>
        <v>6437.6025470174345</v>
      </c>
      <c r="R222" s="5">
        <f t="shared" si="146"/>
        <v>9287.2498319676833</v>
      </c>
      <c r="S222" s="5">
        <f t="shared" si="146"/>
        <v>5452.8095694319072</v>
      </c>
      <c r="T222" s="5">
        <f t="shared" si="177"/>
        <v>23.448766266180627</v>
      </c>
      <c r="U222" s="5">
        <f t="shared" si="177"/>
        <v>78.376533033148419</v>
      </c>
      <c r="V222" s="5">
        <f t="shared" si="177"/>
        <v>129.38154239363405</v>
      </c>
      <c r="W222" s="15">
        <f t="shared" si="148"/>
        <v>-1.0734613539272964E-2</v>
      </c>
      <c r="X222" s="15">
        <f t="shared" si="148"/>
        <v>-1.217998157191269E-2</v>
      </c>
      <c r="Y222" s="15">
        <f t="shared" si="148"/>
        <v>-9.7425357312937999E-3</v>
      </c>
      <c r="Z222" s="5">
        <f t="shared" si="151"/>
        <v>6514.6023943336122</v>
      </c>
      <c r="AA222" s="5">
        <f t="shared" si="151"/>
        <v>25133.540454838916</v>
      </c>
      <c r="AB222" s="5">
        <f t="shared" si="151"/>
        <v>61167.834754635187</v>
      </c>
      <c r="AC222" s="16">
        <f t="shared" si="172"/>
        <v>1.1801167095600311</v>
      </c>
      <c r="AD222" s="16">
        <f t="shared" si="172"/>
        <v>3.0206061119768055</v>
      </c>
      <c r="AE222" s="16">
        <f t="shared" si="172"/>
        <v>11.837135001085436</v>
      </c>
      <c r="AF222" s="15">
        <f t="shared" si="158"/>
        <v>-4.0504037456468023E-3</v>
      </c>
      <c r="AG222" s="15">
        <f t="shared" si="158"/>
        <v>2.9673830763510267E-4</v>
      </c>
      <c r="AH222" s="15">
        <f t="shared" si="158"/>
        <v>9.7937136394747881E-3</v>
      </c>
      <c r="AI222" s="1">
        <f t="shared" si="173"/>
        <v>532464.7997772618</v>
      </c>
      <c r="AJ222" s="1">
        <f t="shared" si="173"/>
        <v>224919.69385149941</v>
      </c>
      <c r="AK222" s="1">
        <f t="shared" si="173"/>
        <v>80291.263014270211</v>
      </c>
      <c r="AL222" s="14">
        <f t="shared" si="178"/>
        <v>79.172815020023933</v>
      </c>
      <c r="AM222" s="14">
        <f t="shared" si="178"/>
        <v>18.655618679156536</v>
      </c>
      <c r="AN222" s="14">
        <f t="shared" si="178"/>
        <v>5.9446732275042704</v>
      </c>
      <c r="AO222" s="11">
        <f t="shared" si="179"/>
        <v>3.8882535109539562E-3</v>
      </c>
      <c r="AP222" s="11">
        <f t="shared" si="179"/>
        <v>4.898173910418354E-3</v>
      </c>
      <c r="AQ222" s="11">
        <f t="shared" si="179"/>
        <v>4.4432617603451189E-3</v>
      </c>
      <c r="AR222" s="1">
        <f t="shared" si="152"/>
        <v>274539.07271454931</v>
      </c>
      <c r="AS222" s="1">
        <f t="shared" si="152"/>
        <v>118495.28771628303</v>
      </c>
      <c r="AT222" s="1">
        <f t="shared" si="152"/>
        <v>42145.189093836321</v>
      </c>
      <c r="AU222" s="1">
        <f t="shared" si="159"/>
        <v>54907.814542909866</v>
      </c>
      <c r="AV222" s="1">
        <f t="shared" si="159"/>
        <v>23699.057543256607</v>
      </c>
      <c r="AW222" s="1">
        <f t="shared" si="159"/>
        <v>8429.037818767265</v>
      </c>
      <c r="AX222" s="1">
        <f t="shared" si="160"/>
        <v>188461.98918544551</v>
      </c>
      <c r="AY222" s="1">
        <f t="shared" si="160"/>
        <v>31981.679765953053</v>
      </c>
      <c r="AZ222" s="1">
        <f t="shared" si="160"/>
        <v>7715.9257869684698</v>
      </c>
      <c r="BA222" s="1">
        <f t="shared" si="161"/>
        <v>14155.556718192858</v>
      </c>
      <c r="BB222" s="1">
        <f t="shared" si="161"/>
        <v>30746.151480648554</v>
      </c>
      <c r="BC222" s="1">
        <f t="shared" si="161"/>
        <v>39113.216773208223</v>
      </c>
      <c r="BD222" s="1">
        <f>SUM(BA222:BC222)*BT222*0.75+0.1*econlow!BD222+0.15*econhigh!BD222</f>
        <v>719.44352565416364</v>
      </c>
      <c r="BE222" s="2">
        <f t="shared" si="174"/>
        <v>0.14950789050460667</v>
      </c>
      <c r="BF222" s="2">
        <f t="shared" si="174"/>
        <v>0.11076968641152254</v>
      </c>
      <c r="BG222" s="2">
        <f t="shared" si="174"/>
        <v>5.7402569690651904E-2</v>
      </c>
      <c r="BH222" s="2">
        <f t="shared" si="155"/>
        <v>7.8318517361367662E-2</v>
      </c>
      <c r="BI222" s="2">
        <f t="shared" si="162"/>
        <v>2.2352609323137459E-3</v>
      </c>
      <c r="BJ222" s="2">
        <f t="shared" si="162"/>
        <v>1.2269923427707043E-3</v>
      </c>
      <c r="BK222" s="2">
        <f t="shared" si="162"/>
        <v>3.295055007090149E-4</v>
      </c>
      <c r="BL222" s="2">
        <f t="shared" si="156"/>
        <v>613.6664636324748</v>
      </c>
      <c r="BM222" s="2">
        <f t="shared" si="156"/>
        <v>145.39281068229076</v>
      </c>
      <c r="BN222" s="2">
        <f t="shared" si="156"/>
        <v>13.88707163484065</v>
      </c>
      <c r="BO222" s="2">
        <f t="shared" si="163"/>
        <v>1260.1155109126723</v>
      </c>
      <c r="BP222" s="2">
        <f t="shared" si="163"/>
        <v>104.4475678638323</v>
      </c>
      <c r="BQ222" s="2">
        <f t="shared" si="163"/>
        <v>7.9101775100885572</v>
      </c>
      <c r="BR222" s="11">
        <f t="shared" si="164"/>
        <v>3.3350371020983455E-2</v>
      </c>
      <c r="BS222" s="17">
        <f t="shared" si="153"/>
        <v>1.3408844054920766E-3</v>
      </c>
      <c r="BT222" s="17">
        <f t="shared" si="154"/>
        <v>8.5744608641799436E-3</v>
      </c>
      <c r="BU222" s="12">
        <f>(BU$3*tempmid!$I332+BU$4*tempmid!$I332^2+BU$5*tempmid!$I332^6)*(K222/K$56)^$BW$1</f>
        <v>-12.529832475634507</v>
      </c>
      <c r="BV222" s="12">
        <f>(BV$3*tempmid!$I332+BV$4*tempmid!$I332^2+BV$5*tempmid!$I332^6)*(L222/L$56)^$BW$1</f>
        <v>-9.8354834019134145</v>
      </c>
      <c r="BW222" s="12">
        <f>(BW$3*tempmid!$I332+BW$4*tempmid!$I332^2+BW$5*tempmid!$I332^6)*(M222/M$56)^$BW$1</f>
        <v>-9.4178174169667912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140"/>
        <v>2177</v>
      </c>
      <c r="B223" s="5">
        <f t="shared" si="175"/>
        <v>1165.3884742314151</v>
      </c>
      <c r="C223" s="5">
        <f t="shared" si="175"/>
        <v>2964.0837191068526</v>
      </c>
      <c r="D223" s="5">
        <f t="shared" si="175"/>
        <v>4369.6969501439953</v>
      </c>
      <c r="E223" s="15">
        <f t="shared" si="176"/>
        <v>7.8247425145951167E-7</v>
      </c>
      <c r="F223" s="15">
        <f t="shared" si="176"/>
        <v>1.5415267445622704E-6</v>
      </c>
      <c r="G223" s="15">
        <f t="shared" si="176"/>
        <v>3.1469720136212941E-6</v>
      </c>
      <c r="H223" s="5">
        <f t="shared" si="143"/>
        <v>275231.85434015689</v>
      </c>
      <c r="I223" s="5">
        <f t="shared" si="143"/>
        <v>119052.23943546256</v>
      </c>
      <c r="J223" s="5">
        <f t="shared" si="143"/>
        <v>42329.702700547736</v>
      </c>
      <c r="K223" s="5">
        <f t="shared" si="144"/>
        <v>236171.7662616107</v>
      </c>
      <c r="L223" s="5">
        <f t="shared" si="144"/>
        <v>40164.938212789668</v>
      </c>
      <c r="M223" s="5">
        <f t="shared" si="144"/>
        <v>9687.1026031113761</v>
      </c>
      <c r="N223" s="15">
        <f t="shared" si="145"/>
        <v>2.5226509913107709E-3</v>
      </c>
      <c r="O223" s="15">
        <f t="shared" si="145"/>
        <v>4.6986526467147627E-3</v>
      </c>
      <c r="P223" s="15">
        <f t="shared" si="145"/>
        <v>4.3748859764363157E-3</v>
      </c>
      <c r="Q223" s="5">
        <f t="shared" si="146"/>
        <v>6384.567863519329</v>
      </c>
      <c r="R223" s="5">
        <f t="shared" si="146"/>
        <v>9217.251565093271</v>
      </c>
      <c r="S223" s="5">
        <f t="shared" si="146"/>
        <v>5423.3254522000907</v>
      </c>
      <c r="T223" s="5">
        <f t="shared" si="177"/>
        <v>23.197052822340439</v>
      </c>
      <c r="U223" s="5">
        <f t="shared" si="177"/>
        <v>77.421908305134266</v>
      </c>
      <c r="V223" s="5">
        <f t="shared" si="177"/>
        <v>128.12103809389416</v>
      </c>
      <c r="W223" s="15">
        <f t="shared" si="148"/>
        <v>-1.0734613539272964E-2</v>
      </c>
      <c r="X223" s="15">
        <f t="shared" si="148"/>
        <v>-1.217998157191269E-2</v>
      </c>
      <c r="Y223" s="15">
        <f t="shared" si="148"/>
        <v>-9.7425357312937999E-3</v>
      </c>
      <c r="Z223" s="5">
        <f t="shared" si="151"/>
        <v>6435.121757241317</v>
      </c>
      <c r="AA223" s="5">
        <f t="shared" si="151"/>
        <v>24953.090242418835</v>
      </c>
      <c r="AB223" s="5">
        <f t="shared" si="151"/>
        <v>61436.412232798932</v>
      </c>
      <c r="AC223" s="16">
        <f t="shared" si="172"/>
        <v>1.1753367604193288</v>
      </c>
      <c r="AD223" s="16">
        <f t="shared" si="172"/>
        <v>3.0215024415225056</v>
      </c>
      <c r="AE223" s="16">
        <f t="shared" si="172"/>
        <v>11.953064511597871</v>
      </c>
      <c r="AF223" s="15">
        <f t="shared" si="158"/>
        <v>-4.0504037456468023E-3</v>
      </c>
      <c r="AG223" s="15">
        <f t="shared" si="158"/>
        <v>2.9673830763510267E-4</v>
      </c>
      <c r="AH223" s="15">
        <f t="shared" si="158"/>
        <v>9.7937136394747881E-3</v>
      </c>
      <c r="AI223" s="1">
        <f t="shared" si="173"/>
        <v>534126.13434244553</v>
      </c>
      <c r="AJ223" s="1">
        <f t="shared" si="173"/>
        <v>226126.78200960608</v>
      </c>
      <c r="AK223" s="1">
        <f t="shared" si="173"/>
        <v>80691.17453161045</v>
      </c>
      <c r="AL223" s="14">
        <f t="shared" si="178"/>
        <v>79.477580556237911</v>
      </c>
      <c r="AM223" s="14">
        <f t="shared" si="178"/>
        <v>18.746083359206523</v>
      </c>
      <c r="AN223" s="14">
        <f t="shared" si="178"/>
        <v>5.9708228293414924</v>
      </c>
      <c r="AO223" s="11">
        <f t="shared" si="179"/>
        <v>3.8493709758444165E-3</v>
      </c>
      <c r="AP223" s="11">
        <f t="shared" si="179"/>
        <v>4.8491921713141707E-3</v>
      </c>
      <c r="AQ223" s="11">
        <f t="shared" si="179"/>
        <v>4.3988291427416674E-3</v>
      </c>
      <c r="AR223" s="1">
        <f t="shared" si="152"/>
        <v>275231.85434015689</v>
      </c>
      <c r="AS223" s="1">
        <f t="shared" si="152"/>
        <v>119052.23943546256</v>
      </c>
      <c r="AT223" s="1">
        <f t="shared" si="152"/>
        <v>42329.702700547736</v>
      </c>
      <c r="AU223" s="1">
        <f t="shared" si="159"/>
        <v>55046.370868031379</v>
      </c>
      <c r="AV223" s="1">
        <f t="shared" si="159"/>
        <v>23810.447887092512</v>
      </c>
      <c r="AW223" s="1">
        <f t="shared" si="159"/>
        <v>8465.9405401095482</v>
      </c>
      <c r="AX223" s="1">
        <f t="shared" si="160"/>
        <v>188937.41300928858</v>
      </c>
      <c r="AY223" s="1">
        <f t="shared" si="160"/>
        <v>32131.950570231736</v>
      </c>
      <c r="AZ223" s="1">
        <f t="shared" si="160"/>
        <v>7749.6820824891001</v>
      </c>
      <c r="BA223" s="1">
        <f t="shared" si="161"/>
        <v>14158.503961034772</v>
      </c>
      <c r="BB223" s="1">
        <f t="shared" si="161"/>
        <v>30760.093459070089</v>
      </c>
      <c r="BC223" s="1">
        <f t="shared" si="161"/>
        <v>39132.415091694522</v>
      </c>
      <c r="BD223" s="1">
        <f>SUM(BA223:BC223)*BT223*0.75+0.1*econlow!BD223+0.15*econhigh!BD223</f>
        <v>698.77904996208804</v>
      </c>
      <c r="BE223" s="2">
        <f t="shared" si="174"/>
        <v>0.14950789050460667</v>
      </c>
      <c r="BF223" s="2">
        <f t="shared" si="174"/>
        <v>0.11076968641152254</v>
      </c>
      <c r="BG223" s="2">
        <f t="shared" si="174"/>
        <v>5.7402569690651904E-2</v>
      </c>
      <c r="BH223" s="2">
        <f t="shared" si="155"/>
        <v>7.8133959118331736E-2</v>
      </c>
      <c r="BI223" s="2">
        <f t="shared" si="162"/>
        <v>2.2352609323137459E-3</v>
      </c>
      <c r="BJ223" s="2">
        <f t="shared" si="162"/>
        <v>1.2269923427707043E-3</v>
      </c>
      <c r="BK223" s="2">
        <f t="shared" si="162"/>
        <v>3.295055007090149E-4</v>
      </c>
      <c r="BL223" s="2">
        <f t="shared" si="156"/>
        <v>615.21501133482025</v>
      </c>
      <c r="BM223" s="2">
        <f t="shared" si="156"/>
        <v>146.07618617701704</v>
      </c>
      <c r="BN223" s="2">
        <f t="shared" si="156"/>
        <v>13.947869883207721</v>
      </c>
      <c r="BO223" s="2">
        <f t="shared" si="163"/>
        <v>1278.8983796853101</v>
      </c>
      <c r="BP223" s="2">
        <f t="shared" si="163"/>
        <v>105.69736333849256</v>
      </c>
      <c r="BQ223" s="2">
        <f t="shared" si="163"/>
        <v>7.9100768451304759</v>
      </c>
      <c r="BR223" s="11">
        <f t="shared" si="164"/>
        <v>3.3293488769324336E-2</v>
      </c>
      <c r="BS223" s="17">
        <f t="shared" si="153"/>
        <v>1.2976086747491459E-3</v>
      </c>
      <c r="BT223" s="17">
        <f t="shared" si="154"/>
        <v>8.3247192856115964E-3</v>
      </c>
      <c r="BU223" s="12">
        <f>(BU$3*tempmid!$I333+BU$4*tempmid!$I333^2+BU$5*tempmid!$I333^6)*(K223/K$56)^$BW$1</f>
        <v>-12.699779002379515</v>
      </c>
      <c r="BV223" s="12">
        <f>(BV$3*tempmid!$I333+BV$4*tempmid!$I333^2+BV$5*tempmid!$I333^6)*(L223/L$56)^$BW$1</f>
        <v>-9.9453042708431116</v>
      </c>
      <c r="BW223" s="12">
        <f>(BW$3*tempmid!$I333+BW$4*tempmid!$I333^2+BW$5*tempmid!$I333^6)*(M223/M$56)^$BW$1</f>
        <v>-9.5098384861628418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140"/>
        <v>2178</v>
      </c>
      <c r="B224" s="5">
        <f t="shared" si="175"/>
        <v>1165.3893405235654</v>
      </c>
      <c r="C224" s="5">
        <f t="shared" si="175"/>
        <v>2964.0880598604626</v>
      </c>
      <c r="D224" s="5">
        <f t="shared" si="175"/>
        <v>4369.7100138923042</v>
      </c>
      <c r="E224" s="15">
        <f t="shared" si="176"/>
        <v>7.4335053888653601E-7</v>
      </c>
      <c r="F224" s="15">
        <f t="shared" si="176"/>
        <v>1.4644504073341569E-6</v>
      </c>
      <c r="G224" s="15">
        <f t="shared" si="176"/>
        <v>2.9896234129402294E-6</v>
      </c>
      <c r="H224" s="5">
        <f t="shared" si="143"/>
        <v>275911.2092378636</v>
      </c>
      <c r="I224" s="5">
        <f t="shared" si="143"/>
        <v>119604.31773180804</v>
      </c>
      <c r="J224" s="5">
        <f t="shared" si="143"/>
        <v>42512.629096795266</v>
      </c>
      <c r="K224" s="5">
        <f t="shared" si="144"/>
        <v>236754.53313645988</v>
      </c>
      <c r="L224" s="5">
        <f t="shared" si="144"/>
        <v>40351.1350932801</v>
      </c>
      <c r="M224" s="5">
        <f t="shared" si="144"/>
        <v>9728.9360075698223</v>
      </c>
      <c r="N224" s="15">
        <f t="shared" si="145"/>
        <v>2.4675552208202056E-3</v>
      </c>
      <c r="O224" s="15">
        <f t="shared" si="145"/>
        <v>4.6358064714049352E-3</v>
      </c>
      <c r="P224" s="15">
        <f t="shared" si="145"/>
        <v>4.3184640622067061E-3</v>
      </c>
      <c r="Q224" s="5">
        <f t="shared" si="146"/>
        <v>6331.6218592240657</v>
      </c>
      <c r="R224" s="5">
        <f t="shared" si="146"/>
        <v>9147.2079577165532</v>
      </c>
      <c r="S224" s="5">
        <f t="shared" si="146"/>
        <v>5393.6968969017043</v>
      </c>
      <c r="T224" s="5">
        <f t="shared" si="177"/>
        <v>22.948041425042511</v>
      </c>
      <c r="U224" s="5">
        <f t="shared" si="177"/>
        <v>76.478910888715419</v>
      </c>
      <c r="V224" s="5">
        <f t="shared" si="177"/>
        <v>126.87281430233394</v>
      </c>
      <c r="W224" s="15">
        <f t="shared" si="148"/>
        <v>-1.0734613539272964E-2</v>
      </c>
      <c r="X224" s="15">
        <f t="shared" si="148"/>
        <v>-1.217998157191269E-2</v>
      </c>
      <c r="Y224" s="15">
        <f t="shared" si="148"/>
        <v>-9.7425357312937999E-3</v>
      </c>
      <c r="Z224" s="5">
        <f t="shared" si="151"/>
        <v>6356.2573989815028</v>
      </c>
      <c r="AA224" s="5">
        <f t="shared" si="151"/>
        <v>24772.366819106312</v>
      </c>
      <c r="AB224" s="5">
        <f t="shared" si="151"/>
        <v>61702.65401156179</v>
      </c>
      <c r="AC224" s="16">
        <f t="shared" si="172"/>
        <v>1.1705761720025301</v>
      </c>
      <c r="AD224" s="16">
        <f t="shared" si="172"/>
        <v>3.0223990370435181</v>
      </c>
      <c r="AE224" s="16">
        <f t="shared" si="172"/>
        <v>12.07012940253863</v>
      </c>
      <c r="AF224" s="15">
        <f t="shared" si="158"/>
        <v>-4.0504037456468023E-3</v>
      </c>
      <c r="AG224" s="15">
        <f t="shared" si="158"/>
        <v>2.9673830763510267E-4</v>
      </c>
      <c r="AH224" s="15">
        <f t="shared" si="158"/>
        <v>9.7937136394747881E-3</v>
      </c>
      <c r="AI224" s="1">
        <f t="shared" si="173"/>
        <v>535759.8917762324</v>
      </c>
      <c r="AJ224" s="1">
        <f t="shared" si="173"/>
        <v>227324.55169573799</v>
      </c>
      <c r="AK224" s="1">
        <f t="shared" si="173"/>
        <v>81087.997618558948</v>
      </c>
      <c r="AL224" s="14">
        <f t="shared" si="178"/>
        <v>79.780459861143186</v>
      </c>
      <c r="AM224" s="14">
        <f t="shared" si="178"/>
        <v>18.836077686268109</v>
      </c>
      <c r="AN224" s="14">
        <f t="shared" si="178"/>
        <v>5.996824812514669</v>
      </c>
      <c r="AO224" s="11">
        <f t="shared" si="179"/>
        <v>3.8108772660859721E-3</v>
      </c>
      <c r="AP224" s="11">
        <f t="shared" si="179"/>
        <v>4.8007002496010288E-3</v>
      </c>
      <c r="AQ224" s="11">
        <f t="shared" si="179"/>
        <v>4.3548408513142504E-3</v>
      </c>
      <c r="AR224" s="1">
        <f t="shared" si="152"/>
        <v>275911.2092378636</v>
      </c>
      <c r="AS224" s="1">
        <f t="shared" si="152"/>
        <v>119604.31773180804</v>
      </c>
      <c r="AT224" s="1">
        <f t="shared" si="152"/>
        <v>42512.629096795266</v>
      </c>
      <c r="AU224" s="1">
        <f t="shared" si="159"/>
        <v>55182.241847572725</v>
      </c>
      <c r="AV224" s="1">
        <f t="shared" si="159"/>
        <v>23920.863546361608</v>
      </c>
      <c r="AW224" s="1">
        <f t="shared" si="159"/>
        <v>8502.5258193590544</v>
      </c>
      <c r="AX224" s="1">
        <f t="shared" si="160"/>
        <v>189403.62650916789</v>
      </c>
      <c r="AY224" s="1">
        <f t="shared" si="160"/>
        <v>32280.90807462408</v>
      </c>
      <c r="AZ224" s="1">
        <f t="shared" si="160"/>
        <v>7783.1488060558577</v>
      </c>
      <c r="BA224" s="1">
        <f t="shared" si="161"/>
        <v>14161.386606215437</v>
      </c>
      <c r="BB224" s="1">
        <f t="shared" si="161"/>
        <v>30773.847692238294</v>
      </c>
      <c r="BC224" s="1">
        <f t="shared" si="161"/>
        <v>39151.36188981415</v>
      </c>
      <c r="BD224" s="1">
        <f>SUM(BA224:BC224)*BT224*0.75+0.1*econlow!BD224+0.15*econhigh!BD224</f>
        <v>678.70383960547395</v>
      </c>
      <c r="BE224" s="2">
        <f t="shared" si="174"/>
        <v>0.14950789050460667</v>
      </c>
      <c r="BF224" s="2">
        <f t="shared" si="174"/>
        <v>0.11076968641152254</v>
      </c>
      <c r="BG224" s="2">
        <f t="shared" si="174"/>
        <v>5.7402569690651904E-2</v>
      </c>
      <c r="BH224" s="2">
        <f t="shared" si="155"/>
        <v>7.7950330690753078E-2</v>
      </c>
      <c r="BI224" s="2">
        <f t="shared" si="162"/>
        <v>2.2352609323137459E-3</v>
      </c>
      <c r="BJ224" s="2">
        <f t="shared" si="162"/>
        <v>1.2269923427707043E-3</v>
      </c>
      <c r="BK224" s="2">
        <f t="shared" si="162"/>
        <v>3.295055007090149E-4</v>
      </c>
      <c r="BL224" s="2">
        <f t="shared" si="156"/>
        <v>616.73354679684007</v>
      </c>
      <c r="BM224" s="2">
        <f t="shared" si="156"/>
        <v>146.75358201924283</v>
      </c>
      <c r="BN224" s="2">
        <f t="shared" si="156"/>
        <v>14.008145136996159</v>
      </c>
      <c r="BO224" s="2">
        <f t="shared" si="163"/>
        <v>1297.9620009201635</v>
      </c>
      <c r="BP224" s="2">
        <f t="shared" si="163"/>
        <v>106.96218787135203</v>
      </c>
      <c r="BQ224" s="2">
        <f t="shared" si="163"/>
        <v>7.9099811622506833</v>
      </c>
      <c r="BR224" s="11">
        <f t="shared" si="164"/>
        <v>3.3237226967851335E-2</v>
      </c>
      <c r="BS224" s="17">
        <f t="shared" si="153"/>
        <v>1.2557987530673661E-3</v>
      </c>
      <c r="BT224" s="17">
        <f t="shared" si="154"/>
        <v>8.0822517336034908E-3</v>
      </c>
      <c r="BU224" s="12">
        <f>(BU$3*tempmid!$I334+BU$4*tempmid!$I334^2+BU$5*tempmid!$I334^6)*(K224/K$56)^$BW$1</f>
        <v>-12.869769303633415</v>
      </c>
      <c r="BV224" s="12">
        <f>(BV$3*tempmid!$I334+BV$4*tempmid!$I334^2+BV$5*tempmid!$I334^6)*(L224/L$56)^$BW$1</f>
        <v>-10.055023719657168</v>
      </c>
      <c r="BW224" s="12">
        <f>(BW$3*tempmid!$I334+BW$4*tempmid!$I334^2+BW$5*tempmid!$I334^6)*(M224/M$56)^$BW$1</f>
        <v>-9.6017517213943471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140"/>
        <v>2179</v>
      </c>
      <c r="B225" s="5">
        <f t="shared" si="175"/>
        <v>1165.3901635017198</v>
      </c>
      <c r="C225" s="5">
        <f t="shared" si="175"/>
        <v>2964.0921835824306</v>
      </c>
      <c r="D225" s="5">
        <f t="shared" si="175"/>
        <v>4369.7224244903009</v>
      </c>
      <c r="E225" s="15">
        <f t="shared" si="176"/>
        <v>7.0618301194220917E-7</v>
      </c>
      <c r="F225" s="15">
        <f t="shared" si="176"/>
        <v>1.3912278869674491E-6</v>
      </c>
      <c r="G225" s="15">
        <f t="shared" si="176"/>
        <v>2.8401422422932177E-6</v>
      </c>
      <c r="H225" s="5">
        <f t="shared" si="143"/>
        <v>276577.19373920205</v>
      </c>
      <c r="I225" s="5">
        <f t="shared" si="143"/>
        <v>120151.51314693794</v>
      </c>
      <c r="J225" s="5">
        <f t="shared" si="143"/>
        <v>42693.96732428723</v>
      </c>
      <c r="K225" s="5">
        <f t="shared" si="144"/>
        <v>237325.83507325433</v>
      </c>
      <c r="L225" s="5">
        <f t="shared" si="144"/>
        <v>40535.687051986912</v>
      </c>
      <c r="M225" s="5">
        <f t="shared" si="144"/>
        <v>9770.4071739218525</v>
      </c>
      <c r="N225" s="15">
        <f t="shared" si="145"/>
        <v>2.413055958109922E-3</v>
      </c>
      <c r="O225" s="15">
        <f t="shared" si="145"/>
        <v>4.5736497444293089E-3</v>
      </c>
      <c r="P225" s="15">
        <f t="shared" si="145"/>
        <v>4.2626620546957206E-3</v>
      </c>
      <c r="Q225" s="5">
        <f t="shared" si="146"/>
        <v>6278.7733278863316</v>
      </c>
      <c r="R225" s="5">
        <f t="shared" si="146"/>
        <v>9077.134323804341</v>
      </c>
      <c r="S225" s="5">
        <f t="shared" si="146"/>
        <v>5363.931357962183</v>
      </c>
      <c r="T225" s="5">
        <f t="shared" si="177"/>
        <v>22.701703068861452</v>
      </c>
      <c r="U225" s="5">
        <f t="shared" si="177"/>
        <v>75.547399163450919</v>
      </c>
      <c r="V225" s="5">
        <f t="shared" si="177"/>
        <v>125.63675137566365</v>
      </c>
      <c r="W225" s="15">
        <f t="shared" si="148"/>
        <v>-1.0734613539272964E-2</v>
      </c>
      <c r="X225" s="15">
        <f t="shared" si="148"/>
        <v>-1.217998157191269E-2</v>
      </c>
      <c r="Y225" s="15">
        <f t="shared" si="148"/>
        <v>-9.7425357312937999E-3</v>
      </c>
      <c r="Z225" s="5">
        <f t="shared" si="151"/>
        <v>6278.0142609626291</v>
      </c>
      <c r="AA225" s="5">
        <f t="shared" si="151"/>
        <v>24591.41204976345</v>
      </c>
      <c r="AB225" s="5">
        <f t="shared" si="151"/>
        <v>61966.558590660919</v>
      </c>
      <c r="AC225" s="16">
        <f t="shared" si="172"/>
        <v>1.1658348658908861</v>
      </c>
      <c r="AD225" s="16">
        <f t="shared" si="172"/>
        <v>3.0232958986187684</v>
      </c>
      <c r="AE225" s="16">
        <f t="shared" si="172"/>
        <v>12.188340793498497</v>
      </c>
      <c r="AF225" s="15">
        <f t="shared" si="158"/>
        <v>-4.0504037456468023E-3</v>
      </c>
      <c r="AG225" s="15">
        <f t="shared" si="158"/>
        <v>2.9673830763510267E-4</v>
      </c>
      <c r="AH225" s="15">
        <f t="shared" si="158"/>
        <v>9.7937136394747881E-3</v>
      </c>
      <c r="AI225" s="1">
        <f t="shared" si="173"/>
        <v>537366.14444618183</v>
      </c>
      <c r="AJ225" s="1">
        <f t="shared" si="173"/>
        <v>228512.96007252578</v>
      </c>
      <c r="AK225" s="1">
        <f t="shared" si="173"/>
        <v>81481.723676062116</v>
      </c>
      <c r="AL225" s="14">
        <f t="shared" si="178"/>
        <v>80.08145306649827</v>
      </c>
      <c r="AM225" s="14">
        <f t="shared" si="178"/>
        <v>18.925599785489577</v>
      </c>
      <c r="AN225" s="14">
        <f t="shared" si="178"/>
        <v>6.0226788780096649</v>
      </c>
      <c r="AO225" s="11">
        <f t="shared" si="179"/>
        <v>3.7727684934251125E-3</v>
      </c>
      <c r="AP225" s="11">
        <f t="shared" si="179"/>
        <v>4.7526932471050184E-3</v>
      </c>
      <c r="AQ225" s="11">
        <f t="shared" si="179"/>
        <v>4.3112924428011078E-3</v>
      </c>
      <c r="AR225" s="1">
        <f t="shared" si="152"/>
        <v>276577.19373920205</v>
      </c>
      <c r="AS225" s="1">
        <f t="shared" si="152"/>
        <v>120151.51314693794</v>
      </c>
      <c r="AT225" s="1">
        <f t="shared" si="152"/>
        <v>42693.96732428723</v>
      </c>
      <c r="AU225" s="1">
        <f t="shared" si="159"/>
        <v>55315.43874784041</v>
      </c>
      <c r="AV225" s="1">
        <f t="shared" si="159"/>
        <v>24030.302629387588</v>
      </c>
      <c r="AW225" s="1">
        <f t="shared" si="159"/>
        <v>8538.7934648574465</v>
      </c>
      <c r="AX225" s="1">
        <f t="shared" si="160"/>
        <v>189860.66805860348</v>
      </c>
      <c r="AY225" s="1">
        <f t="shared" si="160"/>
        <v>32428.549641589525</v>
      </c>
      <c r="AZ225" s="1">
        <f t="shared" si="160"/>
        <v>7816.3257391374827</v>
      </c>
      <c r="BA225" s="1">
        <f t="shared" si="161"/>
        <v>14164.205370932341</v>
      </c>
      <c r="BB225" s="1">
        <f t="shared" si="161"/>
        <v>30787.416317492698</v>
      </c>
      <c r="BC225" s="1">
        <f t="shared" si="161"/>
        <v>39170.060148120057</v>
      </c>
      <c r="BD225" s="1">
        <f>SUM(BA225:BC225)*BT225*0.75+0.1*econlow!BD225+0.15*econhigh!BD225</f>
        <v>659.20126530510834</v>
      </c>
      <c r="BE225" s="2">
        <f t="shared" si="174"/>
        <v>0.14950789050460667</v>
      </c>
      <c r="BF225" s="2">
        <f t="shared" si="174"/>
        <v>0.11076968641152254</v>
      </c>
      <c r="BG225" s="2">
        <f t="shared" si="174"/>
        <v>5.7402569690651904E-2</v>
      </c>
      <c r="BH225" s="2">
        <f t="shared" si="155"/>
        <v>7.7767639084589585E-2</v>
      </c>
      <c r="BI225" s="2">
        <f t="shared" si="162"/>
        <v>2.2352609323137459E-3</v>
      </c>
      <c r="BJ225" s="2">
        <f t="shared" si="162"/>
        <v>1.2269923427707043E-3</v>
      </c>
      <c r="BK225" s="2">
        <f t="shared" si="162"/>
        <v>3.295055007090149E-4</v>
      </c>
      <c r="BL225" s="2">
        <f t="shared" si="156"/>
        <v>618.22219593420834</v>
      </c>
      <c r="BM225" s="2">
        <f t="shared" si="156"/>
        <v>147.42498660360647</v>
      </c>
      <c r="BN225" s="2">
        <f t="shared" si="156"/>
        <v>14.067897080443585</v>
      </c>
      <c r="BO225" s="2">
        <f t="shared" si="163"/>
        <v>1317.3105723812612</v>
      </c>
      <c r="BP225" s="2">
        <f t="shared" si="163"/>
        <v>108.24222217271389</v>
      </c>
      <c r="BQ225" s="2">
        <f t="shared" si="163"/>
        <v>7.9098904003753034</v>
      </c>
      <c r="BR225" s="11">
        <f t="shared" si="164"/>
        <v>3.3181577997189099E-2</v>
      </c>
      <c r="BS225" s="17">
        <f t="shared" si="153"/>
        <v>1.2154021557591822E-3</v>
      </c>
      <c r="BT225" s="17">
        <f t="shared" si="154"/>
        <v>7.84684634330436E-3</v>
      </c>
      <c r="BU225" s="12">
        <f>(BU$3*tempmid!$I335+BU$4*tempmid!$I335^2+BU$5*tempmid!$I335^6)*(K225/K$56)^$BW$1</f>
        <v>-13.039795291796443</v>
      </c>
      <c r="BV225" s="12">
        <f>(BV$3*tempmid!$I335+BV$4*tempmid!$I335^2+BV$5*tempmid!$I335^6)*(L225/L$56)^$BW$1</f>
        <v>-10.164637347546563</v>
      </c>
      <c r="BW225" s="12">
        <f>(BW$3*tempmid!$I335+BW$4*tempmid!$I335^2+BW$5*tempmid!$I335^6)*(M225/M$56)^$BW$1</f>
        <v>-9.693553665565382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140"/>
        <v>2180</v>
      </c>
      <c r="B226" s="5">
        <f t="shared" si="175"/>
        <v>1165.3909453315189</v>
      </c>
      <c r="C226" s="5">
        <f t="shared" si="175"/>
        <v>2964.0961011237509</v>
      </c>
      <c r="D226" s="5">
        <f t="shared" si="175"/>
        <v>4369.7342145918838</v>
      </c>
      <c r="E226" s="15">
        <f t="shared" si="176"/>
        <v>6.7087386134509864E-7</v>
      </c>
      <c r="F226" s="15">
        <f t="shared" si="176"/>
        <v>1.3216664926190767E-6</v>
      </c>
      <c r="G226" s="15">
        <f t="shared" si="176"/>
        <v>2.6981351301785565E-6</v>
      </c>
      <c r="H226" s="5">
        <f t="shared" si="143"/>
        <v>277229.86554640258</v>
      </c>
      <c r="I226" s="5">
        <f t="shared" si="143"/>
        <v>120693.81722874352</v>
      </c>
      <c r="J226" s="5">
        <f t="shared" si="143"/>
        <v>42873.716701586141</v>
      </c>
      <c r="K226" s="5">
        <f t="shared" si="144"/>
        <v>237885.72123111782</v>
      </c>
      <c r="L226" s="5">
        <f t="shared" si="144"/>
        <v>40718.591135754999</v>
      </c>
      <c r="M226" s="5">
        <f t="shared" si="144"/>
        <v>9811.5158945863677</v>
      </c>
      <c r="N226" s="15">
        <f t="shared" si="145"/>
        <v>2.3591454242251064E-3</v>
      </c>
      <c r="O226" s="15">
        <f t="shared" si="145"/>
        <v>4.5121742610039206E-3</v>
      </c>
      <c r="P226" s="15">
        <f t="shared" si="145"/>
        <v>4.2074726193845891E-3</v>
      </c>
      <c r="Q226" s="5">
        <f t="shared" si="146"/>
        <v>6226.0308320699196</v>
      </c>
      <c r="R226" s="5">
        <f t="shared" si="146"/>
        <v>9007.0456482111949</v>
      </c>
      <c r="S226" s="5">
        <f t="shared" si="146"/>
        <v>5334.036175942897</v>
      </c>
      <c r="T226" s="5">
        <f t="shared" si="177"/>
        <v>22.458009059733897</v>
      </c>
      <c r="U226" s="5">
        <f t="shared" si="177"/>
        <v>74.627233233834161</v>
      </c>
      <c r="V226" s="5">
        <f t="shared" si="177"/>
        <v>124.41273083622256</v>
      </c>
      <c r="W226" s="15">
        <f t="shared" si="148"/>
        <v>-1.0734613539272964E-2</v>
      </c>
      <c r="X226" s="15">
        <f t="shared" si="148"/>
        <v>-1.217998157191269E-2</v>
      </c>
      <c r="Y226" s="15">
        <f t="shared" si="148"/>
        <v>-9.7425357312937999E-3</v>
      </c>
      <c r="Z226" s="5">
        <f t="shared" si="151"/>
        <v>6200.3969324686013</v>
      </c>
      <c r="AA226" s="5">
        <f t="shared" si="151"/>
        <v>24410.266959217155</v>
      </c>
      <c r="AB226" s="5">
        <f t="shared" si="151"/>
        <v>62228.124881957359</v>
      </c>
      <c r="AC226" s="16">
        <f t="shared" si="172"/>
        <v>1.1611127639832761</v>
      </c>
      <c r="AD226" s="16">
        <f t="shared" si="172"/>
        <v>3.0241930263272048</v>
      </c>
      <c r="AE226" s="16">
        <f t="shared" si="172"/>
        <v>12.307709912970351</v>
      </c>
      <c r="AF226" s="15">
        <f t="shared" si="158"/>
        <v>-4.0504037456468023E-3</v>
      </c>
      <c r="AG226" s="15">
        <f t="shared" si="158"/>
        <v>2.9673830763510267E-4</v>
      </c>
      <c r="AH226" s="15">
        <f t="shared" si="158"/>
        <v>9.7937136394747881E-3</v>
      </c>
      <c r="AI226" s="1">
        <f t="shared" si="173"/>
        <v>538944.96874940407</v>
      </c>
      <c r="AJ226" s="1">
        <f t="shared" si="173"/>
        <v>229691.9666946608</v>
      </c>
      <c r="AK226" s="1">
        <f t="shared" si="173"/>
        <v>81872.344773313351</v>
      </c>
      <c r="AL226" s="14">
        <f t="shared" si="178"/>
        <v>80.380560561704883</v>
      </c>
      <c r="AM226" s="14">
        <f t="shared" si="178"/>
        <v>19.014647880084507</v>
      </c>
      <c r="AN226" s="14">
        <f t="shared" si="178"/>
        <v>6.0483847526425238</v>
      </c>
      <c r="AO226" s="11">
        <f t="shared" si="179"/>
        <v>3.7350408084908613E-3</v>
      </c>
      <c r="AP226" s="11">
        <f t="shared" si="179"/>
        <v>4.7051663146339684E-3</v>
      </c>
      <c r="AQ226" s="11">
        <f t="shared" si="179"/>
        <v>4.2681795183730966E-3</v>
      </c>
      <c r="AR226" s="1">
        <f t="shared" si="152"/>
        <v>277229.86554640258</v>
      </c>
      <c r="AS226" s="1">
        <f t="shared" si="152"/>
        <v>120693.81722874352</v>
      </c>
      <c r="AT226" s="1">
        <f t="shared" si="152"/>
        <v>42873.716701586141</v>
      </c>
      <c r="AU226" s="1">
        <f t="shared" si="159"/>
        <v>55445.973109280516</v>
      </c>
      <c r="AV226" s="1">
        <f t="shared" si="159"/>
        <v>24138.763445748704</v>
      </c>
      <c r="AW226" s="1">
        <f t="shared" si="159"/>
        <v>8574.743340317229</v>
      </c>
      <c r="AX226" s="1">
        <f t="shared" si="160"/>
        <v>190308.57698489429</v>
      </c>
      <c r="AY226" s="1">
        <f t="shared" si="160"/>
        <v>32574.872908604</v>
      </c>
      <c r="AZ226" s="1">
        <f t="shared" si="160"/>
        <v>7849.212715669094</v>
      </c>
      <c r="BA226" s="1">
        <f t="shared" si="161"/>
        <v>14166.960962104346</v>
      </c>
      <c r="BB226" s="1">
        <f t="shared" si="161"/>
        <v>30800.801442706706</v>
      </c>
      <c r="BC226" s="1">
        <f t="shared" si="161"/>
        <v>39188.512801126162</v>
      </c>
      <c r="BD226" s="1">
        <f>SUM(BA226:BC226)*BT226*0.75+0.1*econlow!BD226+0.15*econhigh!BD226</f>
        <v>640.25515973872689</v>
      </c>
      <c r="BE226" s="2">
        <f t="shared" si="174"/>
        <v>0.14950789050460667</v>
      </c>
      <c r="BF226" s="2">
        <f t="shared" si="174"/>
        <v>0.11076968641152254</v>
      </c>
      <c r="BG226" s="2">
        <f t="shared" si="174"/>
        <v>5.7402569690651904E-2</v>
      </c>
      <c r="BH226" s="2">
        <f t="shared" si="155"/>
        <v>7.7585891116868158E-2</v>
      </c>
      <c r="BI226" s="2">
        <f t="shared" si="162"/>
        <v>2.2352609323137459E-3</v>
      </c>
      <c r="BJ226" s="2">
        <f t="shared" si="162"/>
        <v>1.2269923427707043E-3</v>
      </c>
      <c r="BK226" s="2">
        <f t="shared" si="162"/>
        <v>3.295055007090149E-4</v>
      </c>
      <c r="BL226" s="2">
        <f t="shared" si="156"/>
        <v>619.68108772646622</v>
      </c>
      <c r="BM226" s="2">
        <f t="shared" si="156"/>
        <v>148.09038955943521</v>
      </c>
      <c r="BN226" s="2">
        <f t="shared" si="156"/>
        <v>14.127125489012597</v>
      </c>
      <c r="BO226" s="2">
        <f t="shared" si="163"/>
        <v>1336.9483545698236</v>
      </c>
      <c r="BP226" s="2">
        <f t="shared" si="163"/>
        <v>109.53764912586841</v>
      </c>
      <c r="BQ226" s="2">
        <f t="shared" si="163"/>
        <v>7.9098044992631111</v>
      </c>
      <c r="BR226" s="11">
        <f t="shared" si="164"/>
        <v>3.312653431189802E-2</v>
      </c>
      <c r="BS226" s="17">
        <f t="shared" si="153"/>
        <v>1.1763683960715073E-3</v>
      </c>
      <c r="BT226" s="17">
        <f t="shared" si="154"/>
        <v>7.6182974206838441E-3</v>
      </c>
      <c r="BU226" s="12">
        <f>(BU$3*tempmid!$I336+BU$4*tempmid!$I336^2+BU$5*tempmid!$I336^6)*(K226/K$56)^$BW$1</f>
        <v>-13.209849125878655</v>
      </c>
      <c r="BV226" s="12">
        <f>(BV$3*tempmid!$I336+BV$4*tempmid!$I336^2+BV$5*tempmid!$I336^6)*(L226/L$56)^$BW$1</f>
        <v>-10.274140911671918</v>
      </c>
      <c r="BW226" s="12">
        <f>(BW$3*tempmid!$I336+BW$4*tempmid!$I336^2+BW$5*tempmid!$I336^6)*(M226/M$56)^$BW$1</f>
        <v>-9.7852409887165592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140"/>
        <v>2181</v>
      </c>
      <c r="B227" s="5">
        <f t="shared" si="175"/>
        <v>1165.3916880703262</v>
      </c>
      <c r="C227" s="5">
        <f t="shared" si="175"/>
        <v>2964.0998227929235</v>
      </c>
      <c r="D227" s="5">
        <f t="shared" si="175"/>
        <v>4369.7454152186083</v>
      </c>
      <c r="E227" s="15">
        <f t="shared" si="176"/>
        <v>6.3733016827784372E-7</v>
      </c>
      <c r="F227" s="15">
        <f t="shared" si="176"/>
        <v>1.2555831679881227E-6</v>
      </c>
      <c r="G227" s="15">
        <f t="shared" si="176"/>
        <v>2.5632283736696284E-6</v>
      </c>
      <c r="H227" s="5">
        <f t="shared" si="143"/>
        <v>277869.28367763292</v>
      </c>
      <c r="I227" s="5">
        <f t="shared" si="143"/>
        <v>121231.22251211903</v>
      </c>
      <c r="J227" s="5">
        <f t="shared" si="143"/>
        <v>43051.876818453209</v>
      </c>
      <c r="K227" s="5">
        <f t="shared" si="144"/>
        <v>238434.2419137494</v>
      </c>
      <c r="L227" s="5">
        <f t="shared" si="144"/>
        <v>40899.84472853849</v>
      </c>
      <c r="M227" s="5">
        <f t="shared" si="144"/>
        <v>9852.2620261847496</v>
      </c>
      <c r="N227" s="15">
        <f t="shared" si="145"/>
        <v>2.3058159177979931E-3</v>
      </c>
      <c r="O227" s="15">
        <f t="shared" si="145"/>
        <v>4.4513719096810345E-3</v>
      </c>
      <c r="P227" s="15">
        <f t="shared" si="145"/>
        <v>4.1528885073573996E-3</v>
      </c>
      <c r="Q227" s="5">
        <f t="shared" si="146"/>
        <v>6173.4027057131716</v>
      </c>
      <c r="R227" s="5">
        <f t="shared" si="146"/>
        <v>8936.956588615647</v>
      </c>
      <c r="S227" s="5">
        <f t="shared" si="146"/>
        <v>5304.0185775007049</v>
      </c>
      <c r="T227" s="5">
        <f t="shared" si="177"/>
        <v>22.216931011616161</v>
      </c>
      <c r="U227" s="5">
        <f t="shared" si="177"/>
        <v>73.718274908283234</v>
      </c>
      <c r="V227" s="5">
        <f t="shared" si="177"/>
        <v>123.20063536062283</v>
      </c>
      <c r="W227" s="15">
        <f t="shared" si="148"/>
        <v>-1.0734613539272964E-2</v>
      </c>
      <c r="X227" s="15">
        <f t="shared" si="148"/>
        <v>-1.217998157191269E-2</v>
      </c>
      <c r="Y227" s="15">
        <f t="shared" si="148"/>
        <v>-9.7425357312937999E-3</v>
      </c>
      <c r="Z227" s="5">
        <f t="shared" si="151"/>
        <v>6123.4096591298003</v>
      </c>
      <c r="AA227" s="5">
        <f t="shared" si="151"/>
        <v>24228.971735779371</v>
      </c>
      <c r="AB227" s="5">
        <f t="shared" si="151"/>
        <v>62487.352201039968</v>
      </c>
      <c r="AC227" s="16">
        <f t="shared" si="172"/>
        <v>1.15640978849492</v>
      </c>
      <c r="AD227" s="16">
        <f t="shared" si="172"/>
        <v>3.0250904202477988</v>
      </c>
      <c r="AE227" s="16">
        <f t="shared" si="172"/>
        <v>12.428248099415708</v>
      </c>
      <c r="AF227" s="15">
        <f t="shared" si="158"/>
        <v>-4.0504037456468023E-3</v>
      </c>
      <c r="AG227" s="15">
        <f t="shared" si="158"/>
        <v>2.9673830763510267E-4</v>
      </c>
      <c r="AH227" s="15">
        <f t="shared" si="158"/>
        <v>9.7937136394747881E-3</v>
      </c>
      <c r="AI227" s="1">
        <f t="shared" si="173"/>
        <v>540496.44498374418</v>
      </c>
      <c r="AJ227" s="1">
        <f t="shared" si="173"/>
        <v>230861.53347094345</v>
      </c>
      <c r="AK227" s="1">
        <f t="shared" si="173"/>
        <v>82259.853636299245</v>
      </c>
      <c r="AL227" s="14">
        <f t="shared" si="178"/>
        <v>80.677782988873147</v>
      </c>
      <c r="AM227" s="14">
        <f t="shared" si="178"/>
        <v>19.103220289967609</v>
      </c>
      <c r="AN227" s="14">
        <f t="shared" si="178"/>
        <v>6.0739421886437892</v>
      </c>
      <c r="AO227" s="11">
        <f t="shared" si="179"/>
        <v>3.6976904004059528E-3</v>
      </c>
      <c r="AP227" s="11">
        <f t="shared" si="179"/>
        <v>4.6581146514876283E-3</v>
      </c>
      <c r="AQ227" s="11">
        <f t="shared" si="179"/>
        <v>4.225497723189366E-3</v>
      </c>
      <c r="AR227" s="1">
        <f t="shared" si="152"/>
        <v>277869.28367763292</v>
      </c>
      <c r="AS227" s="1">
        <f t="shared" si="152"/>
        <v>121231.22251211903</v>
      </c>
      <c r="AT227" s="1">
        <f t="shared" si="152"/>
        <v>43051.876818453209</v>
      </c>
      <c r="AU227" s="1">
        <f t="shared" si="159"/>
        <v>55573.856735526584</v>
      </c>
      <c r="AV227" s="1">
        <f t="shared" si="159"/>
        <v>24246.244502423808</v>
      </c>
      <c r="AW227" s="1">
        <f t="shared" si="159"/>
        <v>8610.3753636906422</v>
      </c>
      <c r="AX227" s="1">
        <f t="shared" si="160"/>
        <v>190747.39353099951</v>
      </c>
      <c r="AY227" s="1">
        <f t="shared" si="160"/>
        <v>32719.87578283079</v>
      </c>
      <c r="AZ227" s="1">
        <f t="shared" si="160"/>
        <v>7881.8096209478008</v>
      </c>
      <c r="BA227" s="1">
        <f t="shared" si="161"/>
        <v>14169.654076525232</v>
      </c>
      <c r="BB227" s="1">
        <f t="shared" si="161"/>
        <v>30814.005146828487</v>
      </c>
      <c r="BC227" s="1">
        <f t="shared" si="161"/>
        <v>39206.722738379627</v>
      </c>
      <c r="BD227" s="1">
        <f>SUM(BA227:BC227)*BT227*0.75+0.1*econlow!BD227+0.15*econhigh!BD227</f>
        <v>621.84980502731912</v>
      </c>
      <c r="BE227" s="2">
        <f t="shared" si="174"/>
        <v>0.14950789050460667</v>
      </c>
      <c r="BF227" s="2">
        <f t="shared" si="174"/>
        <v>0.11076968641152254</v>
      </c>
      <c r="BG227" s="2">
        <f t="shared" si="174"/>
        <v>5.7402569690651904E-2</v>
      </c>
      <c r="BH227" s="2">
        <f t="shared" si="155"/>
        <v>7.7405093414615503E-2</v>
      </c>
      <c r="BI227" s="2">
        <f t="shared" si="162"/>
        <v>2.2352609323137459E-3</v>
      </c>
      <c r="BJ227" s="2">
        <f t="shared" si="162"/>
        <v>1.2269923427707043E-3</v>
      </c>
      <c r="BK227" s="2">
        <f t="shared" si="162"/>
        <v>3.295055007090149E-4</v>
      </c>
      <c r="BL227" s="2">
        <f t="shared" si="156"/>
        <v>621.11035409461851</v>
      </c>
      <c r="BM227" s="2">
        <f t="shared" si="156"/>
        <v>148.74978172710146</v>
      </c>
      <c r="BN227" s="2">
        <f t="shared" si="156"/>
        <v>14.185830227527257</v>
      </c>
      <c r="BO227" s="2">
        <f t="shared" si="163"/>
        <v>1356.8796716623012</v>
      </c>
      <c r="BP227" s="2">
        <f t="shared" si="163"/>
        <v>110.84865381325666</v>
      </c>
      <c r="BQ227" s="2">
        <f t="shared" si="163"/>
        <v>7.909723399492969</v>
      </c>
      <c r="BR227" s="11">
        <f t="shared" si="164"/>
        <v>3.3072088440818187E-2</v>
      </c>
      <c r="BS227" s="17">
        <f t="shared" si="153"/>
        <v>1.1386489040812544E-3</v>
      </c>
      <c r="BT227" s="17">
        <f t="shared" si="154"/>
        <v>7.3964052627998487E-3</v>
      </c>
      <c r="BU227" s="12">
        <f>(BU$3*tempmid!$I337+BU$4*tempmid!$I337^2+BU$5*tempmid!$I337^6)*(K227/K$56)^$BW$1</f>
        <v>-13.379923207531455</v>
      </c>
      <c r="BV227" s="12">
        <f>(BV$3*tempmid!$I337+BV$4*tempmid!$I337^2+BV$5*tempmid!$I337^6)*(L227/L$56)^$BW$1</f>
        <v>-10.383530324049705</v>
      </c>
      <c r="BW227" s="12">
        <f>(BW$3*tempmid!$I337+BW$4*tempmid!$I337^2+BW$5*tempmid!$I337^6)*(M227/M$56)^$BW$1</f>
        <v>-9.8768104854979111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140"/>
        <v>2182</v>
      </c>
      <c r="B228" s="5">
        <f t="shared" si="175"/>
        <v>1165.3923936726428</v>
      </c>
      <c r="C228" s="5">
        <f t="shared" si="175"/>
        <v>2964.1033583830767</v>
      </c>
      <c r="D228" s="5">
        <f t="shared" si="175"/>
        <v>4369.7560558412706</v>
      </c>
      <c r="E228" s="15">
        <f t="shared" si="176"/>
        <v>6.0546365986395154E-7</v>
      </c>
      <c r="F228" s="15">
        <f t="shared" si="176"/>
        <v>1.1928040095887166E-6</v>
      </c>
      <c r="G228" s="15">
        <f t="shared" si="176"/>
        <v>2.4350669549861471E-6</v>
      </c>
      <c r="H228" s="5">
        <f t="shared" si="143"/>
        <v>278495.50841335795</v>
      </c>
      <c r="I228" s="5">
        <f t="shared" si="143"/>
        <v>121763.72249981145</v>
      </c>
      <c r="J228" s="5">
        <f t="shared" si="143"/>
        <v>43228.447530237856</v>
      </c>
      <c r="K228" s="5">
        <f t="shared" si="144"/>
        <v>238971.44852275995</v>
      </c>
      <c r="L228" s="5">
        <f t="shared" si="144"/>
        <v>41079.445544784838</v>
      </c>
      <c r="M228" s="5">
        <f t="shared" si="144"/>
        <v>9892.6454881737027</v>
      </c>
      <c r="N228" s="15">
        <f t="shared" si="145"/>
        <v>2.2530598151455639E-3</v>
      </c>
      <c r="O228" s="15">
        <f t="shared" si="145"/>
        <v>4.3912346718770756E-3</v>
      </c>
      <c r="P228" s="15">
        <f t="shared" si="145"/>
        <v>4.0989025547253366E-3</v>
      </c>
      <c r="Q228" s="5">
        <f t="shared" si="146"/>
        <v>6120.8970567537053</v>
      </c>
      <c r="R228" s="5">
        <f t="shared" si="146"/>
        <v>8866.8814775998217</v>
      </c>
      <c r="S228" s="5">
        <f t="shared" si="146"/>
        <v>5273.8856754099879</v>
      </c>
      <c r="T228" s="5">
        <f t="shared" si="177"/>
        <v>21.978440843177772</v>
      </c>
      <c r="U228" s="5">
        <f t="shared" si="177"/>
        <v>72.820387678387149</v>
      </c>
      <c r="V228" s="5">
        <f t="shared" si="177"/>
        <v>122.00034876850386</v>
      </c>
      <c r="W228" s="15">
        <f t="shared" si="148"/>
        <v>-1.0734613539272964E-2</v>
      </c>
      <c r="X228" s="15">
        <f t="shared" si="148"/>
        <v>-1.217998157191269E-2</v>
      </c>
      <c r="Y228" s="15">
        <f t="shared" si="148"/>
        <v>-9.7425357312937999E-3</v>
      </c>
      <c r="Z228" s="5">
        <f t="shared" si="151"/>
        <v>6047.0563513291099</v>
      </c>
      <c r="AA228" s="5">
        <f t="shared" si="151"/>
        <v>24047.565735179778</v>
      </c>
      <c r="AB228" s="5">
        <f t="shared" si="151"/>
        <v>62744.240258893842</v>
      </c>
      <c r="AC228" s="16">
        <f t="shared" si="172"/>
        <v>1.1517258619560975</v>
      </c>
      <c r="AD228" s="16">
        <f t="shared" si="172"/>
        <v>3.0259880804595465</v>
      </c>
      <c r="AE228" s="16">
        <f t="shared" si="172"/>
        <v>12.549966802341732</v>
      </c>
      <c r="AF228" s="15">
        <f t="shared" si="158"/>
        <v>-4.0504037456468023E-3</v>
      </c>
      <c r="AG228" s="15">
        <f t="shared" si="158"/>
        <v>2.9673830763510267E-4</v>
      </c>
      <c r="AH228" s="15">
        <f t="shared" si="158"/>
        <v>9.7937136394747881E-3</v>
      </c>
      <c r="AI228" s="1">
        <f t="shared" si="173"/>
        <v>542020.65722089633</v>
      </c>
      <c r="AJ228" s="1">
        <f t="shared" si="173"/>
        <v>232021.62462627291</v>
      </c>
      <c r="AK228" s="1">
        <f t="shared" si="173"/>
        <v>82644.24363635997</v>
      </c>
      <c r="AL228" s="14">
        <f t="shared" si="178"/>
        <v>80.97312123792031</v>
      </c>
      <c r="AM228" s="14">
        <f t="shared" si="178"/>
        <v>19.191315430387672</v>
      </c>
      <c r="AN228" s="14">
        <f t="shared" si="178"/>
        <v>6.0993509632437979</v>
      </c>
      <c r="AO228" s="11">
        <f t="shared" si="179"/>
        <v>3.660713496401893E-3</v>
      </c>
      <c r="AP228" s="11">
        <f t="shared" si="179"/>
        <v>4.6115335049727521E-3</v>
      </c>
      <c r="AQ228" s="11">
        <f t="shared" si="179"/>
        <v>4.1832427459574722E-3</v>
      </c>
      <c r="AR228" s="1">
        <f t="shared" si="152"/>
        <v>278495.50841335795</v>
      </c>
      <c r="AS228" s="1">
        <f t="shared" si="152"/>
        <v>121763.72249981145</v>
      </c>
      <c r="AT228" s="1">
        <f t="shared" si="152"/>
        <v>43228.447530237856</v>
      </c>
      <c r="AU228" s="1">
        <f t="shared" si="159"/>
        <v>55699.101682671593</v>
      </c>
      <c r="AV228" s="1">
        <f t="shared" si="159"/>
        <v>24352.744499962293</v>
      </c>
      <c r="AW228" s="1">
        <f t="shared" si="159"/>
        <v>8645.6895060475708</v>
      </c>
      <c r="AX228" s="1">
        <f t="shared" si="160"/>
        <v>191177.15881820797</v>
      </c>
      <c r="AY228" s="1">
        <f t="shared" si="160"/>
        <v>32863.556435827864</v>
      </c>
      <c r="AZ228" s="1">
        <f t="shared" si="160"/>
        <v>7914.1163905389612</v>
      </c>
      <c r="BA228" s="1">
        <f t="shared" si="161"/>
        <v>14172.285401014145</v>
      </c>
      <c r="BB228" s="1">
        <f t="shared" si="161"/>
        <v>30827.029480407404</v>
      </c>
      <c r="BC228" s="1">
        <f t="shared" si="161"/>
        <v>39224.692805496314</v>
      </c>
      <c r="BD228" s="1">
        <f>SUM(BA228:BC228)*BT228*0.75+0.1*econlow!BD228+0.15*econhigh!BD228</f>
        <v>603.9699205457556</v>
      </c>
      <c r="BE228" s="2">
        <f t="shared" si="174"/>
        <v>0.14950789050460667</v>
      </c>
      <c r="BF228" s="2">
        <f t="shared" si="174"/>
        <v>0.11076968641152254</v>
      </c>
      <c r="BG228" s="2">
        <f t="shared" si="174"/>
        <v>5.7402569690651904E-2</v>
      </c>
      <c r="BH228" s="2">
        <f t="shared" si="155"/>
        <v>7.7225252413912468E-2</v>
      </c>
      <c r="BI228" s="2">
        <f t="shared" si="162"/>
        <v>2.2352609323137459E-3</v>
      </c>
      <c r="BJ228" s="2">
        <f t="shared" si="162"/>
        <v>1.2269923427707043E-3</v>
      </c>
      <c r="BK228" s="2">
        <f t="shared" si="162"/>
        <v>3.295055007090149E-4</v>
      </c>
      <c r="BL228" s="2">
        <f t="shared" si="156"/>
        <v>622.51012978123322</v>
      </c>
      <c r="BM228" s="2">
        <f t="shared" si="156"/>
        <v>149.40315513452558</v>
      </c>
      <c r="BN228" s="2">
        <f t="shared" si="156"/>
        <v>14.244011248324403</v>
      </c>
      <c r="BO228" s="2">
        <f t="shared" si="163"/>
        <v>1377.1089124624227</v>
      </c>
      <c r="BP228" s="2">
        <f t="shared" si="163"/>
        <v>112.17542354295126</v>
      </c>
      <c r="BQ228" s="2">
        <f t="shared" si="163"/>
        <v>7.9096470424516205</v>
      </c>
      <c r="BR228" s="11">
        <f t="shared" si="164"/>
        <v>3.3018232987355373E-2</v>
      </c>
      <c r="BS228" s="17">
        <f t="shared" si="153"/>
        <v>1.1021969491013738E-3</v>
      </c>
      <c r="BT228" s="17">
        <f t="shared" si="154"/>
        <v>7.1809759833008236E-3</v>
      </c>
      <c r="BU228" s="12">
        <f>(BU$3*tempmid!$I338+BU$4*tempmid!$I338^2+BU$5*tempmid!$I338^6)*(K228/K$56)^$BW$1</f>
        <v>-13.550010177063506</v>
      </c>
      <c r="BV228" s="12">
        <f>(BV$3*tempmid!$I338+BV$4*tempmid!$I338^2+BV$5*tempmid!$I338^6)*(L228/L$56)^$BW$1</f>
        <v>-10.492801648446646</v>
      </c>
      <c r="BW228" s="12">
        <f>(BW$3*tempmid!$I338+BW$4*tempmid!$I338^2+BW$5*tempmid!$I338^6)*(M228/M$56)^$BW$1</f>
        <v>-9.9682590726483742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140"/>
        <v>2183</v>
      </c>
      <c r="B229" s="5">
        <f t="shared" si="175"/>
        <v>1165.3930639952493</v>
      </c>
      <c r="C229" s="5">
        <f t="shared" si="175"/>
        <v>2964.1067171977288</v>
      </c>
      <c r="D229" s="5">
        <f t="shared" si="175"/>
        <v>4369.7661644574155</v>
      </c>
      <c r="E229" s="15">
        <f t="shared" si="176"/>
        <v>5.7519047687075398E-7</v>
      </c>
      <c r="F229" s="15">
        <f t="shared" si="176"/>
        <v>1.1331638091092807E-6</v>
      </c>
      <c r="G229" s="15">
        <f t="shared" si="176"/>
        <v>2.3133136072368396E-6</v>
      </c>
      <c r="H229" s="5">
        <f t="shared" si="143"/>
        <v>279108.60124381853</v>
      </c>
      <c r="I229" s="5">
        <f t="shared" si="143"/>
        <v>122291.31164339627</v>
      </c>
      <c r="J229" s="5">
        <f t="shared" si="143"/>
        <v>43403.428952313814</v>
      </c>
      <c r="K229" s="5">
        <f t="shared" si="144"/>
        <v>239497.3935119939</v>
      </c>
      <c r="L229" s="5">
        <f t="shared" si="144"/>
        <v>41257.391622866628</v>
      </c>
      <c r="M229" s="5">
        <f t="shared" si="144"/>
        <v>9932.6662614916204</v>
      </c>
      <c r="N229" s="15">
        <f t="shared" si="145"/>
        <v>2.2008695703406023E-3</v>
      </c>
      <c r="O229" s="15">
        <f t="shared" si="145"/>
        <v>4.3317546213663682E-3</v>
      </c>
      <c r="P229" s="15">
        <f t="shared" si="145"/>
        <v>4.0455076820211655E-3</v>
      </c>
      <c r="Q229" s="5">
        <f t="shared" si="146"/>
        <v>6068.5217698078577</v>
      </c>
      <c r="R229" s="5">
        <f t="shared" si="146"/>
        <v>8796.8343248651472</v>
      </c>
      <c r="S229" s="5">
        <f t="shared" si="146"/>
        <v>5243.6444686449149</v>
      </c>
      <c r="T229" s="5">
        <f t="shared" si="177"/>
        <v>21.742510774530487</v>
      </c>
      <c r="U229" s="5">
        <f t="shared" si="177"/>
        <v>71.933436698404861</v>
      </c>
      <c r="V229" s="5">
        <f t="shared" si="177"/>
        <v>120.8117560113964</v>
      </c>
      <c r="W229" s="15">
        <f t="shared" si="148"/>
        <v>-1.0734613539272964E-2</v>
      </c>
      <c r="X229" s="15">
        <f t="shared" si="148"/>
        <v>-1.217998157191269E-2</v>
      </c>
      <c r="Y229" s="15">
        <f t="shared" si="148"/>
        <v>-9.7425357312937999E-3</v>
      </c>
      <c r="Z229" s="5">
        <f t="shared" si="151"/>
        <v>5971.3405925379348</v>
      </c>
      <c r="AA229" s="5">
        <f t="shared" si="151"/>
        <v>23866.08748489256</v>
      </c>
      <c r="AB229" s="5">
        <f t="shared" si="151"/>
        <v>62998.789153636375</v>
      </c>
      <c r="AC229" s="16">
        <f t="shared" si="172"/>
        <v>1.1470609072108722</v>
      </c>
      <c r="AD229" s="16">
        <f t="shared" si="172"/>
        <v>3.0268860070414658</v>
      </c>
      <c r="AE229" s="16">
        <f t="shared" si="172"/>
        <v>12.672877583388782</v>
      </c>
      <c r="AF229" s="15">
        <f t="shared" si="158"/>
        <v>-4.0504037456468023E-3</v>
      </c>
      <c r="AG229" s="15">
        <f t="shared" si="158"/>
        <v>2.9673830763510267E-4</v>
      </c>
      <c r="AH229" s="15">
        <f t="shared" si="158"/>
        <v>9.7937136394747881E-3</v>
      </c>
      <c r="AI229" s="1">
        <f t="shared" si="173"/>
        <v>543517.6931814783</v>
      </c>
      <c r="AJ229" s="1">
        <f t="shared" si="173"/>
        <v>233172.20666360791</v>
      </c>
      <c r="AK229" s="1">
        <f t="shared" si="173"/>
        <v>83025.508778771546</v>
      </c>
      <c r="AL229" s="14">
        <f t="shared" si="178"/>
        <v>81.266576441704146</v>
      </c>
      <c r="AM229" s="14">
        <f t="shared" si="178"/>
        <v>19.278931810558287</v>
      </c>
      <c r="AN229" s="14">
        <f t="shared" si="178"/>
        <v>6.1246108782591149</v>
      </c>
      <c r="AO229" s="11">
        <f t="shared" si="179"/>
        <v>3.6241063614378742E-3</v>
      </c>
      <c r="AP229" s="11">
        <f t="shared" si="179"/>
        <v>4.5654181699230243E-3</v>
      </c>
      <c r="AQ229" s="11">
        <f t="shared" si="179"/>
        <v>4.1414103184978972E-3</v>
      </c>
      <c r="AR229" s="1">
        <f t="shared" si="152"/>
        <v>279108.60124381853</v>
      </c>
      <c r="AS229" s="1">
        <f t="shared" si="152"/>
        <v>122291.31164339627</v>
      </c>
      <c r="AT229" s="1">
        <f t="shared" si="152"/>
        <v>43403.428952313814</v>
      </c>
      <c r="AU229" s="1">
        <f t="shared" si="159"/>
        <v>55821.720248763711</v>
      </c>
      <c r="AV229" s="1">
        <f t="shared" si="159"/>
        <v>24458.262328679255</v>
      </c>
      <c r="AW229" s="1">
        <f t="shared" si="159"/>
        <v>8680.6857904627632</v>
      </c>
      <c r="AX229" s="1">
        <f t="shared" si="160"/>
        <v>191597.91480959512</v>
      </c>
      <c r="AY229" s="1">
        <f t="shared" si="160"/>
        <v>33005.913298293301</v>
      </c>
      <c r="AZ229" s="1">
        <f t="shared" si="160"/>
        <v>7946.1330091932969</v>
      </c>
      <c r="BA229" s="1">
        <f t="shared" si="161"/>
        <v>14174.855612563109</v>
      </c>
      <c r="BB229" s="1">
        <f t="shared" si="161"/>
        <v>30839.876466106361</v>
      </c>
      <c r="BC229" s="1">
        <f t="shared" si="161"/>
        <v>39242.425805161125</v>
      </c>
      <c r="BD229" s="1">
        <f>SUM(BA229:BC229)*BT229*0.75+0.1*econlow!BD229+0.15*econhigh!BD229</f>
        <v>586.60065105005287</v>
      </c>
      <c r="BE229" s="2">
        <f t="shared" si="174"/>
        <v>0.14950789050460667</v>
      </c>
      <c r="BF229" s="2">
        <f t="shared" si="174"/>
        <v>0.11076968641152254</v>
      </c>
      <c r="BG229" s="2">
        <f t="shared" si="174"/>
        <v>5.7402569690651904E-2</v>
      </c>
      <c r="BH229" s="2">
        <f t="shared" si="155"/>
        <v>7.704637435906958E-2</v>
      </c>
      <c r="BI229" s="2">
        <f t="shared" si="162"/>
        <v>2.2352609323137459E-3</v>
      </c>
      <c r="BJ229" s="2">
        <f t="shared" si="162"/>
        <v>1.2269923427707043E-3</v>
      </c>
      <c r="BK229" s="2">
        <f t="shared" si="162"/>
        <v>3.295055007090149E-4</v>
      </c>
      <c r="BL229" s="2">
        <f t="shared" si="156"/>
        <v>623.88055223304332</v>
      </c>
      <c r="BM229" s="2">
        <f t="shared" si="156"/>
        <v>150.05050297383309</v>
      </c>
      <c r="BN229" s="2">
        <f t="shared" si="156"/>
        <v>14.301668589420316</v>
      </c>
      <c r="BO229" s="2">
        <f t="shared" si="163"/>
        <v>1397.6405313674848</v>
      </c>
      <c r="BP229" s="2">
        <f t="shared" si="163"/>
        <v>113.51814787545405</v>
      </c>
      <c r="BQ229" s="2">
        <f t="shared" si="163"/>
        <v>7.9095753703216749</v>
      </c>
      <c r="BR229" s="11">
        <f t="shared" si="164"/>
        <v>3.2964960629713075E-2</v>
      </c>
      <c r="BS229" s="17">
        <f t="shared" si="153"/>
        <v>1.0669675654358612E-3</v>
      </c>
      <c r="BT229" s="17">
        <f t="shared" si="154"/>
        <v>6.9718213430105085E-3</v>
      </c>
      <c r="BU229" s="12">
        <f>(BU$3*tempmid!$I339+BU$4*tempmid!$I339^2+BU$5*tempmid!$I339^6)*(K229/K$56)^$BW$1</f>
        <v>-13.720102909445325</v>
      </c>
      <c r="BV229" s="12">
        <f>(BV$3*tempmid!$I339+BV$4*tempmid!$I339^2+BV$5*tempmid!$I339^6)*(L229/L$56)^$BW$1</f>
        <v>-10.601951097284724</v>
      </c>
      <c r="BW229" s="12">
        <f>(BW$3*tempmid!$I339+BW$4*tempmid!$I339^2+BW$5*tempmid!$I339^6)*(M229/M$56)^$BW$1</f>
        <v>-10.059583786483966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140"/>
        <v>2184</v>
      </c>
      <c r="B230" s="5">
        <f t="shared" si="175"/>
        <v>1165.3937008020919</v>
      </c>
      <c r="C230" s="5">
        <f t="shared" si="175"/>
        <v>2964.1099080752642</v>
      </c>
      <c r="D230" s="5">
        <f t="shared" si="175"/>
        <v>4369.775767664968</v>
      </c>
      <c r="E230" s="15">
        <f t="shared" si="176"/>
        <v>5.4643095302721625E-7</v>
      </c>
      <c r="F230" s="15">
        <f t="shared" si="176"/>
        <v>1.0765056186538167E-6</v>
      </c>
      <c r="G230" s="15">
        <f t="shared" si="176"/>
        <v>2.1976479268749977E-6</v>
      </c>
      <c r="H230" s="5">
        <f t="shared" si="143"/>
        <v>279708.6248176209</v>
      </c>
      <c r="I230" s="5">
        <f t="shared" si="143"/>
        <v>122813.9853243901</v>
      </c>
      <c r="J230" s="5">
        <f t="shared" si="143"/>
        <v>43576.821454564066</v>
      </c>
      <c r="K230" s="5">
        <f t="shared" si="144"/>
        <v>240012.13034282674</v>
      </c>
      <c r="L230" s="5">
        <f t="shared" si="144"/>
        <v>41433.68131856453</v>
      </c>
      <c r="M230" s="5">
        <f t="shared" si="144"/>
        <v>9972.3243872190178</v>
      </c>
      <c r="N230" s="15">
        <f t="shared" si="145"/>
        <v>2.1492377152199094E-3</v>
      </c>
      <c r="O230" s="15">
        <f t="shared" si="145"/>
        <v>4.272923923775096E-3</v>
      </c>
      <c r="P230" s="15">
        <f t="shared" si="145"/>
        <v>3.9926968935974916E-3</v>
      </c>
      <c r="Q230" s="5">
        <f t="shared" si="146"/>
        <v>6016.2845089002876</v>
      </c>
      <c r="R230" s="5">
        <f t="shared" si="146"/>
        <v>8726.8288195773712</v>
      </c>
      <c r="S230" s="5">
        <f t="shared" si="146"/>
        <v>5213.3018425198134</v>
      </c>
      <c r="T230" s="5">
        <f t="shared" si="177"/>
        <v>21.509113323992423</v>
      </c>
      <c r="U230" s="5">
        <f t="shared" si="177"/>
        <v>71.057288765013936</v>
      </c>
      <c r="V230" s="5">
        <f t="shared" si="177"/>
        <v>119.63474316169501</v>
      </c>
      <c r="W230" s="15">
        <f t="shared" si="148"/>
        <v>-1.0734613539272964E-2</v>
      </c>
      <c r="X230" s="15">
        <f t="shared" si="148"/>
        <v>-1.217998157191269E-2</v>
      </c>
      <c r="Y230" s="15">
        <f t="shared" si="148"/>
        <v>-9.7425357312937999E-3</v>
      </c>
      <c r="Z230" s="5">
        <f t="shared" si="151"/>
        <v>5896.2656475776157</v>
      </c>
      <c r="AA230" s="5">
        <f t="shared" si="151"/>
        <v>23684.574688838424</v>
      </c>
      <c r="AB230" s="5">
        <f t="shared" si="151"/>
        <v>63250.99936232352</v>
      </c>
      <c r="AC230" s="16">
        <f t="shared" si="172"/>
        <v>1.1424148474158202</v>
      </c>
      <c r="AD230" s="16">
        <f t="shared" si="172"/>
        <v>3.0277842000725999</v>
      </c>
      <c r="AE230" s="16">
        <f t="shared" si="172"/>
        <v>12.796992117428612</v>
      </c>
      <c r="AF230" s="15">
        <f t="shared" si="158"/>
        <v>-4.0504037456468023E-3</v>
      </c>
      <c r="AG230" s="15">
        <f t="shared" si="158"/>
        <v>2.9673830763510267E-4</v>
      </c>
      <c r="AH230" s="15">
        <f t="shared" si="158"/>
        <v>9.7937136394747881E-3</v>
      </c>
      <c r="AI230" s="1">
        <f t="shared" si="173"/>
        <v>544987.64411209419</v>
      </c>
      <c r="AJ230" s="1">
        <f t="shared" si="173"/>
        <v>234313.2483259264</v>
      </c>
      <c r="AK230" s="1">
        <f t="shared" si="173"/>
        <v>83403.643691357167</v>
      </c>
      <c r="AL230" s="14">
        <f t="shared" si="178"/>
        <v>81.55814997119225</v>
      </c>
      <c r="AM230" s="14">
        <f t="shared" si="178"/>
        <v>19.366068032287071</v>
      </c>
      <c r="AN230" s="14">
        <f t="shared" si="178"/>
        <v>6.1497217596802418</v>
      </c>
      <c r="AO230" s="11">
        <f t="shared" si="179"/>
        <v>3.5878652978234954E-3</v>
      </c>
      <c r="AP230" s="11">
        <f t="shared" si="179"/>
        <v>4.519763988223794E-3</v>
      </c>
      <c r="AQ230" s="11">
        <f t="shared" si="179"/>
        <v>4.0999962153129184E-3</v>
      </c>
      <c r="AR230" s="1">
        <f t="shared" si="152"/>
        <v>279708.6248176209</v>
      </c>
      <c r="AS230" s="1">
        <f t="shared" si="152"/>
        <v>122813.9853243901</v>
      </c>
      <c r="AT230" s="1">
        <f t="shared" si="152"/>
        <v>43576.821454564066</v>
      </c>
      <c r="AU230" s="1">
        <f t="shared" si="159"/>
        <v>55941.724963524182</v>
      </c>
      <c r="AV230" s="1">
        <f t="shared" si="159"/>
        <v>24562.797064878021</v>
      </c>
      <c r="AW230" s="1">
        <f t="shared" si="159"/>
        <v>8715.3642909128139</v>
      </c>
      <c r="AX230" s="1">
        <f t="shared" si="160"/>
        <v>192009.7042742614</v>
      </c>
      <c r="AY230" s="1">
        <f t="shared" si="160"/>
        <v>33146.945054851625</v>
      </c>
      <c r="AZ230" s="1">
        <f t="shared" si="160"/>
        <v>7977.859509775215</v>
      </c>
      <c r="BA230" s="1">
        <f t="shared" si="161"/>
        <v>14177.365378481658</v>
      </c>
      <c r="BB230" s="1">
        <f t="shared" si="161"/>
        <v>30852.548099200787</v>
      </c>
      <c r="BC230" s="1">
        <f t="shared" si="161"/>
        <v>39259.924498094661</v>
      </c>
      <c r="BD230" s="1">
        <f>SUM(BA230:BC230)*BT230*0.75+0.1*econlow!BD230+0.15*econhigh!BD230</f>
        <v>569.72755511373668</v>
      </c>
      <c r="BE230" s="2">
        <f t="shared" si="174"/>
        <v>0.14950789050460667</v>
      </c>
      <c r="BF230" s="2">
        <f t="shared" si="174"/>
        <v>0.11076968641152254</v>
      </c>
      <c r="BG230" s="2">
        <f t="shared" si="174"/>
        <v>5.7402569690651904E-2</v>
      </c>
      <c r="BH230" s="2">
        <f t="shared" si="155"/>
        <v>7.6868465301922345E-2</v>
      </c>
      <c r="BI230" s="2">
        <f t="shared" si="162"/>
        <v>2.2352609323137459E-3</v>
      </c>
      <c r="BJ230" s="2">
        <f t="shared" si="162"/>
        <v>1.2269923427707043E-3</v>
      </c>
      <c r="BK230" s="2">
        <f t="shared" si="162"/>
        <v>3.295055007090149E-4</v>
      </c>
      <c r="BL230" s="2">
        <f t="shared" si="156"/>
        <v>625.22176148603103</v>
      </c>
      <c r="BM230" s="2">
        <f t="shared" si="156"/>
        <v>150.69181957818031</v>
      </c>
      <c r="BN230" s="2">
        <f t="shared" si="156"/>
        <v>14.358802372693475</v>
      </c>
      <c r="BO230" s="2">
        <f t="shared" si="163"/>
        <v>1418.4790493490564</v>
      </c>
      <c r="BP230" s="2">
        <f t="shared" si="163"/>
        <v>114.8770186508189</v>
      </c>
      <c r="BQ230" s="2">
        <f t="shared" si="163"/>
        <v>7.9095083260699326</v>
      </c>
      <c r="BR230" s="11">
        <f t="shared" si="164"/>
        <v>3.291226412106571E-2</v>
      </c>
      <c r="BS230" s="17">
        <f t="shared" si="153"/>
        <v>1.032917481330073E-3</v>
      </c>
      <c r="BT230" s="17">
        <f t="shared" si="154"/>
        <v>6.768758585447095E-3</v>
      </c>
      <c r="BU230" s="12">
        <f>(BU$3*tempmid!$I340+BU$4*tempmid!$I340^2+BU$5*tempmid!$I340^6)*(K230/K$56)^$BW$1</f>
        <v>-13.890194510306564</v>
      </c>
      <c r="BV230" s="12">
        <f>(BV$3*tempmid!$I340+BV$4*tempmid!$I340^2+BV$5*tempmid!$I340^6)*(L230/L$56)^$BW$1</f>
        <v>-10.710975028559108</v>
      </c>
      <c r="BW230" s="12">
        <f>(BW$3*tempmid!$I340+BW$4*tempmid!$I340^2+BW$5*tempmid!$I340^6)*(M230/M$56)^$BW$1</f>
        <v>-10.150781780396427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140"/>
        <v>2185</v>
      </c>
      <c r="B231" s="5">
        <f t="shared" si="175"/>
        <v>1165.394305768923</v>
      </c>
      <c r="C231" s="5">
        <f t="shared" si="175"/>
        <v>2964.1129394121863</v>
      </c>
      <c r="D231" s="5">
        <f t="shared" si="175"/>
        <v>4369.7848907321913</v>
      </c>
      <c r="E231" s="15">
        <f t="shared" si="176"/>
        <v>5.1910940537585537E-7</v>
      </c>
      <c r="F231" s="15">
        <f t="shared" si="176"/>
        <v>1.0226803377211258E-6</v>
      </c>
      <c r="G231" s="15">
        <f t="shared" si="176"/>
        <v>2.0877655305312479E-6</v>
      </c>
      <c r="H231" s="5">
        <f t="shared" si="143"/>
        <v>280295.64289143897</v>
      </c>
      <c r="I231" s="5">
        <f t="shared" si="143"/>
        <v>123331.73983550406</v>
      </c>
      <c r="J231" s="5">
        <f t="shared" si="143"/>
        <v>43748.625655916097</v>
      </c>
      <c r="K231" s="5">
        <f t="shared" si="144"/>
        <v>240515.71344044016</v>
      </c>
      <c r="L231" s="5">
        <f t="shared" si="144"/>
        <v>41608.313298602581</v>
      </c>
      <c r="M231" s="5">
        <f t="shared" si="144"/>
        <v>10011.619965253181</v>
      </c>
      <c r="N231" s="15">
        <f t="shared" si="145"/>
        <v>2.098156859380973E-3</v>
      </c>
      <c r="O231" s="15">
        <f t="shared" si="145"/>
        <v>4.2147348360235259E-3</v>
      </c>
      <c r="P231" s="15">
        <f t="shared" si="145"/>
        <v>3.9404632769994841E-3</v>
      </c>
      <c r="Q231" s="5">
        <f t="shared" si="146"/>
        <v>5964.1927202395973</v>
      </c>
      <c r="R231" s="5">
        <f t="shared" si="146"/>
        <v>8656.8783328338777</v>
      </c>
      <c r="S231" s="5">
        <f t="shared" si="146"/>
        <v>5182.8645688854658</v>
      </c>
      <c r="T231" s="5">
        <f t="shared" si="177"/>
        <v>21.278221304886937</v>
      </c>
      <c r="U231" s="5">
        <f t="shared" si="177"/>
        <v>70.191812297305987</v>
      </c>
      <c r="V231" s="5">
        <f t="shared" si="177"/>
        <v>118.46919740173804</v>
      </c>
      <c r="W231" s="15">
        <f t="shared" si="148"/>
        <v>-1.0734613539272964E-2</v>
      </c>
      <c r="X231" s="15">
        <f t="shared" si="148"/>
        <v>-1.217998157191269E-2</v>
      </c>
      <c r="Y231" s="15">
        <f t="shared" si="148"/>
        <v>-9.7425357312937999E-3</v>
      </c>
      <c r="Z231" s="5">
        <f t="shared" si="151"/>
        <v>5821.8344708017976</v>
      </c>
      <c r="AA231" s="5">
        <f t="shared" si="151"/>
        <v>23503.06423244434</v>
      </c>
      <c r="AB231" s="5">
        <f t="shared" si="151"/>
        <v>63500.87173282935</v>
      </c>
      <c r="AC231" s="16">
        <f t="shared" ref="AC231:AE246" si="180">AC230*(1+AF231)</f>
        <v>1.1377876060387646</v>
      </c>
      <c r="AD231" s="16">
        <f t="shared" si="180"/>
        <v>3.0286826596320138</v>
      </c>
      <c r="AE231" s="16">
        <f t="shared" si="180"/>
        <v>12.922322193673324</v>
      </c>
      <c r="AF231" s="15">
        <f t="shared" si="158"/>
        <v>-4.0504037456468023E-3</v>
      </c>
      <c r="AG231" s="15">
        <f t="shared" si="158"/>
        <v>2.9673830763510267E-4</v>
      </c>
      <c r="AH231" s="15">
        <f t="shared" si="158"/>
        <v>9.7937136394747881E-3</v>
      </c>
      <c r="AI231" s="1">
        <f t="shared" si="173"/>
        <v>546430.60466440895</v>
      </c>
      <c r="AJ231" s="1">
        <f t="shared" si="173"/>
        <v>235444.72055821179</v>
      </c>
      <c r="AK231" s="1">
        <f t="shared" si="173"/>
        <v>83778.643613134263</v>
      </c>
      <c r="AL231" s="14">
        <f t="shared" si="178"/>
        <v>81.847843430668206</v>
      </c>
      <c r="AM231" s="14">
        <f t="shared" si="178"/>
        <v>19.452722788604039</v>
      </c>
      <c r="AN231" s="14">
        <f t="shared" si="178"/>
        <v>6.1746834572607598</v>
      </c>
      <c r="AO231" s="11">
        <f t="shared" si="179"/>
        <v>3.5519866448452606E-3</v>
      </c>
      <c r="AP231" s="11">
        <f t="shared" si="179"/>
        <v>4.4745663483415563E-3</v>
      </c>
      <c r="AQ231" s="11">
        <f t="shared" si="179"/>
        <v>4.0589962531597888E-3</v>
      </c>
      <c r="AR231" s="1">
        <f t="shared" si="152"/>
        <v>280295.64289143897</v>
      </c>
      <c r="AS231" s="1">
        <f t="shared" si="152"/>
        <v>123331.73983550406</v>
      </c>
      <c r="AT231" s="1">
        <f t="shared" si="152"/>
        <v>43748.625655916097</v>
      </c>
      <c r="AU231" s="1">
        <f t="shared" si="159"/>
        <v>56059.128578287797</v>
      </c>
      <c r="AV231" s="1">
        <f t="shared" si="159"/>
        <v>24666.347967100814</v>
      </c>
      <c r="AW231" s="1">
        <f t="shared" si="159"/>
        <v>8749.7251311832206</v>
      </c>
      <c r="AX231" s="1">
        <f t="shared" si="160"/>
        <v>192412.57075235213</v>
      </c>
      <c r="AY231" s="1">
        <f t="shared" si="160"/>
        <v>33286.650638882064</v>
      </c>
      <c r="AZ231" s="1">
        <f t="shared" si="160"/>
        <v>8009.2959722025444</v>
      </c>
      <c r="BA231" s="1">
        <f t="shared" si="161"/>
        <v>14179.81535653872</v>
      </c>
      <c r="BB231" s="1">
        <f t="shared" si="161"/>
        <v>30865.046348064658</v>
      </c>
      <c r="BC231" s="1">
        <f t="shared" si="161"/>
        <v>39277.191603987587</v>
      </c>
      <c r="BD231" s="1">
        <f>SUM(BA231:BC231)*BT231*0.75+0.1*econlow!BD231+0.15*econhigh!BD231</f>
        <v>553.3365938659058</v>
      </c>
      <c r="BE231" s="2">
        <f t="shared" si="174"/>
        <v>0.14950789050460667</v>
      </c>
      <c r="BF231" s="2">
        <f t="shared" si="174"/>
        <v>0.11076968641152254</v>
      </c>
      <c r="BG231" s="2">
        <f t="shared" si="174"/>
        <v>5.7402569690651904E-2</v>
      </c>
      <c r="BH231" s="2">
        <f t="shared" si="155"/>
        <v>7.6691531101243743E-2</v>
      </c>
      <c r="BI231" s="2">
        <f t="shared" si="162"/>
        <v>2.2352609323137459E-3</v>
      </c>
      <c r="BJ231" s="2">
        <f t="shared" si="162"/>
        <v>1.2269923427707043E-3</v>
      </c>
      <c r="BK231" s="2">
        <f t="shared" si="162"/>
        <v>3.295055007090149E-4</v>
      </c>
      <c r="BL231" s="2">
        <f t="shared" si="156"/>
        <v>626.53390005299866</v>
      </c>
      <c r="BM231" s="2">
        <f t="shared" si="156"/>
        <v>151.32710039875212</v>
      </c>
      <c r="BN231" s="2">
        <f t="shared" si="156"/>
        <v>14.415412802083889</v>
      </c>
      <c r="BO231" s="2">
        <f t="shared" si="163"/>
        <v>1439.6290549483842</v>
      </c>
      <c r="BP231" s="2">
        <f t="shared" si="163"/>
        <v>116.25223001609837</v>
      </c>
      <c r="BQ231" s="2">
        <f t="shared" si="163"/>
        <v>7.9094458534359164</v>
      </c>
      <c r="BR231" s="11">
        <f t="shared" si="164"/>
        <v>3.2860136289698277E-2</v>
      </c>
      <c r="BS231" s="17">
        <f t="shared" si="153"/>
        <v>1.0000050509701439E-3</v>
      </c>
      <c r="BT231" s="17">
        <f t="shared" si="154"/>
        <v>6.5716102771331015E-3</v>
      </c>
      <c r="BU231" s="12">
        <f>(BU$3*tempmid!$I341+BU$4*tempmid!$I341^2+BU$5*tempmid!$I341^6)*(K231/K$56)^$BW$1</f>
        <v>-14.060278311929698</v>
      </c>
      <c r="BV231" s="12">
        <f>(BV$3*tempmid!$I341+BV$4*tempmid!$I341^2+BV$5*tempmid!$I341^6)*(L231/L$56)^$BW$1</f>
        <v>-10.819869942771065</v>
      </c>
      <c r="BW231" s="12">
        <f>(BW$3*tempmid!$I341+BW$4*tempmid!$I341^2+BW$5*tempmid!$I341^6)*(M231/M$56)^$BW$1</f>
        <v>-10.241850322364067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140"/>
        <v>2186</v>
      </c>
      <c r="B232" s="5">
        <f t="shared" si="175"/>
        <v>1165.3948804877107</v>
      </c>
      <c r="C232" s="5">
        <f t="shared" si="175"/>
        <v>2964.1158191852069</v>
      </c>
      <c r="D232" s="5">
        <f t="shared" si="175"/>
        <v>4369.7935576641485</v>
      </c>
      <c r="E232" s="15">
        <f t="shared" si="176"/>
        <v>4.9315393510706261E-7</v>
      </c>
      <c r="F232" s="15">
        <f t="shared" si="176"/>
        <v>9.7154632083506949E-7</v>
      </c>
      <c r="G232" s="15">
        <f t="shared" si="176"/>
        <v>1.9833772540046856E-6</v>
      </c>
      <c r="H232" s="5">
        <f t="shared" si="143"/>
        <v>280869.72028081742</v>
      </c>
      <c r="I232" s="5">
        <f t="shared" si="143"/>
        <v>123844.57236204759</v>
      </c>
      <c r="J232" s="5">
        <f t="shared" si="143"/>
        <v>43918.842418929438</v>
      </c>
      <c r="K232" s="5">
        <f t="shared" si="144"/>
        <v>241008.19815106373</v>
      </c>
      <c r="L232" s="5">
        <f t="shared" si="144"/>
        <v>41781.286534238963</v>
      </c>
      <c r="M232" s="5">
        <f t="shared" si="144"/>
        <v>10050.553152997471</v>
      </c>
      <c r="N232" s="15">
        <f t="shared" si="145"/>
        <v>2.0476196901186849E-3</v>
      </c>
      <c r="O232" s="15">
        <f t="shared" si="145"/>
        <v>4.1571797057726734E-3</v>
      </c>
      <c r="P232" s="15">
        <f t="shared" si="145"/>
        <v>3.8888000023384883E-3</v>
      </c>
      <c r="Q232" s="5">
        <f t="shared" si="146"/>
        <v>5912.2536350356677</v>
      </c>
      <c r="R232" s="5">
        <f t="shared" si="146"/>
        <v>8586.9959202467981</v>
      </c>
      <c r="S232" s="5">
        <f t="shared" si="146"/>
        <v>5152.3393063792819</v>
      </c>
      <c r="T232" s="5">
        <f t="shared" si="177"/>
        <v>21.04980782237585</v>
      </c>
      <c r="U232" s="5">
        <f t="shared" si="177"/>
        <v>69.336877317025639</v>
      </c>
      <c r="V232" s="5">
        <f t="shared" si="177"/>
        <v>117.31500701299392</v>
      </c>
      <c r="W232" s="15">
        <f t="shared" si="148"/>
        <v>-1.0734613539272964E-2</v>
      </c>
      <c r="X232" s="15">
        <f t="shared" si="148"/>
        <v>-1.217998157191269E-2</v>
      </c>
      <c r="Y232" s="15">
        <f t="shared" si="148"/>
        <v>-9.7425357312937999E-3</v>
      </c>
      <c r="Z232" s="5">
        <f t="shared" si="151"/>
        <v>5748.0497141958631</v>
      </c>
      <c r="AA232" s="5">
        <f t="shared" si="151"/>
        <v>23321.592188042872</v>
      </c>
      <c r="AB232" s="5">
        <f t="shared" si="151"/>
        <v>63748.407475800966</v>
      </c>
      <c r="AC232" s="16">
        <f t="shared" si="180"/>
        <v>1.1331791068575148</v>
      </c>
      <c r="AD232" s="16">
        <f t="shared" si="180"/>
        <v>3.0295813857987968</v>
      </c>
      <c r="AE232" s="16">
        <f t="shared" si="180"/>
        <v>13.04887971679519</v>
      </c>
      <c r="AF232" s="15">
        <f t="shared" si="158"/>
        <v>-4.0504037456468023E-3</v>
      </c>
      <c r="AG232" s="15">
        <f t="shared" si="158"/>
        <v>2.9673830763510267E-4</v>
      </c>
      <c r="AH232" s="15">
        <f t="shared" si="158"/>
        <v>9.7937136394747881E-3</v>
      </c>
      <c r="AI232" s="1">
        <f t="shared" ref="AI232:AK247" si="181">(1-$AI$5)*AI231+AU231</f>
        <v>547846.67277625587</v>
      </c>
      <c r="AJ232" s="1">
        <f t="shared" si="181"/>
        <v>236566.59646949143</v>
      </c>
      <c r="AK232" s="1">
        <f t="shared" si="181"/>
        <v>84150.504383004067</v>
      </c>
      <c r="AL232" s="14">
        <f t="shared" si="178"/>
        <v>82.135658652975579</v>
      </c>
      <c r="AM232" s="14">
        <f t="shared" si="178"/>
        <v>19.538894862389807</v>
      </c>
      <c r="AN232" s="14">
        <f t="shared" si="178"/>
        <v>6.1994958441080534</v>
      </c>
      <c r="AO232" s="11">
        <f t="shared" si="179"/>
        <v>3.5164667783968077E-3</v>
      </c>
      <c r="AP232" s="11">
        <f t="shared" si="179"/>
        <v>4.4298206848581408E-3</v>
      </c>
      <c r="AQ232" s="11">
        <f t="shared" si="179"/>
        <v>4.0184062906281912E-3</v>
      </c>
      <c r="AR232" s="1">
        <f t="shared" si="152"/>
        <v>280869.72028081742</v>
      </c>
      <c r="AS232" s="1">
        <f t="shared" si="152"/>
        <v>123844.57236204759</v>
      </c>
      <c r="AT232" s="1">
        <f t="shared" si="152"/>
        <v>43918.842418929438</v>
      </c>
      <c r="AU232" s="1">
        <f t="shared" si="159"/>
        <v>56173.944056163484</v>
      </c>
      <c r="AV232" s="1">
        <f t="shared" si="159"/>
        <v>24768.91447240952</v>
      </c>
      <c r="AW232" s="1">
        <f t="shared" si="159"/>
        <v>8783.7684837858887</v>
      </c>
      <c r="AX232" s="1">
        <f t="shared" si="160"/>
        <v>192806.55852085099</v>
      </c>
      <c r="AY232" s="1">
        <f t="shared" si="160"/>
        <v>33425.029227391169</v>
      </c>
      <c r="AZ232" s="1">
        <f t="shared" si="160"/>
        <v>8040.4425223979742</v>
      </c>
      <c r="BA232" s="1">
        <f t="shared" si="161"/>
        <v>14182.206195101835</v>
      </c>
      <c r="BB232" s="1">
        <f t="shared" si="161"/>
        <v>30877.373154644087</v>
      </c>
      <c r="BC232" s="1">
        <f t="shared" si="161"/>
        <v>39294.229802404334</v>
      </c>
      <c r="BD232" s="1">
        <f>SUM(BA232:BC232)*BT232*0.75+0.1*econlow!BD232+0.15*econhigh!BD232</f>
        <v>537.41412002374079</v>
      </c>
      <c r="BE232" s="2">
        <f t="shared" ref="BE232:BG247" si="182">BE231</f>
        <v>0.14950789050460667</v>
      </c>
      <c r="BF232" s="2">
        <f t="shared" si="182"/>
        <v>0.11076968641152254</v>
      </c>
      <c r="BG232" s="2">
        <f t="shared" si="182"/>
        <v>5.7402569690651904E-2</v>
      </c>
      <c r="BH232" s="2">
        <f t="shared" si="155"/>
        <v>7.6515577422272343E-2</v>
      </c>
      <c r="BI232" s="2">
        <f t="shared" si="162"/>
        <v>2.2352609323137459E-3</v>
      </c>
      <c r="BJ232" s="2">
        <f t="shared" si="162"/>
        <v>1.2269923427707043E-3</v>
      </c>
      <c r="BK232" s="2">
        <f t="shared" si="162"/>
        <v>3.295055007090149E-4</v>
      </c>
      <c r="BL232" s="2">
        <f t="shared" si="156"/>
        <v>627.81711281360094</v>
      </c>
      <c r="BM232" s="2">
        <f t="shared" si="156"/>
        <v>151.95634198194477</v>
      </c>
      <c r="BN232" s="2">
        <f t="shared" si="156"/>
        <v>14.471500161809667</v>
      </c>
      <c r="BO232" s="2">
        <f t="shared" si="163"/>
        <v>1461.0952052866357</v>
      </c>
      <c r="BP232" s="2">
        <f t="shared" si="163"/>
        <v>117.64397845312249</v>
      </c>
      <c r="BQ232" s="2">
        <f t="shared" si="163"/>
        <v>7.9093878969207321</v>
      </c>
      <c r="BR232" s="11">
        <f t="shared" si="164"/>
        <v>3.2808570039079638E-2</v>
      </c>
      <c r="BS232" s="17">
        <f t="shared" si="153"/>
        <v>9.681901893923621E-4</v>
      </c>
      <c r="BT232" s="17">
        <f t="shared" si="154"/>
        <v>6.3802041525564089E-3</v>
      </c>
      <c r="BU232" s="12">
        <f>(BU$3*tempmid!$I342+BU$4*tempmid!$I342^2+BU$5*tempmid!$I342^6)*(K232/K$56)^$BW$1</f>
        <v>-14.230347869243962</v>
      </c>
      <c r="BV232" s="12">
        <f>(BV$3*tempmid!$I342+BV$4*tempmid!$I342^2+BV$5*tempmid!$I342^6)*(L232/L$56)^$BW$1</f>
        <v>-10.92863247987804</v>
      </c>
      <c r="BW232" s="12">
        <f>(BW$3*tempmid!$I342+BW$4*tempmid!$I342^2+BW$5*tempmid!$I342^6)*(M232/M$56)^$BW$1</f>
        <v>-10.332786792476563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140"/>
        <v>2187</v>
      </c>
      <c r="B233" s="5">
        <f t="shared" si="175"/>
        <v>1165.3954264708282</v>
      </c>
      <c r="C233" s="5">
        <f t="shared" si="175"/>
        <v>2964.1185549722345</v>
      </c>
      <c r="D233" s="5">
        <f t="shared" si="175"/>
        <v>4369.8017912658379</v>
      </c>
      <c r="E233" s="15">
        <f t="shared" si="176"/>
        <v>4.6849623835170947E-7</v>
      </c>
      <c r="F233" s="15">
        <f t="shared" si="176"/>
        <v>9.2296900479331592E-7</v>
      </c>
      <c r="G233" s="15">
        <f t="shared" si="176"/>
        <v>1.8842083913044511E-6</v>
      </c>
      <c r="H233" s="5">
        <f t="shared" si="143"/>
        <v>281430.92281207215</v>
      </c>
      <c r="I233" s="5">
        <f t="shared" si="143"/>
        <v>124352.48096348846</v>
      </c>
      <c r="J233" s="5">
        <f t="shared" si="143"/>
        <v>44087.472844437005</v>
      </c>
      <c r="K233" s="5">
        <f t="shared" si="144"/>
        <v>241489.64070017901</v>
      </c>
      <c r="L233" s="5">
        <f t="shared" si="144"/>
        <v>41952.600294914075</v>
      </c>
      <c r="M233" s="5">
        <f t="shared" si="144"/>
        <v>10089.124164065532</v>
      </c>
      <c r="N233" s="15">
        <f t="shared" si="145"/>
        <v>1.9976189723367455E-3</v>
      </c>
      <c r="O233" s="15">
        <f t="shared" si="145"/>
        <v>4.1002509708436552E-3</v>
      </c>
      <c r="P233" s="15">
        <f t="shared" si="145"/>
        <v>3.8377003216543137E-3</v>
      </c>
      <c r="Q233" s="5">
        <f t="shared" si="146"/>
        <v>5860.4742723547652</v>
      </c>
      <c r="R233" s="5">
        <f t="shared" si="146"/>
        <v>8517.1943246354604</v>
      </c>
      <c r="S233" s="5">
        <f t="shared" si="146"/>
        <v>5121.7326007272632</v>
      </c>
      <c r="T233" s="5">
        <f t="shared" si="177"/>
        <v>20.82384627032668</v>
      </c>
      <c r="U233" s="5">
        <f t="shared" si="177"/>
        <v>68.492355429050292</v>
      </c>
      <c r="V233" s="5">
        <f t="shared" si="177"/>
        <v>116.17206136535285</v>
      </c>
      <c r="W233" s="15">
        <f t="shared" si="148"/>
        <v>-1.0734613539272964E-2</v>
      </c>
      <c r="X233" s="15">
        <f t="shared" si="148"/>
        <v>-1.217998157191269E-2</v>
      </c>
      <c r="Y233" s="15">
        <f t="shared" si="148"/>
        <v>-9.7425357312937999E-3</v>
      </c>
      <c r="Z233" s="5">
        <f t="shared" si="151"/>
        <v>5674.9137353895358</v>
      </c>
      <c r="AA233" s="5">
        <f t="shared" si="151"/>
        <v>23140.193820594282</v>
      </c>
      <c r="AB233" s="5">
        <f t="shared" si="151"/>
        <v>63993.608156691931</v>
      </c>
      <c r="AC233" s="16">
        <f t="shared" si="180"/>
        <v>1.1285892739586103</v>
      </c>
      <c r="AD233" s="16">
        <f t="shared" si="180"/>
        <v>3.0304803786520615</v>
      </c>
      <c r="AE233" s="16">
        <f t="shared" si="180"/>
        <v>13.176676708057432</v>
      </c>
      <c r="AF233" s="15">
        <f t="shared" si="158"/>
        <v>-4.0504037456468023E-3</v>
      </c>
      <c r="AG233" s="15">
        <f t="shared" si="158"/>
        <v>2.9673830763510267E-4</v>
      </c>
      <c r="AH233" s="15">
        <f t="shared" si="158"/>
        <v>9.7937136394747881E-3</v>
      </c>
      <c r="AI233" s="1">
        <f t="shared" si="181"/>
        <v>549235.94955479377</v>
      </c>
      <c r="AJ233" s="1">
        <f t="shared" si="181"/>
        <v>237678.8512949518</v>
      </c>
      <c r="AK233" s="1">
        <f t="shared" si="181"/>
        <v>84519.222428489549</v>
      </c>
      <c r="AL233" s="14">
        <f t="shared" si="178"/>
        <v>82.421597694800752</v>
      </c>
      <c r="AM233" s="14">
        <f t="shared" si="178"/>
        <v>19.624583125004282</v>
      </c>
      <c r="AN233" s="14">
        <f t="shared" si="178"/>
        <v>6.2241588162757528</v>
      </c>
      <c r="AO233" s="11">
        <f t="shared" si="179"/>
        <v>3.4813021106128396E-3</v>
      </c>
      <c r="AP233" s="11">
        <f t="shared" si="179"/>
        <v>4.3855224780095592E-3</v>
      </c>
      <c r="AQ233" s="11">
        <f t="shared" si="179"/>
        <v>3.978222227721909E-3</v>
      </c>
      <c r="AR233" s="1">
        <f t="shared" si="152"/>
        <v>281430.92281207215</v>
      </c>
      <c r="AS233" s="1">
        <f t="shared" si="152"/>
        <v>124352.48096348846</v>
      </c>
      <c r="AT233" s="1">
        <f t="shared" si="152"/>
        <v>44087.472844437005</v>
      </c>
      <c r="AU233" s="1">
        <f t="shared" si="159"/>
        <v>56286.184562414433</v>
      </c>
      <c r="AV233" s="1">
        <f t="shared" si="159"/>
        <v>24870.496192697694</v>
      </c>
      <c r="AW233" s="1">
        <f t="shared" si="159"/>
        <v>8817.4945688874013</v>
      </c>
      <c r="AX233" s="1">
        <f t="shared" si="160"/>
        <v>193191.71256014321</v>
      </c>
      <c r="AY233" s="1">
        <f t="shared" si="160"/>
        <v>33562.080235931266</v>
      </c>
      <c r="AZ233" s="1">
        <f t="shared" si="160"/>
        <v>8071.2993312524241</v>
      </c>
      <c r="BA233" s="1">
        <f t="shared" si="161"/>
        <v>14184.538533273804</v>
      </c>
      <c r="BB233" s="1">
        <f t="shared" si="161"/>
        <v>30889.530434919023</v>
      </c>
      <c r="BC233" s="1">
        <f t="shared" si="161"/>
        <v>39311.04173365717</v>
      </c>
      <c r="BD233" s="1">
        <f>SUM(BA233:BC233)*BT233*0.75+0.1*econlow!BD233+0.15*econhigh!BD233</f>
        <v>521.94686721234177</v>
      </c>
      <c r="BE233" s="2">
        <f t="shared" si="182"/>
        <v>0.14950789050460667</v>
      </c>
      <c r="BF233" s="2">
        <f t="shared" si="182"/>
        <v>0.11076968641152254</v>
      </c>
      <c r="BG233" s="2">
        <f t="shared" si="182"/>
        <v>5.7402569690651904E-2</v>
      </c>
      <c r="BH233" s="2">
        <f t="shared" si="155"/>
        <v>7.6340609736353579E-2</v>
      </c>
      <c r="BI233" s="2">
        <f t="shared" si="162"/>
        <v>2.2352609323137459E-3</v>
      </c>
      <c r="BJ233" s="2">
        <f t="shared" si="162"/>
        <v>1.2269923427707043E-3</v>
      </c>
      <c r="BK233" s="2">
        <f t="shared" si="162"/>
        <v>3.295055007090149E-4</v>
      </c>
      <c r="BL233" s="2">
        <f t="shared" si="156"/>
        <v>629.07154690683024</v>
      </c>
      <c r="BM233" s="2">
        <f t="shared" si="156"/>
        <v>152.57954194674011</v>
      </c>
      <c r="BN233" s="2">
        <f t="shared" si="156"/>
        <v>14.527064814601312</v>
      </c>
      <c r="BO233" s="2">
        <f t="shared" si="163"/>
        <v>1482.8822270902594</v>
      </c>
      <c r="BP233" s="2">
        <f t="shared" si="163"/>
        <v>119.0524628066118</v>
      </c>
      <c r="BQ233" s="2">
        <f t="shared" si="163"/>
        <v>7.9093344017761096</v>
      </c>
      <c r="BR233" s="11">
        <f t="shared" si="164"/>
        <v>3.2757558347905363E-2</v>
      </c>
      <c r="BS233" s="17">
        <f t="shared" si="153"/>
        <v>9.3743431017010977E-4</v>
      </c>
      <c r="BT233" s="17">
        <f t="shared" si="154"/>
        <v>6.1943729636469991E-3</v>
      </c>
      <c r="BU233" s="12">
        <f>(BU$3*tempmid!$I343+BU$4*tempmid!$I343^2+BU$5*tempmid!$I343^6)*(K233/K$56)^$BW$1</f>
        <v>-14.400396955822856</v>
      </c>
      <c r="BV233" s="12">
        <f>(BV$3*tempmid!$I343+BV$4*tempmid!$I343^2+BV$5*tempmid!$I343^6)*(L233/L$56)^$BW$1</f>
        <v>-11.037259416262653</v>
      </c>
      <c r="BW233" s="12">
        <f>(BW$3*tempmid!$I343+BW$4*tempmid!$I343^2+BW$5*tempmid!$I343^6)*(M233/M$56)^$BW$1</f>
        <v>-10.423588680475088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140"/>
        <v>2188</v>
      </c>
      <c r="B234" s="5">
        <f t="shared" ref="B234:D249" si="183">B233*(1+E234)</f>
        <v>1165.3959451550329</v>
      </c>
      <c r="C234" s="5">
        <f t="shared" si="183"/>
        <v>2964.1211539723099</v>
      </c>
      <c r="D234" s="5">
        <f t="shared" si="183"/>
        <v>4369.8096132021819</v>
      </c>
      <c r="E234" s="15">
        <f t="shared" ref="E234:G249" si="184">E233*$E$5</f>
        <v>4.4507142643412396E-7</v>
      </c>
      <c r="F234" s="15">
        <f t="shared" si="184"/>
        <v>8.768205545536501E-7</v>
      </c>
      <c r="G234" s="15">
        <f t="shared" si="184"/>
        <v>1.7899979717392285E-6</v>
      </c>
      <c r="H234" s="5">
        <f t="shared" si="143"/>
        <v>281979.31727527938</v>
      </c>
      <c r="I234" s="5">
        <f t="shared" si="143"/>
        <v>124855.46455517501</v>
      </c>
      <c r="J234" s="5">
        <f t="shared" si="143"/>
        <v>44254.518266240731</v>
      </c>
      <c r="K234" s="5">
        <f t="shared" si="144"/>
        <v>241960.09815167807</v>
      </c>
      <c r="L234" s="5">
        <f t="shared" si="144"/>
        <v>42122.254141957856</v>
      </c>
      <c r="M234" s="5">
        <f t="shared" si="144"/>
        <v>10127.333267000429</v>
      </c>
      <c r="N234" s="15">
        <f t="shared" si="145"/>
        <v>1.9481475484208755E-3</v>
      </c>
      <c r="O234" s="15">
        <f t="shared" si="145"/>
        <v>4.0439411586210561E-3</v>
      </c>
      <c r="P234" s="15">
        <f t="shared" si="145"/>
        <v>3.7871575682444369E-3</v>
      </c>
      <c r="Q234" s="5">
        <f t="shared" si="146"/>
        <v>5808.8614420085269</v>
      </c>
      <c r="R234" s="5">
        <f t="shared" si="146"/>
        <v>8447.4859788218255</v>
      </c>
      <c r="S234" s="5">
        <f t="shared" si="146"/>
        <v>5091.0508850956321</v>
      </c>
      <c r="T234" s="5">
        <f t="shared" ref="T234:V249" si="185">T233*(1+W234)</f>
        <v>20.600310328213492</v>
      </c>
      <c r="U234" s="5">
        <f t="shared" si="185"/>
        <v>67.658119802107564</v>
      </c>
      <c r="V234" s="5">
        <f t="shared" si="185"/>
        <v>115.04025090652284</v>
      </c>
      <c r="W234" s="15">
        <f t="shared" si="148"/>
        <v>-1.0734613539272964E-2</v>
      </c>
      <c r="X234" s="15">
        <f t="shared" si="148"/>
        <v>-1.217998157191269E-2</v>
      </c>
      <c r="Y234" s="15">
        <f t="shared" si="148"/>
        <v>-9.7425357312937999E-3</v>
      </c>
      <c r="Z234" s="5">
        <f t="shared" si="151"/>
        <v>5602.4286055792272</v>
      </c>
      <c r="AA234" s="5">
        <f t="shared" si="151"/>
        <v>22958.903593714636</v>
      </c>
      <c r="AB234" s="5">
        <f t="shared" si="151"/>
        <v>64236.475687876009</v>
      </c>
      <c r="AC234" s="16">
        <f t="shared" si="180"/>
        <v>1.1240180317360715</v>
      </c>
      <c r="AD234" s="16">
        <f t="shared" si="180"/>
        <v>3.0313796382709444</v>
      </c>
      <c r="AE234" s="16">
        <f t="shared" si="180"/>
        <v>13.305725306456084</v>
      </c>
      <c r="AF234" s="15">
        <f t="shared" si="158"/>
        <v>-4.0504037456468023E-3</v>
      </c>
      <c r="AG234" s="15">
        <f t="shared" si="158"/>
        <v>2.9673830763510267E-4</v>
      </c>
      <c r="AH234" s="15">
        <f t="shared" si="158"/>
        <v>9.7937136394747881E-3</v>
      </c>
      <c r="AI234" s="1">
        <f t="shared" si="181"/>
        <v>550598.53916172881</v>
      </c>
      <c r="AJ234" s="1">
        <f t="shared" si="181"/>
        <v>238781.46235815433</v>
      </c>
      <c r="AK234" s="1">
        <f t="shared" si="181"/>
        <v>84884.794754527989</v>
      </c>
      <c r="AL234" s="14">
        <f t="shared" ref="AL234:AN249" si="186">AL233*(1+AO234)</f>
        <v>82.705662831995596</v>
      </c>
      <c r="AM234" s="14">
        <f t="shared" si="186"/>
        <v>19.709786534916393</v>
      </c>
      <c r="AN234" s="14">
        <f t="shared" si="186"/>
        <v>6.2486722923580151</v>
      </c>
      <c r="AO234" s="11">
        <f t="shared" ref="AO234:AQ249" si="187">AO$5*AO233</f>
        <v>3.4464890895067111E-3</v>
      </c>
      <c r="AP234" s="11">
        <f t="shared" si="187"/>
        <v>4.3416672532294639E-3</v>
      </c>
      <c r="AQ234" s="11">
        <f t="shared" si="187"/>
        <v>3.9384400054446895E-3</v>
      </c>
      <c r="AR234" s="1">
        <f t="shared" si="152"/>
        <v>281979.31727527938</v>
      </c>
      <c r="AS234" s="1">
        <f t="shared" si="152"/>
        <v>124855.46455517501</v>
      </c>
      <c r="AT234" s="1">
        <f t="shared" si="152"/>
        <v>44254.518266240731</v>
      </c>
      <c r="AU234" s="1">
        <f t="shared" si="159"/>
        <v>56395.863455055878</v>
      </c>
      <c r="AV234" s="1">
        <f t="shared" si="159"/>
        <v>24971.092911035004</v>
      </c>
      <c r="AW234" s="1">
        <f t="shared" si="159"/>
        <v>8850.9036532481459</v>
      </c>
      <c r="AX234" s="1">
        <f t="shared" si="160"/>
        <v>193568.07852134245</v>
      </c>
      <c r="AY234" s="1">
        <f t="shared" si="160"/>
        <v>33697.803313566284</v>
      </c>
      <c r="AZ234" s="1">
        <f t="shared" si="160"/>
        <v>8101.866613600343</v>
      </c>
      <c r="BA234" s="1">
        <f t="shared" si="161"/>
        <v>14186.813001026821</v>
      </c>
      <c r="BB234" s="1">
        <f t="shared" si="161"/>
        <v>30901.520079353391</v>
      </c>
      <c r="BC234" s="1">
        <f t="shared" si="161"/>
        <v>39327.629999652003</v>
      </c>
      <c r="BD234" s="1">
        <f>SUM(BA234:BC234)*BT234*0.75+0.1*econlow!BD234+0.15*econhigh!BD234</f>
        <v>506.92193956492298</v>
      </c>
      <c r="BE234" s="2">
        <f t="shared" si="182"/>
        <v>0.14950789050460667</v>
      </c>
      <c r="BF234" s="2">
        <f t="shared" si="182"/>
        <v>0.11076968641152254</v>
      </c>
      <c r="BG234" s="2">
        <f t="shared" si="182"/>
        <v>5.7402569690651904E-2</v>
      </c>
      <c r="BH234" s="2">
        <f t="shared" si="155"/>
        <v>7.6166633320692484E-2</v>
      </c>
      <c r="BI234" s="2">
        <f t="shared" si="162"/>
        <v>2.2352609323137459E-3</v>
      </c>
      <c r="BJ234" s="2">
        <f t="shared" si="162"/>
        <v>1.2269923427707043E-3</v>
      </c>
      <c r="BK234" s="2">
        <f t="shared" si="162"/>
        <v>3.295055007090149E-4</v>
      </c>
      <c r="BL234" s="2">
        <f t="shared" si="156"/>
        <v>630.29735162593454</v>
      </c>
      <c r="BM234" s="2">
        <f t="shared" si="156"/>
        <v>153.19669896227882</v>
      </c>
      <c r="BN234" s="2">
        <f t="shared" si="156"/>
        <v>14.582107199953898</v>
      </c>
      <c r="BO234" s="2">
        <f t="shared" si="163"/>
        <v>1504.9949177316662</v>
      </c>
      <c r="BP234" s="2">
        <f t="shared" si="163"/>
        <v>120.47788431262843</v>
      </c>
      <c r="BQ234" s="2">
        <f t="shared" si="163"/>
        <v>7.9092853139935642</v>
      </c>
      <c r="BR234" s="11">
        <f t="shared" si="164"/>
        <v>3.2707094270086862E-2</v>
      </c>
      <c r="BS234" s="17">
        <f t="shared" si="153"/>
        <v>9.0770026575231891E-4</v>
      </c>
      <c r="BT234" s="17">
        <f t="shared" si="154"/>
        <v>6.0139543336378632E-3</v>
      </c>
      <c r="BU234" s="12">
        <f>(BU$3*tempmid!$I344+BU$4*tempmid!$I344^2+BU$5*tempmid!$I344^6)*(K234/K$56)^$BW$1</f>
        <v>-14.570419559888746</v>
      </c>
      <c r="BV234" s="12">
        <f>(BV$3*tempmid!$I344+BV$4*tempmid!$I344^2+BV$5*tempmid!$I344^6)*(L234/L$56)^$BW$1</f>
        <v>-11.145747661722625</v>
      </c>
      <c r="BW234" s="12">
        <f>(BW$3*tempmid!$I344+BW$4*tempmid!$I344^2+BW$5*tempmid!$I344^6)*(M234/M$56)^$BW$1</f>
        <v>-10.514253583309545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140"/>
        <v>2189</v>
      </c>
      <c r="B235" s="5">
        <f t="shared" si="183"/>
        <v>1165.3964379052468</v>
      </c>
      <c r="C235" s="5">
        <f t="shared" si="183"/>
        <v>2964.1236230245463</v>
      </c>
      <c r="D235" s="5">
        <f t="shared" si="183"/>
        <v>4369.8170440550093</v>
      </c>
      <c r="E235" s="15">
        <f t="shared" si="184"/>
        <v>4.2281785511241776E-7</v>
      </c>
      <c r="F235" s="15">
        <f t="shared" si="184"/>
        <v>8.3297952682596752E-7</v>
      </c>
      <c r="G235" s="15">
        <f t="shared" si="184"/>
        <v>1.700498073152267E-6</v>
      </c>
      <c r="H235" s="5">
        <f t="shared" si="143"/>
        <v>282514.97137834539</v>
      </c>
      <c r="I235" s="5">
        <f t="shared" si="143"/>
        <v>125353.52289022467</v>
      </c>
      <c r="J235" s="5">
        <f t="shared" si="143"/>
        <v>44419.980245864201</v>
      </c>
      <c r="K235" s="5">
        <f t="shared" si="144"/>
        <v>242419.62836796953</v>
      </c>
      <c r="L235" s="5">
        <f t="shared" si="144"/>
        <v>42290.247922357521</v>
      </c>
      <c r="M235" s="5">
        <f t="shared" si="144"/>
        <v>10165.180784009277</v>
      </c>
      <c r="N235" s="15">
        <f t="shared" si="145"/>
        <v>1.8991983380804989E-3</v>
      </c>
      <c r="O235" s="15">
        <f t="shared" si="145"/>
        <v>3.988242885423432E-3</v>
      </c>
      <c r="P235" s="15">
        <f t="shared" si="145"/>
        <v>3.7371651560211827E-3</v>
      </c>
      <c r="Q235" s="5">
        <f t="shared" si="146"/>
        <v>5757.4217474731076</v>
      </c>
      <c r="R235" s="5">
        <f t="shared" si="146"/>
        <v>8377.8830085226928</v>
      </c>
      <c r="S235" s="5">
        <f t="shared" si="146"/>
        <v>5060.3004804902948</v>
      </c>
      <c r="T235" s="5">
        <f t="shared" si="185"/>
        <v>20.379173958051027</v>
      </c>
      <c r="U235" s="5">
        <f t="shared" si="185"/>
        <v>66.834045149727629</v>
      </c>
      <c r="V235" s="5">
        <f t="shared" si="185"/>
        <v>113.91946715152903</v>
      </c>
      <c r="W235" s="15">
        <f t="shared" si="148"/>
        <v>-1.0734613539272964E-2</v>
      </c>
      <c r="X235" s="15">
        <f t="shared" si="148"/>
        <v>-1.217998157191269E-2</v>
      </c>
      <c r="Y235" s="15">
        <f t="shared" si="148"/>
        <v>-9.7425357312937999E-3</v>
      </c>
      <c r="Z235" s="5">
        <f t="shared" si="151"/>
        <v>5530.5961173568885</v>
      </c>
      <c r="AA235" s="5">
        <f t="shared" si="151"/>
        <v>22777.755175993403</v>
      </c>
      <c r="AB235" s="5">
        <f t="shared" si="151"/>
        <v>64477.012320842186</v>
      </c>
      <c r="AC235" s="16">
        <f t="shared" si="180"/>
        <v>1.1194653048901533</v>
      </c>
      <c r="AD235" s="16">
        <f t="shared" si="180"/>
        <v>3.0322791647346046</v>
      </c>
      <c r="AE235" s="16">
        <f t="shared" si="180"/>
        <v>13.436037769873028</v>
      </c>
      <c r="AF235" s="15">
        <f t="shared" si="158"/>
        <v>-4.0504037456468023E-3</v>
      </c>
      <c r="AG235" s="15">
        <f t="shared" si="158"/>
        <v>2.9673830763510267E-4</v>
      </c>
      <c r="AH235" s="15">
        <f t="shared" si="158"/>
        <v>9.7937136394747881E-3</v>
      </c>
      <c r="AI235" s="1">
        <f t="shared" si="181"/>
        <v>551934.54870061181</v>
      </c>
      <c r="AJ235" s="1">
        <f t="shared" si="181"/>
        <v>239874.4090333739</v>
      </c>
      <c r="AK235" s="1">
        <f t="shared" si="181"/>
        <v>85247.218932323332</v>
      </c>
      <c r="AL235" s="14">
        <f t="shared" si="186"/>
        <v>82.987856554940592</v>
      </c>
      <c r="AM235" s="14">
        <f t="shared" si="186"/>
        <v>19.794504136335515</v>
      </c>
      <c r="AN235" s="14">
        <f t="shared" si="186"/>
        <v>6.2730362130857795</v>
      </c>
      <c r="AO235" s="11">
        <f t="shared" si="187"/>
        <v>3.4120241986116441E-3</v>
      </c>
      <c r="AP235" s="11">
        <f t="shared" si="187"/>
        <v>4.2982505806971692E-3</v>
      </c>
      <c r="AQ235" s="11">
        <f t="shared" si="187"/>
        <v>3.8990556053902425E-3</v>
      </c>
      <c r="AR235" s="1">
        <f t="shared" si="152"/>
        <v>282514.97137834539</v>
      </c>
      <c r="AS235" s="1">
        <f t="shared" si="152"/>
        <v>125353.52289022467</v>
      </c>
      <c r="AT235" s="1">
        <f t="shared" si="152"/>
        <v>44419.980245864201</v>
      </c>
      <c r="AU235" s="1">
        <f t="shared" si="159"/>
        <v>56502.99427566908</v>
      </c>
      <c r="AV235" s="1">
        <f t="shared" si="159"/>
        <v>25070.704578044937</v>
      </c>
      <c r="AW235" s="1">
        <f t="shared" si="159"/>
        <v>8883.9960491728398</v>
      </c>
      <c r="AX235" s="1">
        <f t="shared" si="160"/>
        <v>193935.70269437562</v>
      </c>
      <c r="AY235" s="1">
        <f t="shared" si="160"/>
        <v>33832.198337886017</v>
      </c>
      <c r="AZ235" s="1">
        <f t="shared" si="160"/>
        <v>8132.1446272074209</v>
      </c>
      <c r="BA235" s="1">
        <f t="shared" si="161"/>
        <v>14189.030219334205</v>
      </c>
      <c r="BB235" s="1">
        <f t="shared" si="161"/>
        <v>30913.343953334115</v>
      </c>
      <c r="BC235" s="1">
        <f t="shared" si="161"/>
        <v>39343.997164707165</v>
      </c>
      <c r="BD235" s="1">
        <f>SUM(BA235:BC235)*BT235*0.75+0.1*econlow!BD235+0.15*econhigh!BD235</f>
        <v>492.32680159652853</v>
      </c>
      <c r="BE235" s="2">
        <f t="shared" si="182"/>
        <v>0.14950789050460667</v>
      </c>
      <c r="BF235" s="2">
        <f t="shared" si="182"/>
        <v>0.11076968641152254</v>
      </c>
      <c r="BG235" s="2">
        <f t="shared" si="182"/>
        <v>5.7402569690651904E-2</v>
      </c>
      <c r="BH235" s="2">
        <f t="shared" si="155"/>
        <v>7.5993653258215457E-2</v>
      </c>
      <c r="BI235" s="2">
        <f t="shared" si="162"/>
        <v>2.2352609323137459E-3</v>
      </c>
      <c r="BJ235" s="2">
        <f t="shared" si="162"/>
        <v>1.2269923427707043E-3</v>
      </c>
      <c r="BK235" s="2">
        <f t="shared" si="162"/>
        <v>3.295055007090149E-4</v>
      </c>
      <c r="BL235" s="2">
        <f t="shared" si="156"/>
        <v>631.49467831575157</v>
      </c>
      <c r="BM235" s="2">
        <f t="shared" si="156"/>
        <v>153.80781272563789</v>
      </c>
      <c r="BN235" s="2">
        <f t="shared" si="156"/>
        <v>14.636627832398034</v>
      </c>
      <c r="BO235" s="2">
        <f t="shared" si="163"/>
        <v>1527.4381462854567</v>
      </c>
      <c r="BP235" s="2">
        <f t="shared" si="163"/>
        <v>121.92044662736808</v>
      </c>
      <c r="BQ235" s="2">
        <f t="shared" si="163"/>
        <v>7.9092405802939822</v>
      </c>
      <c r="BR235" s="11">
        <f t="shared" si="164"/>
        <v>3.2657170934704965E-2</v>
      </c>
      <c r="BS235" s="17">
        <f t="shared" si="153"/>
        <v>8.789522903334732E-4</v>
      </c>
      <c r="BT235" s="17">
        <f t="shared" si="154"/>
        <v>5.8387906151823911E-3</v>
      </c>
      <c r="BU235" s="12">
        <f>(BU$3*tempmid!$I345+BU$4*tempmid!$I345^2+BU$5*tempmid!$I345^6)*(K235/K$56)^$BW$1</f>
        <v>-14.74040988032738</v>
      </c>
      <c r="BV235" s="12">
        <f>(BV$3*tempmid!$I345+BV$4*tempmid!$I345^2+BV$5*tempmid!$I345^6)*(L235/L$56)^$BW$1</f>
        <v>-11.254094256483127</v>
      </c>
      <c r="BW235" s="12">
        <f>(BW$3*tempmid!$I345+BW$4*tempmid!$I345^2+BW$5*tempmid!$I345^6)*(M235/M$56)^$BW$1</f>
        <v>-10.604779202713944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140"/>
        <v>2190</v>
      </c>
      <c r="B236" s="5">
        <f t="shared" si="183"/>
        <v>1165.396906018148</v>
      </c>
      <c r="C236" s="5">
        <f t="shared" si="183"/>
        <v>2964.1259686261246</v>
      </c>
      <c r="D236" s="5">
        <f t="shared" si="183"/>
        <v>4369.8241033771992</v>
      </c>
      <c r="E236" s="15">
        <f t="shared" si="184"/>
        <v>4.0167696235679688E-7</v>
      </c>
      <c r="F236" s="15">
        <f t="shared" si="184"/>
        <v>7.9133055048466909E-7</v>
      </c>
      <c r="G236" s="15">
        <f t="shared" si="184"/>
        <v>1.6154731694946537E-6</v>
      </c>
      <c r="H236" s="5">
        <f t="shared" si="143"/>
        <v>283037.95370214892</v>
      </c>
      <c r="I236" s="5">
        <f t="shared" si="143"/>
        <v>125846.65654158824</v>
      </c>
      <c r="J236" s="5">
        <f t="shared" si="143"/>
        <v>44583.860567362441</v>
      </c>
      <c r="K236" s="5">
        <f t="shared" si="144"/>
        <v>242868.28997102327</v>
      </c>
      <c r="L236" s="5">
        <f t="shared" si="144"/>
        <v>42456.581762588954</v>
      </c>
      <c r="M236" s="5">
        <f t="shared" si="144"/>
        <v>10202.667089713292</v>
      </c>
      <c r="N236" s="15">
        <f t="shared" si="145"/>
        <v>1.850764338161337E-3</v>
      </c>
      <c r="O236" s="15">
        <f t="shared" si="145"/>
        <v>3.9331488558973504E-3</v>
      </c>
      <c r="P236" s="15">
        <f t="shared" si="145"/>
        <v>3.6877165788318234E-3</v>
      </c>
      <c r="Q236" s="5">
        <f t="shared" si="146"/>
        <v>5706.1615888348979</v>
      </c>
      <c r="R236" s="5">
        <f t="shared" si="146"/>
        <v>8308.3972353330319</v>
      </c>
      <c r="S236" s="5">
        <f t="shared" si="146"/>
        <v>5029.4875962020633</v>
      </c>
      <c r="T236" s="5">
        <f t="shared" si="185"/>
        <v>20.160411401361735</v>
      </c>
      <c r="U236" s="5">
        <f t="shared" si="185"/>
        <v>66.020007711427567</v>
      </c>
      <c r="V236" s="5">
        <f t="shared" si="185"/>
        <v>112.80960267231531</v>
      </c>
      <c r="W236" s="15">
        <f t="shared" si="148"/>
        <v>-1.0734613539272964E-2</v>
      </c>
      <c r="X236" s="15">
        <f t="shared" si="148"/>
        <v>-1.217998157191269E-2</v>
      </c>
      <c r="Y236" s="15">
        <f t="shared" si="148"/>
        <v>-9.7425357312937999E-3</v>
      </c>
      <c r="Z236" s="5">
        <f t="shared" si="151"/>
        <v>5459.4177924424002</v>
      </c>
      <c r="AA236" s="5">
        <f t="shared" si="151"/>
        <v>22596.781447584417</v>
      </c>
      <c r="AB236" s="5">
        <f t="shared" si="151"/>
        <v>64715.220638474711</v>
      </c>
      <c r="AC236" s="16">
        <f t="shared" si="180"/>
        <v>1.1149310184261045</v>
      </c>
      <c r="AD236" s="16">
        <f t="shared" si="180"/>
        <v>3.033178958122225</v>
      </c>
      <c r="AE236" s="16">
        <f t="shared" si="180"/>
        <v>13.567626476240331</v>
      </c>
      <c r="AF236" s="15">
        <f t="shared" si="158"/>
        <v>-4.0504037456468023E-3</v>
      </c>
      <c r="AG236" s="15">
        <f t="shared" si="158"/>
        <v>2.9673830763510267E-4</v>
      </c>
      <c r="AH236" s="15">
        <f t="shared" si="158"/>
        <v>9.7937136394747881E-3</v>
      </c>
      <c r="AI236" s="1">
        <f t="shared" si="181"/>
        <v>553244.08810621966</v>
      </c>
      <c r="AJ236" s="1">
        <f t="shared" si="181"/>
        <v>240957.67270808146</v>
      </c>
      <c r="AK236" s="1">
        <f t="shared" si="181"/>
        <v>85606.493088263844</v>
      </c>
      <c r="AL236" s="14">
        <f t="shared" si="186"/>
        <v>83.268181563949398</v>
      </c>
      <c r="AM236" s="14">
        <f t="shared" si="186"/>
        <v>19.878735057845144</v>
      </c>
      <c r="AN236" s="14">
        <f t="shared" si="186"/>
        <v>6.2972505409251331</v>
      </c>
      <c r="AO236" s="11">
        <f t="shared" si="187"/>
        <v>3.3779039566255277E-3</v>
      </c>
      <c r="AP236" s="11">
        <f t="shared" si="187"/>
        <v>4.2552680748901978E-3</v>
      </c>
      <c r="AQ236" s="11">
        <f t="shared" si="187"/>
        <v>3.8600650493363399E-3</v>
      </c>
      <c r="AR236" s="1">
        <f t="shared" si="152"/>
        <v>283037.95370214892</v>
      </c>
      <c r="AS236" s="1">
        <f t="shared" si="152"/>
        <v>125846.65654158824</v>
      </c>
      <c r="AT236" s="1">
        <f t="shared" si="152"/>
        <v>44583.860567362441</v>
      </c>
      <c r="AU236" s="1">
        <f t="shared" si="159"/>
        <v>56607.59074042979</v>
      </c>
      <c r="AV236" s="1">
        <f t="shared" si="159"/>
        <v>25169.331308317647</v>
      </c>
      <c r="AW236" s="1">
        <f t="shared" si="159"/>
        <v>8916.7721134724889</v>
      </c>
      <c r="AX236" s="1">
        <f t="shared" si="160"/>
        <v>194294.63197681861</v>
      </c>
      <c r="AY236" s="1">
        <f t="shared" si="160"/>
        <v>33965.265410071159</v>
      </c>
      <c r="AZ236" s="1">
        <f t="shared" si="160"/>
        <v>8162.1336717706326</v>
      </c>
      <c r="BA236" s="1">
        <f t="shared" si="161"/>
        <v>14191.190800299784</v>
      </c>
      <c r="BB236" s="1">
        <f t="shared" si="161"/>
        <v>30925.003897599603</v>
      </c>
      <c r="BC236" s="1">
        <f t="shared" si="161"/>
        <v>39360.14575634629</v>
      </c>
      <c r="BD236" s="1">
        <f>SUM(BA236:BC236)*BT236*0.75+0.1*econlow!BD236+0.15*econhigh!BD236</f>
        <v>478.14926834457469</v>
      </c>
      <c r="BE236" s="2">
        <f t="shared" si="182"/>
        <v>0.14950789050460667</v>
      </c>
      <c r="BF236" s="2">
        <f t="shared" si="182"/>
        <v>0.11076968641152254</v>
      </c>
      <c r="BG236" s="2">
        <f t="shared" si="182"/>
        <v>5.7402569690651904E-2</v>
      </c>
      <c r="BH236" s="2">
        <f t="shared" si="155"/>
        <v>7.5821674437538969E-2</v>
      </c>
      <c r="BI236" s="2">
        <f t="shared" si="162"/>
        <v>2.2352609323137459E-3</v>
      </c>
      <c r="BJ236" s="2">
        <f t="shared" si="162"/>
        <v>1.2269923427707043E-3</v>
      </c>
      <c r="BK236" s="2">
        <f t="shared" si="162"/>
        <v>3.295055007090149E-4</v>
      </c>
      <c r="BL236" s="2">
        <f t="shared" si="156"/>
        <v>632.66368027244027</v>
      </c>
      <c r="BM236" s="2">
        <f t="shared" si="156"/>
        <v>154.41288393982353</v>
      </c>
      <c r="BN236" s="2">
        <f t="shared" si="156"/>
        <v>14.690627299789666</v>
      </c>
      <c r="BO236" s="2">
        <f t="shared" si="163"/>
        <v>1550.216854600445</v>
      </c>
      <c r="BP236" s="2">
        <f t="shared" si="163"/>
        <v>123.38035585630264</v>
      </c>
      <c r="BQ236" s="2">
        <f t="shared" si="163"/>
        <v>7.9092001481172698</v>
      </c>
      <c r="BR236" s="11">
        <f t="shared" si="164"/>
        <v>3.2607781545926445E-2</v>
      </c>
      <c r="BS236" s="17">
        <f t="shared" si="153"/>
        <v>8.5115594514091598E-4</v>
      </c>
      <c r="BT236" s="17">
        <f t="shared" si="154"/>
        <v>5.6687287526042632E-3</v>
      </c>
      <c r="BU236" s="12">
        <f>(BU$3*tempmid!$I346+BU$4*tempmid!$I346^2+BU$5*tempmid!$I346^6)*(K236/K$56)^$BW$1</f>
        <v>-14.910362322715699</v>
      </c>
      <c r="BV236" s="12">
        <f>(BV$3*tempmid!$I346+BV$4*tempmid!$I346^2+BV$5*tempmid!$I346^6)*(L236/L$56)^$BW$1</f>
        <v>-11.362296368233308</v>
      </c>
      <c r="BW236" s="12">
        <f>(BW$3*tempmid!$I346+BW$4*tempmid!$I346^2+BW$5*tempmid!$I346^6)*(M236/M$56)^$BW$1</f>
        <v>-10.695163342801482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140"/>
        <v>2191</v>
      </c>
      <c r="B237" s="5">
        <f t="shared" si="183"/>
        <v>1165.3973507255828</v>
      </c>
      <c r="C237" s="5">
        <f t="shared" si="183"/>
        <v>2964.1281969493875</v>
      </c>
      <c r="D237" s="5">
        <f t="shared" si="183"/>
        <v>4369.830809744114</v>
      </c>
      <c r="E237" s="15">
        <f t="shared" si="184"/>
        <v>3.8159311423895703E-7</v>
      </c>
      <c r="F237" s="15">
        <f t="shared" si="184"/>
        <v>7.5176402296043561E-7</v>
      </c>
      <c r="G237" s="15">
        <f t="shared" si="184"/>
        <v>1.5346995110199209E-6</v>
      </c>
      <c r="H237" s="5">
        <f t="shared" si="143"/>
        <v>283548.33365674224</v>
      </c>
      <c r="I237" s="5">
        <f t="shared" si="143"/>
        <v>126334.86688428935</v>
      </c>
      <c r="J237" s="5">
        <f t="shared" si="143"/>
        <v>44746.161232190425</v>
      </c>
      <c r="K237" s="5">
        <f t="shared" si="144"/>
        <v>243306.14230434236</v>
      </c>
      <c r="L237" s="5">
        <f t="shared" si="144"/>
        <v>42621.256062511158</v>
      </c>
      <c r="M237" s="5">
        <f t="shared" si="144"/>
        <v>10239.792609913573</v>
      </c>
      <c r="N237" s="15">
        <f t="shared" si="145"/>
        <v>1.8028386224127058E-3</v>
      </c>
      <c r="O237" s="15">
        <f t="shared" si="145"/>
        <v>3.8786518623434851E-3</v>
      </c>
      <c r="P237" s="15">
        <f t="shared" si="145"/>
        <v>3.6388054097846734E-3</v>
      </c>
      <c r="Q237" s="5">
        <f t="shared" si="146"/>
        <v>5655.087165759297</v>
      </c>
      <c r="R237" s="5">
        <f t="shared" si="146"/>
        <v>8239.0401797942523</v>
      </c>
      <c r="S237" s="5">
        <f t="shared" si="146"/>
        <v>4998.6183302957579</v>
      </c>
      <c r="T237" s="5">
        <f t="shared" si="185"/>
        <v>19.943997176175365</v>
      </c>
      <c r="U237" s="5">
        <f t="shared" si="185"/>
        <v>65.215885234124841</v>
      </c>
      <c r="V237" s="5">
        <f t="shared" si="185"/>
        <v>111.71055108744721</v>
      </c>
      <c r="W237" s="15">
        <f t="shared" si="148"/>
        <v>-1.0734613539272964E-2</v>
      </c>
      <c r="X237" s="15">
        <f t="shared" si="148"/>
        <v>-1.217998157191269E-2</v>
      </c>
      <c r="Y237" s="15">
        <f t="shared" si="148"/>
        <v>-9.7425357312937999E-3</v>
      </c>
      <c r="Z237" s="5">
        <f t="shared" si="151"/>
        <v>5388.8948893167999</v>
      </c>
      <c r="AA237" s="5">
        <f t="shared" si="151"/>
        <v>22416.014507055486</v>
      </c>
      <c r="AB237" s="5">
        <f t="shared" si="151"/>
        <v>64951.103547418628</v>
      </c>
      <c r="AC237" s="16">
        <f t="shared" si="180"/>
        <v>1.1104150976529337</v>
      </c>
      <c r="AD237" s="16">
        <f t="shared" si="180"/>
        <v>3.0340790185130126</v>
      </c>
      <c r="AE237" s="16">
        <f t="shared" si="180"/>
        <v>13.700503924715985</v>
      </c>
      <c r="AF237" s="15">
        <f t="shared" si="158"/>
        <v>-4.0504037456468023E-3</v>
      </c>
      <c r="AG237" s="15">
        <f t="shared" si="158"/>
        <v>2.9673830763510267E-4</v>
      </c>
      <c r="AH237" s="15">
        <f t="shared" si="158"/>
        <v>9.7937136394747881E-3</v>
      </c>
      <c r="AI237" s="1">
        <f t="shared" si="181"/>
        <v>554527.27003602753</v>
      </c>
      <c r="AJ237" s="1">
        <f t="shared" si="181"/>
        <v>242031.23674559098</v>
      </c>
      <c r="AK237" s="1">
        <f t="shared" si="181"/>
        <v>85962.615892909947</v>
      </c>
      <c r="AL237" s="14">
        <f t="shared" si="186"/>
        <v>83.546640764715619</v>
      </c>
      <c r="AM237" s="14">
        <f t="shared" si="186"/>
        <v>19.962478511039386</v>
      </c>
      <c r="AN237" s="14">
        <f t="shared" si="186"/>
        <v>6.3213152596778732</v>
      </c>
      <c r="AO237" s="11">
        <f t="shared" si="187"/>
        <v>3.3441249170592722E-3</v>
      </c>
      <c r="AP237" s="11">
        <f t="shared" si="187"/>
        <v>4.2127153941412957E-3</v>
      </c>
      <c r="AQ237" s="11">
        <f t="shared" si="187"/>
        <v>3.8214643988429766E-3</v>
      </c>
      <c r="AR237" s="1">
        <f t="shared" si="152"/>
        <v>283548.33365674224</v>
      </c>
      <c r="AS237" s="1">
        <f t="shared" si="152"/>
        <v>126334.86688428935</v>
      </c>
      <c r="AT237" s="1">
        <f t="shared" si="152"/>
        <v>44746.161232190425</v>
      </c>
      <c r="AU237" s="1">
        <f t="shared" si="159"/>
        <v>56709.66673134845</v>
      </c>
      <c r="AV237" s="1">
        <f t="shared" si="159"/>
        <v>25266.973376857874</v>
      </c>
      <c r="AW237" s="1">
        <f t="shared" si="159"/>
        <v>8949.232246438085</v>
      </c>
      <c r="AX237" s="1">
        <f t="shared" si="160"/>
        <v>194644.91384347391</v>
      </c>
      <c r="AY237" s="1">
        <f t="shared" si="160"/>
        <v>34097.004850008932</v>
      </c>
      <c r="AZ237" s="1">
        <f t="shared" si="160"/>
        <v>8191.8340879308589</v>
      </c>
      <c r="BA237" s="1">
        <f t="shared" si="161"/>
        <v>14193.295347284993</v>
      </c>
      <c r="BB237" s="1">
        <f t="shared" si="161"/>
        <v>30936.501728657808</v>
      </c>
      <c r="BC237" s="1">
        <f t="shared" si="161"/>
        <v>39376.078266066259</v>
      </c>
      <c r="BD237" s="1">
        <f>SUM(BA237:BC237)*BT237*0.75+0.1*econlow!BD237+0.15*econhigh!BD237</f>
        <v>464.37749576966087</v>
      </c>
      <c r="BE237" s="2">
        <f t="shared" si="182"/>
        <v>0.14950789050460667</v>
      </c>
      <c r="BF237" s="2">
        <f t="shared" si="182"/>
        <v>0.11076968641152254</v>
      </c>
      <c r="BG237" s="2">
        <f t="shared" si="182"/>
        <v>5.7402569690651904E-2</v>
      </c>
      <c r="BH237" s="2">
        <f t="shared" si="155"/>
        <v>7.565070155304314E-2</v>
      </c>
      <c r="BI237" s="2">
        <f t="shared" si="162"/>
        <v>2.2352609323137459E-3</v>
      </c>
      <c r="BJ237" s="2">
        <f t="shared" si="162"/>
        <v>1.2269923427707043E-3</v>
      </c>
      <c r="BK237" s="2">
        <f t="shared" si="162"/>
        <v>3.295055007090149E-4</v>
      </c>
      <c r="BL237" s="2">
        <f t="shared" si="156"/>
        <v>633.80451264557871</v>
      </c>
      <c r="BM237" s="2">
        <f t="shared" si="156"/>
        <v>155.01191429197925</v>
      </c>
      <c r="BN237" s="2">
        <f t="shared" si="156"/>
        <v>14.744106261619217</v>
      </c>
      <c r="BO237" s="2">
        <f t="shared" si="163"/>
        <v>1573.3360583876749</v>
      </c>
      <c r="BP237" s="2">
        <f t="shared" si="163"/>
        <v>124.85782058366811</v>
      </c>
      <c r="BQ237" s="2">
        <f t="shared" si="163"/>
        <v>7.9091639656122208</v>
      </c>
      <c r="BR237" s="11">
        <f t="shared" si="164"/>
        <v>3.255891938287056E-2</v>
      </c>
      <c r="BS237" s="17">
        <f t="shared" si="153"/>
        <v>8.2427806603068852E-4</v>
      </c>
      <c r="BT237" s="17">
        <f t="shared" si="154"/>
        <v>5.5036201481594785E-3</v>
      </c>
      <c r="BU237" s="12">
        <f>(BU$3*tempmid!$I347+BU$4*tempmid!$I347^2+BU$5*tempmid!$I347^6)*(K237/K$56)^$BW$1</f>
        <v>-15.080271495365448</v>
      </c>
      <c r="BV237" s="12">
        <f>(BV$3*tempmid!$I347+BV$4*tempmid!$I347^2+BV$5*tempmid!$I347^6)*(L237/L$56)^$BW$1</f>
        <v>-11.470351289188406</v>
      </c>
      <c r="BW237" s="12">
        <f>(BW$3*tempmid!$I347+BW$4*tempmid!$I347^2+BW$5*tempmid!$I347^6)*(M237/M$56)^$BW$1</f>
        <v>-10.785403907680417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140"/>
        <v>2192</v>
      </c>
      <c r="B238" s="5">
        <f t="shared" si="183"/>
        <v>1165.3977731978071</v>
      </c>
      <c r="C238" s="5">
        <f t="shared" si="183"/>
        <v>2964.1303138580784</v>
      </c>
      <c r="D238" s="5">
        <f t="shared" si="183"/>
        <v>4369.8371808024613</v>
      </c>
      <c r="E238" s="15">
        <f t="shared" si="184"/>
        <v>3.6251345852700916E-7</v>
      </c>
      <c r="F238" s="15">
        <f t="shared" si="184"/>
        <v>7.141758218124138E-7</v>
      </c>
      <c r="G238" s="15">
        <f t="shared" si="184"/>
        <v>1.4579645354689247E-6</v>
      </c>
      <c r="H238" s="5">
        <f t="shared" si="143"/>
        <v>284046.18143860606</v>
      </c>
      <c r="I238" s="5">
        <f t="shared" si="143"/>
        <v>126818.15607784758</v>
      </c>
      <c r="J238" s="5">
        <f t="shared" si="143"/>
        <v>44906.884454130268</v>
      </c>
      <c r="K238" s="5">
        <f t="shared" si="144"/>
        <v>243733.24539585671</v>
      </c>
      <c r="L238" s="5">
        <f t="shared" si="144"/>
        <v>42784.271489326835</v>
      </c>
      <c r="M238" s="5">
        <f t="shared" si="144"/>
        <v>10276.557820372549</v>
      </c>
      <c r="N238" s="15">
        <f t="shared" si="145"/>
        <v>1.7554143412463752E-3</v>
      </c>
      <c r="O238" s="15">
        <f t="shared" si="145"/>
        <v>3.8247447840717985E-3</v>
      </c>
      <c r="P238" s="15">
        <f t="shared" si="145"/>
        <v>3.5904253005458742E-3</v>
      </c>
      <c r="Q238" s="5">
        <f t="shared" si="146"/>
        <v>5604.2044804793213</v>
      </c>
      <c r="R238" s="5">
        <f t="shared" si="146"/>
        <v>8169.8230645420672</v>
      </c>
      <c r="S238" s="5">
        <f t="shared" si="146"/>
        <v>4967.6986701412325</v>
      </c>
      <c r="T238" s="5">
        <f t="shared" si="185"/>
        <v>19.729906074060771</v>
      </c>
      <c r="U238" s="5">
        <f t="shared" si="185"/>
        <v>64.421556953777227</v>
      </c>
      <c r="V238" s="5">
        <f t="shared" si="185"/>
        <v>110.62220705191524</v>
      </c>
      <c r="W238" s="15">
        <f t="shared" si="148"/>
        <v>-1.0734613539272964E-2</v>
      </c>
      <c r="X238" s="15">
        <f t="shared" si="148"/>
        <v>-1.217998157191269E-2</v>
      </c>
      <c r="Y238" s="15">
        <f t="shared" si="148"/>
        <v>-9.7425357312937999E-3</v>
      </c>
      <c r="Z238" s="5">
        <f t="shared" si="151"/>
        <v>5319.0284107537727</v>
      </c>
      <c r="AA238" s="5">
        <f t="shared" si="151"/>
        <v>22235.485678480472</v>
      </c>
      <c r="AB238" s="5">
        <f t="shared" si="151"/>
        <v>65184.66427053255</v>
      </c>
      <c r="AC238" s="16">
        <f t="shared" si="180"/>
        <v>1.1059174681821775</v>
      </c>
      <c r="AD238" s="16">
        <f t="shared" si="180"/>
        <v>3.0349793459861973</v>
      </c>
      <c r="AE238" s="16">
        <f t="shared" si="180"/>
        <v>13.834682736871153</v>
      </c>
      <c r="AF238" s="15">
        <f t="shared" si="158"/>
        <v>-4.0504037456468023E-3</v>
      </c>
      <c r="AG238" s="15">
        <f t="shared" si="158"/>
        <v>2.9673830763510267E-4</v>
      </c>
      <c r="AH238" s="15">
        <f t="shared" si="158"/>
        <v>9.7937136394747881E-3</v>
      </c>
      <c r="AI238" s="1">
        <f t="shared" si="181"/>
        <v>555784.20976377325</v>
      </c>
      <c r="AJ238" s="1">
        <f t="shared" si="181"/>
        <v>243095.08644788977</v>
      </c>
      <c r="AK238" s="1">
        <f t="shared" si="181"/>
        <v>86315.586550057036</v>
      </c>
      <c r="AL238" s="14">
        <f t="shared" si="186"/>
        <v>83.823237263802326</v>
      </c>
      <c r="AM238" s="14">
        <f t="shared" si="186"/>
        <v>20.045733789162771</v>
      </c>
      <c r="AN238" s="14">
        <f t="shared" si="186"/>
        <v>6.3452303740844069</v>
      </c>
      <c r="AO238" s="11">
        <f t="shared" si="187"/>
        <v>3.3106836678886793E-3</v>
      </c>
      <c r="AP238" s="11">
        <f t="shared" si="187"/>
        <v>4.1705882401998828E-3</v>
      </c>
      <c r="AQ238" s="11">
        <f t="shared" si="187"/>
        <v>3.7832497548545467E-3</v>
      </c>
      <c r="AR238" s="1">
        <f t="shared" si="152"/>
        <v>284046.18143860606</v>
      </c>
      <c r="AS238" s="1">
        <f t="shared" si="152"/>
        <v>126818.15607784758</v>
      </c>
      <c r="AT238" s="1">
        <f t="shared" si="152"/>
        <v>44906.884454130268</v>
      </c>
      <c r="AU238" s="1">
        <f t="shared" si="159"/>
        <v>56809.236287721214</v>
      </c>
      <c r="AV238" s="1">
        <f t="shared" si="159"/>
        <v>25363.63121556952</v>
      </c>
      <c r="AW238" s="1">
        <f t="shared" si="159"/>
        <v>8981.3768908260536</v>
      </c>
      <c r="AX238" s="1">
        <f t="shared" si="160"/>
        <v>194986.59631668538</v>
      </c>
      <c r="AY238" s="1">
        <f t="shared" si="160"/>
        <v>34227.417191461471</v>
      </c>
      <c r="AZ238" s="1">
        <f t="shared" si="160"/>
        <v>8221.24625629804</v>
      </c>
      <c r="BA238" s="1">
        <f t="shared" si="161"/>
        <v>14195.344455033783</v>
      </c>
      <c r="BB238" s="1">
        <f t="shared" si="161"/>
        <v>30947.8392391944</v>
      </c>
      <c r="BC238" s="1">
        <f t="shared" si="161"/>
        <v>39391.797150081344</v>
      </c>
      <c r="BD238" s="1">
        <f>SUM(BA238:BC238)*BT238*0.75+0.1*econlow!BD238+0.15*econhigh!BD238</f>
        <v>450.99997141022811</v>
      </c>
      <c r="BE238" s="2">
        <f t="shared" si="182"/>
        <v>0.14950789050460667</v>
      </c>
      <c r="BF238" s="2">
        <f t="shared" si="182"/>
        <v>0.11076968641152254</v>
      </c>
      <c r="BG238" s="2">
        <f t="shared" si="182"/>
        <v>5.7402569690651904E-2</v>
      </c>
      <c r="BH238" s="2">
        <f t="shared" si="155"/>
        <v>7.5480739105047684E-2</v>
      </c>
      <c r="BI238" s="2">
        <f t="shared" si="162"/>
        <v>2.2352609323137459E-3</v>
      </c>
      <c r="BJ238" s="2">
        <f t="shared" si="162"/>
        <v>1.2269923427707043E-3</v>
      </c>
      <c r="BK238" s="2">
        <f t="shared" si="162"/>
        <v>3.295055007090149E-4</v>
      </c>
      <c r="BL238" s="2">
        <f t="shared" si="156"/>
        <v>634.91733234261801</v>
      </c>
      <c r="BM238" s="2">
        <f t="shared" si="156"/>
        <v>155.60490643181905</v>
      </c>
      <c r="BN238" s="2">
        <f t="shared" si="156"/>
        <v>14.797065447340071</v>
      </c>
      <c r="BO238" s="2">
        <f t="shared" si="163"/>
        <v>1596.8008483247274</v>
      </c>
      <c r="BP238" s="2">
        <f t="shared" si="163"/>
        <v>126.35305190231117</v>
      </c>
      <c r="BQ238" s="2">
        <f t="shared" si="163"/>
        <v>7.9091319816264694</v>
      </c>
      <c r="BR238" s="11">
        <f t="shared" si="164"/>
        <v>3.2510577799452739E-2</v>
      </c>
      <c r="BS238" s="17">
        <f t="shared" si="153"/>
        <v>7.9828671328831746E-4</v>
      </c>
      <c r="BT238" s="17">
        <f t="shared" si="154"/>
        <v>5.343320532193668E-3</v>
      </c>
      <c r="BU238" s="12">
        <f>(BU$3*tempmid!$I348+BU$4*tempmid!$I348^2+BU$5*tempmid!$I348^6)*(K238/K$56)^$BW$1</f>
        <v>-15.250132205385455</v>
      </c>
      <c r="BV238" s="12">
        <f>(BV$3*tempmid!$I348+BV$4*tempmid!$I348^2+BV$5*tempmid!$I348^6)*(L238/L$56)^$BW$1</f>
        <v>-11.578256433178881</v>
      </c>
      <c r="BW238" s="12">
        <f>(BW$3*tempmid!$I348+BW$4*tempmid!$I348^2+BW$5*tempmid!$I348^6)*(M238/M$56)^$BW$1</f>
        <v>-10.875498899091948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140"/>
        <v>2193</v>
      </c>
      <c r="B239" s="5">
        <f t="shared" si="183"/>
        <v>1165.3981745465655</v>
      </c>
      <c r="C239" s="5">
        <f t="shared" si="183"/>
        <v>2964.1323249227712</v>
      </c>
      <c r="D239" s="5">
        <f t="shared" si="183"/>
        <v>4369.8432333167148</v>
      </c>
      <c r="E239" s="15">
        <f t="shared" si="184"/>
        <v>3.4438778560065868E-7</v>
      </c>
      <c r="F239" s="15">
        <f t="shared" si="184"/>
        <v>6.7846703072179308E-7</v>
      </c>
      <c r="G239" s="15">
        <f t="shared" si="184"/>
        <v>1.3850663086954785E-6</v>
      </c>
      <c r="H239" s="5">
        <f t="shared" si="143"/>
        <v>284531.56798894331</v>
      </c>
      <c r="I239" s="5">
        <f t="shared" si="143"/>
        <v>127296.52704888818</v>
      </c>
      <c r="J239" s="5">
        <f t="shared" si="143"/>
        <v>45066.032654280149</v>
      </c>
      <c r="K239" s="5">
        <f t="shared" si="144"/>
        <v>244149.65992172516</v>
      </c>
      <c r="L239" s="5">
        <f t="shared" si="144"/>
        <v>42945.628971609702</v>
      </c>
      <c r="M239" s="5">
        <f t="shared" si="144"/>
        <v>10312.963245611671</v>
      </c>
      <c r="N239" s="15">
        <f t="shared" si="145"/>
        <v>1.7084847214507981E-3</v>
      </c>
      <c r="O239" s="15">
        <f t="shared" si="145"/>
        <v>3.7714205867247497E-3</v>
      </c>
      <c r="P239" s="15">
        <f t="shared" si="145"/>
        <v>3.5425699806748145E-3</v>
      </c>
      <c r="Q239" s="5">
        <f t="shared" si="146"/>
        <v>5553.5193408007744</v>
      </c>
      <c r="R239" s="5">
        <f t="shared" si="146"/>
        <v>8100.7568175284223</v>
      </c>
      <c r="S239" s="5">
        <f t="shared" si="146"/>
        <v>4936.7344929846759</v>
      </c>
      <c r="T239" s="5">
        <f t="shared" si="185"/>
        <v>19.518113157189575</v>
      </c>
      <c r="U239" s="5">
        <f t="shared" si="185"/>
        <v>63.636903577246294</v>
      </c>
      <c r="V239" s="5">
        <f t="shared" si="185"/>
        <v>109.54446624703738</v>
      </c>
      <c r="W239" s="15">
        <f t="shared" si="148"/>
        <v>-1.0734613539272964E-2</v>
      </c>
      <c r="X239" s="15">
        <f t="shared" si="148"/>
        <v>-1.217998157191269E-2</v>
      </c>
      <c r="Y239" s="15">
        <f t="shared" si="148"/>
        <v>-9.7425357312937999E-3</v>
      </c>
      <c r="Z239" s="5">
        <f t="shared" si="151"/>
        <v>5249.8191112472705</v>
      </c>
      <c r="AA239" s="5">
        <f t="shared" si="151"/>
        <v>22055.225518759955</v>
      </c>
      <c r="AB239" s="5">
        <f t="shared" si="151"/>
        <v>65415.90633942929</v>
      </c>
      <c r="AC239" s="16">
        <f t="shared" si="180"/>
        <v>1.1014380559266761</v>
      </c>
      <c r="AD239" s="16">
        <f t="shared" si="180"/>
        <v>3.0358799406210326</v>
      </c>
      <c r="AE239" s="16">
        <f t="shared" si="180"/>
        <v>13.970175657889055</v>
      </c>
      <c r="AF239" s="15">
        <f t="shared" si="158"/>
        <v>-4.0504037456468023E-3</v>
      </c>
      <c r="AG239" s="15">
        <f t="shared" si="158"/>
        <v>2.9673830763510267E-4</v>
      </c>
      <c r="AH239" s="15">
        <f t="shared" si="158"/>
        <v>9.7937136394747881E-3</v>
      </c>
      <c r="AI239" s="1">
        <f t="shared" si="181"/>
        <v>557015.02507511713</v>
      </c>
      <c r="AJ239" s="1">
        <f t="shared" si="181"/>
        <v>244149.20901867031</v>
      </c>
      <c r="AK239" s="1">
        <f t="shared" si="181"/>
        <v>86665.404785877385</v>
      </c>
      <c r="AL239" s="14">
        <f t="shared" si="186"/>
        <v>84.097974364175172</v>
      </c>
      <c r="AM239" s="14">
        <f t="shared" si="186"/>
        <v>20.128500265753956</v>
      </c>
      <c r="AN239" s="14">
        <f t="shared" si="186"/>
        <v>6.368995909429084</v>
      </c>
      <c r="AO239" s="11">
        <f t="shared" si="187"/>
        <v>3.2775768312097923E-3</v>
      </c>
      <c r="AP239" s="11">
        <f t="shared" si="187"/>
        <v>4.1288823577978837E-3</v>
      </c>
      <c r="AQ239" s="11">
        <f t="shared" si="187"/>
        <v>3.7454172573060012E-3</v>
      </c>
      <c r="AR239" s="1">
        <f t="shared" si="152"/>
        <v>284531.56798894331</v>
      </c>
      <c r="AS239" s="1">
        <f t="shared" si="152"/>
        <v>127296.52704888818</v>
      </c>
      <c r="AT239" s="1">
        <f t="shared" si="152"/>
        <v>45066.032654280149</v>
      </c>
      <c r="AU239" s="1">
        <f t="shared" si="159"/>
        <v>56906.313597788663</v>
      </c>
      <c r="AV239" s="1">
        <f t="shared" si="159"/>
        <v>25459.305409777637</v>
      </c>
      <c r="AW239" s="1">
        <f t="shared" si="159"/>
        <v>9013.2065308560304</v>
      </c>
      <c r="AX239" s="1">
        <f t="shared" si="160"/>
        <v>195319.72793738014</v>
      </c>
      <c r="AY239" s="1">
        <f t="shared" si="160"/>
        <v>34356.503177287763</v>
      </c>
      <c r="AZ239" s="1">
        <f t="shared" si="160"/>
        <v>8250.3705964893379</v>
      </c>
      <c r="BA239" s="1">
        <f t="shared" si="161"/>
        <v>14197.338709795375</v>
      </c>
      <c r="BB239" s="1">
        <f t="shared" si="161"/>
        <v>30959.018198471502</v>
      </c>
      <c r="BC239" s="1">
        <f t="shared" si="161"/>
        <v>39407.304830044588</v>
      </c>
      <c r="BD239" s="1">
        <f>SUM(BA239:BC239)*BT239*0.75+0.1*econlow!BD239+0.15*econhigh!BD239</f>
        <v>438.00550528477936</v>
      </c>
      <c r="BE239" s="2">
        <f t="shared" si="182"/>
        <v>0.14950789050460667</v>
      </c>
      <c r="BF239" s="2">
        <f t="shared" si="182"/>
        <v>0.11076968641152254</v>
      </c>
      <c r="BG239" s="2">
        <f t="shared" si="182"/>
        <v>5.7402569690651904E-2</v>
      </c>
      <c r="BH239" s="2">
        <f t="shared" si="155"/>
        <v>7.5311791400088604E-2</v>
      </c>
      <c r="BI239" s="2">
        <f t="shared" si="162"/>
        <v>2.2352609323137459E-3</v>
      </c>
      <c r="BJ239" s="2">
        <f t="shared" si="162"/>
        <v>1.2269923427707043E-3</v>
      </c>
      <c r="BK239" s="2">
        <f t="shared" si="162"/>
        <v>3.295055007090149E-4</v>
      </c>
      <c r="BL239" s="2">
        <f t="shared" si="156"/>
        <v>636.00229793565745</v>
      </c>
      <c r="BM239" s="2">
        <f t="shared" si="156"/>
        <v>156.19186395028964</v>
      </c>
      <c r="BN239" s="2">
        <f t="shared" si="156"/>
        <v>14.849505654717396</v>
      </c>
      <c r="BO239" s="2">
        <f t="shared" si="163"/>
        <v>1620.6163911765047</v>
      </c>
      <c r="BP239" s="2">
        <f t="shared" si="163"/>
        <v>127.86626344389373</v>
      </c>
      <c r="BQ239" s="2">
        <f t="shared" si="163"/>
        <v>7.9091041456969284</v>
      </c>
      <c r="BR239" s="11">
        <f t="shared" si="164"/>
        <v>3.2462750224191178E-2</v>
      </c>
      <c r="BS239" s="17">
        <f t="shared" si="153"/>
        <v>7.7315112353587025E-4</v>
      </c>
      <c r="BT239" s="17">
        <f t="shared" si="154"/>
        <v>5.1876898370812313E-3</v>
      </c>
      <c r="BU239" s="12">
        <f>(BU$3*tempmid!$I349+BU$4*tempmid!$I349^2+BU$5*tempmid!$I349^6)*(K239/K$56)^$BW$1</f>
        <v>-15.419939454765107</v>
      </c>
      <c r="BV239" s="12">
        <f>(BV$3*tempmid!$I349+BV$4*tempmid!$I349^2+BV$5*tempmid!$I349^6)*(L239/L$56)^$BW$1</f>
        <v>-11.686009332767851</v>
      </c>
      <c r="BW239" s="12">
        <f>(BW$3*tempmid!$I349+BW$4*tempmid!$I349^2+BW$5*tempmid!$I349^6)*(M239/M$56)^$BW$1</f>
        <v>-10.965446414071055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140"/>
        <v>2194</v>
      </c>
      <c r="B240" s="5">
        <f t="shared" si="183"/>
        <v>1165.3985558280174</v>
      </c>
      <c r="C240" s="5">
        <f t="shared" si="183"/>
        <v>2964.1342354355252</v>
      </c>
      <c r="D240" s="5">
        <f t="shared" si="183"/>
        <v>4369.84898321322</v>
      </c>
      <c r="E240" s="15">
        <f t="shared" si="184"/>
        <v>3.2716839632062573E-7</v>
      </c>
      <c r="F240" s="15">
        <f t="shared" si="184"/>
        <v>6.4454367918570338E-7</v>
      </c>
      <c r="G240" s="15">
        <f t="shared" si="184"/>
        <v>1.3158129932607044E-6</v>
      </c>
      <c r="H240" s="5">
        <f t="shared" si="143"/>
        <v>285004.56495299994</v>
      </c>
      <c r="I240" s="5">
        <f t="shared" si="143"/>
        <v>127769.98347394039</v>
      </c>
      <c r="J240" s="5">
        <f t="shared" si="143"/>
        <v>45223.608456102993</v>
      </c>
      <c r="K240" s="5">
        <f t="shared" si="144"/>
        <v>244555.44717103563</v>
      </c>
      <c r="L240" s="5">
        <f t="shared" si="144"/>
        <v>43105.329693399304</v>
      </c>
      <c r="M240" s="5">
        <f t="shared" si="144"/>
        <v>10349.009457724864</v>
      </c>
      <c r="N240" s="15">
        <f t="shared" si="145"/>
        <v>1.6620430658824681E-3</v>
      </c>
      <c r="O240" s="15">
        <f t="shared" si="145"/>
        <v>3.7186723215807405E-3</v>
      </c>
      <c r="P240" s="15">
        <f t="shared" si="145"/>
        <v>3.4952332568944922E-3</v>
      </c>
      <c r="Q240" s="5">
        <f t="shared" si="146"/>
        <v>5503.0373631209222</v>
      </c>
      <c r="R240" s="5">
        <f t="shared" si="146"/>
        <v>8031.8520753120947</v>
      </c>
      <c r="S240" s="5">
        <f t="shared" si="146"/>
        <v>4905.73156655813</v>
      </c>
      <c r="T240" s="5">
        <f t="shared" si="185"/>
        <v>19.308593755431346</v>
      </c>
      <c r="U240" s="5">
        <f t="shared" si="185"/>
        <v>62.861807264381852</v>
      </c>
      <c r="V240" s="5">
        <f t="shared" si="185"/>
        <v>108.4772253704601</v>
      </c>
      <c r="W240" s="15">
        <f t="shared" si="148"/>
        <v>-1.0734613539272964E-2</v>
      </c>
      <c r="X240" s="15">
        <f t="shared" si="148"/>
        <v>-1.217998157191269E-2</v>
      </c>
      <c r="Y240" s="15">
        <f t="shared" si="148"/>
        <v>-9.7425357312937999E-3</v>
      </c>
      <c r="Z240" s="5">
        <f t="shared" si="151"/>
        <v>5181.2675043331346</v>
      </c>
      <c r="AA240" s="5">
        <f t="shared" si="151"/>
        <v>21875.263825155918</v>
      </c>
      <c r="AB240" s="5">
        <f t="shared" si="151"/>
        <v>65644.833587108005</v>
      </c>
      <c r="AC240" s="16">
        <f t="shared" si="180"/>
        <v>1.0969767870993528</v>
      </c>
      <c r="AD240" s="16">
        <f t="shared" si="180"/>
        <v>3.0367808024967959</v>
      </c>
      <c r="AE240" s="16">
        <f t="shared" si="180"/>
        <v>14.106995557775582</v>
      </c>
      <c r="AF240" s="15">
        <f t="shared" si="158"/>
        <v>-4.0504037456468023E-3</v>
      </c>
      <c r="AG240" s="15">
        <f t="shared" si="158"/>
        <v>2.9673830763510267E-4</v>
      </c>
      <c r="AH240" s="15">
        <f t="shared" si="158"/>
        <v>9.7937136394747881E-3</v>
      </c>
      <c r="AI240" s="1">
        <f t="shared" si="181"/>
        <v>558219.83616539405</v>
      </c>
      <c r="AJ240" s="1">
        <f t="shared" si="181"/>
        <v>245193.59352658092</v>
      </c>
      <c r="AK240" s="1">
        <f t="shared" si="181"/>
        <v>87012.070838145679</v>
      </c>
      <c r="AL240" s="14">
        <f t="shared" si="186"/>
        <v>84.370855560779589</v>
      </c>
      <c r="AM240" s="14">
        <f t="shared" si="186"/>
        <v>20.210777393293796</v>
      </c>
      <c r="AN240" s="14">
        <f t="shared" si="186"/>
        <v>6.3926119111480624</v>
      </c>
      <c r="AO240" s="11">
        <f t="shared" si="187"/>
        <v>3.2448010628976943E-3</v>
      </c>
      <c r="AP240" s="11">
        <f t="shared" si="187"/>
        <v>4.0875935342199049E-3</v>
      </c>
      <c r="AQ240" s="11">
        <f t="shared" si="187"/>
        <v>3.707963084732941E-3</v>
      </c>
      <c r="AR240" s="1">
        <f t="shared" si="152"/>
        <v>285004.56495299994</v>
      </c>
      <c r="AS240" s="1">
        <f t="shared" si="152"/>
        <v>127769.98347394039</v>
      </c>
      <c r="AT240" s="1">
        <f t="shared" si="152"/>
        <v>45223.608456102993</v>
      </c>
      <c r="AU240" s="1">
        <f t="shared" si="159"/>
        <v>57000.912990599987</v>
      </c>
      <c r="AV240" s="1">
        <f t="shared" si="159"/>
        <v>25553.996694788078</v>
      </c>
      <c r="AW240" s="1">
        <f t="shared" si="159"/>
        <v>9044.7216912205986</v>
      </c>
      <c r="AX240" s="1">
        <f t="shared" si="160"/>
        <v>195644.3577368285</v>
      </c>
      <c r="AY240" s="1">
        <f t="shared" si="160"/>
        <v>34484.263754719446</v>
      </c>
      <c r="AZ240" s="1">
        <f t="shared" si="160"/>
        <v>8279.2075661798917</v>
      </c>
      <c r="BA240" s="1">
        <f t="shared" si="161"/>
        <v>14199.278689444924</v>
      </c>
      <c r="BB240" s="1">
        <f t="shared" si="161"/>
        <v>30970.040352716973</v>
      </c>
      <c r="BC240" s="1">
        <f t="shared" si="161"/>
        <v>39422.603693747209</v>
      </c>
      <c r="BD240" s="1">
        <f>SUM(BA240:BC240)*BT240*0.75+0.1*econlow!BD240+0.15*econhigh!BD240</f>
        <v>425.38322103550689</v>
      </c>
      <c r="BE240" s="2">
        <f t="shared" si="182"/>
        <v>0.14950789050460667</v>
      </c>
      <c r="BF240" s="2">
        <f t="shared" si="182"/>
        <v>0.11076968641152254</v>
      </c>
      <c r="BG240" s="2">
        <f t="shared" si="182"/>
        <v>5.7402569690651904E-2</v>
      </c>
      <c r="BH240" s="2">
        <f t="shared" si="155"/>
        <v>7.5143862551292448E-2</v>
      </c>
      <c r="BI240" s="2">
        <f t="shared" si="162"/>
        <v>2.2352609323137459E-3</v>
      </c>
      <c r="BJ240" s="2">
        <f t="shared" si="162"/>
        <v>1.2269923427707043E-3</v>
      </c>
      <c r="BK240" s="2">
        <f t="shared" si="162"/>
        <v>3.295055007090149E-4</v>
      </c>
      <c r="BL240" s="2">
        <f t="shared" si="156"/>
        <v>637.05956957051615</v>
      </c>
      <c r="BM240" s="2">
        <f t="shared" si="156"/>
        <v>156.77279135846427</v>
      </c>
      <c r="BN240" s="2">
        <f t="shared" si="156"/>
        <v>14.901427748196657</v>
      </c>
      <c r="BO240" s="2">
        <f t="shared" si="163"/>
        <v>1644.7879309327589</v>
      </c>
      <c r="BP240" s="2">
        <f t="shared" si="163"/>
        <v>129.39767140945941</v>
      </c>
      <c r="BQ240" s="2">
        <f t="shared" si="163"/>
        <v>7.9090804080399897</v>
      </c>
      <c r="BR240" s="11">
        <f t="shared" si="164"/>
        <v>3.2415430159970143E-2</v>
      </c>
      <c r="BS240" s="17">
        <f t="shared" si="153"/>
        <v>7.4884166365129059E-4</v>
      </c>
      <c r="BT240" s="17">
        <f t="shared" si="154"/>
        <v>5.0365920748361472E-3</v>
      </c>
      <c r="BU240" s="12">
        <f>(BU$3*tempmid!$I350+BU$4*tempmid!$I350^2+BU$5*tempmid!$I350^6)*(K240/K$56)^$BW$1</f>
        <v>-15.589688436481271</v>
      </c>
      <c r="BV240" s="12">
        <f>(BV$3*tempmid!$I350+BV$4*tempmid!$I350^2+BV$5*tempmid!$I350^6)*(L240/L$56)^$BW$1</f>
        <v>-11.793607636398079</v>
      </c>
      <c r="BW240" s="12">
        <f>(BW$3*tempmid!$I350+BW$4*tempmid!$I350^2+BW$5*tempmid!$I350^6)*(M240/M$56)^$BW$1</f>
        <v>-11.055244642631438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140"/>
        <v>2195</v>
      </c>
      <c r="B241" s="5">
        <f t="shared" si="183"/>
        <v>1165.3989180455151</v>
      </c>
      <c r="C241" s="5">
        <f t="shared" si="183"/>
        <v>2964.1360504238119</v>
      </c>
      <c r="D241" s="5">
        <f t="shared" si="183"/>
        <v>4369.854445622087</v>
      </c>
      <c r="E241" s="15">
        <f t="shared" si="184"/>
        <v>3.1080997650459445E-7</v>
      </c>
      <c r="F241" s="15">
        <f t="shared" si="184"/>
        <v>6.1231649522641822E-7</v>
      </c>
      <c r="G241" s="15">
        <f t="shared" si="184"/>
        <v>1.2500223435976691E-6</v>
      </c>
      <c r="H241" s="5">
        <f t="shared" si="143"/>
        <v>285465.24464040302</v>
      </c>
      <c r="I241" s="5">
        <f t="shared" si="143"/>
        <v>128238.52976243148</v>
      </c>
      <c r="J241" s="5">
        <f t="shared" si="143"/>
        <v>45379.614680537736</v>
      </c>
      <c r="K241" s="5">
        <f t="shared" si="144"/>
        <v>244950.66901139347</v>
      </c>
      <c r="L241" s="5">
        <f t="shared" si="144"/>
        <v>43263.375088365443</v>
      </c>
      <c r="M241" s="5">
        <f t="shared" si="144"/>
        <v>10384.697075208313</v>
      </c>
      <c r="N241" s="15">
        <f t="shared" si="145"/>
        <v>1.6160827531330746E-3</v>
      </c>
      <c r="O241" s="15">
        <f t="shared" si="145"/>
        <v>3.6664931248708843E-3</v>
      </c>
      <c r="P241" s="15">
        <f t="shared" si="145"/>
        <v>3.4484090124016209E-3</v>
      </c>
      <c r="Q241" s="5">
        <f t="shared" si="146"/>
        <v>5452.7639754577804</v>
      </c>
      <c r="R241" s="5">
        <f t="shared" si="146"/>
        <v>7963.1191864130624</v>
      </c>
      <c r="S241" s="5">
        <f t="shared" si="146"/>
        <v>4874.6955497256558</v>
      </c>
      <c r="T241" s="5">
        <f t="shared" si="185"/>
        <v>19.101323463479972</v>
      </c>
      <c r="U241" s="5">
        <f t="shared" si="185"/>
        <v>62.096151610324554</v>
      </c>
      <c r="V241" s="5">
        <f t="shared" si="185"/>
        <v>107.42038212625678</v>
      </c>
      <c r="W241" s="15">
        <f t="shared" si="148"/>
        <v>-1.0734613539272964E-2</v>
      </c>
      <c r="X241" s="15">
        <f t="shared" si="148"/>
        <v>-1.217998157191269E-2</v>
      </c>
      <c r="Y241" s="15">
        <f t="shared" si="148"/>
        <v>-9.7425357312937999E-3</v>
      </c>
      <c r="Z241" s="5">
        <f t="shared" si="151"/>
        <v>5113.3738698028847</v>
      </c>
      <c r="AA241" s="5">
        <f t="shared" si="151"/>
        <v>21695.629643026426</v>
      </c>
      <c r="AB241" s="5">
        <f t="shared" si="151"/>
        <v>65871.450140675675</v>
      </c>
      <c r="AC241" s="16">
        <f t="shared" si="180"/>
        <v>1.092533588211998</v>
      </c>
      <c r="AD241" s="16">
        <f t="shared" si="180"/>
        <v>3.0376819316927874</v>
      </c>
      <c r="AE241" s="16">
        <f t="shared" si="180"/>
        <v>14.245155432581779</v>
      </c>
      <c r="AF241" s="15">
        <f t="shared" si="158"/>
        <v>-4.0504037456468023E-3</v>
      </c>
      <c r="AG241" s="15">
        <f t="shared" si="158"/>
        <v>2.9673830763510267E-4</v>
      </c>
      <c r="AH241" s="15">
        <f t="shared" si="158"/>
        <v>9.7937136394747881E-3</v>
      </c>
      <c r="AI241" s="1">
        <f t="shared" si="181"/>
        <v>559398.76553945465</v>
      </c>
      <c r="AJ241" s="1">
        <f t="shared" si="181"/>
        <v>246228.2308687109</v>
      </c>
      <c r="AK241" s="1">
        <f t="shared" si="181"/>
        <v>87355.585445551726</v>
      </c>
      <c r="AL241" s="14">
        <f t="shared" si="186"/>
        <v>84.641884536162792</v>
      </c>
      <c r="AM241" s="14">
        <f t="shared" si="186"/>
        <v>20.292564701858236</v>
      </c>
      <c r="AN241" s="14">
        <f t="shared" si="186"/>
        <v>6.4160784444398082</v>
      </c>
      <c r="AO241" s="11">
        <f t="shared" si="187"/>
        <v>3.2123530522687174E-3</v>
      </c>
      <c r="AP241" s="11">
        <f t="shared" si="187"/>
        <v>4.0467175988777061E-3</v>
      </c>
      <c r="AQ241" s="11">
        <f t="shared" si="187"/>
        <v>3.6708834538856116E-3</v>
      </c>
      <c r="AR241" s="1">
        <f t="shared" si="152"/>
        <v>285465.24464040302</v>
      </c>
      <c r="AS241" s="1">
        <f t="shared" si="152"/>
        <v>128238.52976243148</v>
      </c>
      <c r="AT241" s="1">
        <f t="shared" si="152"/>
        <v>45379.614680537736</v>
      </c>
      <c r="AU241" s="1">
        <f t="shared" si="159"/>
        <v>57093.048928080607</v>
      </c>
      <c r="AV241" s="1">
        <f t="shared" si="159"/>
        <v>25647.7059524863</v>
      </c>
      <c r="AW241" s="1">
        <f t="shared" si="159"/>
        <v>9075.9229361075468</v>
      </c>
      <c r="AX241" s="1">
        <f t="shared" si="160"/>
        <v>195960.53520911478</v>
      </c>
      <c r="AY241" s="1">
        <f t="shared" si="160"/>
        <v>34610.70007069235</v>
      </c>
      <c r="AZ241" s="1">
        <f t="shared" si="160"/>
        <v>8307.7576601666515</v>
      </c>
      <c r="BA241" s="1">
        <f t="shared" si="161"/>
        <v>14201.164963602161</v>
      </c>
      <c r="BB241" s="1">
        <f t="shared" si="161"/>
        <v>30980.907425505004</v>
      </c>
      <c r="BC241" s="1">
        <f t="shared" si="161"/>
        <v>39437.696095797015</v>
      </c>
      <c r="BD241" s="1">
        <f>SUM(BA241:BC241)*BT241*0.75+0.1*econlow!BD241+0.15*econhigh!BD241</f>
        <v>413.12254730730956</v>
      </c>
      <c r="BE241" s="2">
        <f t="shared" si="182"/>
        <v>0.14950789050460667</v>
      </c>
      <c r="BF241" s="2">
        <f t="shared" si="182"/>
        <v>0.11076968641152254</v>
      </c>
      <c r="BG241" s="2">
        <f t="shared" si="182"/>
        <v>5.7402569690651904E-2</v>
      </c>
      <c r="BH241" s="2">
        <f t="shared" si="155"/>
        <v>7.4976956478846724E-2</v>
      </c>
      <c r="BI241" s="2">
        <f t="shared" si="162"/>
        <v>2.2352609323137459E-3</v>
      </c>
      <c r="BJ241" s="2">
        <f t="shared" si="162"/>
        <v>1.2269923427707043E-3</v>
      </c>
      <c r="BK241" s="2">
        <f t="shared" si="162"/>
        <v>3.295055007090149E-4</v>
      </c>
      <c r="BL241" s="2">
        <f t="shared" si="156"/>
        <v>638.08930887807878</v>
      </c>
      <c r="BM241" s="2">
        <f t="shared" si="156"/>
        <v>157.3476940666765</v>
      </c>
      <c r="BN241" s="2">
        <f t="shared" si="156"/>
        <v>14.952832657292749</v>
      </c>
      <c r="BO241" s="2">
        <f t="shared" si="163"/>
        <v>1669.3207899626309</v>
      </c>
      <c r="BP241" s="2">
        <f t="shared" si="163"/>
        <v>130.94749460037082</v>
      </c>
      <c r="BQ241" s="2">
        <f t="shared" si="163"/>
        <v>7.9090607195421851</v>
      </c>
      <c r="BR241" s="11">
        <f t="shared" si="164"/>
        <v>3.2368611183788615E-2</v>
      </c>
      <c r="BS241" s="17">
        <f t="shared" si="153"/>
        <v>7.2532978661047276E-4</v>
      </c>
      <c r="BT241" s="17">
        <f t="shared" si="154"/>
        <v>4.8898952182875217E-3</v>
      </c>
      <c r="BU241" s="12">
        <f>(BU$3*tempmid!$I351+BU$4*tempmid!$I351^2+BU$5*tempmid!$I351^6)*(K241/K$56)^$BW$1</f>
        <v>-15.759374530631183</v>
      </c>
      <c r="BV241" s="12">
        <f>(BV$3*tempmid!$I351+BV$4*tempmid!$I351^2+BV$5*tempmid!$I351^6)*(L241/L$56)^$BW$1</f>
        <v>-11.901049105569559</v>
      </c>
      <c r="BW241" s="12">
        <f>(BW$3*tempmid!$I351+BW$4*tempmid!$I351^2+BW$5*tempmid!$I351^6)*(M241/M$56)^$BW$1</f>
        <v>-11.144891865475341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140"/>
        <v>2196</v>
      </c>
      <c r="B242" s="5">
        <f t="shared" si="183"/>
        <v>1165.399262152245</v>
      </c>
      <c r="C242" s="5">
        <f t="shared" si="183"/>
        <v>2964.1377746637399</v>
      </c>
      <c r="D242" s="5">
        <f t="shared" si="183"/>
        <v>4369.8596349169975</v>
      </c>
      <c r="E242" s="15">
        <f t="shared" si="184"/>
        <v>2.9526947767936471E-7</v>
      </c>
      <c r="F242" s="15">
        <f t="shared" si="184"/>
        <v>5.8170067046509729E-7</v>
      </c>
      <c r="G242" s="15">
        <f t="shared" si="184"/>
        <v>1.1875212264177856E-6</v>
      </c>
      <c r="H242" s="5">
        <f t="shared" si="143"/>
        <v>285913.67998650251</v>
      </c>
      <c r="I242" s="5">
        <f t="shared" si="143"/>
        <v>128702.17103987512</v>
      </c>
      <c r="J242" s="5">
        <f t="shared" si="143"/>
        <v>45534.054341172676</v>
      </c>
      <c r="K242" s="5">
        <f t="shared" si="144"/>
        <v>245335.38785538671</v>
      </c>
      <c r="L242" s="5">
        <f t="shared" si="144"/>
        <v>43419.766834041795</v>
      </c>
      <c r="M242" s="5">
        <f t="shared" si="144"/>
        <v>10420.026761806404</v>
      </c>
      <c r="N242" s="15">
        <f t="shared" si="145"/>
        <v>1.5705972371740096E-3</v>
      </c>
      <c r="O242" s="15">
        <f t="shared" si="145"/>
        <v>3.6148762170524762E-3</v>
      </c>
      <c r="P242" s="15">
        <f t="shared" si="145"/>
        <v>3.4020912061494268E-3</v>
      </c>
      <c r="Q242" s="5">
        <f t="shared" si="146"/>
        <v>5402.7044204871818</v>
      </c>
      <c r="R242" s="5">
        <f t="shared" si="146"/>
        <v>7894.5682147253892</v>
      </c>
      <c r="S242" s="5">
        <f t="shared" si="146"/>
        <v>4843.6319931643357</v>
      </c>
      <c r="T242" s="5">
        <f t="shared" si="185"/>
        <v>18.896278138010867</v>
      </c>
      <c r="U242" s="5">
        <f t="shared" si="185"/>
        <v>61.339821628024104</v>
      </c>
      <c r="V242" s="5">
        <f t="shared" si="185"/>
        <v>106.3738352151225</v>
      </c>
      <c r="W242" s="15">
        <f t="shared" si="148"/>
        <v>-1.0734613539272964E-2</v>
      </c>
      <c r="X242" s="15">
        <f t="shared" si="148"/>
        <v>-1.217998157191269E-2</v>
      </c>
      <c r="Y242" s="15">
        <f t="shared" si="148"/>
        <v>-9.7425357312937999E-3</v>
      </c>
      <c r="Z242" s="5">
        <f t="shared" si="151"/>
        <v>5046.1382608081049</v>
      </c>
      <c r="AA242" s="5">
        <f t="shared" si="151"/>
        <v>21516.351273747383</v>
      </c>
      <c r="AB242" s="5">
        <f t="shared" si="151"/>
        <v>66095.760414161385</v>
      </c>
      <c r="AC242" s="16">
        <f t="shared" si="180"/>
        <v>1.0881083860740592</v>
      </c>
      <c r="AD242" s="16">
        <f t="shared" si="180"/>
        <v>3.0385833282883317</v>
      </c>
      <c r="AE242" s="16">
        <f t="shared" si="180"/>
        <v>14.384668405638294</v>
      </c>
      <c r="AF242" s="15">
        <f t="shared" si="158"/>
        <v>-4.0504037456468023E-3</v>
      </c>
      <c r="AG242" s="15">
        <f t="shared" si="158"/>
        <v>2.9673830763510267E-4</v>
      </c>
      <c r="AH242" s="15">
        <f t="shared" si="158"/>
        <v>9.7937136394747881E-3</v>
      </c>
      <c r="AI242" s="1">
        <f t="shared" si="181"/>
        <v>560551.93791358976</v>
      </c>
      <c r="AJ242" s="1">
        <f t="shared" si="181"/>
        <v>247253.11373432609</v>
      </c>
      <c r="AK242" s="1">
        <f t="shared" si="181"/>
        <v>87695.949837104097</v>
      </c>
      <c r="AL242" s="14">
        <f t="shared" si="186"/>
        <v>84.911065156140907</v>
      </c>
      <c r="AM242" s="14">
        <f t="shared" si="186"/>
        <v>20.373861797776556</v>
      </c>
      <c r="AN242" s="14">
        <f t="shared" si="186"/>
        <v>6.4393955938783289</v>
      </c>
      <c r="AO242" s="11">
        <f t="shared" si="187"/>
        <v>3.1802295217460302E-3</v>
      </c>
      <c r="AP242" s="11">
        <f t="shared" si="187"/>
        <v>4.006250422888929E-3</v>
      </c>
      <c r="AQ242" s="11">
        <f t="shared" si="187"/>
        <v>3.6341746193467553E-3</v>
      </c>
      <c r="AR242" s="1">
        <f t="shared" si="152"/>
        <v>285913.67998650251</v>
      </c>
      <c r="AS242" s="1">
        <f t="shared" si="152"/>
        <v>128702.17103987512</v>
      </c>
      <c r="AT242" s="1">
        <f t="shared" si="152"/>
        <v>45534.054341172676</v>
      </c>
      <c r="AU242" s="1">
        <f t="shared" si="159"/>
        <v>57182.735997300508</v>
      </c>
      <c r="AV242" s="1">
        <f t="shared" si="159"/>
        <v>25740.434207975024</v>
      </c>
      <c r="AW242" s="1">
        <f t="shared" si="159"/>
        <v>9106.8108682345355</v>
      </c>
      <c r="AX242" s="1">
        <f t="shared" si="160"/>
        <v>196268.31028430935</v>
      </c>
      <c r="AY242" s="1">
        <f t="shared" si="160"/>
        <v>34735.813467233442</v>
      </c>
      <c r="AZ242" s="1">
        <f t="shared" si="160"/>
        <v>8336.0214094451239</v>
      </c>
      <c r="BA242" s="1">
        <f t="shared" si="161"/>
        <v>14202.998093748056</v>
      </c>
      <c r="BB242" s="1">
        <f t="shared" si="161"/>
        <v>30991.621118127932</v>
      </c>
      <c r="BC242" s="1">
        <f t="shared" si="161"/>
        <v>39452.584358276654</v>
      </c>
      <c r="BD242" s="1">
        <f>SUM(BA242:BC242)*BT242*0.75+0.1*econlow!BD242+0.15*econhigh!BD242</f>
        <v>401.213209356307</v>
      </c>
      <c r="BE242" s="2">
        <f t="shared" si="182"/>
        <v>0.14950789050460667</v>
      </c>
      <c r="BF242" s="2">
        <f t="shared" si="182"/>
        <v>0.11076968641152254</v>
      </c>
      <c r="BG242" s="2">
        <f t="shared" si="182"/>
        <v>5.7402569690651904E-2</v>
      </c>
      <c r="BH242" s="2">
        <f t="shared" si="155"/>
        <v>7.481107691056374E-2</v>
      </c>
      <c r="BI242" s="2">
        <f t="shared" si="162"/>
        <v>2.2352609323137459E-3</v>
      </c>
      <c r="BJ242" s="2">
        <f t="shared" si="162"/>
        <v>1.2269923427707043E-3</v>
      </c>
      <c r="BK242" s="2">
        <f t="shared" si="162"/>
        <v>3.295055007090149E-4</v>
      </c>
      <c r="BL242" s="2">
        <f t="shared" si="156"/>
        <v>639.09167888788363</v>
      </c>
      <c r="BM242" s="2">
        <f t="shared" si="156"/>
        <v>157.91657836389226</v>
      </c>
      <c r="BN242" s="2">
        <f t="shared" si="156"/>
        <v>15.003721374999596</v>
      </c>
      <c r="BO242" s="2">
        <f t="shared" si="163"/>
        <v>1694.2203701864335</v>
      </c>
      <c r="BP242" s="2">
        <f t="shared" si="163"/>
        <v>132.51595444961487</v>
      </c>
      <c r="BQ242" s="2">
        <f t="shared" si="163"/>
        <v>7.9090450317508729</v>
      </c>
      <c r="BR242" s="11">
        <f t="shared" si="164"/>
        <v>3.232228694646741E-2</v>
      </c>
      <c r="BS242" s="17">
        <f t="shared" si="153"/>
        <v>7.0258798916673481E-4</v>
      </c>
      <c r="BT242" s="17">
        <f t="shared" si="154"/>
        <v>4.7474710857160407E-3</v>
      </c>
      <c r="BU242" s="12">
        <f>(BU$3*tempmid!$I352+BU$4*tempmid!$I352^2+BU$5*tempmid!$I352^6)*(K242/K$56)^$BW$1</f>
        <v>-15.928993300593095</v>
      </c>
      <c r="BV242" s="12">
        <f>(BV$3*tempmid!$I352+BV$4*tempmid!$I352^2+BV$5*tempmid!$I352^6)*(L242/L$56)^$BW$1</f>
        <v>-12.008331612048808</v>
      </c>
      <c r="BW242" s="12">
        <f>(BW$3*tempmid!$I352+BW$4*tempmid!$I352^2+BW$5*tempmid!$I352^6)*(M242/M$56)^$BW$1</f>
        <v>-11.234386451729179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140"/>
        <v>2197</v>
      </c>
      <c r="B243" s="5">
        <f t="shared" si="183"/>
        <v>1165.3995890537349</v>
      </c>
      <c r="C243" s="5">
        <f t="shared" si="183"/>
        <v>2964.1394126926243</v>
      </c>
      <c r="D243" s="5">
        <f t="shared" si="183"/>
        <v>4369.8645647530166</v>
      </c>
      <c r="E243" s="15">
        <f t="shared" si="184"/>
        <v>2.8050600379539646E-7</v>
      </c>
      <c r="F243" s="15">
        <f t="shared" si="184"/>
        <v>5.5261563694184238E-7</v>
      </c>
      <c r="G243" s="15">
        <f t="shared" si="184"/>
        <v>1.1281451650968962E-6</v>
      </c>
      <c r="H243" s="5">
        <f t="shared" si="143"/>
        <v>286349.94451470074</v>
      </c>
      <c r="I243" s="5">
        <f t="shared" si="143"/>
        <v>129160.91313126075</v>
      </c>
      <c r="J243" s="5">
        <f t="shared" si="143"/>
        <v>45686.930639481681</v>
      </c>
      <c r="K243" s="5">
        <f t="shared" si="144"/>
        <v>245709.66662791363</v>
      </c>
      <c r="L243" s="5">
        <f t="shared" si="144"/>
        <v>43574.506846130753</v>
      </c>
      <c r="M243" s="5">
        <f t="shared" si="144"/>
        <v>10454.999225373909</v>
      </c>
      <c r="N243" s="15">
        <f t="shared" si="145"/>
        <v>1.5255800469662351E-3</v>
      </c>
      <c r="O243" s="15">
        <f t="shared" si="145"/>
        <v>3.5638149021022247E-3</v>
      </c>
      <c r="P243" s="15">
        <f t="shared" si="145"/>
        <v>3.3562738721260033E-3</v>
      </c>
      <c r="Q243" s="5">
        <f t="shared" si="146"/>
        <v>5352.8637585848801</v>
      </c>
      <c r="R243" s="5">
        <f t="shared" si="146"/>
        <v>7826.2089429840807</v>
      </c>
      <c r="S243" s="5">
        <f t="shared" si="146"/>
        <v>4812.5463400784311</v>
      </c>
      <c r="T243" s="5">
        <f t="shared" si="185"/>
        <v>18.693433894868708</v>
      </c>
      <c r="U243" s="5">
        <f t="shared" si="185"/>
        <v>60.592703730970356</v>
      </c>
      <c r="V243" s="5">
        <f t="shared" si="185"/>
        <v>105.3374843246644</v>
      </c>
      <c r="W243" s="15">
        <f t="shared" si="148"/>
        <v>-1.0734613539272964E-2</v>
      </c>
      <c r="X243" s="15">
        <f t="shared" si="148"/>
        <v>-1.217998157191269E-2</v>
      </c>
      <c r="Y243" s="15">
        <f t="shared" si="148"/>
        <v>-9.7425357312937999E-3</v>
      </c>
      <c r="Z243" s="5">
        <f t="shared" si="151"/>
        <v>4979.5605108539612</v>
      </c>
      <c r="AA243" s="5">
        <f t="shared" si="151"/>
        <v>21337.456282807543</v>
      </c>
      <c r="AB243" s="5">
        <f t="shared" si="151"/>
        <v>66317.76910142311</v>
      </c>
      <c r="AC243" s="16">
        <f t="shared" si="180"/>
        <v>1.0837011077914351</v>
      </c>
      <c r="AD243" s="16">
        <f t="shared" si="180"/>
        <v>3.0394849923627763</v>
      </c>
      <c r="AE243" s="16">
        <f t="shared" si="180"/>
        <v>14.525547728801916</v>
      </c>
      <c r="AF243" s="15">
        <f t="shared" si="158"/>
        <v>-4.0504037456468023E-3</v>
      </c>
      <c r="AG243" s="15">
        <f t="shared" si="158"/>
        <v>2.9673830763510267E-4</v>
      </c>
      <c r="AH243" s="15">
        <f t="shared" si="158"/>
        <v>9.7937136394747881E-3</v>
      </c>
      <c r="AI243" s="1">
        <f t="shared" si="181"/>
        <v>561679.48011953128</v>
      </c>
      <c r="AJ243" s="1">
        <f t="shared" si="181"/>
        <v>248268.23656886851</v>
      </c>
      <c r="AK243" s="1">
        <f t="shared" si="181"/>
        <v>88033.165721628218</v>
      </c>
      <c r="AL243" s="14">
        <f t="shared" si="186"/>
        <v>85.178401465512039</v>
      </c>
      <c r="AM243" s="14">
        <f t="shared" si="186"/>
        <v>20.454668362295347</v>
      </c>
      <c r="AN243" s="14">
        <f t="shared" si="186"/>
        <v>6.4625634630292224</v>
      </c>
      <c r="AO243" s="11">
        <f t="shared" si="187"/>
        <v>3.1484272265285699E-3</v>
      </c>
      <c r="AP243" s="11">
        <f t="shared" si="187"/>
        <v>3.9661879186600399E-3</v>
      </c>
      <c r="AQ243" s="11">
        <f t="shared" si="187"/>
        <v>3.5978328731532875E-3</v>
      </c>
      <c r="AR243" s="1">
        <f t="shared" si="152"/>
        <v>286349.94451470074</v>
      </c>
      <c r="AS243" s="1">
        <f t="shared" si="152"/>
        <v>129160.91313126075</v>
      </c>
      <c r="AT243" s="1">
        <f t="shared" si="152"/>
        <v>45686.930639481681</v>
      </c>
      <c r="AU243" s="1">
        <f t="shared" si="159"/>
        <v>57269.988902940153</v>
      </c>
      <c r="AV243" s="1">
        <f t="shared" si="159"/>
        <v>25832.18262625215</v>
      </c>
      <c r="AW243" s="1">
        <f t="shared" si="159"/>
        <v>9137.3861278963359</v>
      </c>
      <c r="AX243" s="1">
        <f t="shared" si="160"/>
        <v>196567.73330233092</v>
      </c>
      <c r="AY243" s="1">
        <f t="shared" si="160"/>
        <v>34859.605476904602</v>
      </c>
      <c r="AZ243" s="1">
        <f t="shared" si="160"/>
        <v>8363.9993802991266</v>
      </c>
      <c r="BA243" s="1">
        <f t="shared" si="161"/>
        <v>14204.778633339532</v>
      </c>
      <c r="BB243" s="1">
        <f t="shared" si="161"/>
        <v>31002.183109959871</v>
      </c>
      <c r="BC243" s="1">
        <f t="shared" si="161"/>
        <v>39467.270771382544</v>
      </c>
      <c r="BD243" s="1">
        <f>SUM(BA243:BC243)*BT243*0.75+0.1*econlow!BD243+0.15*econhigh!BD243</f>
        <v>389.64522088209094</v>
      </c>
      <c r="BE243" s="2">
        <f t="shared" si="182"/>
        <v>0.14950789050460667</v>
      </c>
      <c r="BF243" s="2">
        <f t="shared" si="182"/>
        <v>0.11076968641152254</v>
      </c>
      <c r="BG243" s="2">
        <f t="shared" si="182"/>
        <v>5.7402569690651904E-2</v>
      </c>
      <c r="BH243" s="2">
        <f t="shared" si="155"/>
        <v>7.464622738253554E-2</v>
      </c>
      <c r="BI243" s="2">
        <f t="shared" si="162"/>
        <v>2.2352609323137459E-3</v>
      </c>
      <c r="BJ243" s="2">
        <f t="shared" si="162"/>
        <v>1.2269923427707043E-3</v>
      </c>
      <c r="BK243" s="2">
        <f t="shared" si="162"/>
        <v>3.295055007090149E-4</v>
      </c>
      <c r="BL243" s="2">
        <f t="shared" si="156"/>
        <v>640.06684394391937</v>
      </c>
      <c r="BM243" s="2">
        <f t="shared" si="156"/>
        <v>158.47945139732906</v>
      </c>
      <c r="BN243" s="2">
        <f t="shared" si="156"/>
        <v>15.054094956220446</v>
      </c>
      <c r="BO243" s="2">
        <f t="shared" si="163"/>
        <v>1719.4921542649224</v>
      </c>
      <c r="BP243" s="2">
        <f t="shared" si="163"/>
        <v>134.10327505348877</v>
      </c>
      <c r="BQ243" s="2">
        <f t="shared" si="163"/>
        <v>7.9090332968650774</v>
      </c>
      <c r="BR243" s="11">
        <f t="shared" si="164"/>
        <v>3.2276451172330772E-2</v>
      </c>
      <c r="BS243" s="17">
        <f t="shared" si="153"/>
        <v>6.8058977128638556E-4</v>
      </c>
      <c r="BT243" s="17">
        <f t="shared" si="154"/>
        <v>4.6091952288505244E-3</v>
      </c>
      <c r="BU243" s="12">
        <f>(BU$3*tempmid!$I353+BU$4*tempmid!$I353^2+BU$5*tempmid!$I353^6)*(K243/K$56)^$BW$1</f>
        <v>-16.098540489217012</v>
      </c>
      <c r="BV243" s="12">
        <f>(BV$3*tempmid!$I353+BV$4*tempmid!$I353^2+BV$5*tempmid!$I353^6)*(L243/L$56)^$BW$1</f>
        <v>-12.115453135110826</v>
      </c>
      <c r="BW243" s="12">
        <f>(BW$3*tempmid!$I353+BW$4*tempmid!$I353^2+BW$5*tempmid!$I353^6)*(M243/M$56)^$BW$1</f>
        <v>-11.323726856705749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140"/>
        <v>2198</v>
      </c>
      <c r="B244" s="5">
        <f t="shared" si="183"/>
        <v>1165.3998996102373</v>
      </c>
      <c r="C244" s="5">
        <f t="shared" si="183"/>
        <v>2964.1409688209246</v>
      </c>
      <c r="D244" s="5">
        <f t="shared" si="183"/>
        <v>4369.8692481025182</v>
      </c>
      <c r="E244" s="15">
        <f t="shared" si="184"/>
        <v>2.6648070360562665E-7</v>
      </c>
      <c r="F244" s="15">
        <f t="shared" si="184"/>
        <v>5.2498485509475023E-7</v>
      </c>
      <c r="G244" s="15">
        <f t="shared" si="184"/>
        <v>1.0717379068420515E-6</v>
      </c>
      <c r="H244" s="5">
        <f t="shared" si="143"/>
        <v>286774.11229976075</v>
      </c>
      <c r="I244" s="5">
        <f t="shared" si="143"/>
        <v>129614.76254464321</v>
      </c>
      <c r="J244" s="5">
        <f t="shared" si="143"/>
        <v>45838.246960123986</v>
      </c>
      <c r="K244" s="5">
        <f t="shared" si="144"/>
        <v>246073.56873436409</v>
      </c>
      <c r="L244" s="5">
        <f t="shared" si="144"/>
        <v>43727.597272879146</v>
      </c>
      <c r="M244" s="5">
        <f t="shared" si="144"/>
        <v>10489.615216754562</v>
      </c>
      <c r="N244" s="15">
        <f t="shared" si="145"/>
        <v>1.4810247860599368E-3</v>
      </c>
      <c r="O244" s="15">
        <f t="shared" si="145"/>
        <v>3.5133025667732909E-3</v>
      </c>
      <c r="P244" s="15">
        <f t="shared" si="145"/>
        <v>3.3109511186419915E-3</v>
      </c>
      <c r="Q244" s="5">
        <f t="shared" si="146"/>
        <v>5303.2468708711958</v>
      </c>
      <c r="R244" s="5">
        <f t="shared" si="146"/>
        <v>7758.0508762810568</v>
      </c>
      <c r="S244" s="5">
        <f t="shared" si="146"/>
        <v>4781.4439269451086</v>
      </c>
      <c r="T244" s="5">
        <f t="shared" si="185"/>
        <v>18.492767106285346</v>
      </c>
      <c r="U244" s="5">
        <f t="shared" si="185"/>
        <v>59.854685716134775</v>
      </c>
      <c r="V244" s="5">
        <f t="shared" si="185"/>
        <v>104.31123011978676</v>
      </c>
      <c r="W244" s="15">
        <f t="shared" si="148"/>
        <v>-1.0734613539272964E-2</v>
      </c>
      <c r="X244" s="15">
        <f t="shared" si="148"/>
        <v>-1.217998157191269E-2</v>
      </c>
      <c r="Y244" s="15">
        <f t="shared" si="148"/>
        <v>-9.7425357312937999E-3</v>
      </c>
      <c r="Z244" s="5">
        <f t="shared" si="151"/>
        <v>4913.6402406805637</v>
      </c>
      <c r="AA244" s="5">
        <f t="shared" si="151"/>
        <v>21158.97150806486</v>
      </c>
      <c r="AB244" s="5">
        <f t="shared" si="151"/>
        <v>66537.481169147795</v>
      </c>
      <c r="AC244" s="16">
        <f t="shared" si="180"/>
        <v>1.0793116807652752</v>
      </c>
      <c r="AD244" s="16">
        <f t="shared" si="180"/>
        <v>3.0403869239954924</v>
      </c>
      <c r="AE244" s="16">
        <f t="shared" si="180"/>
        <v>14.667806783714326</v>
      </c>
      <c r="AF244" s="15">
        <f t="shared" si="158"/>
        <v>-4.0504037456468023E-3</v>
      </c>
      <c r="AG244" s="15">
        <f t="shared" si="158"/>
        <v>2.9673830763510267E-4</v>
      </c>
      <c r="AH244" s="15">
        <f t="shared" si="158"/>
        <v>9.7937136394747881E-3</v>
      </c>
      <c r="AI244" s="1">
        <f t="shared" si="181"/>
        <v>562781.52101051831</v>
      </c>
      <c r="AJ244" s="1">
        <f t="shared" si="181"/>
        <v>249273.59553823381</v>
      </c>
      <c r="AK244" s="1">
        <f t="shared" si="181"/>
        <v>88367.235277361731</v>
      </c>
      <c r="AL244" s="14">
        <f t="shared" si="186"/>
        <v>85.443897683815365</v>
      </c>
      <c r="AM244" s="14">
        <f t="shared" si="186"/>
        <v>20.534984150248693</v>
      </c>
      <c r="AN244" s="14">
        <f t="shared" si="186"/>
        <v>6.485582174068627</v>
      </c>
      <c r="AO244" s="11">
        <f t="shared" si="187"/>
        <v>3.116942954263284E-3</v>
      </c>
      <c r="AP244" s="11">
        <f t="shared" si="187"/>
        <v>3.9265260394734398E-3</v>
      </c>
      <c r="AQ244" s="11">
        <f t="shared" si="187"/>
        <v>3.5618545444217548E-3</v>
      </c>
      <c r="AR244" s="1">
        <f t="shared" si="152"/>
        <v>286774.11229976075</v>
      </c>
      <c r="AS244" s="1">
        <f t="shared" si="152"/>
        <v>129614.76254464321</v>
      </c>
      <c r="AT244" s="1">
        <f t="shared" si="152"/>
        <v>45838.246960123986</v>
      </c>
      <c r="AU244" s="1">
        <f t="shared" si="159"/>
        <v>57354.822459952149</v>
      </c>
      <c r="AV244" s="1">
        <f t="shared" si="159"/>
        <v>25922.952508928644</v>
      </c>
      <c r="AW244" s="1">
        <f t="shared" si="159"/>
        <v>9167.6493920247976</v>
      </c>
      <c r="AX244" s="1">
        <f t="shared" si="160"/>
        <v>196858.85498749127</v>
      </c>
      <c r="AY244" s="1">
        <f t="shared" si="160"/>
        <v>34982.077818303311</v>
      </c>
      <c r="AZ244" s="1">
        <f t="shared" si="160"/>
        <v>8391.6921734036496</v>
      </c>
      <c r="BA244" s="1">
        <f t="shared" si="161"/>
        <v>14206.507127922354</v>
      </c>
      <c r="BB244" s="1">
        <f t="shared" si="161"/>
        <v>31012.595058812225</v>
      </c>
      <c r="BC244" s="1">
        <f t="shared" si="161"/>
        <v>39481.757594045186</v>
      </c>
      <c r="BD244" s="1">
        <f>SUM(BA244:BC244)*BT244*0.75+0.1*econlow!BD244+0.15*econhigh!BD244</f>
        <v>378.40887607807798</v>
      </c>
      <c r="BE244" s="2">
        <f t="shared" si="182"/>
        <v>0.14950789050460667</v>
      </c>
      <c r="BF244" s="2">
        <f t="shared" si="182"/>
        <v>0.11076968641152254</v>
      </c>
      <c r="BG244" s="2">
        <f t="shared" si="182"/>
        <v>5.7402569690651904E-2</v>
      </c>
      <c r="BH244" s="2">
        <f t="shared" si="155"/>
        <v>7.4482411239877908E-2</v>
      </c>
      <c r="BI244" s="2">
        <f t="shared" si="162"/>
        <v>2.2352609323137459E-3</v>
      </c>
      <c r="BJ244" s="2">
        <f t="shared" si="162"/>
        <v>1.2269923427707043E-3</v>
      </c>
      <c r="BK244" s="2">
        <f t="shared" si="162"/>
        <v>3.295055007090149E-4</v>
      </c>
      <c r="BL244" s="2">
        <f t="shared" si="156"/>
        <v>641.01496962261012</v>
      </c>
      <c r="BM244" s="2">
        <f t="shared" si="156"/>
        <v>159.03632115232031</v>
      </c>
      <c r="BN244" s="2">
        <f t="shared" si="156"/>
        <v>15.103954516219135</v>
      </c>
      <c r="BO244" s="2">
        <f t="shared" si="163"/>
        <v>1745.1417068063577</v>
      </c>
      <c r="BP244" s="2">
        <f t="shared" si="163"/>
        <v>135.70968320366316</v>
      </c>
      <c r="BQ244" s="2">
        <f t="shared" si="163"/>
        <v>7.9090254677265559</v>
      </c>
      <c r="BR244" s="11">
        <f t="shared" si="164"/>
        <v>3.2231097658863533E-2</v>
      </c>
      <c r="BS244" s="17">
        <f t="shared" si="153"/>
        <v>6.5930959726288115E-4</v>
      </c>
      <c r="BT244" s="17">
        <f t="shared" si="154"/>
        <v>4.4749468241267222E-3</v>
      </c>
      <c r="BU244" s="12">
        <f>(BU$3*tempmid!$I354+BU$4*tempmid!$I354^2+BU$5*tempmid!$I354^6)*(K244/K$56)^$BW$1</f>
        <v>-16.268012015047166</v>
      </c>
      <c r="BV244" s="12">
        <f>(BV$3*tempmid!$I354+BV$4*tempmid!$I354^2+BV$5*tempmid!$I354^6)*(L244/L$56)^$BW$1</f>
        <v>-12.222411758814557</v>
      </c>
      <c r="BW244" s="12">
        <f>(BW$3*tempmid!$I354+BW$4*tempmid!$I354^2+BW$5*tempmid!$I354^6)*(M244/M$56)^$BW$1</f>
        <v>-11.412911619693695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140"/>
        <v>2199</v>
      </c>
      <c r="B245" s="5">
        <f t="shared" si="183"/>
        <v>1165.4001946389933</v>
      </c>
      <c r="C245" s="5">
        <f t="shared" si="183"/>
        <v>2964.1424471435857</v>
      </c>
      <c r="D245" s="5">
        <f t="shared" si="183"/>
        <v>4369.873697289313</v>
      </c>
      <c r="E245" s="15">
        <f t="shared" si="184"/>
        <v>2.5315666842534528E-7</v>
      </c>
      <c r="F245" s="15">
        <f t="shared" si="184"/>
        <v>4.9873561234001268E-7</v>
      </c>
      <c r="G245" s="15">
        <f t="shared" si="184"/>
        <v>1.0181510114999488E-6</v>
      </c>
      <c r="H245" s="5">
        <f t="shared" si="143"/>
        <v>287186.25793207769</v>
      </c>
      <c r="I245" s="5">
        <f t="shared" si="143"/>
        <v>130063.72645493782</v>
      </c>
      <c r="J245" s="5">
        <f t="shared" si="143"/>
        <v>45988.006866307645</v>
      </c>
      <c r="K245" s="5">
        <f t="shared" si="144"/>
        <v>246427.15802964108</v>
      </c>
      <c r="L245" s="5">
        <f t="shared" si="144"/>
        <v>43879.040489526589</v>
      </c>
      <c r="M245" s="5">
        <f t="shared" si="144"/>
        <v>10523.875528675939</v>
      </c>
      <c r="N245" s="15">
        <f t="shared" si="145"/>
        <v>1.4369251321693088E-3</v>
      </c>
      <c r="O245" s="15">
        <f t="shared" si="145"/>
        <v>3.4633326798720887E-3</v>
      </c>
      <c r="P245" s="15">
        <f t="shared" si="145"/>
        <v>3.2661171276000545E-3</v>
      </c>
      <c r="Q245" s="5">
        <f t="shared" si="146"/>
        <v>5253.8584622557173</v>
      </c>
      <c r="R245" s="5">
        <f t="shared" si="146"/>
        <v>7690.1032456259163</v>
      </c>
      <c r="S245" s="5">
        <f t="shared" si="146"/>
        <v>4750.3299842900715</v>
      </c>
      <c r="T245" s="5">
        <f t="shared" si="185"/>
        <v>18.294254398127592</v>
      </c>
      <c r="U245" s="5">
        <f t="shared" si="185"/>
        <v>59.125656747119628</v>
      </c>
      <c r="V245" s="5">
        <f t="shared" si="185"/>
        <v>103.29497423316953</v>
      </c>
      <c r="W245" s="15">
        <f t="shared" si="148"/>
        <v>-1.0734613539272964E-2</v>
      </c>
      <c r="X245" s="15">
        <f t="shared" si="148"/>
        <v>-1.217998157191269E-2</v>
      </c>
      <c r="Y245" s="15">
        <f t="shared" si="148"/>
        <v>-9.7425357312937999E-3</v>
      </c>
      <c r="Z245" s="5">
        <f t="shared" si="151"/>
        <v>4848.3768650311558</v>
      </c>
      <c r="AA245" s="5">
        <f t="shared" si="151"/>
        <v>20980.923068151347</v>
      </c>
      <c r="AB245" s="5">
        <f t="shared" si="151"/>
        <v>66754.901849945993</v>
      </c>
      <c r="AC245" s="16">
        <f t="shared" si="180"/>
        <v>1.0749400326907832</v>
      </c>
      <c r="AD245" s="16">
        <f t="shared" si="180"/>
        <v>3.0412891232658747</v>
      </c>
      <c r="AE245" s="16">
        <f t="shared" si="180"/>
        <v>14.811459083073169</v>
      </c>
      <c r="AF245" s="15">
        <f t="shared" si="158"/>
        <v>-4.0504037456468023E-3</v>
      </c>
      <c r="AG245" s="15">
        <f t="shared" si="158"/>
        <v>2.9673830763510267E-4</v>
      </c>
      <c r="AH245" s="15">
        <f t="shared" si="158"/>
        <v>9.7937136394747881E-3</v>
      </c>
      <c r="AI245" s="1">
        <f t="shared" si="181"/>
        <v>563858.19136941864</v>
      </c>
      <c r="AJ245" s="1">
        <f t="shared" si="181"/>
        <v>250269.18849333908</v>
      </c>
      <c r="AK245" s="1">
        <f t="shared" si="181"/>
        <v>88698.161141650358</v>
      </c>
      <c r="AL245" s="14">
        <f t="shared" si="186"/>
        <v>85.707558201137033</v>
      </c>
      <c r="AM245" s="14">
        <f t="shared" si="186"/>
        <v>20.614808988734957</v>
      </c>
      <c r="AN245" s="14">
        <f t="shared" si="186"/>
        <v>6.5084518674051557</v>
      </c>
      <c r="AO245" s="11">
        <f t="shared" si="187"/>
        <v>3.085773524720651E-3</v>
      </c>
      <c r="AP245" s="11">
        <f t="shared" si="187"/>
        <v>3.8872607790787052E-3</v>
      </c>
      <c r="AQ245" s="11">
        <f t="shared" si="187"/>
        <v>3.5262359989775374E-3</v>
      </c>
      <c r="AR245" s="1">
        <f t="shared" si="152"/>
        <v>287186.25793207769</v>
      </c>
      <c r="AS245" s="1">
        <f t="shared" si="152"/>
        <v>130063.72645493782</v>
      </c>
      <c r="AT245" s="1">
        <f t="shared" si="152"/>
        <v>45988.006866307645</v>
      </c>
      <c r="AU245" s="1">
        <f t="shared" si="159"/>
        <v>57437.251586415543</v>
      </c>
      <c r="AV245" s="1">
        <f t="shared" si="159"/>
        <v>26012.745290987565</v>
      </c>
      <c r="AW245" s="1">
        <f t="shared" si="159"/>
        <v>9197.6013732615302</v>
      </c>
      <c r="AX245" s="1">
        <f t="shared" si="160"/>
        <v>197141.72642371285</v>
      </c>
      <c r="AY245" s="1">
        <f t="shared" si="160"/>
        <v>35103.23239162127</v>
      </c>
      <c r="AZ245" s="1">
        <f t="shared" si="160"/>
        <v>8419.1004229407499</v>
      </c>
      <c r="BA245" s="1">
        <f t="shared" si="161"/>
        <v>14208.184115242118</v>
      </c>
      <c r="BB245" s="1">
        <f t="shared" si="161"/>
        <v>31022.858601281434</v>
      </c>
      <c r="BC245" s="1">
        <f t="shared" si="161"/>
        <v>39496.047054531671</v>
      </c>
      <c r="BD245" s="1">
        <f>SUM(BA245:BC245)*BT245*0.75+0.1*econlow!BD245+0.15*econhigh!BD245</f>
        <v>367.49474189445641</v>
      </c>
      <c r="BE245" s="2">
        <f t="shared" si="182"/>
        <v>0.14950789050460667</v>
      </c>
      <c r="BF245" s="2">
        <f t="shared" si="182"/>
        <v>0.11076968641152254</v>
      </c>
      <c r="BG245" s="2">
        <f t="shared" si="182"/>
        <v>5.7402569690651904E-2</v>
      </c>
      <c r="BH245" s="2">
        <f t="shared" si="155"/>
        <v>7.4319631637560724E-2</v>
      </c>
      <c r="BI245" s="2">
        <f t="shared" si="162"/>
        <v>2.2352609323137459E-3</v>
      </c>
      <c r="BJ245" s="2">
        <f t="shared" si="162"/>
        <v>1.2269923427707043E-3</v>
      </c>
      <c r="BK245" s="2">
        <f t="shared" si="162"/>
        <v>3.295055007090149E-4</v>
      </c>
      <c r="BL245" s="2">
        <f t="shared" si="156"/>
        <v>641.93622265295187</v>
      </c>
      <c r="BM245" s="2">
        <f t="shared" si="156"/>
        <v>159.58719643243217</v>
      </c>
      <c r="BN245" s="2">
        <f t="shared" si="156"/>
        <v>15.153301229092316</v>
      </c>
      <c r="BO245" s="2">
        <f t="shared" si="163"/>
        <v>1771.1746755915967</v>
      </c>
      <c r="BP245" s="2">
        <f t="shared" si="163"/>
        <v>137.3354084196348</v>
      </c>
      <c r="BQ245" s="2">
        <f t="shared" si="163"/>
        <v>7.9090214978109161</v>
      </c>
      <c r="BR245" s="11">
        <f t="shared" si="164"/>
        <v>3.2186220276346073E-2</v>
      </c>
      <c r="BS245" s="17">
        <f t="shared" si="153"/>
        <v>6.3872285843569188E-4</v>
      </c>
      <c r="BT245" s="17">
        <f t="shared" si="154"/>
        <v>4.3446085671133223E-3</v>
      </c>
      <c r="BU245" s="12">
        <f>(BU$3*tempmid!$I355+BU$4*tempmid!$I355^2+BU$5*tempmid!$I355^6)*(K245/K$56)^$BW$1</f>
        <v>-16.437403968578131</v>
      </c>
      <c r="BV245" s="12">
        <f>(BV$3*tempmid!$I355+BV$4*tempmid!$I355^2+BV$5*tempmid!$I355^6)*(L245/L$56)^$BW$1</f>
        <v>-12.329205669312676</v>
      </c>
      <c r="BW245" s="12">
        <f>(BW$3*tempmid!$I355+BW$4*tempmid!$I355^2+BW$5*tempmid!$I355^6)*(M245/M$56)^$BW$1</f>
        <v>-11.501939361774982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140"/>
        <v>2200</v>
      </c>
      <c r="B246" s="5">
        <f t="shared" si="183"/>
        <v>1165.4004749163826</v>
      </c>
      <c r="C246" s="5">
        <f t="shared" si="183"/>
        <v>2964.1438515508144</v>
      </c>
      <c r="D246" s="5">
        <f t="shared" si="183"/>
        <v>4369.8779240210715</v>
      </c>
      <c r="E246" s="15">
        <f t="shared" si="184"/>
        <v>2.4049883500407801E-7</v>
      </c>
      <c r="F246" s="15">
        <f t="shared" si="184"/>
        <v>4.7379883172301204E-7</v>
      </c>
      <c r="G246" s="15">
        <f t="shared" si="184"/>
        <v>9.6724346092495143E-7</v>
      </c>
      <c r="H246" s="5">
        <f t="shared" si="143"/>
        <v>287586.45648289565</v>
      </c>
      <c r="I246" s="5">
        <f t="shared" si="143"/>
        <v>130507.81268792038</v>
      </c>
      <c r="J246" s="5">
        <f t="shared" si="143"/>
        <v>46136.214095216492</v>
      </c>
      <c r="K246" s="5">
        <f t="shared" si="144"/>
        <v>246770.49878800672</v>
      </c>
      <c r="L246" s="5">
        <f t="shared" si="144"/>
        <v>44028.83909282602</v>
      </c>
      <c r="M246" s="5">
        <f t="shared" si="144"/>
        <v>10557.780994660579</v>
      </c>
      <c r="N246" s="15">
        <f t="shared" si="145"/>
        <v>1.3932748367140313E-3</v>
      </c>
      <c r="O246" s="15">
        <f t="shared" si="145"/>
        <v>3.4138987915013352E-3</v>
      </c>
      <c r="P246" s="15">
        <f t="shared" si="145"/>
        <v>3.2217661537570219E-3</v>
      </c>
      <c r="Q246" s="5">
        <f t="shared" si="146"/>
        <v>5204.7030644796505</v>
      </c>
      <c r="R246" s="5">
        <f t="shared" si="146"/>
        <v>7622.3750115470375</v>
      </c>
      <c r="S246" s="5">
        <f t="shared" si="146"/>
        <v>4719.2096374915091</v>
      </c>
      <c r="T246" s="5">
        <f t="shared" si="185"/>
        <v>18.097872647174547</v>
      </c>
      <c r="U246" s="5">
        <f t="shared" si="185"/>
        <v>58.405507337512475</v>
      </c>
      <c r="V246" s="5">
        <f t="shared" si="185"/>
        <v>102.28861925583981</v>
      </c>
      <c r="W246" s="15">
        <f t="shared" si="148"/>
        <v>-1.0734613539272964E-2</v>
      </c>
      <c r="X246" s="15">
        <f t="shared" si="148"/>
        <v>-1.217998157191269E-2</v>
      </c>
      <c r="Y246" s="15">
        <f t="shared" si="148"/>
        <v>-9.7425357312937999E-3</v>
      </c>
      <c r="Z246" s="5">
        <f t="shared" si="151"/>
        <v>4783.7695993062362</v>
      </c>
      <c r="AA246" s="5">
        <f t="shared" si="151"/>
        <v>20803.336371015092</v>
      </c>
      <c r="AB246" s="5">
        <f t="shared" si="151"/>
        <v>66970.036635540935</v>
      </c>
      <c r="AC246" s="16">
        <f t="shared" si="180"/>
        <v>1.0705860915560268</v>
      </c>
      <c r="AD246" s="16">
        <f t="shared" si="180"/>
        <v>3.0421915902533416</v>
      </c>
      <c r="AE246" s="16">
        <f t="shared" si="180"/>
        <v>14.956518271915586</v>
      </c>
      <c r="AF246" s="15">
        <f t="shared" si="158"/>
        <v>-4.0504037456468023E-3</v>
      </c>
      <c r="AG246" s="15">
        <f t="shared" si="158"/>
        <v>2.9673830763510267E-4</v>
      </c>
      <c r="AH246" s="15">
        <f t="shared" si="158"/>
        <v>9.7937136394747881E-3</v>
      </c>
      <c r="AI246" s="1">
        <f t="shared" si="181"/>
        <v>564909.62381889229</v>
      </c>
      <c r="AJ246" s="1">
        <f t="shared" si="181"/>
        <v>251255.01493499274</v>
      </c>
      <c r="AK246" s="1">
        <f t="shared" si="181"/>
        <v>89025.946400746849</v>
      </c>
      <c r="AL246" s="14">
        <f t="shared" si="186"/>
        <v>85.969387573962905</v>
      </c>
      <c r="AM246" s="14">
        <f t="shared" si="186"/>
        <v>20.694142775800564</v>
      </c>
      <c r="AN246" s="14">
        <f t="shared" si="186"/>
        <v>6.5311727013048886</v>
      </c>
      <c r="AO246" s="11">
        <f t="shared" si="187"/>
        <v>3.0549157894734446E-3</v>
      </c>
      <c r="AP246" s="11">
        <f t="shared" si="187"/>
        <v>3.8483881712879182E-3</v>
      </c>
      <c r="AQ246" s="11">
        <f t="shared" si="187"/>
        <v>3.4909736389877621E-3</v>
      </c>
      <c r="AR246" s="1">
        <f t="shared" si="152"/>
        <v>287586.45648289565</v>
      </c>
      <c r="AS246" s="1">
        <f t="shared" si="152"/>
        <v>130507.81268792038</v>
      </c>
      <c r="AT246" s="1">
        <f t="shared" si="152"/>
        <v>46136.214095216492</v>
      </c>
      <c r="AU246" s="1">
        <f t="shared" si="159"/>
        <v>57517.291296579133</v>
      </c>
      <c r="AV246" s="1">
        <f t="shared" si="159"/>
        <v>26101.562537584075</v>
      </c>
      <c r="AW246" s="1">
        <f t="shared" si="159"/>
        <v>9227.2428190432984</v>
      </c>
      <c r="AX246" s="1">
        <f t="shared" si="160"/>
        <v>197416.39903040539</v>
      </c>
      <c r="AY246" s="1">
        <f t="shared" si="160"/>
        <v>35223.071274260816</v>
      </c>
      <c r="AZ246" s="1">
        <f t="shared" si="160"/>
        <v>8446.2247957284635</v>
      </c>
      <c r="BA246" s="1">
        <f t="shared" si="161"/>
        <v>14209.810125353504</v>
      </c>
      <c r="BB246" s="1">
        <f t="shared" si="161"/>
        <v>31032.975353089274</v>
      </c>
      <c r="BC246" s="1">
        <f t="shared" si="161"/>
        <v>39510.141351031001</v>
      </c>
      <c r="BD246" s="1">
        <f>SUM(BA246:BC246)*BT246*0.75+0.1*econlow!BD246+0.15*econhigh!BD246</f>
        <v>356.89365050833868</v>
      </c>
      <c r="BE246" s="2">
        <f t="shared" si="182"/>
        <v>0.14950789050460667</v>
      </c>
      <c r="BF246" s="2">
        <f t="shared" si="182"/>
        <v>0.11076968641152254</v>
      </c>
      <c r="BG246" s="2">
        <f t="shared" si="182"/>
        <v>5.7402569690651904E-2</v>
      </c>
      <c r="BH246" s="2">
        <f t="shared" si="155"/>
        <v>7.4157891541322532E-2</v>
      </c>
      <c r="BI246" s="2">
        <f t="shared" si="162"/>
        <v>2.2352609323137459E-3</v>
      </c>
      <c r="BJ246" s="2">
        <f t="shared" si="162"/>
        <v>1.2269923427707043E-3</v>
      </c>
      <c r="BK246" s="2">
        <f t="shared" si="162"/>
        <v>3.295055007090149E-4</v>
      </c>
      <c r="BL246" s="2">
        <f t="shared" si="156"/>
        <v>642.8307708387639</v>
      </c>
      <c r="BM246" s="2">
        <f t="shared" si="156"/>
        <v>160.13208683983166</v>
      </c>
      <c r="BN246" s="2">
        <f t="shared" si="156"/>
        <v>15.202136326262622</v>
      </c>
      <c r="BO246" s="2">
        <f t="shared" si="163"/>
        <v>1797.5967928174523</v>
      </c>
      <c r="BP246" s="2">
        <f t="shared" si="163"/>
        <v>138.98068298156613</v>
      </c>
      <c r="BQ246" s="2">
        <f t="shared" si="163"/>
        <v>7.909021341218831</v>
      </c>
      <c r="BR246" s="11">
        <f t="shared" si="164"/>
        <v>3.2141812967453082E-2</v>
      </c>
      <c r="BS246" s="17">
        <f t="shared" si="153"/>
        <v>6.1880583744344819E-4</v>
      </c>
      <c r="BT246" s="17">
        <f t="shared" si="154"/>
        <v>4.2180665700129339E-3</v>
      </c>
      <c r="BU246" s="12">
        <f>(BU$3*tempmid!$I356+BU$4*tempmid!$I356^2+BU$5*tempmid!$I356^6)*(K246/K$56)^$BW$1</f>
        <v>-16.606712608546061</v>
      </c>
      <c r="BV246" s="12">
        <f>(BV$3*tempmid!$I356+BV$4*tempmid!$I356^2+BV$5*tempmid!$I356^6)*(L246/L$56)^$BW$1</f>
        <v>-12.43583315219642</v>
      </c>
      <c r="BW246" s="12">
        <f>(BW$3*tempmid!$I356+BW$4*tempmid!$I356^2+BW$5*tempmid!$I356^6)*(M246/M$56)^$BW$1</f>
        <v>-11.590808783670868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140"/>
        <v>2201</v>
      </c>
      <c r="B247" s="5">
        <f t="shared" si="183"/>
        <v>1165.4007411799664</v>
      </c>
      <c r="C247" s="5">
        <f t="shared" si="183"/>
        <v>2964.1451857383136</v>
      </c>
      <c r="D247" s="5">
        <f t="shared" si="183"/>
        <v>4369.8819394201264</v>
      </c>
      <c r="E247" s="15">
        <f t="shared" si="184"/>
        <v>2.2847389325387411E-7</v>
      </c>
      <c r="F247" s="15">
        <f t="shared" si="184"/>
        <v>4.5010889013686141E-7</v>
      </c>
      <c r="G247" s="15">
        <f t="shared" si="184"/>
        <v>9.1888128787870382E-7</v>
      </c>
      <c r="H247" s="5">
        <f t="shared" si="143"/>
        <v>287974.78347046208</v>
      </c>
      <c r="I247" s="5">
        <f t="shared" si="143"/>
        <v>130947.02970443384</v>
      </c>
      <c r="J247" s="5">
        <f t="shared" si="143"/>
        <v>46282.872553501991</v>
      </c>
      <c r="K247" s="5">
        <f t="shared" si="144"/>
        <v>247103.65567374538</v>
      </c>
      <c r="L247" s="5">
        <f t="shared" si="144"/>
        <v>44176.995895637061</v>
      </c>
      <c r="M247" s="5">
        <f t="shared" si="144"/>
        <v>10591.332487953581</v>
      </c>
      <c r="N247" s="15">
        <f t="shared" si="145"/>
        <v>1.3500677243629688E-3</v>
      </c>
      <c r="O247" s="15">
        <f t="shared" si="145"/>
        <v>3.3649945323037667E-3</v>
      </c>
      <c r="P247" s="15">
        <f t="shared" si="145"/>
        <v>3.1778925240038003E-3</v>
      </c>
      <c r="Q247" s="5">
        <f t="shared" si="146"/>
        <v>5155.7850391536804</v>
      </c>
      <c r="R247" s="5">
        <f t="shared" si="146"/>
        <v>7554.8748677288022</v>
      </c>
      <c r="S247" s="5">
        <f t="shared" si="146"/>
        <v>4688.0879076109559</v>
      </c>
      <c r="T247" s="5">
        <f t="shared" si="185"/>
        <v>17.903598978424149</v>
      </c>
      <c r="U247" s="5">
        <f t="shared" si="185"/>
        <v>57.69412933444336</v>
      </c>
      <c r="V247" s="5">
        <f t="shared" si="185"/>
        <v>101.29206872783507</v>
      </c>
      <c r="W247" s="15">
        <f t="shared" si="148"/>
        <v>-1.0734613539272964E-2</v>
      </c>
      <c r="X247" s="15">
        <f t="shared" si="148"/>
        <v>-1.217998157191269E-2</v>
      </c>
      <c r="Y247" s="15">
        <f t="shared" si="148"/>
        <v>-9.7425357312937999E-3</v>
      </c>
      <c r="Z247" s="5">
        <f t="shared" si="151"/>
        <v>4719.8174661027733</v>
      </c>
      <c r="AA247" s="5">
        <f t="shared" si="151"/>
        <v>20626.236122587499</v>
      </c>
      <c r="AB247" s="5">
        <f t="shared" si="151"/>
        <v>67182.891270051958</v>
      </c>
      <c r="AC247" s="16">
        <f t="shared" ref="AC247:AE262" si="188">AC246*(1+AF247)</f>
        <v>1.0662497856407509</v>
      </c>
      <c r="AD247" s="16">
        <f t="shared" si="188"/>
        <v>3.0430943250373352</v>
      </c>
      <c r="AE247" s="16">
        <f t="shared" si="188"/>
        <v>15.102998128914299</v>
      </c>
      <c r="AF247" s="15">
        <f t="shared" si="158"/>
        <v>-4.0504037456468023E-3</v>
      </c>
      <c r="AG247" s="15">
        <f t="shared" si="158"/>
        <v>2.9673830763510267E-4</v>
      </c>
      <c r="AH247" s="15">
        <f t="shared" si="158"/>
        <v>9.7937136394747881E-3</v>
      </c>
      <c r="AI247" s="1">
        <f t="shared" si="181"/>
        <v>565935.95273358223</v>
      </c>
      <c r="AJ247" s="1">
        <f t="shared" si="181"/>
        <v>252231.07597907755</v>
      </c>
      <c r="AK247" s="1">
        <f t="shared" si="181"/>
        <v>89350.594579715471</v>
      </c>
      <c r="AL247" s="14">
        <f t="shared" si="186"/>
        <v>86.229390521078869</v>
      </c>
      <c r="AM247" s="14">
        <f t="shared" si="186"/>
        <v>20.772985479131165</v>
      </c>
      <c r="AN247" s="14">
        <f t="shared" si="186"/>
        <v>6.5537448515195003</v>
      </c>
      <c r="AO247" s="11">
        <f t="shared" si="187"/>
        <v>3.02436663157871E-3</v>
      </c>
      <c r="AP247" s="11">
        <f t="shared" si="187"/>
        <v>3.8099042895750391E-3</v>
      </c>
      <c r="AQ247" s="11">
        <f t="shared" si="187"/>
        <v>3.4560639025978846E-3</v>
      </c>
      <c r="AR247" s="1">
        <f t="shared" si="152"/>
        <v>287974.78347046208</v>
      </c>
      <c r="AS247" s="1">
        <f t="shared" si="152"/>
        <v>130947.02970443384</v>
      </c>
      <c r="AT247" s="1">
        <f t="shared" si="152"/>
        <v>46282.872553501991</v>
      </c>
      <c r="AU247" s="1">
        <f t="shared" si="159"/>
        <v>57594.95669409242</v>
      </c>
      <c r="AV247" s="1">
        <f t="shared" si="159"/>
        <v>26189.405940886769</v>
      </c>
      <c r="AW247" s="1">
        <f t="shared" si="159"/>
        <v>9256.5745107003986</v>
      </c>
      <c r="AX247" s="1">
        <f t="shared" si="160"/>
        <v>197682.9245389963</v>
      </c>
      <c r="AY247" s="1">
        <f t="shared" si="160"/>
        <v>35341.596716509652</v>
      </c>
      <c r="AZ247" s="1">
        <f t="shared" si="160"/>
        <v>8473.0659903628657</v>
      </c>
      <c r="BA247" s="1">
        <f t="shared" si="161"/>
        <v>14211.385680727737</v>
      </c>
      <c r="BB247" s="1">
        <f t="shared" si="161"/>
        <v>31042.946909415758</v>
      </c>
      <c r="BC247" s="1">
        <f t="shared" si="161"/>
        <v>39524.042652223019</v>
      </c>
      <c r="BD247" s="1">
        <f>SUM(BA247:BC247)*BT247*0.75+0.1*econlow!BD247+0.15*econhigh!BD247</f>
        <v>346.59669199585761</v>
      </c>
      <c r="BE247" s="2">
        <f t="shared" si="182"/>
        <v>0.14950789050460667</v>
      </c>
      <c r="BF247" s="2">
        <f t="shared" si="182"/>
        <v>0.11076968641152254</v>
      </c>
      <c r="BG247" s="2">
        <f t="shared" si="182"/>
        <v>5.7402569690651904E-2</v>
      </c>
      <c r="BH247" s="2">
        <f t="shared" si="155"/>
        <v>7.3997193728667116E-2</v>
      </c>
      <c r="BI247" s="2">
        <f t="shared" si="162"/>
        <v>2.2352609323137459E-3</v>
      </c>
      <c r="BJ247" s="2">
        <f t="shared" si="162"/>
        <v>1.2269923427707043E-3</v>
      </c>
      <c r="BK247" s="2">
        <f t="shared" si="162"/>
        <v>3.295055007090149E-4</v>
      </c>
      <c r="BL247" s="2">
        <f t="shared" si="156"/>
        <v>643.69878298303422</v>
      </c>
      <c r="BM247" s="2">
        <f t="shared" si="156"/>
        <v>160.67100275590829</v>
      </c>
      <c r="BN247" s="2">
        <f t="shared" si="156"/>
        <v>15.250461094993197</v>
      </c>
      <c r="BO247" s="2">
        <f t="shared" si="163"/>
        <v>1824.4138763586732</v>
      </c>
      <c r="BP247" s="2">
        <f t="shared" si="163"/>
        <v>140.64574196352078</v>
      </c>
      <c r="BQ247" s="2">
        <f t="shared" si="163"/>
        <v>7.909024952667548</v>
      </c>
      <c r="BR247" s="11">
        <f t="shared" si="164"/>
        <v>3.2097869746841673E-2</v>
      </c>
      <c r="BS247" s="17">
        <f t="shared" si="153"/>
        <v>5.9953567394421716E-4</v>
      </c>
      <c r="BT247" s="17">
        <f t="shared" si="154"/>
        <v>4.0952102621484793E-3</v>
      </c>
      <c r="BU247" s="12">
        <f>(BU$3*tempmid!$I357+BU$4*tempmid!$I357^2+BU$5*tempmid!$I357^6)*(K247/K$56)^$BW$1</f>
        <v>-16.775934358256794</v>
      </c>
      <c r="BV247" s="12">
        <f>(BV$3*tempmid!$I357+BV$4*tempmid!$I357^2+BV$5*tempmid!$I357^6)*(L247/L$56)^$BW$1</f>
        <v>-12.542292589876228</v>
      </c>
      <c r="BW247" s="12">
        <f>(BW$3*tempmid!$I357+BW$4*tempmid!$I357^2+BW$5*tempmid!$I357^6)*(M247/M$56)^$BW$1</f>
        <v>-11.679518663617026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140"/>
        <v>2202</v>
      </c>
      <c r="B248" s="5">
        <f t="shared" si="183"/>
        <v>1165.4009941304287</v>
      </c>
      <c r="C248" s="5">
        <f t="shared" si="183"/>
        <v>2964.146453217008</v>
      </c>
      <c r="D248" s="5">
        <f t="shared" si="183"/>
        <v>4369.8857540527333</v>
      </c>
      <c r="E248" s="15">
        <f t="shared" si="184"/>
        <v>2.170501985911804E-7</v>
      </c>
      <c r="F248" s="15">
        <f t="shared" si="184"/>
        <v>4.2760344563001834E-7</v>
      </c>
      <c r="G248" s="15">
        <f t="shared" si="184"/>
        <v>8.7293722348476857E-7</v>
      </c>
      <c r="H248" s="5">
        <f t="shared" si="143"/>
        <v>288351.3148270981</v>
      </c>
      <c r="I248" s="5">
        <f t="shared" si="143"/>
        <v>131381.38658480576</v>
      </c>
      <c r="J248" s="5">
        <f t="shared" si="143"/>
        <v>46427.986312839384</v>
      </c>
      <c r="K248" s="5">
        <f t="shared" si="144"/>
        <v>247426.69371262487</v>
      </c>
      <c r="L248" s="5">
        <f t="shared" si="144"/>
        <v>44323.513921593403</v>
      </c>
      <c r="M248" s="5">
        <f t="shared" si="144"/>
        <v>10624.530920466512</v>
      </c>
      <c r="N248" s="15">
        <f t="shared" si="145"/>
        <v>1.3072976925359026E-3</v>
      </c>
      <c r="O248" s="15">
        <f t="shared" si="145"/>
        <v>3.3166136127154022E-3</v>
      </c>
      <c r="P248" s="15">
        <f t="shared" si="145"/>
        <v>3.1344906366304048E-3</v>
      </c>
      <c r="Q248" s="5">
        <f t="shared" si="146"/>
        <v>5107.1085807891159</v>
      </c>
      <c r="R248" s="5">
        <f t="shared" si="146"/>
        <v>7487.6112446810794</v>
      </c>
      <c r="S248" s="5">
        <f t="shared" si="146"/>
        <v>4656.9697122494827</v>
      </c>
      <c r="T248" s="5">
        <f t="shared" si="185"/>
        <v>17.711410762428645</v>
      </c>
      <c r="U248" s="5">
        <f t="shared" si="185"/>
        <v>56.99141590234229</v>
      </c>
      <c r="V248" s="5">
        <f t="shared" si="185"/>
        <v>100.30522712895747</v>
      </c>
      <c r="W248" s="15">
        <f t="shared" si="148"/>
        <v>-1.0734613539272964E-2</v>
      </c>
      <c r="X248" s="15">
        <f t="shared" si="148"/>
        <v>-1.217998157191269E-2</v>
      </c>
      <c r="Y248" s="15">
        <f t="shared" si="148"/>
        <v>-9.7425357312937999E-3</v>
      </c>
      <c r="Z248" s="5">
        <f t="shared" si="151"/>
        <v>4656.5193016380545</v>
      </c>
      <c r="AA248" s="5">
        <f t="shared" si="151"/>
        <v>20449.646335564805</v>
      </c>
      <c r="AB248" s="5">
        <f t="shared" si="151"/>
        <v>67393.47174337419</v>
      </c>
      <c r="AC248" s="16">
        <f t="shared" si="188"/>
        <v>1.0619310435151965</v>
      </c>
      <c r="AD248" s="16">
        <f t="shared" si="188"/>
        <v>3.0439973276973209</v>
      </c>
      <c r="AE248" s="16">
        <f t="shared" si="188"/>
        <v>15.250912567686409</v>
      </c>
      <c r="AF248" s="15">
        <f t="shared" si="158"/>
        <v>-4.0504037456468023E-3</v>
      </c>
      <c r="AG248" s="15">
        <f t="shared" si="158"/>
        <v>2.9673830763510267E-4</v>
      </c>
      <c r="AH248" s="15">
        <f t="shared" si="158"/>
        <v>9.7937136394747881E-3</v>
      </c>
      <c r="AI248" s="1">
        <f t="shared" ref="AI248:AK263" si="189">(1-$AI$5)*AI247+AU247</f>
        <v>566937.31415431644</v>
      </c>
      <c r="AJ248" s="1">
        <f t="shared" si="189"/>
        <v>253197.37432205657</v>
      </c>
      <c r="AK248" s="1">
        <f t="shared" si="189"/>
        <v>89672.109632444335</v>
      </c>
      <c r="AL248" s="14">
        <f t="shared" si="186"/>
        <v>86.487571919518672</v>
      </c>
      <c r="AM248" s="14">
        <f t="shared" si="186"/>
        <v>20.851337134750544</v>
      </c>
      <c r="AN248" s="14">
        <f t="shared" si="186"/>
        <v>6.5761685109175909</v>
      </c>
      <c r="AO248" s="11">
        <f t="shared" si="187"/>
        <v>2.9941229652629231E-3</v>
      </c>
      <c r="AP248" s="11">
        <f t="shared" si="187"/>
        <v>3.7718052466792886E-3</v>
      </c>
      <c r="AQ248" s="11">
        <f t="shared" si="187"/>
        <v>3.4215032635719058E-3</v>
      </c>
      <c r="AR248" s="1">
        <f t="shared" si="152"/>
        <v>288351.3148270981</v>
      </c>
      <c r="AS248" s="1">
        <f t="shared" si="152"/>
        <v>131381.38658480576</v>
      </c>
      <c r="AT248" s="1">
        <f t="shared" si="152"/>
        <v>46427.986312839384</v>
      </c>
      <c r="AU248" s="1">
        <f t="shared" si="159"/>
        <v>57670.262965419621</v>
      </c>
      <c r="AV248" s="1">
        <f t="shared" si="159"/>
        <v>26276.277316961154</v>
      </c>
      <c r="AW248" s="1">
        <f t="shared" si="159"/>
        <v>9285.5972625678769</v>
      </c>
      <c r="AX248" s="1">
        <f t="shared" si="160"/>
        <v>197941.3549700999</v>
      </c>
      <c r="AY248" s="1">
        <f t="shared" si="160"/>
        <v>35458.811137274723</v>
      </c>
      <c r="AZ248" s="1">
        <f t="shared" si="160"/>
        <v>8499.6247363732109</v>
      </c>
      <c r="BA248" s="1">
        <f t="shared" si="161"/>
        <v>14212.911296358359</v>
      </c>
      <c r="BB248" s="1">
        <f t="shared" si="161"/>
        <v>31052.7748452251</v>
      </c>
      <c r="BC248" s="1">
        <f t="shared" si="161"/>
        <v>39537.753097831417</v>
      </c>
      <c r="BD248" s="1">
        <f>SUM(BA248:BC248)*BT248*0.75+0.1*econlow!BD248+0.15*econhigh!BD248</f>
        <v>336.59520720106048</v>
      </c>
      <c r="BE248" s="2">
        <f t="shared" ref="BE248:BG263" si="190">BE247</f>
        <v>0.14950789050460667</v>
      </c>
      <c r="BF248" s="2">
        <f t="shared" si="190"/>
        <v>0.11076968641152254</v>
      </c>
      <c r="BG248" s="2">
        <f t="shared" si="190"/>
        <v>5.7402569690651904E-2</v>
      </c>
      <c r="BH248" s="2">
        <f t="shared" si="155"/>
        <v>7.3837540789939399E-2</v>
      </c>
      <c r="BI248" s="2">
        <f t="shared" si="162"/>
        <v>2.2352609323137459E-3</v>
      </c>
      <c r="BJ248" s="2">
        <f t="shared" si="162"/>
        <v>1.2269923427707043E-3</v>
      </c>
      <c r="BK248" s="2">
        <f t="shared" si="162"/>
        <v>3.295055007090149E-4</v>
      </c>
      <c r="BL248" s="2">
        <f t="shared" si="156"/>
        <v>644.54042881431383</v>
      </c>
      <c r="BM248" s="2">
        <f t="shared" si="156"/>
        <v>161.2039553221544</v>
      </c>
      <c r="BN248" s="2">
        <f t="shared" si="156"/>
        <v>15.298276876923431</v>
      </c>
      <c r="BO248" s="2">
        <f t="shared" si="163"/>
        <v>1851.6318310487311</v>
      </c>
      <c r="BP248" s="2">
        <f t="shared" si="163"/>
        <v>142.33082326710081</v>
      </c>
      <c r="BQ248" s="2">
        <f t="shared" si="163"/>
        <v>7.9090322874823986</v>
      </c>
      <c r="BR248" s="11">
        <f t="shared" si="164"/>
        <v>3.2054384700715949E-2</v>
      </c>
      <c r="BS248" s="17">
        <f t="shared" si="153"/>
        <v>5.8089033173886341E-4</v>
      </c>
      <c r="BT248" s="17">
        <f t="shared" si="154"/>
        <v>3.9759322933480383E-3</v>
      </c>
      <c r="BU248" s="12">
        <f>(BU$3*tempmid!$I358+BU$4*tempmid!$I358^2+BU$5*tempmid!$I358^6)*(K248/K$56)^$BW$1</f>
        <v>-16.945065801952055</v>
      </c>
      <c r="BV248" s="12">
        <f>(BV$3*tempmid!$I358+BV$4*tempmid!$I358^2+BV$5*tempmid!$I358^6)*(L248/L$56)^$BW$1</f>
        <v>-12.648582458998582</v>
      </c>
      <c r="BW248" s="12">
        <f>(BW$3*tempmid!$I358+BW$4*tempmid!$I358^2+BW$5*tempmid!$I358^6)*(M248/M$56)^$BW$1</f>
        <v>-11.768067855268162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140"/>
        <v>2203</v>
      </c>
      <c r="B249" s="5">
        <f t="shared" si="183"/>
        <v>1165.4012344334201</v>
      </c>
      <c r="C249" s="5">
        <f t="shared" si="183"/>
        <v>2964.1476573222826</v>
      </c>
      <c r="D249" s="5">
        <f t="shared" si="183"/>
        <v>4369.8893779568734</v>
      </c>
      <c r="E249" s="15">
        <f t="shared" si="184"/>
        <v>2.0619768866162136E-7</v>
      </c>
      <c r="F249" s="15">
        <f t="shared" si="184"/>
        <v>4.0622327334851738E-7</v>
      </c>
      <c r="G249" s="15">
        <f t="shared" si="184"/>
        <v>8.2929036231053014E-7</v>
      </c>
      <c r="H249" s="5">
        <f t="shared" si="143"/>
        <v>288716.12686717702</v>
      </c>
      <c r="I249" s="5">
        <f t="shared" si="143"/>
        <v>131810.89301347415</v>
      </c>
      <c r="J249" s="5">
        <f t="shared" si="143"/>
        <v>46571.559605547678</v>
      </c>
      <c r="K249" s="5">
        <f t="shared" si="144"/>
        <v>247739.67826414853</v>
      </c>
      <c r="L249" s="5">
        <f t="shared" si="144"/>
        <v>44468.396399843303</v>
      </c>
      <c r="M249" s="5">
        <f t="shared" si="144"/>
        <v>10657.377241737422</v>
      </c>
      <c r="N249" s="15">
        <f t="shared" si="145"/>
        <v>1.2649587109108129E-3</v>
      </c>
      <c r="O249" s="15">
        <f t="shared" si="145"/>
        <v>3.2687498221868339E-3</v>
      </c>
      <c r="P249" s="15">
        <f t="shared" si="145"/>
        <v>3.09155496057123E-3</v>
      </c>
      <c r="Q249" s="5">
        <f t="shared" si="146"/>
        <v>5058.6777198203999</v>
      </c>
      <c r="R249" s="5">
        <f t="shared" si="146"/>
        <v>7420.592313436855</v>
      </c>
      <c r="S249" s="5">
        <f t="shared" si="146"/>
        <v>4625.8598664277497</v>
      </c>
      <c r="T249" s="5">
        <f t="shared" si="185"/>
        <v>17.521285612658655</v>
      </c>
      <c r="U249" s="5">
        <f t="shared" si="185"/>
        <v>56.29726150689455</v>
      </c>
      <c r="V249" s="5">
        <f t="shared" si="185"/>
        <v>99.327999869618054</v>
      </c>
      <c r="W249" s="15">
        <f t="shared" si="148"/>
        <v>-1.0734613539272964E-2</v>
      </c>
      <c r="X249" s="15">
        <f t="shared" si="148"/>
        <v>-1.217998157191269E-2</v>
      </c>
      <c r="Y249" s="15">
        <f t="shared" si="148"/>
        <v>-9.7425357312937999E-3</v>
      </c>
      <c r="Z249" s="5">
        <f t="shared" si="151"/>
        <v>4593.8737620576212</v>
      </c>
      <c r="AA249" s="5">
        <f t="shared" si="151"/>
        <v>20273.590338293445</v>
      </c>
      <c r="AB249" s="5">
        <f t="shared" si="151"/>
        <v>67601.784284653389</v>
      </c>
      <c r="AC249" s="16">
        <f t="shared" si="188"/>
        <v>1.0576297940389239</v>
      </c>
      <c r="AD249" s="16">
        <f t="shared" si="188"/>
        <v>3.0449005983127875</v>
      </c>
      <c r="AE249" s="16">
        <f t="shared" si="188"/>
        <v>15.400275638114998</v>
      </c>
      <c r="AF249" s="15">
        <f t="shared" si="158"/>
        <v>-4.0504037456468023E-3</v>
      </c>
      <c r="AG249" s="15">
        <f t="shared" si="158"/>
        <v>2.9673830763510267E-4</v>
      </c>
      <c r="AH249" s="15">
        <f t="shared" si="158"/>
        <v>9.7937136394747881E-3</v>
      </c>
      <c r="AI249" s="1">
        <f t="shared" si="189"/>
        <v>567913.8457043044</v>
      </c>
      <c r="AJ249" s="1">
        <f t="shared" si="189"/>
        <v>254153.91420681207</v>
      </c>
      <c r="AK249" s="1">
        <f t="shared" si="189"/>
        <v>89990.495931767771</v>
      </c>
      <c r="AL249" s="14">
        <f t="shared" si="186"/>
        <v>86.743936800559794</v>
      </c>
      <c r="AM249" s="14">
        <f t="shared" si="186"/>
        <v>20.929197845727622</v>
      </c>
      <c r="AN249" s="14">
        <f t="shared" si="186"/>
        <v>6.5984438891192756</v>
      </c>
      <c r="AO249" s="11">
        <f t="shared" si="187"/>
        <v>2.9641817356102938E-3</v>
      </c>
      <c r="AP249" s="11">
        <f t="shared" si="187"/>
        <v>3.7340871942124956E-3</v>
      </c>
      <c r="AQ249" s="11">
        <f t="shared" si="187"/>
        <v>3.3872882309361869E-3</v>
      </c>
      <c r="AR249" s="1">
        <f t="shared" si="152"/>
        <v>288716.12686717702</v>
      </c>
      <c r="AS249" s="1">
        <f t="shared" si="152"/>
        <v>131810.89301347415</v>
      </c>
      <c r="AT249" s="1">
        <f t="shared" si="152"/>
        <v>46571.559605547678</v>
      </c>
      <c r="AU249" s="1">
        <f t="shared" si="159"/>
        <v>57743.225373435409</v>
      </c>
      <c r="AV249" s="1">
        <f t="shared" si="159"/>
        <v>26362.178602694832</v>
      </c>
      <c r="AW249" s="1">
        <f t="shared" si="159"/>
        <v>9314.3119211095363</v>
      </c>
      <c r="AX249" s="1">
        <f t="shared" si="160"/>
        <v>198191.7426113188</v>
      </c>
      <c r="AY249" s="1">
        <f t="shared" si="160"/>
        <v>35574.717119874644</v>
      </c>
      <c r="AZ249" s="1">
        <f t="shared" si="160"/>
        <v>8525.9017933899377</v>
      </c>
      <c r="BA249" s="1">
        <f t="shared" si="161"/>
        <v>14214.387479865341</v>
      </c>
      <c r="BB249" s="1">
        <f t="shared" si="161"/>
        <v>31062.460715584792</v>
      </c>
      <c r="BC249" s="1">
        <f t="shared" si="161"/>
        <v>39551.274799161562</v>
      </c>
      <c r="BD249" s="1">
        <f>SUM(BA249:BC249)*BT249*0.75+0.1*econlow!BD249+0.15*econhigh!BD249</f>
        <v>326.88078079657214</v>
      </c>
      <c r="BE249" s="2">
        <f t="shared" si="190"/>
        <v>0.14950789050460667</v>
      </c>
      <c r="BF249" s="2">
        <f t="shared" si="190"/>
        <v>0.11076968641152254</v>
      </c>
      <c r="BG249" s="2">
        <f t="shared" si="190"/>
        <v>5.7402569690651904E-2</v>
      </c>
      <c r="BH249" s="2">
        <f t="shared" si="155"/>
        <v>7.3678935129478401E-2</v>
      </c>
      <c r="BI249" s="2">
        <f t="shared" si="162"/>
        <v>2.2352609323137459E-3</v>
      </c>
      <c r="BJ249" s="2">
        <f t="shared" si="162"/>
        <v>1.2269923427707043E-3</v>
      </c>
      <c r="BK249" s="2">
        <f t="shared" si="162"/>
        <v>3.295055007090149E-4</v>
      </c>
      <c r="BL249" s="2">
        <f t="shared" si="156"/>
        <v>645.3558789151399</v>
      </c>
      <c r="BM249" s="2">
        <f t="shared" si="156"/>
        <v>161.7309564213013</v>
      </c>
      <c r="BN249" s="2">
        <f t="shared" si="156"/>
        <v>15.34558506662572</v>
      </c>
      <c r="BO249" s="2">
        <f t="shared" si="163"/>
        <v>1879.2566499797786</v>
      </c>
      <c r="BP249" s="2">
        <f t="shared" si="163"/>
        <v>144.03616765548506</v>
      </c>
      <c r="BQ249" s="2">
        <f t="shared" si="163"/>
        <v>7.9090433015883717</v>
      </c>
      <c r="BR249" s="11">
        <f t="shared" si="164"/>
        <v>3.2011351986367814E-2</v>
      </c>
      <c r="BS249" s="17">
        <f t="shared" si="153"/>
        <v>5.6284856723642039E-4</v>
      </c>
      <c r="BT249" s="17">
        <f t="shared" si="154"/>
        <v>3.8601284401437266E-3</v>
      </c>
      <c r="BU249" s="12">
        <f>(BU$3*tempmid!$I359+BU$4*tempmid!$I359^2+BU$5*tempmid!$I359^6)*(K249/K$56)^$BW$1</f>
        <v>-17.114103681215216</v>
      </c>
      <c r="BV249" s="12">
        <f>(BV$3*tempmid!$I359+BV$4*tempmid!$I359^2+BV$5*tempmid!$I359^6)*(L249/L$56)^$BW$1</f>
        <v>-12.754701327899816</v>
      </c>
      <c r="BW249" s="12">
        <f>(BW$3*tempmid!$I359+BW$4*tempmid!$I359^2+BW$5*tempmid!$I359^6)*(M249/M$56)^$BW$1</f>
        <v>-11.856455285632807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191">1+A249</f>
        <v>2204</v>
      </c>
      <c r="B250" s="5">
        <f t="shared" ref="B250:D265" si="192">B249*(1+E250)</f>
        <v>1165.4014627213089</v>
      </c>
      <c r="C250" s="5">
        <f t="shared" si="192"/>
        <v>2964.1488012227583</v>
      </c>
      <c r="D250" s="5">
        <f t="shared" si="192"/>
        <v>4369.8928206686614</v>
      </c>
      <c r="E250" s="15">
        <f t="shared" ref="E250:G265" si="193">E249*$E$5</f>
        <v>1.9588780422854028E-7</v>
      </c>
      <c r="F250" s="15">
        <f t="shared" si="193"/>
        <v>3.8591210968109148E-7</v>
      </c>
      <c r="G250" s="15">
        <f t="shared" si="193"/>
        <v>7.8782584419500355E-7</v>
      </c>
      <c r="H250" s="5">
        <f t="shared" ref="H250:J313" si="194">AR250</f>
        <v>289069.29625598894</v>
      </c>
      <c r="I250" s="5">
        <f t="shared" si="194"/>
        <v>132235.55926382393</v>
      </c>
      <c r="J250" s="5">
        <f t="shared" si="194"/>
        <v>46713.596820275117</v>
      </c>
      <c r="K250" s="5">
        <f t="shared" ref="K250:M313" si="195">H250/B250*1000</f>
        <v>248042.67499457931</v>
      </c>
      <c r="L250" s="5">
        <f t="shared" si="195"/>
        <v>44611.646759863965</v>
      </c>
      <c r="M250" s="5">
        <f t="shared" si="195"/>
        <v>10689.872437907346</v>
      </c>
      <c r="N250" s="15">
        <f t="shared" ref="N250:P313" si="196">K250/K249-1</f>
        <v>1.2230448208934153E-3</v>
      </c>
      <c r="O250" s="15">
        <f t="shared" si="196"/>
        <v>3.221397028411177E-3</v>
      </c>
      <c r="P250" s="15">
        <f t="shared" si="196"/>
        <v>3.0490800346885116E-3</v>
      </c>
      <c r="Q250" s="5">
        <f t="shared" ref="Q250:S313" si="197">T250*H250/1000</f>
        <v>5010.4963256169485</v>
      </c>
      <c r="R250" s="5">
        <f t="shared" si="197"/>
        <v>7353.8259892743408</v>
      </c>
      <c r="S250" s="5">
        <f t="shared" si="197"/>
        <v>4594.7630834886359</v>
      </c>
      <c r="T250" s="5">
        <f t="shared" ref="T250:V265" si="198">T249*(1+W250)</f>
        <v>17.333201382895542</v>
      </c>
      <c r="U250" s="5">
        <f t="shared" si="198"/>
        <v>55.611561899191422</v>
      </c>
      <c r="V250" s="5">
        <f t="shared" si="198"/>
        <v>98.360293281770353</v>
      </c>
      <c r="W250" s="15">
        <f t="shared" ref="W250:Y313" si="199">T$5-1</f>
        <v>-1.0734613539272964E-2</v>
      </c>
      <c r="X250" s="15">
        <f t="shared" si="199"/>
        <v>-1.217998157191269E-2</v>
      </c>
      <c r="Y250" s="15">
        <f t="shared" si="199"/>
        <v>-9.7425357312937999E-3</v>
      </c>
      <c r="Z250" s="5">
        <f t="shared" si="151"/>
        <v>4531.879329627086</v>
      </c>
      <c r="AA250" s="5">
        <f t="shared" si="151"/>
        <v>20098.090783748397</v>
      </c>
      <c r="AB250" s="5">
        <f t="shared" si="151"/>
        <v>67807.835355855976</v>
      </c>
      <c r="AC250" s="16">
        <f t="shared" si="188"/>
        <v>1.053345966359641</v>
      </c>
      <c r="AD250" s="16">
        <f t="shared" si="188"/>
        <v>3.0458041369632478</v>
      </c>
      <c r="AE250" s="16">
        <f t="shared" si="188"/>
        <v>15.551101527683675</v>
      </c>
      <c r="AF250" s="15">
        <f t="shared" si="158"/>
        <v>-4.0504037456468023E-3</v>
      </c>
      <c r="AG250" s="15">
        <f t="shared" si="158"/>
        <v>2.9673830763510267E-4</v>
      </c>
      <c r="AH250" s="15">
        <f t="shared" si="158"/>
        <v>9.7937136394747881E-3</v>
      </c>
      <c r="AI250" s="1">
        <f t="shared" si="189"/>
        <v>568865.68650730932</v>
      </c>
      <c r="AJ250" s="1">
        <f t="shared" si="189"/>
        <v>255100.70138882569</v>
      </c>
      <c r="AK250" s="1">
        <f t="shared" si="189"/>
        <v>90305.758259700524</v>
      </c>
      <c r="AL250" s="14">
        <f t="shared" ref="AL250:AN265" si="200">AL249*(1+AO250)</f>
        <v>86.99849034576755</v>
      </c>
      <c r="AM250" s="14">
        <f t="shared" si="200"/>
        <v>21.006567780891885</v>
      </c>
      <c r="AN250" s="14">
        <f t="shared" si="200"/>
        <v>6.6205712121341005</v>
      </c>
      <c r="AO250" s="11">
        <f t="shared" ref="AO250:AQ265" si="201">AO$5*AO249</f>
        <v>2.9345399182541909E-3</v>
      </c>
      <c r="AP250" s="11">
        <f t="shared" si="201"/>
        <v>3.6967463222703704E-3</v>
      </c>
      <c r="AQ250" s="11">
        <f t="shared" si="201"/>
        <v>3.3534153486268251E-3</v>
      </c>
      <c r="AR250" s="1">
        <f t="shared" si="152"/>
        <v>289069.29625598894</v>
      </c>
      <c r="AS250" s="1">
        <f t="shared" si="152"/>
        <v>132235.55926382393</v>
      </c>
      <c r="AT250" s="1">
        <f t="shared" si="152"/>
        <v>46713.596820275117</v>
      </c>
      <c r="AU250" s="1">
        <f t="shared" si="159"/>
        <v>57813.859251197791</v>
      </c>
      <c r="AV250" s="1">
        <f t="shared" si="159"/>
        <v>26447.111852764789</v>
      </c>
      <c r="AW250" s="1">
        <f t="shared" si="159"/>
        <v>9342.7193640550231</v>
      </c>
      <c r="AX250" s="1">
        <f t="shared" si="160"/>
        <v>198434.13999566346</v>
      </c>
      <c r="AY250" s="1">
        <f t="shared" si="160"/>
        <v>35689.317407891176</v>
      </c>
      <c r="AZ250" s="1">
        <f t="shared" si="160"/>
        <v>8551.8979503258761</v>
      </c>
      <c r="BA250" s="1">
        <f t="shared" si="161"/>
        <v>14215.814731597511</v>
      </c>
      <c r="BB250" s="1">
        <f t="shared" si="161"/>
        <v>31072.006055978061</v>
      </c>
      <c r="BC250" s="1">
        <f t="shared" si="161"/>
        <v>39564.609839623736</v>
      </c>
      <c r="BD250" s="1">
        <f>SUM(BA250:BC250)*BT250*0.75+0.1*econlow!BD250+0.15*econhigh!BD250</f>
        <v>317.44523453111884</v>
      </c>
      <c r="BE250" s="2">
        <f t="shared" si="190"/>
        <v>0.14950789050460667</v>
      </c>
      <c r="BF250" s="2">
        <f t="shared" si="190"/>
        <v>0.11076968641152254</v>
      </c>
      <c r="BG250" s="2">
        <f t="shared" si="190"/>
        <v>5.7402569690651904E-2</v>
      </c>
      <c r="BH250" s="2">
        <f t="shared" si="155"/>
        <v>7.3521378966845075E-2</v>
      </c>
      <c r="BI250" s="2">
        <f t="shared" si="162"/>
        <v>2.2352609323137459E-3</v>
      </c>
      <c r="BJ250" s="2">
        <f t="shared" si="162"/>
        <v>1.2269923427707043E-3</v>
      </c>
      <c r="BK250" s="2">
        <f t="shared" si="162"/>
        <v>3.295055007090149E-4</v>
      </c>
      <c r="BL250" s="2">
        <f t="shared" si="156"/>
        <v>646.14530465244025</v>
      </c>
      <c r="BM250" s="2">
        <f t="shared" si="156"/>
        <v>162.25201865871364</v>
      </c>
      <c r="BN250" s="2">
        <f t="shared" si="156"/>
        <v>15.392387110183799</v>
      </c>
      <c r="BO250" s="2">
        <f t="shared" si="163"/>
        <v>1907.2944158219848</v>
      </c>
      <c r="BP250" s="2">
        <f t="shared" si="163"/>
        <v>145.76201878787825</v>
      </c>
      <c r="BQ250" s="2">
        <f t="shared" si="163"/>
        <v>7.9090579515020059</v>
      </c>
      <c r="BR250" s="11">
        <f t="shared" si="164"/>
        <v>3.1968765831699136E-2</v>
      </c>
      <c r="BS250" s="17">
        <f t="shared" si="153"/>
        <v>5.4538989920321652E-4</v>
      </c>
      <c r="BT250" s="17">
        <f t="shared" si="154"/>
        <v>3.7476975147026472E-3</v>
      </c>
      <c r="BU250" s="12">
        <f>(BU$3*tempmid!$I360+BU$4*tempmid!$I360^2+BU$5*tempmid!$I360^6)*(K250/K$56)^$BW$1</f>
        <v>-17.283044891417703</v>
      </c>
      <c r="BV250" s="12">
        <f>(BV$3*tempmid!$I360+BV$4*tempmid!$I360^2+BV$5*tempmid!$I360^6)*(L250/L$56)^$BW$1</f>
        <v>-12.860647854097193</v>
      </c>
      <c r="BW250" s="12">
        <f>(BW$3*tempmid!$I360+BW$4*tempmid!$I360^2+BW$5*tempmid!$I360^6)*(M250/M$56)^$BW$1</f>
        <v>-11.944679953038374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191"/>
        <v>2205</v>
      </c>
      <c r="B251" s="5">
        <f t="shared" si="192"/>
        <v>1165.4016795948457</v>
      </c>
      <c r="C251" s="5">
        <f t="shared" si="192"/>
        <v>2964.1498879286301</v>
      </c>
      <c r="D251" s="5">
        <f t="shared" si="192"/>
        <v>4369.8960912474367</v>
      </c>
      <c r="E251" s="15">
        <f t="shared" si="193"/>
        <v>1.8609341401711326E-7</v>
      </c>
      <c r="F251" s="15">
        <f t="shared" si="193"/>
        <v>3.6661650419703692E-7</v>
      </c>
      <c r="G251" s="15">
        <f t="shared" si="193"/>
        <v>7.4843455198525335E-7</v>
      </c>
      <c r="H251" s="5">
        <f t="shared" si="194"/>
        <v>289410.89997948072</v>
      </c>
      <c r="I251" s="5">
        <f t="shared" si="194"/>
        <v>132655.39618323639</v>
      </c>
      <c r="J251" s="5">
        <f t="shared" si="194"/>
        <v>46854.102497748296</v>
      </c>
      <c r="K251" s="5">
        <f t="shared" si="195"/>
        <v>248335.74985072529</v>
      </c>
      <c r="L251" s="5">
        <f t="shared" si="195"/>
        <v>44753.268626350393</v>
      </c>
      <c r="M251" s="5">
        <f t="shared" si="195"/>
        <v>10722.017530712785</v>
      </c>
      <c r="N251" s="15">
        <f t="shared" si="196"/>
        <v>1.1815501350820323E-3</v>
      </c>
      <c r="O251" s="15">
        <f t="shared" si="196"/>
        <v>3.1745491765580169E-3</v>
      </c>
      <c r="P251" s="15">
        <f t="shared" si="196"/>
        <v>3.0070604670124901E-3</v>
      </c>
      <c r="Q251" s="5">
        <f t="shared" si="197"/>
        <v>4962.5681094825686</v>
      </c>
      <c r="R251" s="5">
        <f t="shared" si="197"/>
        <v>7287.3199354600447</v>
      </c>
      <c r="S251" s="5">
        <f t="shared" si="197"/>
        <v>4563.6839760209386</v>
      </c>
      <c r="T251" s="5">
        <f t="shared" si="198"/>
        <v>17.147136164651766</v>
      </c>
      <c r="U251" s="5">
        <f t="shared" si="198"/>
        <v>54.934214100073987</v>
      </c>
      <c r="V251" s="5">
        <f t="shared" si="198"/>
        <v>97.402014609932166</v>
      </c>
      <c r="W251" s="15">
        <f t="shared" si="199"/>
        <v>-1.0734613539272964E-2</v>
      </c>
      <c r="X251" s="15">
        <f t="shared" si="199"/>
        <v>-1.217998157191269E-2</v>
      </c>
      <c r="Y251" s="15">
        <f t="shared" si="199"/>
        <v>-9.7425357312937999E-3</v>
      </c>
      <c r="Z251" s="5">
        <f t="shared" si="151"/>
        <v>4470.5343188075749</v>
      </c>
      <c r="AA251" s="5">
        <f t="shared" si="151"/>
        <v>19923.169658594808</v>
      </c>
      <c r="AB251" s="5">
        <f t="shared" si="151"/>
        <v>68011.631645435438</v>
      </c>
      <c r="AC251" s="16">
        <f t="shared" si="188"/>
        <v>1.0490794899120359</v>
      </c>
      <c r="AD251" s="16">
        <f t="shared" si="188"/>
        <v>3.0467079437282383</v>
      </c>
      <c r="AE251" s="16">
        <f t="shared" si="188"/>
        <v>15.703404562824208</v>
      </c>
      <c r="AF251" s="15">
        <f t="shared" si="158"/>
        <v>-4.0504037456468023E-3</v>
      </c>
      <c r="AG251" s="15">
        <f t="shared" si="158"/>
        <v>2.9673830763510267E-4</v>
      </c>
      <c r="AH251" s="15">
        <f t="shared" si="158"/>
        <v>9.7937136394747881E-3</v>
      </c>
      <c r="AI251" s="1">
        <f t="shared" si="189"/>
        <v>569792.97710777621</v>
      </c>
      <c r="AJ251" s="1">
        <f t="shared" si="189"/>
        <v>256037.74310270793</v>
      </c>
      <c r="AK251" s="1">
        <f t="shared" si="189"/>
        <v>90617.901797785496</v>
      </c>
      <c r="AL251" s="14">
        <f t="shared" si="200"/>
        <v>87.251237883087583</v>
      </c>
      <c r="AM251" s="14">
        <f t="shared" si="200"/>
        <v>21.083447173557541</v>
      </c>
      <c r="AN251" s="14">
        <f t="shared" si="200"/>
        <v>6.642550722002353</v>
      </c>
      <c r="AO251" s="11">
        <f t="shared" si="201"/>
        <v>2.9051945190716488E-3</v>
      </c>
      <c r="AP251" s="11">
        <f t="shared" si="201"/>
        <v>3.6597788590476666E-3</v>
      </c>
      <c r="AQ251" s="11">
        <f t="shared" si="201"/>
        <v>3.3198811951405567E-3</v>
      </c>
      <c r="AR251" s="1">
        <f t="shared" si="152"/>
        <v>289410.89997948072</v>
      </c>
      <c r="AS251" s="1">
        <f t="shared" si="152"/>
        <v>132655.39618323639</v>
      </c>
      <c r="AT251" s="1">
        <f t="shared" si="152"/>
        <v>46854.102497748296</v>
      </c>
      <c r="AU251" s="1">
        <f t="shared" si="159"/>
        <v>57882.179995896149</v>
      </c>
      <c r="AV251" s="1">
        <f t="shared" si="159"/>
        <v>26531.079236647278</v>
      </c>
      <c r="AW251" s="1">
        <f t="shared" si="159"/>
        <v>9370.8204995496599</v>
      </c>
      <c r="AX251" s="1">
        <f t="shared" si="160"/>
        <v>198668.59988058021</v>
      </c>
      <c r="AY251" s="1">
        <f t="shared" si="160"/>
        <v>35802.614901080313</v>
      </c>
      <c r="AZ251" s="1">
        <f t="shared" si="160"/>
        <v>8577.6140245702281</v>
      </c>
      <c r="BA251" s="1">
        <f t="shared" si="161"/>
        <v>14217.193544733416</v>
      </c>
      <c r="BB251" s="1">
        <f t="shared" si="161"/>
        <v>31081.412382609939</v>
      </c>
      <c r="BC251" s="1">
        <f t="shared" si="161"/>
        <v>39577.760275242152</v>
      </c>
      <c r="BD251" s="1">
        <f>SUM(BA251:BC251)*BT251*0.75+0.1*econlow!BD251+0.15*econhigh!BD251</f>
        <v>308.28062065911195</v>
      </c>
      <c r="BE251" s="2">
        <f t="shared" si="190"/>
        <v>0.14950789050460667</v>
      </c>
      <c r="BF251" s="2">
        <f t="shared" si="190"/>
        <v>0.11076968641152254</v>
      </c>
      <c r="BG251" s="2">
        <f t="shared" si="190"/>
        <v>5.7402569690651904E-2</v>
      </c>
      <c r="BH251" s="2">
        <f t="shared" si="155"/>
        <v>7.3364874338122499E-2</v>
      </c>
      <c r="BI251" s="2">
        <f t="shared" si="162"/>
        <v>2.2352609323137459E-3</v>
      </c>
      <c r="BJ251" s="2">
        <f t="shared" si="162"/>
        <v>1.2269923427707043E-3</v>
      </c>
      <c r="BK251" s="2">
        <f t="shared" si="162"/>
        <v>3.295055007090149E-4</v>
      </c>
      <c r="BL251" s="2">
        <f t="shared" si="156"/>
        <v>646.90887810989432</v>
      </c>
      <c r="BM251" s="2">
        <f t="shared" si="156"/>
        <v>162.76715534404516</v>
      </c>
      <c r="BN251" s="2">
        <f t="shared" si="156"/>
        <v>15.438684503792057</v>
      </c>
      <c r="BO251" s="2">
        <f t="shared" si="163"/>
        <v>1935.7513021626048</v>
      </c>
      <c r="BP251" s="2">
        <f t="shared" si="163"/>
        <v>147.50862325437598</v>
      </c>
      <c r="BQ251" s="2">
        <f t="shared" si="163"/>
        <v>7.9090761943231556</v>
      </c>
      <c r="BR251" s="11">
        <f t="shared" si="164"/>
        <v>3.192662053472925E-2</v>
      </c>
      <c r="BS251" s="17">
        <f t="shared" si="153"/>
        <v>5.2849457974018046E-4</v>
      </c>
      <c r="BT251" s="17">
        <f t="shared" si="154"/>
        <v>3.6385412764103368E-3</v>
      </c>
      <c r="BU251" s="12">
        <f>(BU$3*tempmid!$I361+BU$4*tempmid!$I361^2+BU$5*tempmid!$I361^6)*(K251/K$56)^$BW$1</f>
        <v>-17.451886478207413</v>
      </c>
      <c r="BV251" s="12">
        <f>(BV$3*tempmid!$I361+BV$4*tempmid!$I361^2+BV$5*tempmid!$I361^6)*(L251/L$56)^$BW$1</f>
        <v>-12.966420781817751</v>
      </c>
      <c r="BW251" s="12">
        <f>(BW$3*tempmid!$I361+BW$4*tempmid!$I361^2+BW$5*tempmid!$I361^6)*(M251/M$56)^$BW$1</f>
        <v>-12.032740925127101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191"/>
        <v>2206</v>
      </c>
      <c r="B252" s="5">
        <f t="shared" si="192"/>
        <v>1165.4018856247442</v>
      </c>
      <c r="C252" s="5">
        <f t="shared" si="192"/>
        <v>2964.1509202995862</v>
      </c>
      <c r="D252" s="5">
        <f t="shared" si="192"/>
        <v>4369.8991982995985</v>
      </c>
      <c r="E252" s="15">
        <f t="shared" si="193"/>
        <v>1.7678874331625759E-7</v>
      </c>
      <c r="F252" s="15">
        <f t="shared" si="193"/>
        <v>3.4828567898718508E-7</v>
      </c>
      <c r="G252" s="15">
        <f t="shared" si="193"/>
        <v>7.1101282438599068E-7</v>
      </c>
      <c r="H252" s="5">
        <f t="shared" si="194"/>
        <v>289741.01531485276</v>
      </c>
      <c r="I252" s="5">
        <f t="shared" si="194"/>
        <v>133070.41517834988</v>
      </c>
      <c r="J252" s="5">
        <f t="shared" si="194"/>
        <v>46993.081326586456</v>
      </c>
      <c r="K252" s="5">
        <f t="shared" si="195"/>
        <v>248618.96903447132</v>
      </c>
      <c r="L252" s="5">
        <f t="shared" si="195"/>
        <v>44893.26581417807</v>
      </c>
      <c r="M252" s="5">
        <f t="shared" si="195"/>
        <v>10753.813576494455</v>
      </c>
      <c r="N252" s="15">
        <f t="shared" si="196"/>
        <v>1.1404688367111504E-3</v>
      </c>
      <c r="O252" s="15">
        <f t="shared" si="196"/>
        <v>3.1282002884869264E-3</v>
      </c>
      <c r="P252" s="15">
        <f t="shared" si="196"/>
        <v>2.9654909340142144E-3</v>
      </c>
      <c r="Q252" s="5">
        <f t="shared" si="197"/>
        <v>4914.8966276406691</v>
      </c>
      <c r="R252" s="5">
        <f t="shared" si="197"/>
        <v>7221.0815670091906</v>
      </c>
      <c r="S252" s="5">
        <f t="shared" si="197"/>
        <v>4532.6270568029431</v>
      </c>
      <c r="T252" s="5">
        <f t="shared" si="198"/>
        <v>16.963068284618938</v>
      </c>
      <c r="U252" s="5">
        <f t="shared" si="198"/>
        <v>54.265116384667579</v>
      </c>
      <c r="V252" s="5">
        <f t="shared" si="198"/>
        <v>96.453072002294903</v>
      </c>
      <c r="W252" s="15">
        <f t="shared" si="199"/>
        <v>-1.0734613539272964E-2</v>
      </c>
      <c r="X252" s="15">
        <f t="shared" si="199"/>
        <v>-1.217998157191269E-2</v>
      </c>
      <c r="Y252" s="15">
        <f t="shared" si="199"/>
        <v>-9.7425357312937999E-3</v>
      </c>
      <c r="Z252" s="5">
        <f t="shared" si="151"/>
        <v>4409.8368822148141</v>
      </c>
      <c r="AA252" s="5">
        <f t="shared" si="151"/>
        <v>19748.848292323401</v>
      </c>
      <c r="AB252" s="5">
        <f t="shared" si="151"/>
        <v>68213.180062093597</v>
      </c>
      <c r="AC252" s="16">
        <f t="shared" si="188"/>
        <v>1.044830294416615</v>
      </c>
      <c r="AD252" s="16">
        <f t="shared" si="188"/>
        <v>3.0476120186873188</v>
      </c>
      <c r="AE252" s="16">
        <f t="shared" si="188"/>
        <v>15.857199210277329</v>
      </c>
      <c r="AF252" s="15">
        <f t="shared" si="158"/>
        <v>-4.0504037456468023E-3</v>
      </c>
      <c r="AG252" s="15">
        <f t="shared" si="158"/>
        <v>2.9673830763510267E-4</v>
      </c>
      <c r="AH252" s="15">
        <f t="shared" si="158"/>
        <v>9.7937136394747881E-3</v>
      </c>
      <c r="AI252" s="1">
        <f t="shared" si="189"/>
        <v>570695.85939289478</v>
      </c>
      <c r="AJ252" s="1">
        <f t="shared" si="189"/>
        <v>256965.04802908443</v>
      </c>
      <c r="AK252" s="1">
        <f t="shared" si="189"/>
        <v>90926.932117556615</v>
      </c>
      <c r="AL252" s="14">
        <f t="shared" si="200"/>
        <v>87.502184882986953</v>
      </c>
      <c r="AM252" s="14">
        <f t="shared" si="200"/>
        <v>21.159836320256758</v>
      </c>
      <c r="AN252" s="14">
        <f t="shared" si="200"/>
        <v>6.6643826764397991</v>
      </c>
      <c r="AO252" s="11">
        <f t="shared" si="201"/>
        <v>2.8761425738809323E-3</v>
      </c>
      <c r="AP252" s="11">
        <f t="shared" si="201"/>
        <v>3.6231810704571901E-3</v>
      </c>
      <c r="AQ252" s="11">
        <f t="shared" si="201"/>
        <v>3.286682383189151E-3</v>
      </c>
      <c r="AR252" s="1">
        <f t="shared" si="152"/>
        <v>289741.01531485276</v>
      </c>
      <c r="AS252" s="1">
        <f t="shared" si="152"/>
        <v>133070.41517834988</v>
      </c>
      <c r="AT252" s="1">
        <f t="shared" si="152"/>
        <v>46993.081326586456</v>
      </c>
      <c r="AU252" s="1">
        <f t="shared" si="159"/>
        <v>57948.203062970555</v>
      </c>
      <c r="AV252" s="1">
        <f t="shared" si="159"/>
        <v>26614.083035669977</v>
      </c>
      <c r="AW252" s="1">
        <f t="shared" si="159"/>
        <v>9398.6162653172923</v>
      </c>
      <c r="AX252" s="1">
        <f t="shared" si="160"/>
        <v>198895.17522757704</v>
      </c>
      <c r="AY252" s="1">
        <f t="shared" si="160"/>
        <v>35914.612651342461</v>
      </c>
      <c r="AZ252" s="1">
        <f t="shared" si="160"/>
        <v>8603.0508611955629</v>
      </c>
      <c r="BA252" s="1">
        <f t="shared" si="161"/>
        <v>14218.524405380596</v>
      </c>
      <c r="BB252" s="1">
        <f t="shared" si="161"/>
        <v>31090.681192707081</v>
      </c>
      <c r="BC252" s="1">
        <f t="shared" si="161"/>
        <v>39590.728135150552</v>
      </c>
      <c r="BD252" s="1">
        <f>SUM(BA252:BC252)*BT252*0.75+0.1*econlow!BD252+0.15*econhigh!BD252</f>
        <v>299.37921554760686</v>
      </c>
      <c r="BE252" s="2">
        <f t="shared" si="190"/>
        <v>0.14950789050460667</v>
      </c>
      <c r="BF252" s="2">
        <f t="shared" si="190"/>
        <v>0.11076968641152254</v>
      </c>
      <c r="BG252" s="2">
        <f t="shared" si="190"/>
        <v>5.7402569690651904E-2</v>
      </c>
      <c r="BH252" s="2">
        <f t="shared" si="155"/>
        <v>7.3209423097285967E-2</v>
      </c>
      <c r="BI252" s="2">
        <f t="shared" si="162"/>
        <v>2.2352609323137459E-3</v>
      </c>
      <c r="BJ252" s="2">
        <f t="shared" si="162"/>
        <v>1.2269923427707043E-3</v>
      </c>
      <c r="BK252" s="2">
        <f t="shared" si="162"/>
        <v>3.295055007090149E-4</v>
      </c>
      <c r="BL252" s="2">
        <f t="shared" si="156"/>
        <v>647.64677202220912</v>
      </c>
      <c r="BM252" s="2">
        <f t="shared" si="156"/>
        <v>163.27638047315381</v>
      </c>
      <c r="BN252" s="2">
        <f t="shared" si="156"/>
        <v>15.484478792376327</v>
      </c>
      <c r="BO252" s="2">
        <f t="shared" si="163"/>
        <v>1964.6335748650222</v>
      </c>
      <c r="BP252" s="2">
        <f t="shared" si="163"/>
        <v>149.27623061124632</v>
      </c>
      <c r="BQ252" s="2">
        <f t="shared" si="163"/>
        <v>7.909097987727093</v>
      </c>
      <c r="BR252" s="11">
        <f t="shared" si="164"/>
        <v>3.1884910463081367E-2</v>
      </c>
      <c r="BS252" s="17">
        <f t="shared" si="153"/>
        <v>5.1214356643529781E-4</v>
      </c>
      <c r="BT252" s="17">
        <f t="shared" si="154"/>
        <v>3.5325643460294531E-3</v>
      </c>
      <c r="BU252" s="12">
        <f>(BU$3*tempmid!$I362+BU$4*tempmid!$I362^2+BU$5*tempmid!$I362^6)*(K252/K$56)^$BW$1</f>
        <v>-17.620625634039882</v>
      </c>
      <c r="BV252" s="12">
        <f>(BV$3*tempmid!$I362+BV$4*tempmid!$I362^2+BV$5*tempmid!$I362^6)*(L252/L$56)^$BW$1</f>
        <v>-13.072018939565236</v>
      </c>
      <c r="BW252" s="12">
        <f>(BW$3*tempmid!$I362+BW$4*tempmid!$I362^2+BW$5*tempmid!$I362^6)*(M252/M$56)^$BW$1</f>
        <v>-12.120637336882947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191"/>
        <v>2207</v>
      </c>
      <c r="B253" s="5">
        <f t="shared" si="192"/>
        <v>1165.4020813531824</v>
      </c>
      <c r="C253" s="5">
        <f t="shared" si="192"/>
        <v>2964.1519010523361</v>
      </c>
      <c r="D253" s="5">
        <f t="shared" si="192"/>
        <v>4369.9021500012504</v>
      </c>
      <c r="E253" s="15">
        <f t="shared" si="193"/>
        <v>1.6794930615044471E-7</v>
      </c>
      <c r="F253" s="15">
        <f t="shared" si="193"/>
        <v>3.3087139503782582E-7</v>
      </c>
      <c r="G253" s="15">
        <f t="shared" si="193"/>
        <v>6.7546218316669107E-7</v>
      </c>
      <c r="H253" s="5">
        <f t="shared" si="194"/>
        <v>290059.71980200248</v>
      </c>
      <c r="I253" s="5">
        <f t="shared" si="194"/>
        <v>133480.62820053252</v>
      </c>
      <c r="J253" s="5">
        <f t="shared" si="194"/>
        <v>47130.538139179655</v>
      </c>
      <c r="K253" s="5">
        <f t="shared" si="195"/>
        <v>248892.39897804684</v>
      </c>
      <c r="L253" s="5">
        <f t="shared" si="195"/>
        <v>45031.642323439664</v>
      </c>
      <c r="M253" s="5">
        <f t="shared" si="195"/>
        <v>10785.261665221993</v>
      </c>
      <c r="N253" s="15">
        <f t="shared" si="196"/>
        <v>1.0997951790943095E-3</v>
      </c>
      <c r="O253" s="15">
        <f t="shared" si="196"/>
        <v>3.0823444619592077E-3</v>
      </c>
      <c r="P253" s="15">
        <f t="shared" si="196"/>
        <v>2.9243661798523668E-3</v>
      </c>
      <c r="Q253" s="5">
        <f t="shared" si="197"/>
        <v>4867.4852842037162</v>
      </c>
      <c r="R253" s="5">
        <f t="shared" si="197"/>
        <v>7155.1180544601775</v>
      </c>
      <c r="S253" s="5">
        <f t="shared" si="197"/>
        <v>4501.5967397644663</v>
      </c>
      <c r="T253" s="5">
        <f t="shared" si="198"/>
        <v>16.780976302143255</v>
      </c>
      <c r="U253" s="5">
        <f t="shared" si="198"/>
        <v>53.604168267104633</v>
      </c>
      <c r="V253" s="5">
        <f t="shared" si="198"/>
        <v>95.513374501919486</v>
      </c>
      <c r="W253" s="15">
        <f t="shared" si="199"/>
        <v>-1.0734613539272964E-2</v>
      </c>
      <c r="X253" s="15">
        <f t="shared" si="199"/>
        <v>-1.217998157191269E-2</v>
      </c>
      <c r="Y253" s="15">
        <f t="shared" si="199"/>
        <v>-9.7425357312937999E-3</v>
      </c>
      <c r="Z253" s="5">
        <f t="shared" si="151"/>
        <v>4349.785016461894</v>
      </c>
      <c r="AA253" s="5">
        <f t="shared" si="151"/>
        <v>19575.147366450095</v>
      </c>
      <c r="AB253" s="5">
        <f t="shared" si="151"/>
        <v>68412.487728638211</v>
      </c>
      <c r="AC253" s="16">
        <f t="shared" si="188"/>
        <v>1.0405983098785447</v>
      </c>
      <c r="AD253" s="16">
        <f t="shared" si="188"/>
        <v>3.0485163619200724</v>
      </c>
      <c r="AE253" s="16">
        <f t="shared" si="188"/>
        <v>16.012500078466893</v>
      </c>
      <c r="AF253" s="15">
        <f t="shared" si="158"/>
        <v>-4.0504037456468023E-3</v>
      </c>
      <c r="AG253" s="15">
        <f t="shared" si="158"/>
        <v>2.9673830763510267E-4</v>
      </c>
      <c r="AH253" s="15">
        <f t="shared" si="158"/>
        <v>9.7937136394747881E-3</v>
      </c>
      <c r="AI253" s="1">
        <f t="shared" si="189"/>
        <v>571574.4765165759</v>
      </c>
      <c r="AJ253" s="1">
        <f t="shared" si="189"/>
        <v>257882.62626184599</v>
      </c>
      <c r="AK253" s="1">
        <f t="shared" si="189"/>
        <v>91232.855171118252</v>
      </c>
      <c r="AL253" s="14">
        <f t="shared" si="200"/>
        <v>87.751336954644017</v>
      </c>
      <c r="AM253" s="14">
        <f t="shared" si="200"/>
        <v>21.235735579482192</v>
      </c>
      <c r="AN253" s="14">
        <f t="shared" si="200"/>
        <v>6.6860673484859108</v>
      </c>
      <c r="AO253" s="11">
        <f t="shared" si="201"/>
        <v>2.8473811481421231E-3</v>
      </c>
      <c r="AP253" s="11">
        <f t="shared" si="201"/>
        <v>3.5869492597526182E-3</v>
      </c>
      <c r="AQ253" s="11">
        <f t="shared" si="201"/>
        <v>3.2538155593572595E-3</v>
      </c>
      <c r="AR253" s="1">
        <f t="shared" si="152"/>
        <v>290059.71980200248</v>
      </c>
      <c r="AS253" s="1">
        <f t="shared" si="152"/>
        <v>133480.62820053252</v>
      </c>
      <c r="AT253" s="1">
        <f t="shared" si="152"/>
        <v>47130.538139179655</v>
      </c>
      <c r="AU253" s="1">
        <f t="shared" si="159"/>
        <v>58011.943960400502</v>
      </c>
      <c r="AV253" s="1">
        <f t="shared" si="159"/>
        <v>26696.125640106504</v>
      </c>
      <c r="AW253" s="1">
        <f t="shared" si="159"/>
        <v>9426.1076278359305</v>
      </c>
      <c r="AX253" s="1">
        <f t="shared" si="160"/>
        <v>199113.91918243744</v>
      </c>
      <c r="AY253" s="1">
        <f t="shared" si="160"/>
        <v>36025.313858751731</v>
      </c>
      <c r="AZ253" s="1">
        <f t="shared" si="160"/>
        <v>8628.2093321775938</v>
      </c>
      <c r="BA253" s="1">
        <f t="shared" si="161"/>
        <v>14219.807792673304</v>
      </c>
      <c r="BB253" s="1">
        <f t="shared" si="161"/>
        <v>31099.813964811558</v>
      </c>
      <c r="BC253" s="1">
        <f t="shared" si="161"/>
        <v>39603.515422074634</v>
      </c>
      <c r="BD253" s="1">
        <f>SUM(BA253:BC253)*BT253*0.75+0.1*econlow!BD253+0.15*econhigh!BD253</f>
        <v>290.73351345605971</v>
      </c>
      <c r="BE253" s="2">
        <f t="shared" si="190"/>
        <v>0.14950789050460667</v>
      </c>
      <c r="BF253" s="2">
        <f t="shared" si="190"/>
        <v>0.11076968641152254</v>
      </c>
      <c r="BG253" s="2">
        <f t="shared" si="190"/>
        <v>5.7402569690651904E-2</v>
      </c>
      <c r="BH253" s="2">
        <f t="shared" si="155"/>
        <v>7.3055026917640778E-2</v>
      </c>
      <c r="BI253" s="2">
        <f t="shared" si="162"/>
        <v>2.2352609323137459E-3</v>
      </c>
      <c r="BJ253" s="2">
        <f t="shared" si="162"/>
        <v>1.2269923427707043E-3</v>
      </c>
      <c r="BK253" s="2">
        <f t="shared" si="162"/>
        <v>3.295055007090149E-4</v>
      </c>
      <c r="BL253" s="2">
        <f t="shared" si="156"/>
        <v>648.35915971128793</v>
      </c>
      <c r="BM253" s="2">
        <f t="shared" si="156"/>
        <v>163.77970871027674</v>
      </c>
      <c r="BN253" s="2">
        <f t="shared" si="156"/>
        <v>15.529771568235715</v>
      </c>
      <c r="BO253" s="2">
        <f t="shared" si="163"/>
        <v>1993.9475934481316</v>
      </c>
      <c r="BP253" s="2">
        <f t="shared" si="163"/>
        <v>151.06509341663624</v>
      </c>
      <c r="BQ253" s="2">
        <f t="shared" si="163"/>
        <v>7.9091232899565265</v>
      </c>
      <c r="BR253" s="11">
        <f t="shared" si="164"/>
        <v>3.1843630053460997E-2</v>
      </c>
      <c r="BS253" s="17">
        <f t="shared" si="153"/>
        <v>4.9631849564062526E-4</v>
      </c>
      <c r="BT253" s="17">
        <f t="shared" si="154"/>
        <v>3.4296741223586924E-3</v>
      </c>
      <c r="BU253" s="12">
        <f>(BU$3*tempmid!$I363+BU$4*tempmid!$I363^2+BU$5*tempmid!$I363^6)*(K253/K$56)^$BW$1</f>
        <v>-17.789259694753348</v>
      </c>
      <c r="BV253" s="12">
        <f>(BV$3*tempmid!$I363+BV$4*tempmid!$I363^2+BV$5*tempmid!$I363^6)*(L253/L$56)^$BW$1</f>
        <v>-13.177441237725485</v>
      </c>
      <c r="BW253" s="12">
        <f>(BW$3*tempmid!$I363+BW$4*tempmid!$I363^2+BW$5*tempmid!$I363^6)*(M253/M$56)^$BW$1</f>
        <v>-12.208368388689875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191"/>
        <v>2208</v>
      </c>
      <c r="B254" s="5">
        <f t="shared" si="192"/>
        <v>1165.4022672952299</v>
      </c>
      <c r="C254" s="5">
        <f t="shared" si="192"/>
        <v>2964.152832767757</v>
      </c>
      <c r="D254" s="5">
        <f t="shared" si="192"/>
        <v>4369.9049541197146</v>
      </c>
      <c r="E254" s="15">
        <f t="shared" si="193"/>
        <v>1.5955184084292248E-7</v>
      </c>
      <c r="F254" s="15">
        <f t="shared" si="193"/>
        <v>3.1432782528593453E-7</v>
      </c>
      <c r="G254" s="15">
        <f t="shared" si="193"/>
        <v>6.4168907400835651E-7</v>
      </c>
      <c r="H254" s="5">
        <f t="shared" si="194"/>
        <v>290367.09121578932</v>
      </c>
      <c r="I254" s="5">
        <f t="shared" si="194"/>
        <v>133886.04773156752</v>
      </c>
      <c r="J254" s="5">
        <f t="shared" si="194"/>
        <v>47266.477907631517</v>
      </c>
      <c r="K254" s="5">
        <f t="shared" si="195"/>
        <v>249156.10632000855</v>
      </c>
      <c r="L254" s="5">
        <f t="shared" si="195"/>
        <v>45168.402334555867</v>
      </c>
      <c r="M254" s="5">
        <f t="shared" si="195"/>
        <v>10816.362919534711</v>
      </c>
      <c r="N254" s="15">
        <f t="shared" si="196"/>
        <v>1.059523485025915E-3</v>
      </c>
      <c r="O254" s="15">
        <f t="shared" si="196"/>
        <v>3.0369758698545191E-3</v>
      </c>
      <c r="P254" s="15">
        <f t="shared" si="196"/>
        <v>2.8836810156407378E-3</v>
      </c>
      <c r="Q254" s="5">
        <f t="shared" si="197"/>
        <v>4820.3373341252363</v>
      </c>
      <c r="R254" s="5">
        <f t="shared" si="197"/>
        <v>7089.4363276599042</v>
      </c>
      <c r="S254" s="5">
        <f t="shared" si="197"/>
        <v>4470.5973409662038</v>
      </c>
      <c r="T254" s="5">
        <f t="shared" si="198"/>
        <v>16.600839006728048</v>
      </c>
      <c r="U254" s="5">
        <f t="shared" si="198"/>
        <v>52.951270485433589</v>
      </c>
      <c r="V254" s="5">
        <f t="shared" si="198"/>
        <v>94.582832038018083</v>
      </c>
      <c r="W254" s="15">
        <f t="shared" si="199"/>
        <v>-1.0734613539272964E-2</v>
      </c>
      <c r="X254" s="15">
        <f t="shared" si="199"/>
        <v>-1.217998157191269E-2</v>
      </c>
      <c r="Y254" s="15">
        <f t="shared" si="199"/>
        <v>-9.7425357312937999E-3</v>
      </c>
      <c r="Z254" s="5">
        <f t="shared" ref="Z254:AB317" si="202">Q253*AC254*(1-BE253)</f>
        <v>4290.3765678859772</v>
      </c>
      <c r="AA254" s="5">
        <f t="shared" si="202"/>
        <v>19402.086923770945</v>
      </c>
      <c r="AB254" s="5">
        <f t="shared" si="202"/>
        <v>68609.561975935067</v>
      </c>
      <c r="AC254" s="16">
        <f t="shared" si="188"/>
        <v>1.036383466586499</v>
      </c>
      <c r="AD254" s="16">
        <f t="shared" si="188"/>
        <v>3.0494209735061064</v>
      </c>
      <c r="AE254" s="16">
        <f t="shared" si="188"/>
        <v>16.169321918887466</v>
      </c>
      <c r="AF254" s="15">
        <f t="shared" si="158"/>
        <v>-4.0504037456468023E-3</v>
      </c>
      <c r="AG254" s="15">
        <f t="shared" si="158"/>
        <v>2.9673830763510267E-4</v>
      </c>
      <c r="AH254" s="15">
        <f t="shared" si="158"/>
        <v>9.7937136394747881E-3</v>
      </c>
      <c r="AI254" s="1">
        <f t="shared" si="189"/>
        <v>572428.97282531881</v>
      </c>
      <c r="AJ254" s="1">
        <f t="shared" si="189"/>
        <v>258790.4892757679</v>
      </c>
      <c r="AK254" s="1">
        <f t="shared" si="189"/>
        <v>91535.677281842349</v>
      </c>
      <c r="AL254" s="14">
        <f t="shared" si="200"/>
        <v>87.99869984218725</v>
      </c>
      <c r="AM254" s="14">
        <f t="shared" si="200"/>
        <v>21.311145370439149</v>
      </c>
      <c r="AN254" s="14">
        <f t="shared" si="200"/>
        <v>6.7076050261556306</v>
      </c>
      <c r="AO254" s="11">
        <f t="shared" si="201"/>
        <v>2.8189073366607018E-3</v>
      </c>
      <c r="AP254" s="11">
        <f t="shared" si="201"/>
        <v>3.551079767155092E-3</v>
      </c>
      <c r="AQ254" s="11">
        <f t="shared" si="201"/>
        <v>3.2212774037636868E-3</v>
      </c>
      <c r="AR254" s="1">
        <f t="shared" ref="AR254:AT317" si="203">MAX(0.3*B254,AL254*AI254^$AR$5*B254^(1-$AR$5)*(1-BI253+BU253/100))</f>
        <v>290367.09121578932</v>
      </c>
      <c r="AS254" s="1">
        <f t="shared" si="203"/>
        <v>133886.04773156752</v>
      </c>
      <c r="AT254" s="1">
        <f t="shared" si="203"/>
        <v>47266.477907631517</v>
      </c>
      <c r="AU254" s="1">
        <f t="shared" si="159"/>
        <v>58073.418243157867</v>
      </c>
      <c r="AV254" s="1">
        <f t="shared" si="159"/>
        <v>26777.209546313505</v>
      </c>
      <c r="AW254" s="1">
        <f t="shared" si="159"/>
        <v>9453.2955815263031</v>
      </c>
      <c r="AX254" s="1">
        <f t="shared" si="160"/>
        <v>199324.88505600684</v>
      </c>
      <c r="AY254" s="1">
        <f t="shared" si="160"/>
        <v>36134.721867644686</v>
      </c>
      <c r="AZ254" s="1">
        <f t="shared" si="160"/>
        <v>8653.0903356277704</v>
      </c>
      <c r="BA254" s="1">
        <f t="shared" si="161"/>
        <v>14221.044178868724</v>
      </c>
      <c r="BB254" s="1">
        <f t="shared" si="161"/>
        <v>31108.812159068788</v>
      </c>
      <c r="BC254" s="1">
        <f t="shared" si="161"/>
        <v>39616.124112802041</v>
      </c>
      <c r="BD254" s="1">
        <f>SUM(BA254:BC254)*BT254*0.75+0.1*econlow!BD254+0.15*econhigh!BD254</f>
        <v>282.33622048441396</v>
      </c>
      <c r="BE254" s="2">
        <f t="shared" si="190"/>
        <v>0.14950789050460667</v>
      </c>
      <c r="BF254" s="2">
        <f t="shared" si="190"/>
        <v>0.11076968641152254</v>
      </c>
      <c r="BG254" s="2">
        <f t="shared" si="190"/>
        <v>5.7402569690651904E-2</v>
      </c>
      <c r="BH254" s="2">
        <f t="shared" si="155"/>
        <v>7.2901687293325426E-2</v>
      </c>
      <c r="BI254" s="2">
        <f t="shared" si="162"/>
        <v>2.2352609323137459E-3</v>
      </c>
      <c r="BJ254" s="2">
        <f t="shared" si="162"/>
        <v>1.2269923427707043E-3</v>
      </c>
      <c r="BK254" s="2">
        <f t="shared" si="162"/>
        <v>3.295055007090149E-4</v>
      </c>
      <c r="BL254" s="2">
        <f t="shared" si="156"/>
        <v>649.04621502423572</v>
      </c>
      <c r="BM254" s="2">
        <f t="shared" si="156"/>
        <v>164.27715537046637</v>
      </c>
      <c r="BN254" s="2">
        <f t="shared" si="156"/>
        <v>15.574564469705713</v>
      </c>
      <c r="BO254" s="2">
        <f t="shared" si="163"/>
        <v>2023.6998124862548</v>
      </c>
      <c r="BP254" s="2">
        <f t="shared" si="163"/>
        <v>152.87546726670837</v>
      </c>
      <c r="BQ254" s="2">
        <f t="shared" si="163"/>
        <v>7.9091520598138878</v>
      </c>
      <c r="BR254" s="11">
        <f t="shared" si="164"/>
        <v>3.1802773811101942E-2</v>
      </c>
      <c r="BS254" s="17">
        <f t="shared" si="153"/>
        <v>4.8100165682557001E-4</v>
      </c>
      <c r="BT254" s="17">
        <f t="shared" si="154"/>
        <v>3.3297807013191187E-3</v>
      </c>
      <c r="BU254" s="12">
        <f>(BU$3*tempmid!$I364+BU$4*tempmid!$I364^2+BU$5*tempmid!$I364^6)*(K254/K$56)^$BW$1</f>
        <v>-17.95778613618862</v>
      </c>
      <c r="BV254" s="12">
        <f>(BV$3*tempmid!$I364+BV$4*tempmid!$I364^2+BV$5*tempmid!$I364^6)*(L254/L$56)^$BW$1</f>
        <v>-13.282686666210484</v>
      </c>
      <c r="BW254" s="12">
        <f>(BW$3*tempmid!$I364+BW$4*tempmid!$I364^2+BW$5*tempmid!$I364^6)*(M254/M$56)^$BW$1</f>
        <v>-12.295933344421631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191"/>
        <v>2209</v>
      </c>
      <c r="B255" s="5">
        <f t="shared" si="192"/>
        <v>1165.4024439402031</v>
      </c>
      <c r="C255" s="5">
        <f t="shared" si="192"/>
        <v>2964.1537178976851</v>
      </c>
      <c r="D255" s="5">
        <f t="shared" si="192"/>
        <v>4369.9076180339653</v>
      </c>
      <c r="E255" s="15">
        <f t="shared" si="193"/>
        <v>1.5157424880077635E-7</v>
      </c>
      <c r="F255" s="15">
        <f t="shared" si="193"/>
        <v>2.9861143402163779E-7</v>
      </c>
      <c r="G255" s="15">
        <f t="shared" si="193"/>
        <v>6.0960462030793871E-7</v>
      </c>
      <c r="H255" s="5">
        <f t="shared" si="194"/>
        <v>290663.2075391183</v>
      </c>
      <c r="I255" s="5">
        <f t="shared" si="194"/>
        <v>134286.68676955151</v>
      </c>
      <c r="J255" s="5">
        <f t="shared" si="194"/>
        <v>47400.905739765578</v>
      </c>
      <c r="K255" s="5">
        <f t="shared" si="195"/>
        <v>249410.15788193446</v>
      </c>
      <c r="L255" s="5">
        <f t="shared" si="195"/>
        <v>45303.550203460385</v>
      </c>
      <c r="M255" s="5">
        <f t="shared" si="195"/>
        <v>10847.118493798134</v>
      </c>
      <c r="N255" s="15">
        <f t="shared" si="196"/>
        <v>1.019648146209251E-3</v>
      </c>
      <c r="O255" s="15">
        <f t="shared" si="196"/>
        <v>2.9920887593830603E-3</v>
      </c>
      <c r="P255" s="15">
        <f t="shared" si="196"/>
        <v>2.8434303186959387E-3</v>
      </c>
      <c r="Q255" s="5">
        <f t="shared" si="197"/>
        <v>4773.4558861331016</v>
      </c>
      <c r="R255" s="5">
        <f t="shared" si="197"/>
        <v>7024.0430795569118</v>
      </c>
      <c r="S255" s="5">
        <f t="shared" si="197"/>
        <v>4439.6330795951017</v>
      </c>
      <c r="T255" s="5">
        <f t="shared" si="198"/>
        <v>16.422635415563136</v>
      </c>
      <c r="U255" s="5">
        <f t="shared" si="198"/>
        <v>52.306324986711644</v>
      </c>
      <c r="V255" s="5">
        <f t="shared" si="198"/>
        <v>93.661355417320735</v>
      </c>
      <c r="W255" s="15">
        <f t="shared" si="199"/>
        <v>-1.0734613539272964E-2</v>
      </c>
      <c r="X255" s="15">
        <f t="shared" si="199"/>
        <v>-1.217998157191269E-2</v>
      </c>
      <c r="Y255" s="15">
        <f t="shared" si="199"/>
        <v>-9.7425357312937999E-3</v>
      </c>
      <c r="Z255" s="5">
        <f t="shared" si="202"/>
        <v>4231.609238159127</v>
      </c>
      <c r="AA255" s="5">
        <f t="shared" si="202"/>
        <v>19229.686377663933</v>
      </c>
      <c r="AB255" s="5">
        <f t="shared" si="202"/>
        <v>68804.410336955916</v>
      </c>
      <c r="AC255" s="16">
        <f t="shared" si="188"/>
        <v>1.0321856951115107</v>
      </c>
      <c r="AD255" s="16">
        <f t="shared" si="188"/>
        <v>3.0503258535250515</v>
      </c>
      <c r="AE255" s="16">
        <f t="shared" si="188"/>
        <v>16.327679627505532</v>
      </c>
      <c r="AF255" s="15">
        <f t="shared" si="158"/>
        <v>-4.0504037456468023E-3</v>
      </c>
      <c r="AG255" s="15">
        <f t="shared" si="158"/>
        <v>2.9673830763510267E-4</v>
      </c>
      <c r="AH255" s="15">
        <f t="shared" si="158"/>
        <v>9.7937136394747881E-3</v>
      </c>
      <c r="AI255" s="1">
        <f t="shared" si="189"/>
        <v>573259.49378594477</v>
      </c>
      <c r="AJ255" s="1">
        <f t="shared" si="189"/>
        <v>259688.64989450463</v>
      </c>
      <c r="AK255" s="1">
        <f t="shared" si="189"/>
        <v>91835.40513518441</v>
      </c>
      <c r="AL255" s="14">
        <f t="shared" si="200"/>
        <v>88.244279420982977</v>
      </c>
      <c r="AM255" s="14">
        <f t="shared" si="200"/>
        <v>21.386066171807617</v>
      </c>
      <c r="AN255" s="14">
        <f t="shared" si="200"/>
        <v>6.7289960120947168</v>
      </c>
      <c r="AO255" s="11">
        <f t="shared" si="201"/>
        <v>2.7907182632940946E-3</v>
      </c>
      <c r="AP255" s="11">
        <f t="shared" si="201"/>
        <v>3.5155689694835409E-3</v>
      </c>
      <c r="AQ255" s="11">
        <f t="shared" si="201"/>
        <v>3.1890646297260501E-3</v>
      </c>
      <c r="AR255" s="1">
        <f t="shared" si="203"/>
        <v>290663.2075391183</v>
      </c>
      <c r="AS255" s="1">
        <f t="shared" si="203"/>
        <v>134286.68676955151</v>
      </c>
      <c r="AT255" s="1">
        <f t="shared" si="203"/>
        <v>47400.905739765578</v>
      </c>
      <c r="AU255" s="1">
        <f t="shared" si="159"/>
        <v>58132.641507823661</v>
      </c>
      <c r="AV255" s="1">
        <f t="shared" si="159"/>
        <v>26857.337353910305</v>
      </c>
      <c r="AW255" s="1">
        <f t="shared" si="159"/>
        <v>9480.1811479531152</v>
      </c>
      <c r="AX255" s="1">
        <f t="shared" si="160"/>
        <v>199528.12630554754</v>
      </c>
      <c r="AY255" s="1">
        <f t="shared" si="160"/>
        <v>36242.840162768305</v>
      </c>
      <c r="AZ255" s="1">
        <f t="shared" si="160"/>
        <v>8677.6947950385074</v>
      </c>
      <c r="BA255" s="1">
        <f t="shared" si="161"/>
        <v>14222.234029441695</v>
      </c>
      <c r="BB255" s="1">
        <f t="shared" si="161"/>
        <v>31117.67721750975</v>
      </c>
      <c r="BC255" s="1">
        <f t="shared" si="161"/>
        <v>39628.556158640058</v>
      </c>
      <c r="BD255" s="1">
        <f>SUM(BA255:BC255)*BT255*0.75+0.1*econlow!BD255+0.15*econhigh!BD255</f>
        <v>274.18024868515306</v>
      </c>
      <c r="BE255" s="2">
        <f t="shared" si="190"/>
        <v>0.14950789050460667</v>
      </c>
      <c r="BF255" s="2">
        <f t="shared" si="190"/>
        <v>0.11076968641152254</v>
      </c>
      <c r="BG255" s="2">
        <f t="shared" si="190"/>
        <v>5.7402569690651904E-2</v>
      </c>
      <c r="BH255" s="2">
        <f t="shared" si="155"/>
        <v>7.274940554087736E-2</v>
      </c>
      <c r="BI255" s="2">
        <f t="shared" si="162"/>
        <v>2.2352609323137459E-3</v>
      </c>
      <c r="BJ255" s="2">
        <f t="shared" si="162"/>
        <v>1.2269923427707043E-3</v>
      </c>
      <c r="BK255" s="2">
        <f t="shared" si="162"/>
        <v>3.295055007090149E-4</v>
      </c>
      <c r="BL255" s="2">
        <f t="shared" si="156"/>
        <v>649.70811227319336</v>
      </c>
      <c r="BM255" s="2">
        <f t="shared" si="156"/>
        <v>164.76873640228774</v>
      </c>
      <c r="BN255" s="2">
        <f t="shared" si="156"/>
        <v>15.618859179842275</v>
      </c>
      <c r="BO255" s="2">
        <f t="shared" si="163"/>
        <v>2053.8967830300458</v>
      </c>
      <c r="BP255" s="2">
        <f t="shared" si="163"/>
        <v>154.70761083221174</v>
      </c>
      <c r="BQ255" s="2">
        <f t="shared" si="163"/>
        <v>7.9091842566535595</v>
      </c>
      <c r="BR255" s="11">
        <f t="shared" si="164"/>
        <v>3.1762336309228062E-2</v>
      </c>
      <c r="BS255" s="17">
        <f t="shared" ref="BS255:BS318" si="204">BS254/(1+BR254)</f>
        <v>4.661759679603553E-4</v>
      </c>
      <c r="BT255" s="17">
        <f t="shared" ref="BT255:BT318" si="205">BT254/(1+BR$5)</f>
        <v>3.2327967973972025E-3</v>
      </c>
      <c r="BU255" s="12">
        <f>(BU$3*tempmid!$I365+BU$4*tempmid!$I365^2+BU$5*tempmid!$I365^6)*(K255/K$56)^$BW$1</f>
        <v>-18.12620257085435</v>
      </c>
      <c r="BV255" s="12">
        <f>(BV$3*tempmid!$I365+BV$4*tempmid!$I365^2+BV$5*tempmid!$I365^6)*(L255/L$56)^$BW$1</f>
        <v>-13.387754292141258</v>
      </c>
      <c r="BW255" s="12">
        <f>(BW$3*tempmid!$I365+BW$4*tempmid!$I365^2+BW$5*tempmid!$I365^6)*(M255/M$56)^$BW$1</f>
        <v>-12.383331529563225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191"/>
        <v>2210</v>
      </c>
      <c r="B256" s="5">
        <f t="shared" si="192"/>
        <v>1165.4026117529531</v>
      </c>
      <c r="C256" s="5">
        <f t="shared" si="192"/>
        <v>2964.1545587713681</v>
      </c>
      <c r="D256" s="5">
        <f t="shared" si="192"/>
        <v>4369.9101487540456</v>
      </c>
      <c r="E256" s="15">
        <f t="shared" si="193"/>
        <v>1.4399553636073751E-7</v>
      </c>
      <c r="F256" s="15">
        <f t="shared" si="193"/>
        <v>2.8368086232055587E-7</v>
      </c>
      <c r="G256" s="15">
        <f t="shared" si="193"/>
        <v>5.7912438929254173E-7</v>
      </c>
      <c r="H256" s="5">
        <f t="shared" si="194"/>
        <v>290948.1469368125</v>
      </c>
      <c r="I256" s="5">
        <f t="shared" si="194"/>
        <v>134682.55881500471</v>
      </c>
      <c r="J256" s="5">
        <f t="shared" si="194"/>
        <v>47533.82687519578</v>
      </c>
      <c r="K256" s="5">
        <f t="shared" si="195"/>
        <v>249654.62064580381</v>
      </c>
      <c r="L256" s="5">
        <f t="shared" si="195"/>
        <v>45437.090456858692</v>
      </c>
      <c r="M256" s="5">
        <f t="shared" si="195"/>
        <v>10877.529573176393</v>
      </c>
      <c r="N256" s="15">
        <f t="shared" si="196"/>
        <v>9.8016362262631773E-4</v>
      </c>
      <c r="O256" s="15">
        <f t="shared" si="196"/>
        <v>2.9476774512939841E-3</v>
      </c>
      <c r="P256" s="15">
        <f t="shared" si="196"/>
        <v>2.8036090318037665E-3</v>
      </c>
      <c r="Q256" s="5">
        <f t="shared" si="197"/>
        <v>4726.8439056424995</v>
      </c>
      <c r="R256" s="5">
        <f t="shared" si="197"/>
        <v>6958.9447699993143</v>
      </c>
      <c r="S256" s="5">
        <f t="shared" si="197"/>
        <v>4408.708078974626</v>
      </c>
      <c r="T256" s="5">
        <f t="shared" si="198"/>
        <v>16.246344771080686</v>
      </c>
      <c r="U256" s="5">
        <f t="shared" si="198"/>
        <v>51.669234912279023</v>
      </c>
      <c r="V256" s="5">
        <f t="shared" si="198"/>
        <v>92.748856315526083</v>
      </c>
      <c r="W256" s="15">
        <f t="shared" si="199"/>
        <v>-1.0734613539272964E-2</v>
      </c>
      <c r="X256" s="15">
        <f t="shared" si="199"/>
        <v>-1.217998157191269E-2</v>
      </c>
      <c r="Y256" s="15">
        <f t="shared" si="199"/>
        <v>-9.7425357312937999E-3</v>
      </c>
      <c r="Z256" s="5">
        <f t="shared" si="202"/>
        <v>4173.4805897838205</v>
      </c>
      <c r="AA256" s="5">
        <f t="shared" si="202"/>
        <v>19057.964521429334</v>
      </c>
      <c r="AB256" s="5">
        <f t="shared" si="202"/>
        <v>68997.04054092044</v>
      </c>
      <c r="AC256" s="16">
        <f t="shared" si="188"/>
        <v>1.028004926305828</v>
      </c>
      <c r="AD256" s="16">
        <f t="shared" si="188"/>
        <v>3.0512310020565621</v>
      </c>
      <c r="AE256" s="16">
        <f t="shared" si="188"/>
        <v>16.487588246174408</v>
      </c>
      <c r="AF256" s="15">
        <f t="shared" si="158"/>
        <v>-4.0504037456468023E-3</v>
      </c>
      <c r="AG256" s="15">
        <f t="shared" si="158"/>
        <v>2.9673830763510267E-4</v>
      </c>
      <c r="AH256" s="15">
        <f t="shared" si="158"/>
        <v>9.7937136394747881E-3</v>
      </c>
      <c r="AI256" s="1">
        <f t="shared" si="189"/>
        <v>574066.18591517396</v>
      </c>
      <c r="AJ256" s="1">
        <f t="shared" si="189"/>
        <v>260577.12225896446</v>
      </c>
      <c r="AK256" s="1">
        <f t="shared" si="189"/>
        <v>92132.045769619086</v>
      </c>
      <c r="AL256" s="14">
        <f t="shared" si="200"/>
        <v>88.488081693972234</v>
      </c>
      <c r="AM256" s="14">
        <f t="shared" si="200"/>
        <v>21.460498520514417</v>
      </c>
      <c r="AN256" s="14">
        <f t="shared" si="200"/>
        <v>6.7502406232386987</v>
      </c>
      <c r="AO256" s="11">
        <f t="shared" si="201"/>
        <v>2.7628110806611535E-3</v>
      </c>
      <c r="AP256" s="11">
        <f t="shared" si="201"/>
        <v>3.4804132797887056E-3</v>
      </c>
      <c r="AQ256" s="11">
        <f t="shared" si="201"/>
        <v>3.1571739834287895E-3</v>
      </c>
      <c r="AR256" s="1">
        <f t="shared" si="203"/>
        <v>290948.1469368125</v>
      </c>
      <c r="AS256" s="1">
        <f t="shared" si="203"/>
        <v>134682.55881500471</v>
      </c>
      <c r="AT256" s="1">
        <f t="shared" si="203"/>
        <v>47533.82687519578</v>
      </c>
      <c r="AU256" s="1">
        <f t="shared" si="159"/>
        <v>58189.629387362504</v>
      </c>
      <c r="AV256" s="1">
        <f t="shared" si="159"/>
        <v>26936.511763000944</v>
      </c>
      <c r="AW256" s="1">
        <f t="shared" si="159"/>
        <v>9506.7653750391564</v>
      </c>
      <c r="AX256" s="1">
        <f t="shared" si="160"/>
        <v>199723.69651664305</v>
      </c>
      <c r="AY256" s="1">
        <f t="shared" si="160"/>
        <v>36349.672365486949</v>
      </c>
      <c r="AZ256" s="1">
        <f t="shared" si="160"/>
        <v>8702.023658541113</v>
      </c>
      <c r="BA256" s="1">
        <f t="shared" si="161"/>
        <v>14223.377803177982</v>
      </c>
      <c r="BB256" s="1">
        <f t="shared" si="161"/>
        <v>31126.410564327696</v>
      </c>
      <c r="BC256" s="1">
        <f t="shared" si="161"/>
        <v>39640.813485861749</v>
      </c>
      <c r="BD256" s="1">
        <f>SUM(BA256:BC256)*BT256*0.75+0.1*econlow!BD256+0.15*econhigh!BD256</f>
        <v>266.25871033505979</v>
      </c>
      <c r="BE256" s="2">
        <f t="shared" si="190"/>
        <v>0.14950789050460667</v>
      </c>
      <c r="BF256" s="2">
        <f t="shared" si="190"/>
        <v>0.11076968641152254</v>
      </c>
      <c r="BG256" s="2">
        <f t="shared" si="190"/>
        <v>5.7402569690651904E-2</v>
      </c>
      <c r="BH256" s="2">
        <f t="shared" si="155"/>
        <v>7.2598182800859806E-2</v>
      </c>
      <c r="BI256" s="2">
        <f t="shared" si="162"/>
        <v>2.2352609323137459E-3</v>
      </c>
      <c r="BJ256" s="2">
        <f t="shared" si="162"/>
        <v>1.2269923427707043E-3</v>
      </c>
      <c r="BK256" s="2">
        <f t="shared" si="162"/>
        <v>3.295055007090149E-4</v>
      </c>
      <c r="BL256" s="2">
        <f t="shared" si="156"/>
        <v>650.34502617693624</v>
      </c>
      <c r="BM256" s="2">
        <f t="shared" si="156"/>
        <v>165.25446837077581</v>
      </c>
      <c r="BN256" s="2">
        <f t="shared" si="156"/>
        <v>15.662657425127014</v>
      </c>
      <c r="BO256" s="2">
        <f t="shared" si="163"/>
        <v>2084.5451540485233</v>
      </c>
      <c r="BP256" s="2">
        <f t="shared" si="163"/>
        <v>156.56178589549205</v>
      </c>
      <c r="BQ256" s="2">
        <f t="shared" si="163"/>
        <v>7.9092198403743552</v>
      </c>
      <c r="BR256" s="11">
        <f t="shared" si="164"/>
        <v>3.1722312188467078E-2</v>
      </c>
      <c r="BS256" s="17">
        <f t="shared" si="204"/>
        <v>4.5182495188566212E-4</v>
      </c>
      <c r="BT256" s="17">
        <f t="shared" si="205"/>
        <v>3.1386376673759246E-3</v>
      </c>
      <c r="BU256" s="12">
        <f>(BU$3*tempmid!$I366+BU$4*tempmid!$I366^2+BU$5*tempmid!$I366^6)*(K256/K$56)^$BW$1</f>
        <v>-18.29450674463855</v>
      </c>
      <c r="BV256" s="12">
        <f>(BV$3*tempmid!$I366+BV$4*tempmid!$I366^2+BV$5*tempmid!$I366^6)*(L256/L$56)^$BW$1</f>
        <v>-13.492643257569801</v>
      </c>
      <c r="BW256" s="12">
        <f>(BW$3*tempmid!$I366+BW$4*tempmid!$I366^2+BW$5*tempmid!$I366^6)*(M256/M$56)^$BW$1</f>
        <v>-12.470562329364231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191"/>
        <v>2211</v>
      </c>
      <c r="B257" s="5">
        <f t="shared" si="192"/>
        <v>1165.4027711750887</v>
      </c>
      <c r="C257" s="5">
        <f t="shared" si="192"/>
        <v>2964.1553576015936</v>
      </c>
      <c r="D257" s="5">
        <f t="shared" si="192"/>
        <v>4369.9125529395151</v>
      </c>
      <c r="E257" s="15">
        <f t="shared" si="193"/>
        <v>1.3679575954270063E-7</v>
      </c>
      <c r="F257" s="15">
        <f t="shared" si="193"/>
        <v>2.6949681920452804E-7</v>
      </c>
      <c r="G257" s="15">
        <f t="shared" si="193"/>
        <v>5.5016816982791466E-7</v>
      </c>
      <c r="H257" s="5">
        <f t="shared" si="194"/>
        <v>291221.98773027235</v>
      </c>
      <c r="I257" s="5">
        <f t="shared" si="194"/>
        <v>135073.6778571918</v>
      </c>
      <c r="J257" s="5">
        <f t="shared" si="194"/>
        <v>47665.246681460099</v>
      </c>
      <c r="K257" s="5">
        <f t="shared" si="195"/>
        <v>249889.56173206106</v>
      </c>
      <c r="L257" s="5">
        <f t="shared" si="195"/>
        <v>45569.027787559971</v>
      </c>
      <c r="M257" s="5">
        <f t="shared" si="195"/>
        <v>10907.597372720205</v>
      </c>
      <c r="N257" s="15">
        <f t="shared" si="196"/>
        <v>9.4106444194586025E-4</v>
      </c>
      <c r="O257" s="15">
        <f t="shared" si="196"/>
        <v>2.9037363390720383E-3</v>
      </c>
      <c r="P257" s="15">
        <f t="shared" si="196"/>
        <v>2.7642121624711358E-3</v>
      </c>
      <c r="Q257" s="5">
        <f t="shared" si="197"/>
        <v>4680.5042176475163</v>
      </c>
      <c r="R257" s="5">
        <f t="shared" si="197"/>
        <v>6894.1476295346711</v>
      </c>
      <c r="S257" s="5">
        <f t="shared" si="197"/>
        <v>4377.826367588741</v>
      </c>
      <c r="T257" s="5">
        <f t="shared" si="198"/>
        <v>16.071946538537347</v>
      </c>
      <c r="U257" s="5">
        <f t="shared" si="198"/>
        <v>51.039904583212639</v>
      </c>
      <c r="V257" s="5">
        <f t="shared" si="198"/>
        <v>91.845247268835436</v>
      </c>
      <c r="W257" s="15">
        <f t="shared" si="199"/>
        <v>-1.0734613539272964E-2</v>
      </c>
      <c r="X257" s="15">
        <f t="shared" si="199"/>
        <v>-1.217998157191269E-2</v>
      </c>
      <c r="Y257" s="15">
        <f t="shared" si="199"/>
        <v>-9.7425357312937999E-3</v>
      </c>
      <c r="Z257" s="5">
        <f t="shared" si="202"/>
        <v>4115.9880514734496</v>
      </c>
      <c r="AA257" s="5">
        <f t="shared" si="202"/>
        <v>18886.939537660579</v>
      </c>
      <c r="AB257" s="5">
        <f t="shared" si="202"/>
        <v>69187.460507533091</v>
      </c>
      <c r="AC257" s="16">
        <f t="shared" si="188"/>
        <v>1.0238410913017755</v>
      </c>
      <c r="AD257" s="16">
        <f t="shared" si="188"/>
        <v>3.0521364191803162</v>
      </c>
      <c r="AE257" s="16">
        <f t="shared" si="188"/>
        <v>16.64906296406301</v>
      </c>
      <c r="AF257" s="15">
        <f t="shared" si="158"/>
        <v>-4.0504037456468023E-3</v>
      </c>
      <c r="AG257" s="15">
        <f t="shared" si="158"/>
        <v>2.9673830763510267E-4</v>
      </c>
      <c r="AH257" s="15">
        <f t="shared" si="158"/>
        <v>9.7937136394747881E-3</v>
      </c>
      <c r="AI257" s="1">
        <f t="shared" si="189"/>
        <v>574849.19671101903</v>
      </c>
      <c r="AJ257" s="1">
        <f t="shared" si="189"/>
        <v>261455.92179606896</v>
      </c>
      <c r="AK257" s="1">
        <f t="shared" si="189"/>
        <v>92425.606567696348</v>
      </c>
      <c r="AL257" s="14">
        <f t="shared" si="200"/>
        <v>88.730112788056687</v>
      </c>
      <c r="AM257" s="14">
        <f t="shared" si="200"/>
        <v>21.534443010515684</v>
      </c>
      <c r="AN257" s="14">
        <f t="shared" si="200"/>
        <v>6.7713391904754969</v>
      </c>
      <c r="AO257" s="11">
        <f t="shared" si="201"/>
        <v>2.7351829698545418E-3</v>
      </c>
      <c r="AP257" s="11">
        <f t="shared" si="201"/>
        <v>3.4456091469908185E-3</v>
      </c>
      <c r="AQ257" s="11">
        <f t="shared" si="201"/>
        <v>3.1256022435945017E-3</v>
      </c>
      <c r="AR257" s="1">
        <f t="shared" si="203"/>
        <v>291221.98773027235</v>
      </c>
      <c r="AS257" s="1">
        <f t="shared" si="203"/>
        <v>135073.6778571918</v>
      </c>
      <c r="AT257" s="1">
        <f t="shared" si="203"/>
        <v>47665.246681460099</v>
      </c>
      <c r="AU257" s="1">
        <f t="shared" si="159"/>
        <v>58244.397546054475</v>
      </c>
      <c r="AV257" s="1">
        <f t="shared" si="159"/>
        <v>27014.735571438359</v>
      </c>
      <c r="AW257" s="1">
        <f t="shared" si="159"/>
        <v>9533.0493362920206</v>
      </c>
      <c r="AX257" s="1">
        <f t="shared" si="160"/>
        <v>199911.64938564884</v>
      </c>
      <c r="AY257" s="1">
        <f t="shared" si="160"/>
        <v>36455.222230047977</v>
      </c>
      <c r="AZ257" s="1">
        <f t="shared" si="160"/>
        <v>8726.077898176165</v>
      </c>
      <c r="BA257" s="1">
        <f t="shared" si="161"/>
        <v>14224.475952266097</v>
      </c>
      <c r="BB257" s="1">
        <f t="shared" si="161"/>
        <v>31135.013606149427</v>
      </c>
      <c r="BC257" s="1">
        <f t="shared" si="161"/>
        <v>39652.897996140899</v>
      </c>
      <c r="BD257" s="1">
        <f>SUM(BA257:BC257)*BT257*0.75+0.1*econlow!BD257+0.15*econhigh!BD257</f>
        <v>258.56491236252532</v>
      </c>
      <c r="BE257" s="2">
        <f t="shared" si="190"/>
        <v>0.14950789050460667</v>
      </c>
      <c r="BF257" s="2">
        <f t="shared" si="190"/>
        <v>0.11076968641152254</v>
      </c>
      <c r="BG257" s="2">
        <f t="shared" si="190"/>
        <v>5.7402569690651904E-2</v>
      </c>
      <c r="BH257" s="2">
        <f t="shared" si="155"/>
        <v>7.2448020039546465E-2</v>
      </c>
      <c r="BI257" s="2">
        <f t="shared" si="162"/>
        <v>2.2352609323137459E-3</v>
      </c>
      <c r="BJ257" s="2">
        <f t="shared" si="162"/>
        <v>1.2269923427707043E-3</v>
      </c>
      <c r="BK257" s="2">
        <f t="shared" si="162"/>
        <v>3.295055007090149E-4</v>
      </c>
      <c r="BL257" s="2">
        <f t="shared" si="156"/>
        <v>650.95713180423081</v>
      </c>
      <c r="BM257" s="2">
        <f t="shared" si="156"/>
        <v>165.73436844065117</v>
      </c>
      <c r="BN257" s="2">
        <f t="shared" si="156"/>
        <v>15.705960974193221</v>
      </c>
      <c r="BO257" s="2">
        <f t="shared" si="163"/>
        <v>2115.6516738927335</v>
      </c>
      <c r="BP257" s="2">
        <f t="shared" si="163"/>
        <v>158.43825738794544</v>
      </c>
      <c r="BQ257" s="2">
        <f t="shared" si="163"/>
        <v>7.9092587714119729</v>
      </c>
      <c r="BR257" s="11">
        <f t="shared" si="164"/>
        <v>3.168269615628258E-2</v>
      </c>
      <c r="BS257" s="17">
        <f t="shared" si="204"/>
        <v>4.3793271362646096E-4</v>
      </c>
      <c r="BT257" s="17">
        <f t="shared" si="205"/>
        <v>3.0472210362873053E-3</v>
      </c>
      <c r="BU257" s="12">
        <f>(BU$3*tempmid!$I367+BU$4*tempmid!$I367^2+BU$5*tempmid!$I367^6)*(K257/K$56)^$BW$1</f>
        <v>-18.462696533567016</v>
      </c>
      <c r="BV257" s="12">
        <f>(BV$3*tempmid!$I367+BV$4*tempmid!$I367^2+BV$5*tempmid!$I367^6)*(L257/L$56)^$BW$1</f>
        <v>-13.597352777240289</v>
      </c>
      <c r="BW257" s="12">
        <f>(BW$3*tempmid!$I367+BW$4*tempmid!$I367^2+BW$5*tempmid!$I367^6)*(M257/M$56)^$BW$1</f>
        <v>-12.55762518702406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191"/>
        <v>2212</v>
      </c>
      <c r="B258" s="5">
        <f t="shared" si="192"/>
        <v>1165.402922626138</v>
      </c>
      <c r="C258" s="5">
        <f t="shared" si="192"/>
        <v>2964.156116490512</v>
      </c>
      <c r="D258" s="5">
        <f t="shared" si="192"/>
        <v>4369.914836916967</v>
      </c>
      <c r="E258" s="15">
        <f t="shared" si="193"/>
        <v>1.299559715655656E-7</v>
      </c>
      <c r="F258" s="15">
        <f t="shared" si="193"/>
        <v>2.5602197824430163E-7</v>
      </c>
      <c r="G258" s="15">
        <f t="shared" si="193"/>
        <v>5.2265976133651891E-7</v>
      </c>
      <c r="H258" s="5">
        <f t="shared" si="194"/>
        <v>291484.80837289267</v>
      </c>
      <c r="I258" s="5">
        <f t="shared" si="194"/>
        <v>135460.05836065664</v>
      </c>
      <c r="J258" s="5">
        <f t="shared" si="194"/>
        <v>47795.170650217799</v>
      </c>
      <c r="K258" s="5">
        <f t="shared" si="195"/>
        <v>250115.04837833773</v>
      </c>
      <c r="L258" s="5">
        <f t="shared" si="195"/>
        <v>45699.367049883331</v>
      </c>
      <c r="M258" s="5">
        <f t="shared" si="195"/>
        <v>10937.323136470532</v>
      </c>
      <c r="N258" s="15">
        <f t="shared" si="196"/>
        <v>9.0234519887011366E-4</v>
      </c>
      <c r="O258" s="15">
        <f t="shared" si="196"/>
        <v>2.8602598881632968E-3</v>
      </c>
      <c r="P258" s="15">
        <f t="shared" si="196"/>
        <v>2.7252347821959955E-3</v>
      </c>
      <c r="Q258" s="5">
        <f t="shared" si="197"/>
        <v>4634.4395095899035</v>
      </c>
      <c r="R258" s="5">
        <f t="shared" si="197"/>
        <v>6829.6576632092874</v>
      </c>
      <c r="S258" s="5">
        <f t="shared" si="197"/>
        <v>4346.9918801185631</v>
      </c>
      <c r="T258" s="5">
        <f t="shared" si="198"/>
        <v>15.899420403622292</v>
      </c>
      <c r="U258" s="5">
        <f t="shared" si="198"/>
        <v>50.418239485956924</v>
      </c>
      <c r="V258" s="5">
        <f t="shared" si="198"/>
        <v>90.950441665569286</v>
      </c>
      <c r="W258" s="15">
        <f t="shared" si="199"/>
        <v>-1.0734613539272964E-2</v>
      </c>
      <c r="X258" s="15">
        <f t="shared" si="199"/>
        <v>-1.217998157191269E-2</v>
      </c>
      <c r="Y258" s="15">
        <f t="shared" si="199"/>
        <v>-9.7425357312937999E-3</v>
      </c>
      <c r="Z258" s="5">
        <f t="shared" si="202"/>
        <v>4059.1289234186006</v>
      </c>
      <c r="AA258" s="5">
        <f t="shared" si="202"/>
        <v>18716.629007637901</v>
      </c>
      <c r="AB258" s="5">
        <f t="shared" si="202"/>
        <v>69375.678341313411</v>
      </c>
      <c r="AC258" s="16">
        <f t="shared" si="188"/>
        <v>1.0196941215106197</v>
      </c>
      <c r="AD258" s="16">
        <f t="shared" si="188"/>
        <v>3.053042104976015</v>
      </c>
      <c r="AE258" s="16">
        <f t="shared" si="188"/>
        <v>16.812119119098629</v>
      </c>
      <c r="AF258" s="15">
        <f t="shared" si="158"/>
        <v>-4.0504037456468023E-3</v>
      </c>
      <c r="AG258" s="15">
        <f t="shared" si="158"/>
        <v>2.9673830763510267E-4</v>
      </c>
      <c r="AH258" s="15">
        <f t="shared" si="158"/>
        <v>9.7937136394747881E-3</v>
      </c>
      <c r="AI258" s="1">
        <f t="shared" si="189"/>
        <v>575608.67458597163</v>
      </c>
      <c r="AJ258" s="1">
        <f t="shared" si="189"/>
        <v>262325.06518790044</v>
      </c>
      <c r="AK258" s="1">
        <f t="shared" si="189"/>
        <v>92716.095247218735</v>
      </c>
      <c r="AL258" s="14">
        <f t="shared" si="200"/>
        <v>88.970378950533743</v>
      </c>
      <c r="AM258" s="14">
        <f t="shared" si="200"/>
        <v>21.607900291589946</v>
      </c>
      <c r="AN258" s="14">
        <f t="shared" si="200"/>
        <v>6.7922920583117277</v>
      </c>
      <c r="AO258" s="11">
        <f t="shared" si="201"/>
        <v>2.7078311401559961E-3</v>
      </c>
      <c r="AP258" s="11">
        <f t="shared" si="201"/>
        <v>3.4111530555209105E-3</v>
      </c>
      <c r="AQ258" s="11">
        <f t="shared" si="201"/>
        <v>3.0943462211585567E-3</v>
      </c>
      <c r="AR258" s="1">
        <f t="shared" si="203"/>
        <v>291484.80837289267</v>
      </c>
      <c r="AS258" s="1">
        <f t="shared" si="203"/>
        <v>135460.05836065664</v>
      </c>
      <c r="AT258" s="1">
        <f t="shared" si="203"/>
        <v>47795.170650217799</v>
      </c>
      <c r="AU258" s="1">
        <f t="shared" si="159"/>
        <v>58296.961674578539</v>
      </c>
      <c r="AV258" s="1">
        <f t="shared" si="159"/>
        <v>27092.011672131328</v>
      </c>
      <c r="AW258" s="1">
        <f t="shared" si="159"/>
        <v>9559.0341300435593</v>
      </c>
      <c r="AX258" s="1">
        <f t="shared" si="160"/>
        <v>200092.03870267019</v>
      </c>
      <c r="AY258" s="1">
        <f t="shared" si="160"/>
        <v>36559.493639906665</v>
      </c>
      <c r="AZ258" s="1">
        <f t="shared" si="160"/>
        <v>8749.8585091764253</v>
      </c>
      <c r="BA258" s="1">
        <f t="shared" si="161"/>
        <v>14225.528922387708</v>
      </c>
      <c r="BB258" s="1">
        <f t="shared" si="161"/>
        <v>31143.487732301433</v>
      </c>
      <c r="BC258" s="1">
        <f t="shared" si="161"/>
        <v>39664.81156697587</v>
      </c>
      <c r="BD258" s="1">
        <f>SUM(BA258:BC258)*BT258*0.75+0.1*econlow!BD258+0.15*econhigh!BD258</f>
        <v>251.09235092634898</v>
      </c>
      <c r="BE258" s="2">
        <f t="shared" si="190"/>
        <v>0.14950789050460667</v>
      </c>
      <c r="BF258" s="2">
        <f t="shared" si="190"/>
        <v>0.11076968641152254</v>
      </c>
      <c r="BG258" s="2">
        <f t="shared" si="190"/>
        <v>5.7402569690651904E-2</v>
      </c>
      <c r="BH258" s="2">
        <f t="shared" si="155"/>
        <v>7.2298918050662284E-2</v>
      </c>
      <c r="BI258" s="2">
        <f t="shared" si="162"/>
        <v>2.2352609323137459E-3</v>
      </c>
      <c r="BJ258" s="2">
        <f t="shared" si="162"/>
        <v>1.2269923427707043E-3</v>
      </c>
      <c r="BK258" s="2">
        <f t="shared" si="162"/>
        <v>3.295055007090149E-4</v>
      </c>
      <c r="BL258" s="2">
        <f t="shared" si="156"/>
        <v>651.54460451888565</v>
      </c>
      <c r="BM258" s="2">
        <f t="shared" si="156"/>
        <v>166.20845435979842</v>
      </c>
      <c r="BN258" s="2">
        <f t="shared" si="156"/>
        <v>15.74877163657283</v>
      </c>
      <c r="BO258" s="2">
        <f t="shared" si="163"/>
        <v>2147.2231917811669</v>
      </c>
      <c r="BP258" s="2">
        <f t="shared" si="163"/>
        <v>160.33729342792742</v>
      </c>
      <c r="BQ258" s="2">
        <f t="shared" si="163"/>
        <v>7.9093010107316726</v>
      </c>
      <c r="BR258" s="11">
        <f t="shared" si="164"/>
        <v>3.1643482986373844E-2</v>
      </c>
      <c r="BS258" s="17">
        <f t="shared" si="204"/>
        <v>4.2448391860991483E-4</v>
      </c>
      <c r="BT258" s="17">
        <f t="shared" si="205"/>
        <v>2.9584670255216558E-3</v>
      </c>
      <c r="BU258" s="12">
        <f>(BU$3*tempmid!$I368+BU$4*tempmid!$I368^2+BU$5*tempmid!$I368^6)*(K258/K$56)^$BW$1</f>
        <v>-18.630769940609106</v>
      </c>
      <c r="BV258" s="12">
        <f>(BV$3*tempmid!$I368+BV$4*tempmid!$I368^2+BV$5*tempmid!$I368^6)*(L258/L$56)^$BW$1</f>
        <v>-13.701882136389315</v>
      </c>
      <c r="BW258" s="12">
        <f>(BW$3*tempmid!$I368+BW$4*tempmid!$I368^2+BW$5*tempmid!$I368^6)*(M258/M$56)^$BW$1</f>
        <v>-12.64451960190914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191"/>
        <v>2213</v>
      </c>
      <c r="B259" s="5">
        <f t="shared" si="192"/>
        <v>1165.4030665046537</v>
      </c>
      <c r="C259" s="5">
        <f t="shared" si="192"/>
        <v>2964.1568374351696</v>
      </c>
      <c r="D259" s="5">
        <f t="shared" si="192"/>
        <v>4369.9170066966808</v>
      </c>
      <c r="E259" s="15">
        <f t="shared" si="193"/>
        <v>1.2345817298728732E-7</v>
      </c>
      <c r="F259" s="15">
        <f t="shared" si="193"/>
        <v>2.4322087933208651E-7</v>
      </c>
      <c r="G259" s="15">
        <f t="shared" si="193"/>
        <v>4.9652677326969291E-7</v>
      </c>
      <c r="H259" s="5">
        <f t="shared" si="194"/>
        <v>291736.68742623605</v>
      </c>
      <c r="I259" s="5">
        <f t="shared" si="194"/>
        <v>135841.71525196443</v>
      </c>
      <c r="J259" s="5">
        <f t="shared" si="194"/>
        <v>47923.604393509107</v>
      </c>
      <c r="K259" s="5">
        <f t="shared" si="195"/>
        <v>250331.1479188313</v>
      </c>
      <c r="L259" s="5">
        <f t="shared" si="195"/>
        <v>45828.113255135911</v>
      </c>
      <c r="M259" s="5">
        <f t="shared" si="195"/>
        <v>10966.708136577552</v>
      </c>
      <c r="N259" s="15">
        <f t="shared" si="196"/>
        <v>8.640005545235141E-4</v>
      </c>
      <c r="O259" s="15">
        <f t="shared" si="196"/>
        <v>2.8172426351560365E-3</v>
      </c>
      <c r="P259" s="15">
        <f t="shared" si="196"/>
        <v>2.6866720257203713E-3</v>
      </c>
      <c r="Q259" s="5">
        <f t="shared" si="197"/>
        <v>4588.6523342041064</v>
      </c>
      <c r="R259" s="5">
        <f t="shared" si="197"/>
        <v>6765.4806543640425</v>
      </c>
      <c r="S259" s="5">
        <f t="shared" si="197"/>
        <v>4316.2084584905306</v>
      </c>
      <c r="T259" s="5">
        <f t="shared" si="198"/>
        <v>15.728746270090975</v>
      </c>
      <c r="U259" s="5">
        <f t="shared" si="198"/>
        <v>49.804146258129691</v>
      </c>
      <c r="V259" s="5">
        <f t="shared" si="198"/>
        <v>90.064353737865531</v>
      </c>
      <c r="W259" s="15">
        <f t="shared" si="199"/>
        <v>-1.0734613539272964E-2</v>
      </c>
      <c r="X259" s="15">
        <f t="shared" si="199"/>
        <v>-1.217998157191269E-2</v>
      </c>
      <c r="Y259" s="15">
        <f t="shared" si="199"/>
        <v>-9.7425357312937999E-3</v>
      </c>
      <c r="Z259" s="5">
        <f t="shared" si="202"/>
        <v>4002.9003824395772</v>
      </c>
      <c r="AA259" s="5">
        <f t="shared" si="202"/>
        <v>18547.049920737969</v>
      </c>
      <c r="AB259" s="5">
        <f t="shared" si="202"/>
        <v>69561.702326020401</v>
      </c>
      <c r="AC259" s="16">
        <f t="shared" si="188"/>
        <v>1.0155639486214389</v>
      </c>
      <c r="AD259" s="16">
        <f t="shared" si="188"/>
        <v>3.0539480595233841</v>
      </c>
      <c r="AE259" s="16">
        <f t="shared" si="188"/>
        <v>16.97677219942382</v>
      </c>
      <c r="AF259" s="15">
        <f t="shared" si="158"/>
        <v>-4.0504037456468023E-3</v>
      </c>
      <c r="AG259" s="15">
        <f t="shared" si="158"/>
        <v>2.9673830763510267E-4</v>
      </c>
      <c r="AH259" s="15">
        <f t="shared" si="158"/>
        <v>9.7937136394747881E-3</v>
      </c>
      <c r="AI259" s="1">
        <f t="shared" si="189"/>
        <v>576344.76880195295</v>
      </c>
      <c r="AJ259" s="1">
        <f t="shared" si="189"/>
        <v>263184.57034124172</v>
      </c>
      <c r="AK259" s="1">
        <f t="shared" si="189"/>
        <v>93003.519852540412</v>
      </c>
      <c r="AL259" s="14">
        <f t="shared" si="200"/>
        <v>89.208886545580739</v>
      </c>
      <c r="AM259" s="14">
        <f t="shared" si="200"/>
        <v>21.680871068141961</v>
      </c>
      <c r="AN259" s="14">
        <f t="shared" si="200"/>
        <v>6.8130995845427327</v>
      </c>
      <c r="AO259" s="11">
        <f t="shared" si="201"/>
        <v>2.680752828754436E-3</v>
      </c>
      <c r="AP259" s="11">
        <f t="shared" si="201"/>
        <v>3.3770415249657014E-3</v>
      </c>
      <c r="AQ259" s="11">
        <f t="shared" si="201"/>
        <v>3.063402758946971E-3</v>
      </c>
      <c r="AR259" s="1">
        <f t="shared" si="203"/>
        <v>291736.68742623605</v>
      </c>
      <c r="AS259" s="1">
        <f t="shared" si="203"/>
        <v>135841.71525196443</v>
      </c>
      <c r="AT259" s="1">
        <f t="shared" si="203"/>
        <v>47923.604393509107</v>
      </c>
      <c r="AU259" s="1">
        <f t="shared" si="159"/>
        <v>58347.337485247212</v>
      </c>
      <c r="AV259" s="1">
        <f t="shared" si="159"/>
        <v>27168.343050392887</v>
      </c>
      <c r="AW259" s="1">
        <f t="shared" si="159"/>
        <v>9584.7208787018226</v>
      </c>
      <c r="AX259" s="1">
        <f t="shared" si="160"/>
        <v>200264.91833506504</v>
      </c>
      <c r="AY259" s="1">
        <f t="shared" si="160"/>
        <v>36662.490604108723</v>
      </c>
      <c r="AZ259" s="1">
        <f t="shared" si="160"/>
        <v>8773.3665092620395</v>
      </c>
      <c r="BA259" s="1">
        <f t="shared" si="161"/>
        <v>14226.53715280669</v>
      </c>
      <c r="BB259" s="1">
        <f t="shared" si="161"/>
        <v>31151.834315070861</v>
      </c>
      <c r="BC259" s="1">
        <f t="shared" si="161"/>
        <v>39676.556052103289</v>
      </c>
      <c r="BD259" s="1">
        <f>SUM(BA259:BC259)*BT259*0.75+0.1*econlow!BD259+0.15*econhigh!BD259</f>
        <v>243.83470614206925</v>
      </c>
      <c r="BE259" s="2">
        <f t="shared" si="190"/>
        <v>0.14950789050460667</v>
      </c>
      <c r="BF259" s="2">
        <f t="shared" si="190"/>
        <v>0.11076968641152254</v>
      </c>
      <c r="BG259" s="2">
        <f t="shared" si="190"/>
        <v>5.7402569690651904E-2</v>
      </c>
      <c r="BH259" s="2">
        <f t="shared" si="155"/>
        <v>7.2150877457177812E-2</v>
      </c>
      <c r="BI259" s="2">
        <f t="shared" si="162"/>
        <v>2.2352609323137459E-3</v>
      </c>
      <c r="BJ259" s="2">
        <f t="shared" si="162"/>
        <v>1.2269923427707043E-3</v>
      </c>
      <c r="BK259" s="2">
        <f t="shared" si="162"/>
        <v>3.295055007090149E-4</v>
      </c>
      <c r="BL259" s="2">
        <f t="shared" si="156"/>
        <v>652.10761992649225</v>
      </c>
      <c r="BM259" s="2">
        <f t="shared" si="156"/>
        <v>166.67674444299874</v>
      </c>
      <c r="BN259" s="2">
        <f t="shared" si="156"/>
        <v>15.791091261463965</v>
      </c>
      <c r="BO259" s="2">
        <f t="shared" si="163"/>
        <v>2179.2666593074655</v>
      </c>
      <c r="BP259" s="2">
        <f t="shared" si="163"/>
        <v>162.25916535910991</v>
      </c>
      <c r="BQ259" s="2">
        <f t="shared" si="163"/>
        <v>7.9093465198209127</v>
      </c>
      <c r="BR259" s="11">
        <f t="shared" si="164"/>
        <v>3.1604667518081858E-2</v>
      </c>
      <c r="BS259" s="17">
        <f t="shared" si="204"/>
        <v>4.1146377174906411E-4</v>
      </c>
      <c r="BT259" s="17">
        <f t="shared" si="205"/>
        <v>2.8722980830307335E-3</v>
      </c>
      <c r="BU259" s="12">
        <f>(BU$3*tempmid!$I369+BU$4*tempmid!$I369^2+BU$5*tempmid!$I369^6)*(K259/K$56)^$BW$1</f>
        <v>-18.79872509253142</v>
      </c>
      <c r="BV259" s="12">
        <f>(BV$3*tempmid!$I369+BV$4*tempmid!$I369^2+BV$5*tempmid!$I369^6)*(L259/L$56)^$BW$1</f>
        <v>-13.806230688585599</v>
      </c>
      <c r="BW259" s="12">
        <f>(BW$3*tempmid!$I369+BW$4*tempmid!$I369^2+BW$5*tempmid!$I369^6)*(M259/M$56)^$BW$1</f>
        <v>-12.73124512780225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191"/>
        <v>2214</v>
      </c>
      <c r="B260" s="5">
        <f t="shared" si="192"/>
        <v>1165.4032031892605</v>
      </c>
      <c r="C260" s="5">
        <f t="shared" si="192"/>
        <v>2964.15752233276</v>
      </c>
      <c r="D260" s="5">
        <f t="shared" si="192"/>
        <v>4369.9190679884323</v>
      </c>
      <c r="E260" s="15">
        <f t="shared" si="193"/>
        <v>1.1728526433792295E-7</v>
      </c>
      <c r="F260" s="15">
        <f t="shared" si="193"/>
        <v>2.3105983536548216E-7</v>
      </c>
      <c r="G260" s="15">
        <f t="shared" si="193"/>
        <v>4.7170043460620825E-7</v>
      </c>
      <c r="H260" s="5">
        <f t="shared" si="194"/>
        <v>291977.70353693207</v>
      </c>
      <c r="I260" s="5">
        <f t="shared" si="194"/>
        <v>136218.66390665623</v>
      </c>
      <c r="J260" s="5">
        <f t="shared" si="194"/>
        <v>48050.553640077327</v>
      </c>
      <c r="K260" s="5">
        <f t="shared" si="195"/>
        <v>250537.92776431484</v>
      </c>
      <c r="L260" s="5">
        <f t="shared" si="195"/>
        <v>45955.271567164767</v>
      </c>
      <c r="M260" s="5">
        <f t="shared" si="195"/>
        <v>10995.753672434952</v>
      </c>
      <c r="N260" s="15">
        <f t="shared" si="196"/>
        <v>8.2602523578323428E-4</v>
      </c>
      <c r="O260" s="15">
        <f t="shared" si="196"/>
        <v>2.7746791870075782E-3</v>
      </c>
      <c r="P260" s="15">
        <f t="shared" si="196"/>
        <v>2.6485190902931777E-3</v>
      </c>
      <c r="Q260" s="5">
        <f t="shared" si="197"/>
        <v>4543.1451123372699</v>
      </c>
      <c r="R260" s="5">
        <f t="shared" si="197"/>
        <v>6701.6221684245666</v>
      </c>
      <c r="S260" s="5">
        <f t="shared" si="197"/>
        <v>4285.4798529350928</v>
      </c>
      <c r="T260" s="5">
        <f t="shared" si="198"/>
        <v>15.559904257424266</v>
      </c>
      <c r="U260" s="5">
        <f t="shared" si="198"/>
        <v>49.197532674500827</v>
      </c>
      <c r="V260" s="5">
        <f t="shared" si="198"/>
        <v>89.186898553458491</v>
      </c>
      <c r="W260" s="15">
        <f t="shared" si="199"/>
        <v>-1.0734613539272964E-2</v>
      </c>
      <c r="X260" s="15">
        <f t="shared" si="199"/>
        <v>-1.217998157191269E-2</v>
      </c>
      <c r="Y260" s="15">
        <f t="shared" si="199"/>
        <v>-9.7425357312937999E-3</v>
      </c>
      <c r="Z260" s="5">
        <f t="shared" si="202"/>
        <v>3947.2994870261232</v>
      </c>
      <c r="AA260" s="5">
        <f t="shared" si="202"/>
        <v>18378.218683851643</v>
      </c>
      <c r="AB260" s="5">
        <f t="shared" si="202"/>
        <v>69745.540919169332</v>
      </c>
      <c r="AC260" s="16">
        <f t="shared" si="188"/>
        <v>1.0114505045999989</v>
      </c>
      <c r="AD260" s="16">
        <f t="shared" si="188"/>
        <v>3.0548542829021725</v>
      </c>
      <c r="AE260" s="16">
        <f t="shared" si="188"/>
        <v>17.143037844867575</v>
      </c>
      <c r="AF260" s="15">
        <f t="shared" si="158"/>
        <v>-4.0504037456468023E-3</v>
      </c>
      <c r="AG260" s="15">
        <f t="shared" si="158"/>
        <v>2.9673830763510267E-4</v>
      </c>
      <c r="AH260" s="15">
        <f t="shared" si="158"/>
        <v>9.7937136394747881E-3</v>
      </c>
      <c r="AI260" s="1">
        <f t="shared" si="189"/>
        <v>577057.62940700492</v>
      </c>
      <c r="AJ260" s="1">
        <f t="shared" si="189"/>
        <v>264034.45635751041</v>
      </c>
      <c r="AK260" s="1">
        <f t="shared" si="189"/>
        <v>93287.888745988195</v>
      </c>
      <c r="AL260" s="14">
        <f t="shared" si="200"/>
        <v>89.445642050788265</v>
      </c>
      <c r="AM260" s="14">
        <f t="shared" si="200"/>
        <v>21.753356098017559</v>
      </c>
      <c r="AN260" s="14">
        <f t="shared" si="200"/>
        <v>6.8337621399263595</v>
      </c>
      <c r="AO260" s="11">
        <f t="shared" si="201"/>
        <v>2.6539453004668914E-3</v>
      </c>
      <c r="AP260" s="11">
        <f t="shared" si="201"/>
        <v>3.3432711097160445E-3</v>
      </c>
      <c r="AQ260" s="11">
        <f t="shared" si="201"/>
        <v>3.0327687313575014E-3</v>
      </c>
      <c r="AR260" s="1">
        <f t="shared" si="203"/>
        <v>291977.70353693207</v>
      </c>
      <c r="AS260" s="1">
        <f t="shared" si="203"/>
        <v>136218.66390665623</v>
      </c>
      <c r="AT260" s="1">
        <f t="shared" si="203"/>
        <v>48050.553640077327</v>
      </c>
      <c r="AU260" s="1">
        <f t="shared" si="159"/>
        <v>58395.540707386419</v>
      </c>
      <c r="AV260" s="1">
        <f t="shared" si="159"/>
        <v>27243.732781331248</v>
      </c>
      <c r="AW260" s="1">
        <f t="shared" si="159"/>
        <v>9610.1107280154665</v>
      </c>
      <c r="AX260" s="1">
        <f t="shared" si="160"/>
        <v>200430.34221145185</v>
      </c>
      <c r="AY260" s="1">
        <f t="shared" si="160"/>
        <v>36764.217253731811</v>
      </c>
      <c r="AZ260" s="1">
        <f t="shared" si="160"/>
        <v>8796.6029379479605</v>
      </c>
      <c r="BA260" s="1">
        <f t="shared" si="161"/>
        <v>14227.501076456758</v>
      </c>
      <c r="BB260" s="1">
        <f t="shared" si="161"/>
        <v>31160.054709961518</v>
      </c>
      <c r="BC260" s="1">
        <f t="shared" si="161"/>
        <v>39688.133281901319</v>
      </c>
      <c r="BD260" s="1">
        <f>SUM(BA260:BC260)*BT260*0.75+0.1*econlow!BD260+0.15*econhigh!BD260</f>
        <v>236.78583695196153</v>
      </c>
      <c r="BE260" s="2">
        <f t="shared" si="190"/>
        <v>0.14950789050460667</v>
      </c>
      <c r="BF260" s="2">
        <f t="shared" si="190"/>
        <v>0.11076968641152254</v>
      </c>
      <c r="BG260" s="2">
        <f t="shared" si="190"/>
        <v>5.7402569690651904E-2</v>
      </c>
      <c r="BH260" s="2">
        <f t="shared" si="155"/>
        <v>7.2003898713154935E-2</v>
      </c>
      <c r="BI260" s="2">
        <f t="shared" si="162"/>
        <v>2.2352609323137459E-3</v>
      </c>
      <c r="BJ260" s="2">
        <f t="shared" si="162"/>
        <v>1.2269923427707043E-3</v>
      </c>
      <c r="BK260" s="2">
        <f t="shared" si="162"/>
        <v>3.295055007090149E-4</v>
      </c>
      <c r="BL260" s="2">
        <f t="shared" si="156"/>
        <v>652.64635382278925</v>
      </c>
      <c r="BM260" s="2">
        <f t="shared" si="156"/>
        <v>167.13925755592331</v>
      </c>
      <c r="BN260" s="2">
        <f t="shared" si="156"/>
        <v>15.832921736519058</v>
      </c>
      <c r="BO260" s="2">
        <f t="shared" si="163"/>
        <v>2211.7891319705304</v>
      </c>
      <c r="BP260" s="2">
        <f t="shared" si="163"/>
        <v>164.20414778930706</v>
      </c>
      <c r="BQ260" s="2">
        <f t="shared" si="163"/>
        <v>7.9093952606821265</v>
      </c>
      <c r="BR260" s="11">
        <f t="shared" si="164"/>
        <v>3.1566244655767378E-2</v>
      </c>
      <c r="BS260" s="17">
        <f t="shared" si="204"/>
        <v>3.9885799735570895E-4</v>
      </c>
      <c r="BT260" s="17">
        <f t="shared" si="205"/>
        <v>2.7886389155638187E-3</v>
      </c>
      <c r="BU260" s="12">
        <f>(BU$3*tempmid!$I370+BU$4*tempmid!$I370^2+BU$5*tempmid!$I370^6)*(K260/K$56)^$BW$1</f>
        <v>-18.966560236799964</v>
      </c>
      <c r="BV260" s="12">
        <f>(BV$3*tempmid!$I370+BV$4*tempmid!$I370^2+BV$5*tempmid!$I370^6)*(L260/L$56)^$BW$1</f>
        <v>-13.910397853608863</v>
      </c>
      <c r="BW260" s="12">
        <f>(BW$3*tempmid!$I370+BW$4*tempmid!$I370^2+BW$5*tempmid!$I370^6)*(M260/M$56)^$BW$1</f>
        <v>-12.817801371183814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191"/>
        <v>2215</v>
      </c>
      <c r="B261" s="5">
        <f t="shared" si="192"/>
        <v>1165.4033330396521</v>
      </c>
      <c r="C261" s="5">
        <f t="shared" si="192"/>
        <v>2964.1581729856216</v>
      </c>
      <c r="D261" s="5">
        <f t="shared" si="192"/>
        <v>4369.9210262165188</v>
      </c>
      <c r="E261" s="15">
        <f t="shared" si="193"/>
        <v>1.114210011210268E-7</v>
      </c>
      <c r="F261" s="15">
        <f t="shared" si="193"/>
        <v>2.1950684359720804E-7</v>
      </c>
      <c r="G261" s="15">
        <f t="shared" si="193"/>
        <v>4.4811541287589782E-7</v>
      </c>
      <c r="H261" s="5">
        <f t="shared" si="194"/>
        <v>292207.93541429867</v>
      </c>
      <c r="I261" s="5">
        <f t="shared" si="194"/>
        <v>136590.92013641077</v>
      </c>
      <c r="J261" s="5">
        <f t="shared" si="194"/>
        <v>48176.024231753487</v>
      </c>
      <c r="K261" s="5">
        <f t="shared" si="195"/>
        <v>250735.45538277304</v>
      </c>
      <c r="L261" s="5">
        <f t="shared" si="195"/>
        <v>46080.847297980319</v>
      </c>
      <c r="M261" s="5">
        <f t="shared" si="195"/>
        <v>11024.461069829522</v>
      </c>
      <c r="N261" s="15">
        <f t="shared" si="196"/>
        <v>7.8841403463680848E-4</v>
      </c>
      <c r="O261" s="15">
        <f t="shared" si="196"/>
        <v>2.732564220233602E-3</v>
      </c>
      <c r="P261" s="15">
        <f t="shared" si="196"/>
        <v>2.6107712349483503E-3</v>
      </c>
      <c r="Q261" s="5">
        <f t="shared" si="197"/>
        <v>4497.9201357434004</v>
      </c>
      <c r="R261" s="5">
        <f t="shared" si="197"/>
        <v>6638.0875566831983</v>
      </c>
      <c r="S261" s="5">
        <f t="shared" si="197"/>
        <v>4254.8097230549683</v>
      </c>
      <c r="T261" s="5">
        <f t="shared" si="198"/>
        <v>15.392874698512729</v>
      </c>
      <c r="U261" s="5">
        <f t="shared" si="198"/>
        <v>48.598307633141836</v>
      </c>
      <c r="V261" s="5">
        <f t="shared" si="198"/>
        <v>88.317992007538152</v>
      </c>
      <c r="W261" s="15">
        <f t="shared" si="199"/>
        <v>-1.0734613539272964E-2</v>
      </c>
      <c r="X261" s="15">
        <f t="shared" si="199"/>
        <v>-1.217998157191269E-2</v>
      </c>
      <c r="Y261" s="15">
        <f t="shared" si="199"/>
        <v>-9.7425357312937999E-3</v>
      </c>
      <c r="Z261" s="5">
        <f t="shared" si="202"/>
        <v>3892.3231822649691</v>
      </c>
      <c r="AA261" s="5">
        <f t="shared" si="202"/>
        <v>18210.151130803919</v>
      </c>
      <c r="AB261" s="5">
        <f t="shared" si="202"/>
        <v>69927.202746640702</v>
      </c>
      <c r="AC261" s="16">
        <f t="shared" si="188"/>
        <v>1.0073537216876307</v>
      </c>
      <c r="AD261" s="16">
        <f t="shared" si="188"/>
        <v>3.0557607751921529</v>
      </c>
      <c r="AE261" s="16">
        <f t="shared" si="188"/>
        <v>17.310931848430887</v>
      </c>
      <c r="AF261" s="15">
        <f t="shared" si="158"/>
        <v>-4.0504037456468023E-3</v>
      </c>
      <c r="AG261" s="15">
        <f t="shared" si="158"/>
        <v>2.9673830763510267E-4</v>
      </c>
      <c r="AH261" s="15">
        <f t="shared" si="158"/>
        <v>9.7937136394747881E-3</v>
      </c>
      <c r="AI261" s="1">
        <f t="shared" si="189"/>
        <v>577747.40717369085</v>
      </c>
      <c r="AJ261" s="1">
        <f t="shared" si="189"/>
        <v>264874.74350309063</v>
      </c>
      <c r="AK261" s="1">
        <f t="shared" si="189"/>
        <v>93569.210599404847</v>
      </c>
      <c r="AL261" s="14">
        <f t="shared" si="200"/>
        <v>89.68065205374252</v>
      </c>
      <c r="AM261" s="14">
        <f t="shared" si="200"/>
        <v>21.825356191329611</v>
      </c>
      <c r="AN261" s="14">
        <f t="shared" si="200"/>
        <v>6.8542801078605073</v>
      </c>
      <c r="AO261" s="11">
        <f t="shared" si="201"/>
        <v>2.6274058474622226E-3</v>
      </c>
      <c r="AP261" s="11">
        <f t="shared" si="201"/>
        <v>3.3098383986188838E-3</v>
      </c>
      <c r="AQ261" s="11">
        <f t="shared" si="201"/>
        <v>3.0024410440439263E-3</v>
      </c>
      <c r="AR261" s="1">
        <f t="shared" si="203"/>
        <v>292207.93541429867</v>
      </c>
      <c r="AS261" s="1">
        <f t="shared" si="203"/>
        <v>136590.92013641077</v>
      </c>
      <c r="AT261" s="1">
        <f t="shared" si="203"/>
        <v>48176.024231753487</v>
      </c>
      <c r="AU261" s="1">
        <f t="shared" si="159"/>
        <v>58441.58708285974</v>
      </c>
      <c r="AV261" s="1">
        <f t="shared" si="159"/>
        <v>27318.184027282157</v>
      </c>
      <c r="AW261" s="1">
        <f t="shared" si="159"/>
        <v>9635.2048463506981</v>
      </c>
      <c r="AX261" s="1">
        <f t="shared" si="160"/>
        <v>200588.3643062184</v>
      </c>
      <c r="AY261" s="1">
        <f t="shared" si="160"/>
        <v>36864.677838384261</v>
      </c>
      <c r="AZ261" s="1">
        <f t="shared" si="160"/>
        <v>8819.5688558636193</v>
      </c>
      <c r="BA261" s="1">
        <f t="shared" si="161"/>
        <v>14228.421120027791</v>
      </c>
      <c r="BB261" s="1">
        <f t="shared" si="161"/>
        <v>31168.150255945166</v>
      </c>
      <c r="BC261" s="1">
        <f t="shared" si="161"/>
        <v>39699.545063783429</v>
      </c>
      <c r="BD261" s="1">
        <f>SUM(BA261:BC261)*BT261*0.75+0.1*econlow!BD261+0.15*econhigh!BD261</f>
        <v>229.93977613493195</v>
      </c>
      <c r="BE261" s="2">
        <f t="shared" si="190"/>
        <v>0.14950789050460667</v>
      </c>
      <c r="BF261" s="2">
        <f t="shared" si="190"/>
        <v>0.11076968641152254</v>
      </c>
      <c r="BG261" s="2">
        <f t="shared" si="190"/>
        <v>5.7402569690651904E-2</v>
      </c>
      <c r="BH261" s="2">
        <f t="shared" si="155"/>
        <v>7.185798210564158E-2</v>
      </c>
      <c r="BI261" s="2">
        <f t="shared" si="162"/>
        <v>2.2352609323137459E-3</v>
      </c>
      <c r="BJ261" s="2">
        <f t="shared" si="162"/>
        <v>1.2269923427707043E-3</v>
      </c>
      <c r="BK261" s="2">
        <f t="shared" si="162"/>
        <v>3.295055007090149E-4</v>
      </c>
      <c r="BL261" s="2">
        <f t="shared" si="156"/>
        <v>653.16098214364013</v>
      </c>
      <c r="BM261" s="2">
        <f t="shared" si="156"/>
        <v>167.59601309938083</v>
      </c>
      <c r="BN261" s="2">
        <f t="shared" si="156"/>
        <v>15.874264986653568</v>
      </c>
      <c r="BO261" s="2">
        <f t="shared" si="163"/>
        <v>2244.7977707275663</v>
      </c>
      <c r="BP261" s="2">
        <f t="shared" si="163"/>
        <v>166.17251862976269</v>
      </c>
      <c r="BQ261" s="2">
        <f t="shared" si="163"/>
        <v>7.909447195825706</v>
      </c>
      <c r="BR261" s="11">
        <f t="shared" si="164"/>
        <v>3.1528209368198529E-2</v>
      </c>
      <c r="BS261" s="17">
        <f t="shared" si="204"/>
        <v>3.8665281984755857E-4</v>
      </c>
      <c r="BT261" s="17">
        <f t="shared" si="205"/>
        <v>2.7074164228774937E-3</v>
      </c>
      <c r="BU261" s="12">
        <f>(BU$3*tempmid!$I371+BU$4*tempmid!$I371^2+BU$5*tempmid!$I371^6)*(K261/K$56)^$BW$1</f>
        <v>-19.134273738530862</v>
      </c>
      <c r="BV261" s="12">
        <f>(BV$3*tempmid!$I371+BV$4*tempmid!$I371^2+BV$5*tempmid!$I371^6)*(L261/L$56)^$BW$1</f>
        <v>-14.01438311536797</v>
      </c>
      <c r="BW261" s="12">
        <f>(BW$3*tempmid!$I371+BW$4*tempmid!$I371^2+BW$5*tempmid!$I371^6)*(M261/M$56)^$BW$1</f>
        <v>-12.904187989545161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191"/>
        <v>2216</v>
      </c>
      <c r="B262" s="5">
        <f t="shared" si="192"/>
        <v>1165.4034563975379</v>
      </c>
      <c r="C262" s="5">
        <f t="shared" si="192"/>
        <v>2964.158791105976</v>
      </c>
      <c r="D262" s="5">
        <f t="shared" si="192"/>
        <v>4369.9228865340356</v>
      </c>
      <c r="E262" s="15">
        <f t="shared" si="193"/>
        <v>1.0584995106497545E-7</v>
      </c>
      <c r="F262" s="15">
        <f t="shared" si="193"/>
        <v>2.0853150141734763E-7</v>
      </c>
      <c r="G262" s="15">
        <f t="shared" si="193"/>
        <v>4.257096422321029E-7</v>
      </c>
      <c r="H262" s="5">
        <f t="shared" si="194"/>
        <v>292427.46180866531</v>
      </c>
      <c r="I262" s="5">
        <f t="shared" si="194"/>
        <v>136958.50017641505</v>
      </c>
      <c r="J262" s="5">
        <f t="shared" si="194"/>
        <v>48300.022119902162</v>
      </c>
      <c r="K262" s="5">
        <f t="shared" si="195"/>
        <v>250923.79828064761</v>
      </c>
      <c r="L262" s="5">
        <f t="shared" si="195"/>
        <v>46204.845903452297</v>
      </c>
      <c r="M262" s="5">
        <f t="shared" si="195"/>
        <v>11052.831680105661</v>
      </c>
      <c r="N262" s="15">
        <f t="shared" si="196"/>
        <v>7.5116180751955142E-4</v>
      </c>
      <c r="O262" s="15">
        <f t="shared" si="196"/>
        <v>2.6908924801261058E-3</v>
      </c>
      <c r="P262" s="15">
        <f t="shared" si="196"/>
        <v>2.5734237797601089E-3</v>
      </c>
      <c r="Q262" s="5">
        <f t="shared" si="197"/>
        <v>4452.979569850696</v>
      </c>
      <c r="R262" s="5">
        <f t="shared" si="197"/>
        <v>6574.8819600705974</v>
      </c>
      <c r="S262" s="5">
        <f t="shared" si="197"/>
        <v>4224.2016389019263</v>
      </c>
      <c r="T262" s="5">
        <f t="shared" si="198"/>
        <v>15.227638137365743</v>
      </c>
      <c r="U262" s="5">
        <f t="shared" si="198"/>
        <v>48.006381141744022</v>
      </c>
      <c r="V262" s="5">
        <f t="shared" si="198"/>
        <v>87.457550814688588</v>
      </c>
      <c r="W262" s="15">
        <f t="shared" si="199"/>
        <v>-1.0734613539272964E-2</v>
      </c>
      <c r="X262" s="15">
        <f t="shared" si="199"/>
        <v>-1.217998157191269E-2</v>
      </c>
      <c r="Y262" s="15">
        <f t="shared" si="199"/>
        <v>-9.7425357312937999E-3</v>
      </c>
      <c r="Z262" s="5">
        <f t="shared" si="202"/>
        <v>3837.9683046562468</v>
      </c>
      <c r="AA262" s="5">
        <f t="shared" si="202"/>
        <v>18042.862531769111</v>
      </c>
      <c r="AB262" s="5">
        <f t="shared" si="202"/>
        <v>70106.696597381728</v>
      </c>
      <c r="AC262" s="16">
        <f t="shared" si="188"/>
        <v>1.0032735324001159</v>
      </c>
      <c r="AD262" s="16">
        <f t="shared" si="188"/>
        <v>3.0566675364731211</v>
      </c>
      <c r="AE262" s="16">
        <f t="shared" si="188"/>
        <v>17.480470157786883</v>
      </c>
      <c r="AF262" s="15">
        <f t="shared" si="158"/>
        <v>-4.0504037456468023E-3</v>
      </c>
      <c r="AG262" s="15">
        <f t="shared" si="158"/>
        <v>2.9673830763510267E-4</v>
      </c>
      <c r="AH262" s="15">
        <f t="shared" si="158"/>
        <v>9.7937136394747881E-3</v>
      </c>
      <c r="AI262" s="1">
        <f t="shared" si="189"/>
        <v>578414.25353918155</v>
      </c>
      <c r="AJ262" s="1">
        <f t="shared" si="189"/>
        <v>265705.45318006375</v>
      </c>
      <c r="AK262" s="1">
        <f t="shared" si="189"/>
        <v>93847.494385815065</v>
      </c>
      <c r="AL262" s="14">
        <f t="shared" si="200"/>
        <v>89.913923248656644</v>
      </c>
      <c r="AM262" s="14">
        <f t="shared" si="200"/>
        <v>21.896872209295353</v>
      </c>
      <c r="AN262" s="14">
        <f t="shared" si="200"/>
        <v>6.8746538840644904</v>
      </c>
      <c r="AO262" s="11">
        <f t="shared" si="201"/>
        <v>2.6011317889876001E-3</v>
      </c>
      <c r="AP262" s="11">
        <f t="shared" si="201"/>
        <v>3.276740014632695E-3</v>
      </c>
      <c r="AQ262" s="11">
        <f t="shared" si="201"/>
        <v>2.9724166336034868E-3</v>
      </c>
      <c r="AR262" s="1">
        <f t="shared" si="203"/>
        <v>292427.46180866531</v>
      </c>
      <c r="AS262" s="1">
        <f t="shared" si="203"/>
        <v>136958.50017641505</v>
      </c>
      <c r="AT262" s="1">
        <f t="shared" si="203"/>
        <v>48300.022119902162</v>
      </c>
      <c r="AU262" s="1">
        <f t="shared" si="159"/>
        <v>58485.492361733064</v>
      </c>
      <c r="AV262" s="1">
        <f t="shared" si="159"/>
        <v>27391.700035283011</v>
      </c>
      <c r="AW262" s="1">
        <f t="shared" si="159"/>
        <v>9660.004423980432</v>
      </c>
      <c r="AX262" s="1">
        <f t="shared" si="160"/>
        <v>200739.03862451811</v>
      </c>
      <c r="AY262" s="1">
        <f t="shared" si="160"/>
        <v>36963.87672276183</v>
      </c>
      <c r="AZ262" s="1">
        <f t="shared" si="160"/>
        <v>8842.2653440845279</v>
      </c>
      <c r="BA262" s="1">
        <f t="shared" si="161"/>
        <v>14229.297704050834</v>
      </c>
      <c r="BB262" s="1">
        <f t="shared" si="161"/>
        <v>31176.122275707996</v>
      </c>
      <c r="BC262" s="1">
        <f t="shared" si="161"/>
        <v>39710.793182582609</v>
      </c>
      <c r="BD262" s="1">
        <f>SUM(BA262:BC262)*BT262*0.75+0.1*econlow!BD262+0.15*econhigh!BD262</f>
        <v>223.29072545262881</v>
      </c>
      <c r="BE262" s="2">
        <f t="shared" si="190"/>
        <v>0.14950789050460667</v>
      </c>
      <c r="BF262" s="2">
        <f t="shared" si="190"/>
        <v>0.11076968641152254</v>
      </c>
      <c r="BG262" s="2">
        <f t="shared" si="190"/>
        <v>5.7402569690651904E-2</v>
      </c>
      <c r="BH262" s="2">
        <f t="shared" ref="BH262:BH325" si="206">(BE262*Z262+BF262*AA262+BG262*AB262)/(Z262+AA262+AB262)</f>
        <v>7.1713127756613149E-2</v>
      </c>
      <c r="BI262" s="2">
        <f t="shared" si="162"/>
        <v>2.2352609323137459E-3</v>
      </c>
      <c r="BJ262" s="2">
        <f t="shared" si="162"/>
        <v>1.2269923427707043E-3</v>
      </c>
      <c r="BK262" s="2">
        <f t="shared" si="162"/>
        <v>3.295055007090149E-4</v>
      </c>
      <c r="BL262" s="2">
        <f t="shared" ref="BL262:BN325" si="207">BI262*AR262</f>
        <v>653.65168091657949</v>
      </c>
      <c r="BM262" s="2">
        <f t="shared" si="207"/>
        <v>168.04703099382141</v>
      </c>
      <c r="BN262" s="2">
        <f t="shared" si="207"/>
        <v>15.915122972874856</v>
      </c>
      <c r="BO262" s="2">
        <f t="shared" si="163"/>
        <v>2278.2998435702739</v>
      </c>
      <c r="BP262" s="2">
        <f t="shared" si="163"/>
        <v>168.16455913491285</v>
      </c>
      <c r="BQ262" s="2">
        <f t="shared" si="163"/>
        <v>7.9095022882628827</v>
      </c>
      <c r="BR262" s="11">
        <f t="shared" si="164"/>
        <v>3.1490556687923082E-2</v>
      </c>
      <c r="BS262" s="17">
        <f t="shared" si="204"/>
        <v>3.74834945216263E-4</v>
      </c>
      <c r="BT262" s="17">
        <f t="shared" si="205"/>
        <v>2.6285596338616441E-3</v>
      </c>
      <c r="BU262" s="12">
        <f>(BU$3*tempmid!$I372+BU$4*tempmid!$I372^2+BU$5*tempmid!$I372^6)*(K262/K$56)^$BW$1</f>
        <v>-19.301864077490205</v>
      </c>
      <c r="BV262" s="12">
        <f>(BV$3*tempmid!$I372+BV$4*tempmid!$I372^2+BV$5*tempmid!$I372^6)*(L262/L$56)^$BW$1</f>
        <v>-14.118186019858214</v>
      </c>
      <c r="BW262" s="12">
        <f>(BW$3*tempmid!$I372+BW$4*tempmid!$I372^2+BW$5*tempmid!$I372^6)*(M262/M$56)^$BW$1</f>
        <v>-12.990404689733852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191"/>
        <v>2217</v>
      </c>
      <c r="B263" s="5">
        <f t="shared" si="192"/>
        <v>1165.4035735875418</v>
      </c>
      <c r="C263" s="5">
        <f t="shared" si="192"/>
        <v>2964.1593783204348</v>
      </c>
      <c r="D263" s="5">
        <f t="shared" si="192"/>
        <v>4369.9246538364287</v>
      </c>
      <c r="E263" s="15">
        <f t="shared" si="193"/>
        <v>1.0055745351172668E-7</v>
      </c>
      <c r="F263" s="15">
        <f t="shared" si="193"/>
        <v>1.9810492634648024E-7</v>
      </c>
      <c r="G263" s="15">
        <f t="shared" si="193"/>
        <v>4.0442416012049771E-7</v>
      </c>
      <c r="H263" s="5">
        <f t="shared" si="194"/>
        <v>292636.3614903795</v>
      </c>
      <c r="I263" s="5">
        <f t="shared" si="194"/>
        <v>137321.42067294117</v>
      </c>
      <c r="J263" s="5">
        <f t="shared" si="194"/>
        <v>48422.553361928127</v>
      </c>
      <c r="K263" s="5">
        <f t="shared" si="195"/>
        <v>251103.02398467588</v>
      </c>
      <c r="L263" s="5">
        <f t="shared" si="195"/>
        <v>46327.272979076733</v>
      </c>
      <c r="M263" s="5">
        <f t="shared" si="195"/>
        <v>11080.866879344743</v>
      </c>
      <c r="N263" s="15">
        <f t="shared" si="196"/>
        <v>7.1426347463399154E-4</v>
      </c>
      <c r="O263" s="15">
        <f t="shared" si="196"/>
        <v>2.6496587799524907E-3</v>
      </c>
      <c r="P263" s="15">
        <f t="shared" si="196"/>
        <v>2.5364721051117645E-3</v>
      </c>
      <c r="Q263" s="5">
        <f t="shared" si="197"/>
        <v>4408.3254565011357</v>
      </c>
      <c r="R263" s="5">
        <f t="shared" si="197"/>
        <v>6512.0103129147765</v>
      </c>
      <c r="S263" s="5">
        <f t="shared" si="197"/>
        <v>4193.6590820611409</v>
      </c>
      <c r="T263" s="5">
        <f t="shared" si="198"/>
        <v>15.064175326845227</v>
      </c>
      <c r="U263" s="5">
        <f t="shared" si="198"/>
        <v>47.421664304103366</v>
      </c>
      <c r="V263" s="5">
        <f t="shared" si="198"/>
        <v>86.605492500905044</v>
      </c>
      <c r="W263" s="15">
        <f t="shared" si="199"/>
        <v>-1.0734613539272964E-2</v>
      </c>
      <c r="X263" s="15">
        <f t="shared" si="199"/>
        <v>-1.217998157191269E-2</v>
      </c>
      <c r="Y263" s="15">
        <f t="shared" si="199"/>
        <v>-9.7425357312937999E-3</v>
      </c>
      <c r="Z263" s="5">
        <f t="shared" si="202"/>
        <v>3784.2315868196765</v>
      </c>
      <c r="AA263" s="5">
        <f t="shared" si="202"/>
        <v>17876.367602675411</v>
      </c>
      <c r="AB263" s="5">
        <f t="shared" si="202"/>
        <v>70284.031418198239</v>
      </c>
      <c r="AC263" s="16">
        <f t="shared" ref="AC263:AE278" si="208">AC262*(1+AF263)</f>
        <v>0.99920986952657409</v>
      </c>
      <c r="AD263" s="16">
        <f t="shared" si="208"/>
        <v>3.057574566824897</v>
      </c>
      <c r="AE263" s="16">
        <f t="shared" si="208"/>
        <v>17.651668876795632</v>
      </c>
      <c r="AF263" s="15">
        <f t="shared" ref="AF263:AH326" si="209">AC$5-1</f>
        <v>-4.0504037456468023E-3</v>
      </c>
      <c r="AG263" s="15">
        <f t="shared" si="209"/>
        <v>2.9673830763510267E-4</v>
      </c>
      <c r="AH263" s="15">
        <f t="shared" si="209"/>
        <v>9.7937136394747881E-3</v>
      </c>
      <c r="AI263" s="1">
        <f t="shared" si="189"/>
        <v>579058.32054699643</v>
      </c>
      <c r="AJ263" s="1">
        <f t="shared" si="189"/>
        <v>266526.60789734038</v>
      </c>
      <c r="AK263" s="1">
        <f t="shared" si="189"/>
        <v>94122.749371213984</v>
      </c>
      <c r="AL263" s="14">
        <f t="shared" si="200"/>
        <v>90.145462433050966</v>
      </c>
      <c r="AM263" s="14">
        <f t="shared" si="200"/>
        <v>21.967905063085215</v>
      </c>
      <c r="AN263" s="14">
        <f t="shared" si="200"/>
        <v>6.8948838762641982</v>
      </c>
      <c r="AO263" s="11">
        <f t="shared" si="201"/>
        <v>2.575120471097724E-3</v>
      </c>
      <c r="AP263" s="11">
        <f t="shared" si="201"/>
        <v>3.243972614486368E-3</v>
      </c>
      <c r="AQ263" s="11">
        <f t="shared" si="201"/>
        <v>2.942692467267452E-3</v>
      </c>
      <c r="AR263" s="1">
        <f t="shared" si="203"/>
        <v>292636.3614903795</v>
      </c>
      <c r="AS263" s="1">
        <f t="shared" si="203"/>
        <v>137321.42067294117</v>
      </c>
      <c r="AT263" s="1">
        <f t="shared" si="203"/>
        <v>48422.553361928127</v>
      </c>
      <c r="AU263" s="1">
        <f t="shared" ref="AU263:AW326" si="210">$AU$5*AR263</f>
        <v>58527.272298075899</v>
      </c>
      <c r="AV263" s="1">
        <f t="shared" si="210"/>
        <v>27464.284134588233</v>
      </c>
      <c r="AW263" s="1">
        <f t="shared" si="210"/>
        <v>9684.5106723856261</v>
      </c>
      <c r="AX263" s="1">
        <f t="shared" ref="AX263:AZ326" si="211">(AR263-AU263)/B263*1000</f>
        <v>200882.41918774071</v>
      </c>
      <c r="AY263" s="1">
        <f t="shared" si="211"/>
        <v>37061.818383261387</v>
      </c>
      <c r="AZ263" s="1">
        <f t="shared" si="211"/>
        <v>8864.6935034757953</v>
      </c>
      <c r="BA263" s="1">
        <f t="shared" ref="BA263:BC326" si="212">LN(AX263)*B263</f>
        <v>14230.131242981761</v>
      </c>
      <c r="BB263" s="1">
        <f t="shared" si="212"/>
        <v>31183.972075892598</v>
      </c>
      <c r="BC263" s="1">
        <f t="shared" si="212"/>
        <v>39721.879400926417</v>
      </c>
      <c r="BD263" s="1">
        <f>SUM(BA263:BC263)*BT263*0.75+0.1*econlow!BD263+0.15*econhigh!BD263</f>
        <v>216.83305092818225</v>
      </c>
      <c r="BE263" s="2">
        <f t="shared" si="190"/>
        <v>0.14950789050460667</v>
      </c>
      <c r="BF263" s="2">
        <f t="shared" si="190"/>
        <v>0.11076968641152254</v>
      </c>
      <c r="BG263" s="2">
        <f t="shared" si="190"/>
        <v>5.7402569690651904E-2</v>
      </c>
      <c r="BH263" s="2">
        <f t="shared" si="206"/>
        <v>7.1569335624958763E-2</v>
      </c>
      <c r="BI263" s="2">
        <f t="shared" ref="BI263:BK326" si="213">BI$5*BE263^2</f>
        <v>2.2352609323137459E-3</v>
      </c>
      <c r="BJ263" s="2">
        <f t="shared" si="213"/>
        <v>1.2269923427707043E-3</v>
      </c>
      <c r="BK263" s="2">
        <f t="shared" si="213"/>
        <v>3.295055007090149E-4</v>
      </c>
      <c r="BL263" s="2">
        <f t="shared" si="207"/>
        <v>654.11862621388809</v>
      </c>
      <c r="BM263" s="2">
        <f t="shared" si="207"/>
        <v>168.49233166409351</v>
      </c>
      <c r="BN263" s="2">
        <f t="shared" si="207"/>
        <v>15.95549769113112</v>
      </c>
      <c r="BO263" s="2">
        <f t="shared" ref="BO263:BQ326" si="214">2*BI$5*BE263*AR263/Z263*1000</f>
        <v>2312.3027271245578</v>
      </c>
      <c r="BP263" s="2">
        <f t="shared" si="214"/>
        <v>170.18055394262475</v>
      </c>
      <c r="BQ263" s="2">
        <f t="shared" si="214"/>
        <v>7.9095605014987518</v>
      </c>
      <c r="BR263" s="11">
        <f t="shared" ref="BR263:BR326" si="215">SUM(H263:J263)*SUM(B262:D262)/SUM(H262:J262)/SUM(B263:D263)-1+BR$5</f>
        <v>3.1453281710622977E-2</v>
      </c>
      <c r="BS263" s="17">
        <f t="shared" si="204"/>
        <v>3.6339154322444185E-4</v>
      </c>
      <c r="BT263" s="17">
        <f t="shared" si="205"/>
        <v>2.5519996445258681E-3</v>
      </c>
      <c r="BU263" s="12">
        <f>(BU$3*tempmid!$I373+BU$4*tempmid!$I373^2+BU$5*tempmid!$I373^6)*(K263/K$56)^$BW$1</f>
        <v>-19.469329845143164</v>
      </c>
      <c r="BV263" s="12">
        <f>(BV$3*tempmid!$I373+BV$4*tempmid!$I373^2+BV$5*tempmid!$I373^6)*(L263/L$56)^$BW$1</f>
        <v>-14.221806173157706</v>
      </c>
      <c r="BW263" s="12">
        <f>(BW$3*tempmid!$I373+BW$4*tempmid!$I373^2+BW$5*tempmid!$I373^6)*(M263/M$56)^$BW$1</f>
        <v>-13.07645122633078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191"/>
        <v>2218</v>
      </c>
      <c r="B264" s="5">
        <f t="shared" si="192"/>
        <v>1165.4036849180568</v>
      </c>
      <c r="C264" s="5">
        <f t="shared" si="192"/>
        <v>2964.1599361742815</v>
      </c>
      <c r="D264" s="5">
        <f t="shared" si="192"/>
        <v>4369.9263327743811</v>
      </c>
      <c r="E264" s="15">
        <f t="shared" si="193"/>
        <v>9.5529580836140336E-8</v>
      </c>
      <c r="F264" s="15">
        <f t="shared" si="193"/>
        <v>1.8819968002915621E-7</v>
      </c>
      <c r="G264" s="15">
        <f t="shared" si="193"/>
        <v>3.8420295211447282E-7</v>
      </c>
      <c r="H264" s="5">
        <f t="shared" si="194"/>
        <v>292834.71322948928</v>
      </c>
      <c r="I264" s="5">
        <f t="shared" si="194"/>
        <v>137679.69867112843</v>
      </c>
      <c r="J264" s="5">
        <f t="shared" si="194"/>
        <v>48543.624117844636</v>
      </c>
      <c r="K264" s="5">
        <f t="shared" si="195"/>
        <v>251273.20002431553</v>
      </c>
      <c r="L264" s="5">
        <f t="shared" si="195"/>
        <v>46448.134255814119</v>
      </c>
      <c r="M264" s="5">
        <f t="shared" si="195"/>
        <v>11108.568067559445</v>
      </c>
      <c r="N264" s="15">
        <f t="shared" si="196"/>
        <v>6.7771401928662378E-4</v>
      </c>
      <c r="O264" s="15">
        <f t="shared" si="196"/>
        <v>2.6088580001670802E-3</v>
      </c>
      <c r="P264" s="15">
        <f t="shared" si="196"/>
        <v>2.4999116509862862E-3</v>
      </c>
      <c r="Q264" s="5">
        <f t="shared" si="197"/>
        <v>4363.9597166616441</v>
      </c>
      <c r="R264" s="5">
        <f t="shared" si="197"/>
        <v>6449.477346685544</v>
      </c>
      <c r="S264" s="5">
        <f t="shared" si="197"/>
        <v>4163.1854467423627</v>
      </c>
      <c r="T264" s="5">
        <f t="shared" si="198"/>
        <v>14.902467226423692</v>
      </c>
      <c r="U264" s="5">
        <f t="shared" si="198"/>
        <v>46.84406930676996</v>
      </c>
      <c r="V264" s="5">
        <f t="shared" si="198"/>
        <v>85.761735395688675</v>
      </c>
      <c r="W264" s="15">
        <f t="shared" si="199"/>
        <v>-1.0734613539272964E-2</v>
      </c>
      <c r="X264" s="15">
        <f t="shared" si="199"/>
        <v>-1.217998157191269E-2</v>
      </c>
      <c r="Y264" s="15">
        <f t="shared" si="199"/>
        <v>-9.7425357312937999E-3</v>
      </c>
      <c r="Z264" s="5">
        <f t="shared" si="202"/>
        <v>3731.1096620914996</v>
      </c>
      <c r="AA264" s="5">
        <f t="shared" si="202"/>
        <v>17710.680514592739</v>
      </c>
      <c r="AB264" s="5">
        <f t="shared" si="202"/>
        <v>70459.216308636402</v>
      </c>
      <c r="AC264" s="16">
        <f t="shared" si="208"/>
        <v>0.99516266612835635</v>
      </c>
      <c r="AD264" s="16">
        <f t="shared" si="208"/>
        <v>3.058481866327325</v>
      </c>
      <c r="AE264" s="16">
        <f t="shared" si="208"/>
        <v>17.824544267033797</v>
      </c>
      <c r="AF264" s="15">
        <f t="shared" si="209"/>
        <v>-4.0504037456468023E-3</v>
      </c>
      <c r="AG264" s="15">
        <f t="shared" si="209"/>
        <v>2.9673830763510267E-4</v>
      </c>
      <c r="AH264" s="15">
        <f t="shared" si="209"/>
        <v>9.7937136394747881E-3</v>
      </c>
      <c r="AI264" s="1">
        <f t="shared" ref="AI264:AK279" si="216">(1-$AI$5)*AI263+AU263</f>
        <v>579679.76079037273</v>
      </c>
      <c r="AJ264" s="1">
        <f t="shared" si="216"/>
        <v>267338.23124219454</v>
      </c>
      <c r="AK264" s="1">
        <f t="shared" si="216"/>
        <v>94394.985106478212</v>
      </c>
      <c r="AL264" s="14">
        <f t="shared" si="200"/>
        <v>90.375276504482002</v>
      </c>
      <c r="AM264" s="14">
        <f t="shared" si="200"/>
        <v>22.038455712683277</v>
      </c>
      <c r="AN264" s="14">
        <f t="shared" si="200"/>
        <v>6.9149705038811105</v>
      </c>
      <c r="AO264" s="11">
        <f t="shared" si="201"/>
        <v>2.5493692663867465E-3</v>
      </c>
      <c r="AP264" s="11">
        <f t="shared" si="201"/>
        <v>3.2115328883415041E-3</v>
      </c>
      <c r="AQ264" s="11">
        <f t="shared" si="201"/>
        <v>2.9132655425947772E-3</v>
      </c>
      <c r="AR264" s="1">
        <f t="shared" si="203"/>
        <v>292834.71322948928</v>
      </c>
      <c r="AS264" s="1">
        <f t="shared" si="203"/>
        <v>137679.69867112843</v>
      </c>
      <c r="AT264" s="1">
        <f t="shared" si="203"/>
        <v>48543.624117844636</v>
      </c>
      <c r="AU264" s="1">
        <f t="shared" si="210"/>
        <v>58566.942645897856</v>
      </c>
      <c r="AV264" s="1">
        <f t="shared" si="210"/>
        <v>27535.939734225685</v>
      </c>
      <c r="AW264" s="1">
        <f t="shared" si="210"/>
        <v>9708.7248235689276</v>
      </c>
      <c r="AX264" s="1">
        <f t="shared" si="211"/>
        <v>201018.56001945242</v>
      </c>
      <c r="AY264" s="1">
        <f t="shared" si="211"/>
        <v>37158.507404651296</v>
      </c>
      <c r="AZ264" s="1">
        <f t="shared" si="211"/>
        <v>8886.8544540475559</v>
      </c>
      <c r="BA264" s="1">
        <f t="shared" si="212"/>
        <v>14230.922145283695</v>
      </c>
      <c r="BB264" s="1">
        <f t="shared" si="212"/>
        <v>31191.700947335445</v>
      </c>
      <c r="BC264" s="1">
        <f t="shared" si="212"/>
        <v>39732.805459603427</v>
      </c>
      <c r="BD264" s="1">
        <f>SUM(BA264:BC264)*BT264*0.75+0.1*econlow!BD264+0.15*econhigh!BD264</f>
        <v>210.56127825407313</v>
      </c>
      <c r="BE264" s="2">
        <f t="shared" ref="BE264:BG279" si="217">BE263</f>
        <v>0.14950789050460667</v>
      </c>
      <c r="BF264" s="2">
        <f t="shared" si="217"/>
        <v>0.11076968641152254</v>
      </c>
      <c r="BG264" s="2">
        <f t="shared" si="217"/>
        <v>5.7402569690651904E-2</v>
      </c>
      <c r="BH264" s="2">
        <f t="shared" si="206"/>
        <v>7.1426605508509544E-2</v>
      </c>
      <c r="BI264" s="2">
        <f t="shared" si="213"/>
        <v>2.2352609323137459E-3</v>
      </c>
      <c r="BJ264" s="2">
        <f t="shared" si="213"/>
        <v>1.2269923427707043E-3</v>
      </c>
      <c r="BK264" s="2">
        <f t="shared" si="213"/>
        <v>3.295055007090149E-4</v>
      </c>
      <c r="BL264" s="2">
        <f t="shared" si="207"/>
        <v>654.56199410717659</v>
      </c>
      <c r="BM264" s="2">
        <f t="shared" si="207"/>
        <v>168.93193602445248</v>
      </c>
      <c r="BN264" s="2">
        <f t="shared" si="207"/>
        <v>15.995391171180609</v>
      </c>
      <c r="BO264" s="2">
        <f t="shared" si="214"/>
        <v>2346.8139082741718</v>
      </c>
      <c r="BP264" s="2">
        <f t="shared" si="214"/>
        <v>172.22079111492016</v>
      </c>
      <c r="BQ264" s="2">
        <f t="shared" si="214"/>
        <v>7.9096217995255627</v>
      </c>
      <c r="BR264" s="11">
        <f t="shared" si="215"/>
        <v>3.1416379594485039E-2</v>
      </c>
      <c r="BS264" s="17">
        <f t="shared" si="204"/>
        <v>3.5231023030124242E-4</v>
      </c>
      <c r="BT264" s="17">
        <f t="shared" si="205"/>
        <v>2.4776695577921051E-3</v>
      </c>
      <c r="BU264" s="12">
        <f>(BU$3*tempmid!$I374+BU$4*tempmid!$I374^2+BU$5*tempmid!$I374^6)*(K264/K$56)^$BW$1</f>
        <v>-19.636669741752559</v>
      </c>
      <c r="BV264" s="12">
        <f>(BV$3*tempmid!$I374+BV$4*tempmid!$I374^2+BV$5*tempmid!$I374^6)*(L264/L$56)^$BW$1</f>
        <v>-14.325243239462651</v>
      </c>
      <c r="BW264" s="12">
        <f>(BW$3*tempmid!$I374+BW$4*tempmid!$I374^2+BW$5*tempmid!$I374^6)*(M264/M$56)^$BW$1</f>
        <v>-13.162327400059052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191"/>
        <v>2219</v>
      </c>
      <c r="B265" s="5">
        <f t="shared" si="192"/>
        <v>1165.4037906820558</v>
      </c>
      <c r="C265" s="5">
        <f t="shared" si="192"/>
        <v>2964.160466135535</v>
      </c>
      <c r="D265" s="5">
        <f t="shared" si="192"/>
        <v>4369.927927766048</v>
      </c>
      <c r="E265" s="15">
        <f t="shared" si="193"/>
        <v>9.0753101794333311E-8</v>
      </c>
      <c r="F265" s="15">
        <f t="shared" si="193"/>
        <v>1.7878969602769838E-7</v>
      </c>
      <c r="G265" s="15">
        <f t="shared" si="193"/>
        <v>3.6499280450874916E-7</v>
      </c>
      <c r="H265" s="5">
        <f t="shared" si="194"/>
        <v>293022.59577607724</v>
      </c>
      <c r="I265" s="5">
        <f t="shared" si="194"/>
        <v>138033.35160296975</v>
      </c>
      <c r="J265" s="5">
        <f t="shared" si="194"/>
        <v>48663.240646901097</v>
      </c>
      <c r="K265" s="5">
        <f t="shared" si="195"/>
        <v>251434.39391473486</v>
      </c>
      <c r="L265" s="5">
        <f t="shared" si="195"/>
        <v>46567.435595997937</v>
      </c>
      <c r="M265" s="5">
        <f t="shared" si="195"/>
        <v>11135.936667902495</v>
      </c>
      <c r="N265" s="15">
        <f t="shared" si="196"/>
        <v>6.4150848719135567E-4</v>
      </c>
      <c r="O265" s="15">
        <f t="shared" si="196"/>
        <v>2.568485087619754E-3</v>
      </c>
      <c r="P265" s="15">
        <f t="shared" si="196"/>
        <v>2.4637379162284478E-3</v>
      </c>
      <c r="Q265" s="5">
        <f t="shared" si="197"/>
        <v>4319.8841531059807</v>
      </c>
      <c r="R265" s="5">
        <f t="shared" si="197"/>
        <v>6387.2875937224153</v>
      </c>
      <c r="S265" s="5">
        <f t="shared" si="197"/>
        <v>4132.7840408768616</v>
      </c>
      <c r="T265" s="5">
        <f t="shared" si="198"/>
        <v>14.742494999966352</v>
      </c>
      <c r="U265" s="5">
        <f t="shared" si="198"/>
        <v>46.273509405860104</v>
      </c>
      <c r="V265" s="5">
        <f t="shared" si="198"/>
        <v>84.926198624218415</v>
      </c>
      <c r="W265" s="15">
        <f t="shared" si="199"/>
        <v>-1.0734613539272964E-2</v>
      </c>
      <c r="X265" s="15">
        <f t="shared" si="199"/>
        <v>-1.217998157191269E-2</v>
      </c>
      <c r="Y265" s="15">
        <f t="shared" si="199"/>
        <v>-9.7425357312937999E-3</v>
      </c>
      <c r="Z265" s="5">
        <f t="shared" si="202"/>
        <v>3678.5990690133267</v>
      </c>
      <c r="AA265" s="5">
        <f t="shared" si="202"/>
        <v>17545.814903098362</v>
      </c>
      <c r="AB265" s="5">
        <f t="shared" si="202"/>
        <v>70632.260515955597</v>
      </c>
      <c r="AC265" s="16">
        <f t="shared" si="208"/>
        <v>0.99113185553794225</v>
      </c>
      <c r="AD265" s="16">
        <f t="shared" si="208"/>
        <v>3.0593894350602717</v>
      </c>
      <c r="AE265" s="16">
        <f t="shared" si="208"/>
        <v>17.999112749339268</v>
      </c>
      <c r="AF265" s="15">
        <f t="shared" si="209"/>
        <v>-4.0504037456468023E-3</v>
      </c>
      <c r="AG265" s="15">
        <f t="shared" si="209"/>
        <v>2.9673830763510267E-4</v>
      </c>
      <c r="AH265" s="15">
        <f t="shared" si="209"/>
        <v>9.7937136394747881E-3</v>
      </c>
      <c r="AI265" s="1">
        <f t="shared" si="216"/>
        <v>580278.72735723341</v>
      </c>
      <c r="AJ265" s="1">
        <f t="shared" si="216"/>
        <v>268140.34785220074</v>
      </c>
      <c r="AK265" s="1">
        <f t="shared" si="216"/>
        <v>94664.211419399333</v>
      </c>
      <c r="AL265" s="14">
        <f t="shared" si="200"/>
        <v>90.60337245732012</v>
      </c>
      <c r="AM265" s="14">
        <f t="shared" si="200"/>
        <v>22.108525165759524</v>
      </c>
      <c r="AN265" s="14">
        <f t="shared" si="200"/>
        <v>6.9349141977251572</v>
      </c>
      <c r="AO265" s="11">
        <f t="shared" si="201"/>
        <v>2.5238755737228792E-3</v>
      </c>
      <c r="AP265" s="11">
        <f t="shared" si="201"/>
        <v>3.1794175594580892E-3</v>
      </c>
      <c r="AQ265" s="11">
        <f t="shared" si="201"/>
        <v>2.8841328871688295E-3</v>
      </c>
      <c r="AR265" s="1">
        <f t="shared" si="203"/>
        <v>293022.59577607724</v>
      </c>
      <c r="AS265" s="1">
        <f t="shared" si="203"/>
        <v>138033.35160296975</v>
      </c>
      <c r="AT265" s="1">
        <f t="shared" si="203"/>
        <v>48663.240646901097</v>
      </c>
      <c r="AU265" s="1">
        <f t="shared" si="210"/>
        <v>58604.51915521545</v>
      </c>
      <c r="AV265" s="1">
        <f t="shared" si="210"/>
        <v>27606.670320593952</v>
      </c>
      <c r="AW265" s="1">
        <f t="shared" si="210"/>
        <v>9732.648129380219</v>
      </c>
      <c r="AX265" s="1">
        <f t="shared" si="211"/>
        <v>201147.51513178789</v>
      </c>
      <c r="AY265" s="1">
        <f t="shared" si="211"/>
        <v>37253.948476798352</v>
      </c>
      <c r="AZ265" s="1">
        <f t="shared" si="211"/>
        <v>8908.749334321994</v>
      </c>
      <c r="BA265" s="1">
        <f t="shared" si="212"/>
        <v>14231.670813508113</v>
      </c>
      <c r="BB265" s="1">
        <f t="shared" si="212"/>
        <v>31199.310165300038</v>
      </c>
      <c r="BC265" s="1">
        <f t="shared" si="212"/>
        <v>39743.573077920977</v>
      </c>
      <c r="BD265" s="1">
        <f>SUM(BA265:BC265)*BT265*0.75+0.1*econlow!BD265+0.15*econhigh!BD265</f>
        <v>204.4700883257151</v>
      </c>
      <c r="BE265" s="2">
        <f t="shared" si="217"/>
        <v>0.14950789050460667</v>
      </c>
      <c r="BF265" s="2">
        <f t="shared" si="217"/>
        <v>0.11076968641152254</v>
      </c>
      <c r="BG265" s="2">
        <f t="shared" si="217"/>
        <v>5.7402569690651904E-2</v>
      </c>
      <c r="BH265" s="2">
        <f t="shared" si="206"/>
        <v>7.1284937046107222E-2</v>
      </c>
      <c r="BI265" s="2">
        <f t="shared" si="213"/>
        <v>2.2352609323137459E-3</v>
      </c>
      <c r="BJ265" s="2">
        <f t="shared" si="213"/>
        <v>1.2269923427707043E-3</v>
      </c>
      <c r="BK265" s="2">
        <f t="shared" si="213"/>
        <v>3.295055007090149E-4</v>
      </c>
      <c r="BL265" s="2">
        <f t="shared" si="207"/>
        <v>654.98196062342834</v>
      </c>
      <c r="BM265" s="2">
        <f t="shared" si="207"/>
        <v>169.3658654638202</v>
      </c>
      <c r="BN265" s="2">
        <f t="shared" si="207"/>
        <v>16.034805475480432</v>
      </c>
      <c r="BO265" s="2">
        <f t="shared" si="214"/>
        <v>2381.8409858085388</v>
      </c>
      <c r="BP265" s="2">
        <f t="shared" si="214"/>
        <v>174.28556217918833</v>
      </c>
      <c r="BQ265" s="2">
        <f t="shared" si="214"/>
        <v>7.909686146815833</v>
      </c>
      <c r="BR265" s="11">
        <f t="shared" si="215"/>
        <v>3.1379845559541514E-2</v>
      </c>
      <c r="BS265" s="17">
        <f t="shared" si="204"/>
        <v>3.4157905310729873E-4</v>
      </c>
      <c r="BT265" s="17">
        <f t="shared" si="205"/>
        <v>2.4055044250408785E-3</v>
      </c>
      <c r="BU265" s="12">
        <f>(BU$3*tempmid!$I375+BU$4*tempmid!$I375^2+BU$5*tempmid!$I375^6)*(K265/K$56)^$BW$1</f>
        <v>-19.803882573527147</v>
      </c>
      <c r="BV265" s="12">
        <f>(BV$3*tempmid!$I375+BV$4*tempmid!$I375^2+BV$5*tempmid!$I375^6)*(L265/L$56)^$BW$1</f>
        <v>-14.428496939161469</v>
      </c>
      <c r="BW265" s="12">
        <f>(BW$3*tempmid!$I375+BW$4*tempmid!$I375^2+BW$5*tempmid!$I375^6)*(M265/M$56)^$BW$1</f>
        <v>-13.248033056224543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191"/>
        <v>2220</v>
      </c>
      <c r="B266" s="5">
        <f t="shared" ref="B266:D281" si="218">B265*(1+E266)</f>
        <v>1165.4038911578643</v>
      </c>
      <c r="C266" s="5">
        <f t="shared" si="218"/>
        <v>2964.1609695988163</v>
      </c>
      <c r="D266" s="5">
        <f t="shared" si="218"/>
        <v>4369.9294430086848</v>
      </c>
      <c r="E266" s="15">
        <f t="shared" ref="E266:G281" si="219">E265*$E$5</f>
        <v>8.6215446704616637E-8</v>
      </c>
      <c r="F266" s="15">
        <f t="shared" si="219"/>
        <v>1.6985021122631347E-7</v>
      </c>
      <c r="G266" s="15">
        <f t="shared" si="219"/>
        <v>3.467431642833117E-7</v>
      </c>
      <c r="H266" s="5">
        <f t="shared" si="194"/>
        <v>293200.08784123923</v>
      </c>
      <c r="I266" s="5">
        <f t="shared" si="194"/>
        <v>138382.39727550125</v>
      </c>
      <c r="J266" s="5">
        <f t="shared" si="194"/>
        <v>48781.409304270375</v>
      </c>
      <c r="K266" s="5">
        <f t="shared" si="195"/>
        <v>251586.67314036164</v>
      </c>
      <c r="L266" s="5">
        <f t="shared" si="195"/>
        <v>46685.182989313362</v>
      </c>
      <c r="M266" s="5">
        <f t="shared" si="195"/>
        <v>11162.974125889892</v>
      </c>
      <c r="N266" s="15">
        <f t="shared" si="196"/>
        <v>6.0564198579138306E-4</v>
      </c>
      <c r="O266" s="15">
        <f t="shared" si="196"/>
        <v>2.5285350547743501E-3</v>
      </c>
      <c r="P266" s="15">
        <f t="shared" si="196"/>
        <v>2.4279464578249588E-3</v>
      </c>
      <c r="Q266" s="5">
        <f t="shared" si="197"/>
        <v>4276.1004530667797</v>
      </c>
      <c r="R266" s="5">
        <f t="shared" si="197"/>
        <v>6325.4453909441645</v>
      </c>
      <c r="S266" s="5">
        <f t="shared" si="197"/>
        <v>4102.4580872193728</v>
      </c>
      <c r="T266" s="5">
        <f t="shared" ref="T266:V281" si="220">T265*(1+W266)</f>
        <v>14.58424001353705</v>
      </c>
      <c r="U266" s="5">
        <f t="shared" si="220"/>
        <v>45.709898914028997</v>
      </c>
      <c r="V266" s="5">
        <f t="shared" si="220"/>
        <v>84.098802099599013</v>
      </c>
      <c r="W266" s="15">
        <f t="shared" si="199"/>
        <v>-1.0734613539272964E-2</v>
      </c>
      <c r="X266" s="15">
        <f t="shared" si="199"/>
        <v>-1.217998157191269E-2</v>
      </c>
      <c r="Y266" s="15">
        <f t="shared" si="199"/>
        <v>-9.7425357312937999E-3</v>
      </c>
      <c r="Z266" s="5">
        <f t="shared" si="202"/>
        <v>3626.696255713925</v>
      </c>
      <c r="AA266" s="5">
        <f t="shared" si="202"/>
        <v>17381.783877614922</v>
      </c>
      <c r="AB266" s="5">
        <f t="shared" si="202"/>
        <v>70803.173430188952</v>
      </c>
      <c r="AC266" s="16">
        <f t="shared" si="208"/>
        <v>0.9871173713578415</v>
      </c>
      <c r="AD266" s="16">
        <f t="shared" si="208"/>
        <v>3.0602972731036284</v>
      </c>
      <c r="AE266" s="16">
        <f t="shared" si="208"/>
        <v>18.175390905370918</v>
      </c>
      <c r="AF266" s="15">
        <f t="shared" si="209"/>
        <v>-4.0504037456468023E-3</v>
      </c>
      <c r="AG266" s="15">
        <f t="shared" si="209"/>
        <v>2.9673830763510267E-4</v>
      </c>
      <c r="AH266" s="15">
        <f t="shared" si="209"/>
        <v>9.7937136394747881E-3</v>
      </c>
      <c r="AI266" s="1">
        <f t="shared" si="216"/>
        <v>580855.37377672549</v>
      </c>
      <c r="AJ266" s="1">
        <f t="shared" si="216"/>
        <v>268932.98338757461</v>
      </c>
      <c r="AK266" s="1">
        <f t="shared" si="216"/>
        <v>94930.438406839618</v>
      </c>
      <c r="AL266" s="14">
        <f t="shared" ref="AL266:AN281" si="221">AL265*(1+AO266)</f>
        <v>90.829757379575639</v>
      </c>
      <c r="AM266" s="14">
        <f t="shared" si="221"/>
        <v>22.178114476554001</v>
      </c>
      <c r="AN266" s="14">
        <f t="shared" si="221"/>
        <v>6.9547153996914366</v>
      </c>
      <c r="AO266" s="11">
        <f t="shared" ref="AO266:AQ281" si="222">AO$5*AO265</f>
        <v>2.4986368179856504E-3</v>
      </c>
      <c r="AP266" s="11">
        <f t="shared" si="222"/>
        <v>3.1476233838635083E-3</v>
      </c>
      <c r="AQ266" s="11">
        <f t="shared" si="222"/>
        <v>2.855291558297141E-3</v>
      </c>
      <c r="AR266" s="1">
        <f t="shared" si="203"/>
        <v>293200.08784123923</v>
      </c>
      <c r="AS266" s="1">
        <f t="shared" si="203"/>
        <v>138382.39727550125</v>
      </c>
      <c r="AT266" s="1">
        <f t="shared" si="203"/>
        <v>48781.409304270375</v>
      </c>
      <c r="AU266" s="1">
        <f t="shared" si="210"/>
        <v>58640.017568247851</v>
      </c>
      <c r="AV266" s="1">
        <f t="shared" si="210"/>
        <v>27676.479455100252</v>
      </c>
      <c r="AW266" s="1">
        <f t="shared" si="210"/>
        <v>9756.2818608540747</v>
      </c>
      <c r="AX266" s="1">
        <f t="shared" si="211"/>
        <v>201269.33851228934</v>
      </c>
      <c r="AY266" s="1">
        <f t="shared" si="211"/>
        <v>37348.146391450682</v>
      </c>
      <c r="AZ266" s="1">
        <f t="shared" si="211"/>
        <v>8930.3793007119129</v>
      </c>
      <c r="BA266" s="1">
        <f t="shared" si="212"/>
        <v>14232.377644374756</v>
      </c>
      <c r="BB266" s="1">
        <f t="shared" si="212"/>
        <v>31206.80098970584</v>
      </c>
      <c r="BC266" s="1">
        <f t="shared" si="212"/>
        <v>39754.183954054773</v>
      </c>
      <c r="BD266" s="1">
        <f>SUM(BA266:BC266)*BT266*0.75+0.1*econlow!BD266+0.15*econhigh!BD266</f>
        <v>198.55431289742083</v>
      </c>
      <c r="BE266" s="2">
        <f t="shared" si="217"/>
        <v>0.14950789050460667</v>
      </c>
      <c r="BF266" s="2">
        <f t="shared" si="217"/>
        <v>0.11076968641152254</v>
      </c>
      <c r="BG266" s="2">
        <f t="shared" si="217"/>
        <v>5.7402569690651904E-2</v>
      </c>
      <c r="BH266" s="2">
        <f t="shared" si="206"/>
        <v>7.1144329719710478E-2</v>
      </c>
      <c r="BI266" s="2">
        <f t="shared" si="213"/>
        <v>2.2352609323137459E-3</v>
      </c>
      <c r="BJ266" s="2">
        <f t="shared" si="213"/>
        <v>1.2269923427707043E-3</v>
      </c>
      <c r="BK266" s="2">
        <f t="shared" si="213"/>
        <v>3.295055007090149E-4</v>
      </c>
      <c r="BL266" s="2">
        <f t="shared" si="207"/>
        <v>655.37870170248061</v>
      </c>
      <c r="BM266" s="2">
        <f t="shared" si="207"/>
        <v>169.79414183129362</v>
      </c>
      <c r="BN266" s="2">
        <f t="shared" si="207"/>
        <v>16.073742698095007</v>
      </c>
      <c r="BO266" s="2">
        <f t="shared" si="214"/>
        <v>2417.3916720952343</v>
      </c>
      <c r="BP266" s="2">
        <f t="shared" si="214"/>
        <v>176.37516216989519</v>
      </c>
      <c r="BQ266" s="2">
        <f t="shared" si="214"/>
        <v>7.9097535083156609</v>
      </c>
      <c r="BR266" s="11">
        <f t="shared" si="215"/>
        <v>3.1343674887024359E-2</v>
      </c>
      <c r="BS266" s="17">
        <f t="shared" si="204"/>
        <v>3.3118647274126841E-4</v>
      </c>
      <c r="BT266" s="17">
        <f t="shared" si="205"/>
        <v>2.335441189360076E-3</v>
      </c>
      <c r="BU266" s="12">
        <f>(BU$3*tempmid!$I376+BU$4*tempmid!$I376^2+BU$5*tempmid!$I376^6)*(K266/K$56)^$BW$1</f>
        <v>-19.970967249819527</v>
      </c>
      <c r="BV266" s="12">
        <f>(BV$3*tempmid!$I376+BV$4*tempmid!$I376^2+BV$5*tempmid!$I376^6)*(L266/L$56)^$BW$1</f>
        <v>-14.531567046947377</v>
      </c>
      <c r="BW266" s="12">
        <f>(BW$3*tempmid!$I376+BW$4*tempmid!$I376^2+BW$5*tempmid!$I376^6)*(M266/M$56)^$BW$1</f>
        <v>-13.333568083187908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191"/>
        <v>2221</v>
      </c>
      <c r="B267" s="5">
        <f t="shared" si="218"/>
        <v>1165.4039866098906</v>
      </c>
      <c r="C267" s="5">
        <f t="shared" si="218"/>
        <v>2964.1614478890151</v>
      </c>
      <c r="D267" s="5">
        <f t="shared" si="218"/>
        <v>4369.9308824896889</v>
      </c>
      <c r="E267" s="15">
        <f t="shared" si="219"/>
        <v>8.1904674369385801E-8</v>
      </c>
      <c r="F267" s="15">
        <f t="shared" si="219"/>
        <v>1.6135770066499779E-7</v>
      </c>
      <c r="G267" s="15">
        <f t="shared" si="219"/>
        <v>3.2940600606914611E-7</v>
      </c>
      <c r="H267" s="5">
        <f t="shared" si="194"/>
        <v>293367.26807868562</v>
      </c>
      <c r="I267" s="5">
        <f t="shared" si="194"/>
        <v>138726.8538591924</v>
      </c>
      <c r="J267" s="5">
        <f t="shared" si="194"/>
        <v>48898.136537795603</v>
      </c>
      <c r="K267" s="5">
        <f t="shared" si="195"/>
        <v>251730.10513897263</v>
      </c>
      <c r="L267" s="5">
        <f t="shared" si="195"/>
        <v>46801.382548845111</v>
      </c>
      <c r="M267" s="5">
        <f t="shared" si="195"/>
        <v>11189.681908638513</v>
      </c>
      <c r="N267" s="15">
        <f t="shared" si="196"/>
        <v>5.7010968355619696E-4</v>
      </c>
      <c r="O267" s="15">
        <f t="shared" si="196"/>
        <v>2.4890029789184087E-3</v>
      </c>
      <c r="P267" s="15">
        <f t="shared" si="196"/>
        <v>2.3925328901979181E-3</v>
      </c>
      <c r="Q267" s="5">
        <f t="shared" si="197"/>
        <v>4232.6101908570381</v>
      </c>
      <c r="R267" s="5">
        <f t="shared" si="197"/>
        <v>6263.9548835382084</v>
      </c>
      <c r="S267" s="5">
        <f t="shared" si="197"/>
        <v>4072.2107244542767</v>
      </c>
      <c r="T267" s="5">
        <f t="shared" si="220"/>
        <v>14.427683833227729</v>
      </c>
      <c r="U267" s="5">
        <f t="shared" si="220"/>
        <v>45.153153187602129</v>
      </c>
      <c r="V267" s="5">
        <f t="shared" si="220"/>
        <v>83.279466515184666</v>
      </c>
      <c r="W267" s="15">
        <f t="shared" si="199"/>
        <v>-1.0734613539272964E-2</v>
      </c>
      <c r="X267" s="15">
        <f t="shared" si="199"/>
        <v>-1.217998157191269E-2</v>
      </c>
      <c r="Y267" s="15">
        <f t="shared" si="199"/>
        <v>-9.7425357312937999E-3</v>
      </c>
      <c r="Z267" s="5">
        <f t="shared" si="202"/>
        <v>3575.3975841852093</v>
      </c>
      <c r="AA267" s="5">
        <f t="shared" si="202"/>
        <v>17218.60003071581</v>
      </c>
      <c r="AB267" s="5">
        <f t="shared" si="202"/>
        <v>70971.964579291845</v>
      </c>
      <c r="AC267" s="16">
        <f t="shared" si="208"/>
        <v>0.98311914745950069</v>
      </c>
      <c r="AD267" s="16">
        <f t="shared" si="208"/>
        <v>3.0612053805373094</v>
      </c>
      <c r="AE267" s="16">
        <f t="shared" si="208"/>
        <v>18.353395479183636</v>
      </c>
      <c r="AF267" s="15">
        <f t="shared" si="209"/>
        <v>-4.0504037456468023E-3</v>
      </c>
      <c r="AG267" s="15">
        <f t="shared" si="209"/>
        <v>2.9673830763510267E-4</v>
      </c>
      <c r="AH267" s="15">
        <f t="shared" si="209"/>
        <v>9.7937136394747881E-3</v>
      </c>
      <c r="AI267" s="1">
        <f t="shared" si="216"/>
        <v>581409.85396730073</v>
      </c>
      <c r="AJ267" s="1">
        <f t="shared" si="216"/>
        <v>269716.16450391739</v>
      </c>
      <c r="AK267" s="1">
        <f t="shared" si="216"/>
        <v>95193.676427009734</v>
      </c>
      <c r="AL267" s="14">
        <f t="shared" si="221"/>
        <v>91.054438449773372</v>
      </c>
      <c r="AM267" s="14">
        <f t="shared" si="221"/>
        <v>22.247224744773042</v>
      </c>
      <c r="AN267" s="14">
        <f t="shared" si="221"/>
        <v>6.9743745624608229</v>
      </c>
      <c r="AO267" s="11">
        <f t="shared" si="222"/>
        <v>2.4736504498057937E-3</v>
      </c>
      <c r="AP267" s="11">
        <f t="shared" si="222"/>
        <v>3.1161471500248733E-3</v>
      </c>
      <c r="AQ267" s="11">
        <f t="shared" si="222"/>
        <v>2.8267386427141697E-3</v>
      </c>
      <c r="AR267" s="1">
        <f t="shared" si="203"/>
        <v>293367.26807868562</v>
      </c>
      <c r="AS267" s="1">
        <f t="shared" si="203"/>
        <v>138726.8538591924</v>
      </c>
      <c r="AT267" s="1">
        <f t="shared" si="203"/>
        <v>48898.136537795603</v>
      </c>
      <c r="AU267" s="1">
        <f t="shared" si="210"/>
        <v>58673.453615737126</v>
      </c>
      <c r="AV267" s="1">
        <f t="shared" si="210"/>
        <v>27745.370771838483</v>
      </c>
      <c r="AW267" s="1">
        <f t="shared" si="210"/>
        <v>9779.6273075591216</v>
      </c>
      <c r="AX267" s="1">
        <f t="shared" si="211"/>
        <v>201384.08411117812</v>
      </c>
      <c r="AY267" s="1">
        <f t="shared" si="211"/>
        <v>37441.106039076083</v>
      </c>
      <c r="AZ267" s="1">
        <f t="shared" si="211"/>
        <v>8951.7455269108086</v>
      </c>
      <c r="BA267" s="1">
        <f t="shared" si="212"/>
        <v>14233.043028850241</v>
      </c>
      <c r="BB267" s="1">
        <f t="shared" si="212"/>
        <v>31214.17466535301</v>
      </c>
      <c r="BC267" s="1">
        <f t="shared" si="212"/>
        <v>39764.639765390566</v>
      </c>
      <c r="BD267" s="1">
        <f>SUM(BA267:BC267)*BT267*0.75+0.1*econlow!BD267+0.15*econhigh!BD267</f>
        <v>192.80893035750461</v>
      </c>
      <c r="BE267" s="2">
        <f t="shared" si="217"/>
        <v>0.14950789050460667</v>
      </c>
      <c r="BF267" s="2">
        <f t="shared" si="217"/>
        <v>0.11076968641152254</v>
      </c>
      <c r="BG267" s="2">
        <f t="shared" si="217"/>
        <v>5.7402569690651904E-2</v>
      </c>
      <c r="BH267" s="2">
        <f t="shared" si="206"/>
        <v>7.1004782856537552E-2</v>
      </c>
      <c r="BI267" s="2">
        <f t="shared" si="213"/>
        <v>2.2352609323137459E-3</v>
      </c>
      <c r="BJ267" s="2">
        <f t="shared" si="213"/>
        <v>1.2269923427707043E-3</v>
      </c>
      <c r="BK267" s="2">
        <f t="shared" si="213"/>
        <v>3.295055007090149E-4</v>
      </c>
      <c r="BL267" s="2">
        <f t="shared" si="207"/>
        <v>655.75239315589943</v>
      </c>
      <c r="BM267" s="2">
        <f t="shared" si="207"/>
        <v>170.2167874218996</v>
      </c>
      <c r="BN267" s="2">
        <f t="shared" si="207"/>
        <v>16.112204963624116</v>
      </c>
      <c r="BO267" s="2">
        <f t="shared" si="214"/>
        <v>2453.4737947773751</v>
      </c>
      <c r="BP267" s="2">
        <f t="shared" si="214"/>
        <v>178.48988967079265</v>
      </c>
      <c r="BQ267" s="2">
        <f t="shared" si="214"/>
        <v>7.9098238494381876</v>
      </c>
      <c r="BR267" s="11">
        <f t="shared" si="215"/>
        <v>3.1307862918699553E-2</v>
      </c>
      <c r="BS267" s="17">
        <f t="shared" si="204"/>
        <v>3.2112134956133539E-4</v>
      </c>
      <c r="BT267" s="17">
        <f t="shared" si="205"/>
        <v>2.2674186304466755E-3</v>
      </c>
      <c r="BU267" s="12">
        <f>(BU$3*tempmid!$I377+BU$4*tempmid!$I377^2+BU$5*tempmid!$I377^6)*(K267/K$56)^$BW$1</f>
        <v>-20.137922780373977</v>
      </c>
      <c r="BV267" s="12">
        <f>(BV$3*tempmid!$I377+BV$4*tempmid!$I377^2+BV$5*tempmid!$I377^6)*(L267/L$56)^$BW$1</f>
        <v>-14.634453389969442</v>
      </c>
      <c r="BW267" s="12">
        <f>(BW$3*tempmid!$I377+BW$4*tempmid!$I377^2+BW$5*tempmid!$I377^6)*(M267/M$56)^$BW$1</f>
        <v>-13.418932410867855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191"/>
        <v>2222</v>
      </c>
      <c r="B268" s="5">
        <f t="shared" si="218"/>
        <v>1165.4040772893229</v>
      </c>
      <c r="C268" s="5">
        <f t="shared" si="218"/>
        <v>2964.1619022647774</v>
      </c>
      <c r="D268" s="5">
        <f t="shared" si="218"/>
        <v>4369.932249997094</v>
      </c>
      <c r="E268" s="15">
        <f t="shared" si="219"/>
        <v>7.7809440650916511E-8</v>
      </c>
      <c r="F268" s="15">
        <f t="shared" si="219"/>
        <v>1.5328981563174789E-7</v>
      </c>
      <c r="G268" s="15">
        <f t="shared" si="219"/>
        <v>3.1293570576568881E-7</v>
      </c>
      <c r="H268" s="5">
        <f t="shared" si="194"/>
        <v>293524.21506695822</v>
      </c>
      <c r="I268" s="5">
        <f t="shared" si="194"/>
        <v>139066.73987653531</v>
      </c>
      <c r="J268" s="5">
        <f t="shared" si="194"/>
        <v>49013.428884795292</v>
      </c>
      <c r="K268" s="5">
        <f t="shared" si="195"/>
        <v>251864.75728631587</v>
      </c>
      <c r="L268" s="5">
        <f t="shared" si="195"/>
        <v>46916.040507193931</v>
      </c>
      <c r="M268" s="5">
        <f t="shared" si="195"/>
        <v>11216.061504117801</v>
      </c>
      <c r="N268" s="15">
        <f t="shared" si="196"/>
        <v>5.3490680929435541E-4</v>
      </c>
      <c r="O268" s="15">
        <f t="shared" si="196"/>
        <v>2.4498840013786882E-3</v>
      </c>
      <c r="P268" s="15">
        <f t="shared" si="196"/>
        <v>2.3574928844869447E-3</v>
      </c>
      <c r="Q268" s="5">
        <f t="shared" si="197"/>
        <v>4189.4148304605933</v>
      </c>
      <c r="R268" s="5">
        <f t="shared" si="197"/>
        <v>6202.8200286281808</v>
      </c>
      <c r="S268" s="5">
        <f t="shared" si="197"/>
        <v>4042.0450083051801</v>
      </c>
      <c r="T268" s="5">
        <f t="shared" si="220"/>
        <v>14.272808223011213</v>
      </c>
      <c r="U268" s="5">
        <f t="shared" si="220"/>
        <v>44.603188613863381</v>
      </c>
      <c r="V268" s="5">
        <f t="shared" si="220"/>
        <v>82.468113336977396</v>
      </c>
      <c r="W268" s="15">
        <f t="shared" si="199"/>
        <v>-1.0734613539272964E-2</v>
      </c>
      <c r="X268" s="15">
        <f t="shared" si="199"/>
        <v>-1.217998157191269E-2</v>
      </c>
      <c r="Y268" s="15">
        <f t="shared" si="199"/>
        <v>-9.7425357312937999E-3</v>
      </c>
      <c r="Z268" s="5">
        <f t="shared" si="202"/>
        <v>3524.6993344535672</v>
      </c>
      <c r="AA268" s="5">
        <f t="shared" si="202"/>
        <v>17056.275447392949</v>
      </c>
      <c r="AB268" s="5">
        <f t="shared" si="202"/>
        <v>71138.643624378499</v>
      </c>
      <c r="AC268" s="16">
        <f t="shared" si="208"/>
        <v>0.97913711798221359</v>
      </c>
      <c r="AD268" s="16">
        <f t="shared" si="208"/>
        <v>3.0621137574412534</v>
      </c>
      <c r="AE268" s="16">
        <f t="shared" si="208"/>
        <v>18.533143378818792</v>
      </c>
      <c r="AF268" s="15">
        <f t="shared" si="209"/>
        <v>-4.0504037456468023E-3</v>
      </c>
      <c r="AG268" s="15">
        <f t="shared" si="209"/>
        <v>2.9673830763510267E-4</v>
      </c>
      <c r="AH268" s="15">
        <f t="shared" si="209"/>
        <v>9.7937136394747881E-3</v>
      </c>
      <c r="AI268" s="1">
        <f t="shared" si="216"/>
        <v>581942.32218630775</v>
      </c>
      <c r="AJ268" s="1">
        <f t="shared" si="216"/>
        <v>270489.91882536415</v>
      </c>
      <c r="AK268" s="1">
        <f t="shared" si="216"/>
        <v>95453.936091867872</v>
      </c>
      <c r="AL268" s="14">
        <f t="shared" si="221"/>
        <v>91.277422933875187</v>
      </c>
      <c r="AM268" s="14">
        <f t="shared" si="221"/>
        <v>22.315857114497586</v>
      </c>
      <c r="AN268" s="14">
        <f t="shared" si="221"/>
        <v>6.9938921492044486</v>
      </c>
      <c r="AO268" s="11">
        <f t="shared" si="222"/>
        <v>2.4489139453077358E-3</v>
      </c>
      <c r="AP268" s="11">
        <f t="shared" si="222"/>
        <v>3.0849856785246247E-3</v>
      </c>
      <c r="AQ268" s="11">
        <f t="shared" si="222"/>
        <v>2.7984712562870279E-3</v>
      </c>
      <c r="AR268" s="1">
        <f t="shared" si="203"/>
        <v>293524.21506695822</v>
      </c>
      <c r="AS268" s="1">
        <f t="shared" si="203"/>
        <v>139066.73987653531</v>
      </c>
      <c r="AT268" s="1">
        <f t="shared" si="203"/>
        <v>49013.428884795292</v>
      </c>
      <c r="AU268" s="1">
        <f t="shared" si="210"/>
        <v>58704.843013391648</v>
      </c>
      <c r="AV268" s="1">
        <f t="shared" si="210"/>
        <v>27813.347975307064</v>
      </c>
      <c r="AW268" s="1">
        <f t="shared" si="210"/>
        <v>9802.6857769590588</v>
      </c>
      <c r="AX268" s="1">
        <f t="shared" si="211"/>
        <v>201491.80582905267</v>
      </c>
      <c r="AY268" s="1">
        <f t="shared" si="211"/>
        <v>37532.832405755144</v>
      </c>
      <c r="AZ268" s="1">
        <f t="shared" si="211"/>
        <v>8972.8492032942395</v>
      </c>
      <c r="BA268" s="1">
        <f t="shared" si="212"/>
        <v>14233.667352225517</v>
      </c>
      <c r="BB268" s="1">
        <f t="shared" si="212"/>
        <v>31221.432422143163</v>
      </c>
      <c r="BC268" s="1">
        <f t="shared" si="212"/>
        <v>39774.942168858011</v>
      </c>
      <c r="BD268" s="1">
        <f>SUM(BA268:BC268)*BT268*0.75+0.1*econlow!BD268+0.15*econhigh!BD268</f>
        <v>187.22906161935427</v>
      </c>
      <c r="BE268" s="2">
        <f t="shared" si="217"/>
        <v>0.14950789050460667</v>
      </c>
      <c r="BF268" s="2">
        <f t="shared" si="217"/>
        <v>0.11076968641152254</v>
      </c>
      <c r="BG268" s="2">
        <f t="shared" si="217"/>
        <v>5.7402569690651904E-2</v>
      </c>
      <c r="BH268" s="2">
        <f t="shared" si="206"/>
        <v>7.0866295631242027E-2</v>
      </c>
      <c r="BI268" s="2">
        <f t="shared" si="213"/>
        <v>2.2352609323137459E-3</v>
      </c>
      <c r="BJ268" s="2">
        <f t="shared" si="213"/>
        <v>1.2269923427707043E-3</v>
      </c>
      <c r="BK268" s="2">
        <f t="shared" si="213"/>
        <v>3.295055007090149E-4</v>
      </c>
      <c r="BL268" s="2">
        <f t="shared" si="207"/>
        <v>656.10321062722949</v>
      </c>
      <c r="BM268" s="2">
        <f t="shared" si="207"/>
        <v>170.63382496259419</v>
      </c>
      <c r="BN268" s="2">
        <f t="shared" si="207"/>
        <v>16.150194426150165</v>
      </c>
      <c r="BO268" s="2">
        <f t="shared" si="214"/>
        <v>2490.0952984964179</v>
      </c>
      <c r="BP268" s="2">
        <f t="shared" si="214"/>
        <v>180.63004685763508</v>
      </c>
      <c r="BQ268" s="2">
        <f t="shared" si="214"/>
        <v>7.90989713605705</v>
      </c>
      <c r="BR268" s="11">
        <f t="shared" si="215"/>
        <v>3.127240505621473E-2</v>
      </c>
      <c r="BS268" s="17">
        <f t="shared" si="204"/>
        <v>3.1137292859624994E-4</v>
      </c>
      <c r="BT268" s="17">
        <f t="shared" si="205"/>
        <v>2.2013773111132771E-3</v>
      </c>
      <c r="BU268" s="12">
        <f>(BU$3*tempmid!$I378+BU$4*tempmid!$I378^2+BU$5*tempmid!$I378^6)*(K268/K$56)^$BW$1</f>
        <v>-20.304748272623939</v>
      </c>
      <c r="BV268" s="12">
        <f>(BV$3*tempmid!$I378+BV$4*tempmid!$I378^2+BV$5*tempmid!$I378^6)*(L268/L$56)^$BW$1</f>
        <v>-14.737155846021771</v>
      </c>
      <c r="BW268" s="12">
        <f>(BW$3*tempmid!$I378+BW$4*tempmid!$I378^2+BW$5*tempmid!$I378^6)*(M268/M$56)^$BW$1</f>
        <v>-13.504126009275643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191"/>
        <v>2223</v>
      </c>
      <c r="B269" s="5">
        <f t="shared" si="218"/>
        <v>1165.4041634347905</v>
      </c>
      <c r="C269" s="5">
        <f t="shared" si="218"/>
        <v>2964.1623339218177</v>
      </c>
      <c r="D269" s="5">
        <f t="shared" si="218"/>
        <v>4369.9335491295351</v>
      </c>
      <c r="E269" s="15">
        <f t="shared" si="219"/>
        <v>7.3918968618370677E-8</v>
      </c>
      <c r="F269" s="15">
        <f t="shared" si="219"/>
        <v>1.4562532485016048E-7</v>
      </c>
      <c r="G269" s="15">
        <f t="shared" si="219"/>
        <v>2.9728892047740438E-7</v>
      </c>
      <c r="H269" s="5">
        <f t="shared" si="194"/>
        <v>293671.00729223905</v>
      </c>
      <c r="I269" s="5">
        <f t="shared" si="194"/>
        <v>139402.0741908334</v>
      </c>
      <c r="J269" s="5">
        <f t="shared" si="194"/>
        <v>49127.292968925925</v>
      </c>
      <c r="K269" s="5">
        <f t="shared" si="195"/>
        <v>251990.69688124661</v>
      </c>
      <c r="L269" s="5">
        <f t="shared" si="195"/>
        <v>47029.163212661697</v>
      </c>
      <c r="M269" s="5">
        <f t="shared" si="195"/>
        <v>11242.114420415339</v>
      </c>
      <c r="N269" s="15">
        <f t="shared" si="196"/>
        <v>5.0002865143849995E-4</v>
      </c>
      <c r="O269" s="15">
        <f t="shared" si="196"/>
        <v>2.411173326752003E-3</v>
      </c>
      <c r="P269" s="15">
        <f t="shared" si="196"/>
        <v>2.3228221678326388E-3</v>
      </c>
      <c r="Q269" s="5">
        <f t="shared" si="197"/>
        <v>4146.5157280909489</v>
      </c>
      <c r="R269" s="5">
        <f t="shared" si="197"/>
        <v>6142.0445989181917</v>
      </c>
      <c r="S269" s="5">
        <f t="shared" si="197"/>
        <v>4011.9639126471116</v>
      </c>
      <c r="T269" s="5">
        <f t="shared" si="220"/>
        <v>14.11959514261703</v>
      </c>
      <c r="U269" s="5">
        <f t="shared" si="220"/>
        <v>44.059922598497977</v>
      </c>
      <c r="V269" s="5">
        <f t="shared" si="220"/>
        <v>81.664664796099501</v>
      </c>
      <c r="W269" s="15">
        <f t="shared" si="199"/>
        <v>-1.0734613539272964E-2</v>
      </c>
      <c r="X269" s="15">
        <f t="shared" si="199"/>
        <v>-1.217998157191269E-2</v>
      </c>
      <c r="Y269" s="15">
        <f t="shared" si="199"/>
        <v>-9.7425357312937999E-3</v>
      </c>
      <c r="Z269" s="5">
        <f t="shared" si="202"/>
        <v>3474.5977086478815</v>
      </c>
      <c r="AA269" s="5">
        <f t="shared" si="202"/>
        <v>16894.821714282287</v>
      </c>
      <c r="AB269" s="5">
        <f t="shared" si="202"/>
        <v>71303.220355044468</v>
      </c>
      <c r="AC269" s="16">
        <f t="shared" si="208"/>
        <v>0.9751712173320366</v>
      </c>
      <c r="AD269" s="16">
        <f t="shared" si="208"/>
        <v>3.0630224038954226</v>
      </c>
      <c r="AE269" s="16">
        <f t="shared" si="208"/>
        <v>18.714651677910272</v>
      </c>
      <c r="AF269" s="15">
        <f t="shared" si="209"/>
        <v>-4.0504037456468023E-3</v>
      </c>
      <c r="AG269" s="15">
        <f t="shared" si="209"/>
        <v>2.9673830763510267E-4</v>
      </c>
      <c r="AH269" s="15">
        <f t="shared" si="209"/>
        <v>9.7937136394747881E-3</v>
      </c>
      <c r="AI269" s="1">
        <f t="shared" si="216"/>
        <v>582452.93298106862</v>
      </c>
      <c r="AJ269" s="1">
        <f t="shared" si="216"/>
        <v>271254.27491813479</v>
      </c>
      <c r="AK269" s="1">
        <f t="shared" si="216"/>
        <v>95711.228259640149</v>
      </c>
      <c r="AL269" s="14">
        <f t="shared" si="221"/>
        <v>91.49871818225057</v>
      </c>
      <c r="AM269" s="14">
        <f t="shared" si="221"/>
        <v>22.384012773103787</v>
      </c>
      <c r="AN269" s="14">
        <f t="shared" si="221"/>
        <v>7.0132686332920775</v>
      </c>
      <c r="AO269" s="11">
        <f t="shared" si="222"/>
        <v>2.4244248058546583E-3</v>
      </c>
      <c r="AP269" s="11">
        <f t="shared" si="222"/>
        <v>3.0541358217393783E-3</v>
      </c>
      <c r="AQ269" s="11">
        <f t="shared" si="222"/>
        <v>2.7704865437241577E-3</v>
      </c>
      <c r="AR269" s="1">
        <f t="shared" si="203"/>
        <v>293671.00729223905</v>
      </c>
      <c r="AS269" s="1">
        <f t="shared" si="203"/>
        <v>139402.0741908334</v>
      </c>
      <c r="AT269" s="1">
        <f t="shared" si="203"/>
        <v>49127.292968925925</v>
      </c>
      <c r="AU269" s="1">
        <f t="shared" si="210"/>
        <v>58734.201458447817</v>
      </c>
      <c r="AV269" s="1">
        <f t="shared" si="210"/>
        <v>27880.414838166682</v>
      </c>
      <c r="AW269" s="1">
        <f t="shared" si="210"/>
        <v>9825.4585937851862</v>
      </c>
      <c r="AX269" s="1">
        <f t="shared" si="211"/>
        <v>201592.55750499727</v>
      </c>
      <c r="AY269" s="1">
        <f t="shared" si="211"/>
        <v>37623.330570129365</v>
      </c>
      <c r="AZ269" s="1">
        <f t="shared" si="211"/>
        <v>8993.6915363322696</v>
      </c>
      <c r="BA269" s="1">
        <f t="shared" si="212"/>
        <v>14234.250994192083</v>
      </c>
      <c r="BB269" s="1">
        <f t="shared" si="212"/>
        <v>31228.575475296162</v>
      </c>
      <c r="BC269" s="1">
        <f t="shared" si="212"/>
        <v>39785.092801257189</v>
      </c>
      <c r="BD269" s="1">
        <f>SUM(BA269:BC269)*BT269*0.75+0.1*econlow!BD269+0.15*econhigh!BD269</f>
        <v>181.80996612538448</v>
      </c>
      <c r="BE269" s="2">
        <f t="shared" si="217"/>
        <v>0.14950789050460667</v>
      </c>
      <c r="BF269" s="2">
        <f t="shared" si="217"/>
        <v>0.11076968641152254</v>
      </c>
      <c r="BG269" s="2">
        <f t="shared" si="217"/>
        <v>5.7402569690651904E-2</v>
      </c>
      <c r="BH269" s="2">
        <f t="shared" si="206"/>
        <v>7.072886706812051E-2</v>
      </c>
      <c r="BI269" s="2">
        <f t="shared" si="213"/>
        <v>2.2352609323137459E-3</v>
      </c>
      <c r="BJ269" s="2">
        <f t="shared" si="213"/>
        <v>1.2269923427707043E-3</v>
      </c>
      <c r="BK269" s="2">
        <f t="shared" si="213"/>
        <v>3.295055007090149E-4</v>
      </c>
      <c r="BL269" s="2">
        <f t="shared" si="207"/>
        <v>656.43132955356714</v>
      </c>
      <c r="BM269" s="2">
        <f t="shared" si="207"/>
        <v>171.0452775985062</v>
      </c>
      <c r="BN269" s="2">
        <f t="shared" si="207"/>
        <v>16.187713268204405</v>
      </c>
      <c r="BO269" s="2">
        <f t="shared" si="214"/>
        <v>2527.2642466405946</v>
      </c>
      <c r="BP269" s="2">
        <f t="shared" si="214"/>
        <v>182.79593954141225</v>
      </c>
      <c r="BQ269" s="2">
        <f t="shared" si="214"/>
        <v>7.90997333449985</v>
      </c>
      <c r="BR269" s="11">
        <f t="shared" si="215"/>
        <v>3.1237296760421723E-2</v>
      </c>
      <c r="BS269" s="17">
        <f t="shared" si="204"/>
        <v>3.0193082552158171E-4</v>
      </c>
      <c r="BT269" s="17">
        <f t="shared" si="205"/>
        <v>2.1372595253526961E-3</v>
      </c>
      <c r="BU269" s="12">
        <f>(BU$3*tempmid!$I379+BU$4*tempmid!$I379^2+BU$5*tempmid!$I379^6)*(K269/K$56)^$BW$1</f>
        <v>-20.471442929039455</v>
      </c>
      <c r="BV269" s="12">
        <f>(BV$3*tempmid!$I379+BV$4*tempmid!$I379^2+BV$5*tempmid!$I379^6)*(L269/L$56)^$BW$1</f>
        <v>-14.839674341770481</v>
      </c>
      <c r="BW269" s="12">
        <f>(BW$3*tempmid!$I379+BW$4*tempmid!$I379^2+BW$5*tempmid!$I379^6)*(M269/M$56)^$BW$1</f>
        <v>-13.589148887080414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191"/>
        <v>2224</v>
      </c>
      <c r="B270" s="5">
        <f t="shared" si="218"/>
        <v>1165.4042452729907</v>
      </c>
      <c r="C270" s="5">
        <f t="shared" si="218"/>
        <v>2964.1627439960653</v>
      </c>
      <c r="D270" s="5">
        <f t="shared" si="218"/>
        <v>4369.9347833057209</v>
      </c>
      <c r="E270" s="15">
        <f t="shared" si="219"/>
        <v>7.0223020187452136E-8</v>
      </c>
      <c r="F270" s="15">
        <f t="shared" si="219"/>
        <v>1.3834405860765245E-7</v>
      </c>
      <c r="G270" s="15">
        <f t="shared" si="219"/>
        <v>2.8242447445353414E-7</v>
      </c>
      <c r="H270" s="5">
        <f t="shared" si="194"/>
        <v>293807.7231317439</v>
      </c>
      <c r="I270" s="5">
        <f t="shared" si="194"/>
        <v>139732.87599518427</v>
      </c>
      <c r="J270" s="5">
        <f t="shared" si="194"/>
        <v>49239.735497102905</v>
      </c>
      <c r="K270" s="5">
        <f t="shared" si="195"/>
        <v>252107.99113136984</v>
      </c>
      <c r="L270" s="5">
        <f t="shared" si="195"/>
        <v>47140.757125503413</v>
      </c>
      <c r="M270" s="5">
        <f t="shared" si="195"/>
        <v>11267.842185016447</v>
      </c>
      <c r="N270" s="15">
        <f t="shared" si="196"/>
        <v>4.6547055734569298E-4</v>
      </c>
      <c r="O270" s="15">
        <f t="shared" si="196"/>
        <v>2.3728662221162988E-3</v>
      </c>
      <c r="P270" s="15">
        <f t="shared" si="196"/>
        <v>2.2885165226913529E-3</v>
      </c>
      <c r="Q270" s="5">
        <f t="shared" si="197"/>
        <v>4103.914134718103</v>
      </c>
      <c r="R270" s="5">
        <f t="shared" si="197"/>
        <v>6081.6321863121539</v>
      </c>
      <c r="S270" s="5">
        <f t="shared" si="197"/>
        <v>3981.9703306207589</v>
      </c>
      <c r="T270" s="5">
        <f t="shared" si="220"/>
        <v>13.96802674543004</v>
      </c>
      <c r="U270" s="5">
        <f t="shared" si="220"/>
        <v>43.523273553188375</v>
      </c>
      <c r="V270" s="5">
        <f t="shared" si="220"/>
        <v>80.869043881339365</v>
      </c>
      <c r="W270" s="15">
        <f t="shared" si="199"/>
        <v>-1.0734613539272964E-2</v>
      </c>
      <c r="X270" s="15">
        <f t="shared" si="199"/>
        <v>-1.217998157191269E-2</v>
      </c>
      <c r="Y270" s="15">
        <f t="shared" si="199"/>
        <v>-9.7425357312937999E-3</v>
      </c>
      <c r="Z270" s="5">
        <f t="shared" si="202"/>
        <v>3425.088834965416</v>
      </c>
      <c r="AA270" s="5">
        <f t="shared" si="202"/>
        <v>16734.249928842939</v>
      </c>
      <c r="AB270" s="5">
        <f t="shared" si="202"/>
        <v>71465.704684773955</v>
      </c>
      <c r="AC270" s="16">
        <f t="shared" si="208"/>
        <v>0.97122138018070792</v>
      </c>
      <c r="AD270" s="16">
        <f t="shared" si="208"/>
        <v>3.0639313199798028</v>
      </c>
      <c r="AE270" s="16">
        <f t="shared" si="208"/>
        <v>18.897937617306241</v>
      </c>
      <c r="AF270" s="15">
        <f t="shared" si="209"/>
        <v>-4.0504037456468023E-3</v>
      </c>
      <c r="AG270" s="15">
        <f t="shared" si="209"/>
        <v>2.9673830763510267E-4</v>
      </c>
      <c r="AH270" s="15">
        <f t="shared" si="209"/>
        <v>9.7937136394747881E-3</v>
      </c>
      <c r="AI270" s="1">
        <f t="shared" si="216"/>
        <v>582941.84114140959</v>
      </c>
      <c r="AJ270" s="1">
        <f t="shared" si="216"/>
        <v>272009.26226448803</v>
      </c>
      <c r="AK270" s="1">
        <f t="shared" si="216"/>
        <v>95965.564027461311</v>
      </c>
      <c r="AL270" s="14">
        <f t="shared" si="221"/>
        <v>91.718331626694862</v>
      </c>
      <c r="AM270" s="14">
        <f t="shared" si="221"/>
        <v>22.451692950195948</v>
      </c>
      <c r="AN270" s="14">
        <f t="shared" si="221"/>
        <v>7.0325044980043758</v>
      </c>
      <c r="AO270" s="11">
        <f t="shared" si="222"/>
        <v>2.4001805577961118E-3</v>
      </c>
      <c r="AP270" s="11">
        <f t="shared" si="222"/>
        <v>3.0235944635219844E-3</v>
      </c>
      <c r="AQ270" s="11">
        <f t="shared" si="222"/>
        <v>2.7427816782869159E-3</v>
      </c>
      <c r="AR270" s="1">
        <f t="shared" si="203"/>
        <v>293807.7231317439</v>
      </c>
      <c r="AS270" s="1">
        <f t="shared" si="203"/>
        <v>139732.87599518427</v>
      </c>
      <c r="AT270" s="1">
        <f t="shared" si="203"/>
        <v>49239.735497102905</v>
      </c>
      <c r="AU270" s="1">
        <f t="shared" si="210"/>
        <v>58761.544626348783</v>
      </c>
      <c r="AV270" s="1">
        <f t="shared" si="210"/>
        <v>27946.575199036855</v>
      </c>
      <c r="AW270" s="1">
        <f t="shared" si="210"/>
        <v>9847.9470994205822</v>
      </c>
      <c r="AX270" s="1">
        <f t="shared" si="211"/>
        <v>201686.39290509588</v>
      </c>
      <c r="AY270" s="1">
        <f t="shared" si="211"/>
        <v>37712.605700402724</v>
      </c>
      <c r="AZ270" s="1">
        <f t="shared" si="211"/>
        <v>9014.2737480131564</v>
      </c>
      <c r="BA270" s="1">
        <f t="shared" si="212"/>
        <v>14234.794328917027</v>
      </c>
      <c r="BB270" s="1">
        <f t="shared" si="212"/>
        <v>31235.605025563051</v>
      </c>
      <c r="BC270" s="1">
        <f t="shared" si="212"/>
        <v>39795.093279577814</v>
      </c>
      <c r="BD270" s="1">
        <f>SUM(BA270:BC270)*BT270*0.75+0.1*econlow!BD270+0.15*econhigh!BD270</f>
        <v>176.54703796086039</v>
      </c>
      <c r="BE270" s="2">
        <f t="shared" si="217"/>
        <v>0.14950789050460667</v>
      </c>
      <c r="BF270" s="2">
        <f t="shared" si="217"/>
        <v>0.11076968641152254</v>
      </c>
      <c r="BG270" s="2">
        <f t="shared" si="217"/>
        <v>5.7402569690651904E-2</v>
      </c>
      <c r="BH270" s="2">
        <f t="shared" si="206"/>
        <v>7.0592496043350036E-2</v>
      </c>
      <c r="BI270" s="2">
        <f t="shared" si="213"/>
        <v>2.2352609323137459E-3</v>
      </c>
      <c r="BJ270" s="2">
        <f t="shared" si="213"/>
        <v>1.2269923427707043E-3</v>
      </c>
      <c r="BK270" s="2">
        <f t="shared" si="213"/>
        <v>3.295055007090149E-4</v>
      </c>
      <c r="BL270" s="2">
        <f t="shared" si="207"/>
        <v>656.73692512844082</v>
      </c>
      <c r="BM270" s="2">
        <f t="shared" si="207"/>
        <v>171.45116887941944</v>
      </c>
      <c r="BN270" s="2">
        <f t="shared" si="207"/>
        <v>16.224763699752348</v>
      </c>
      <c r="BO270" s="2">
        <f t="shared" si="214"/>
        <v>2564.9888231195087</v>
      </c>
      <c r="BP270" s="2">
        <f t="shared" si="214"/>
        <v>184.98787721209732</v>
      </c>
      <c r="BQ270" s="2">
        <f t="shared" si="214"/>
        <v>7.9100524115419804</v>
      </c>
      <c r="BR270" s="11">
        <f t="shared" si="215"/>
        <v>3.1202533550712869E-2</v>
      </c>
      <c r="BS270" s="17">
        <f t="shared" si="204"/>
        <v>2.9278501317793845E-4</v>
      </c>
      <c r="BT270" s="17">
        <f t="shared" si="205"/>
        <v>2.0750092479152387E-3</v>
      </c>
      <c r="BU270" s="12">
        <f>(BU$3*tempmid!$I380+BU$4*tempmid!$I380^2+BU$5*tempmid!$I380^6)*(K270/K$56)^$BW$1</f>
        <v>-20.638006044524218</v>
      </c>
      <c r="BV270" s="12">
        <f>(BV$3*tempmid!$I380+BV$4*tempmid!$I380^2+BV$5*tempmid!$I380^6)*(L270/L$56)^$BW$1</f>
        <v>-14.942008851018368</v>
      </c>
      <c r="BW270" s="12">
        <f>(BW$3*tempmid!$I380+BW$4*tempmid!$I380^2+BW$5*tempmid!$I380^6)*(M270/M$56)^$BW$1</f>
        <v>-13.674001090205204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191"/>
        <v>2225</v>
      </c>
      <c r="B271" s="5">
        <f t="shared" si="218"/>
        <v>1165.4043230192863</v>
      </c>
      <c r="C271" s="5">
        <f t="shared" si="218"/>
        <v>2964.1631335666543</v>
      </c>
      <c r="D271" s="5">
        <f t="shared" si="218"/>
        <v>4369.9359557734288</v>
      </c>
      <c r="E271" s="15">
        <f t="shared" si="219"/>
        <v>6.6711869178079529E-8</v>
      </c>
      <c r="F271" s="15">
        <f t="shared" si="219"/>
        <v>1.3142685567726982E-7</v>
      </c>
      <c r="G271" s="15">
        <f t="shared" si="219"/>
        <v>2.6830325073085743E-7</v>
      </c>
      <c r="H271" s="5">
        <f t="shared" si="194"/>
        <v>293934.44083768426</v>
      </c>
      <c r="I271" s="5">
        <f t="shared" si="194"/>
        <v>140059.16480165938</v>
      </c>
      <c r="J271" s="5">
        <f t="shared" si="194"/>
        <v>49350.763256477287</v>
      </c>
      <c r="K271" s="5">
        <f t="shared" si="195"/>
        <v>252216.70713917539</v>
      </c>
      <c r="L271" s="5">
        <f t="shared" si="195"/>
        <v>47250.828814246808</v>
      </c>
      <c r="M271" s="5">
        <f t="shared" si="195"/>
        <v>11293.246344097226</v>
      </c>
      <c r="N271" s="15">
        <f t="shared" si="196"/>
        <v>4.3122793259220416E-4</v>
      </c>
      <c r="O271" s="15">
        <f t="shared" si="196"/>
        <v>2.3349580162734807E-3</v>
      </c>
      <c r="P271" s="15">
        <f t="shared" si="196"/>
        <v>2.2545717861188752E-3</v>
      </c>
      <c r="Q271" s="5">
        <f t="shared" si="197"/>
        <v>4061.6111985629313</v>
      </c>
      <c r="R271" s="5">
        <f t="shared" si="197"/>
        <v>6021.5862055069456</v>
      </c>
      <c r="S271" s="5">
        <f t="shared" si="197"/>
        <v>3952.0670757478592</v>
      </c>
      <c r="T271" s="5">
        <f t="shared" si="220"/>
        <v>13.81808537641162</v>
      </c>
      <c r="U271" s="5">
        <f t="shared" si="220"/>
        <v>42.993160883361227</v>
      </c>
      <c r="V271" s="5">
        <f t="shared" si="220"/>
        <v>80.081174331769844</v>
      </c>
      <c r="W271" s="15">
        <f t="shared" si="199"/>
        <v>-1.0734613539272964E-2</v>
      </c>
      <c r="X271" s="15">
        <f t="shared" si="199"/>
        <v>-1.217998157191269E-2</v>
      </c>
      <c r="Y271" s="15">
        <f t="shared" si="199"/>
        <v>-9.7425357312937999E-3</v>
      </c>
      <c r="Z271" s="5">
        <f t="shared" si="202"/>
        <v>3376.1687715370008</v>
      </c>
      <c r="AA271" s="5">
        <f t="shared" si="202"/>
        <v>16574.570708485346</v>
      </c>
      <c r="AB271" s="5">
        <f t="shared" si="202"/>
        <v>71626.106646433473</v>
      </c>
      <c r="AC271" s="16">
        <f t="shared" si="208"/>
        <v>0.96728754146457174</v>
      </c>
      <c r="AD271" s="16">
        <f t="shared" si="208"/>
        <v>3.0648405057744039</v>
      </c>
      <c r="AE271" s="16">
        <f t="shared" si="208"/>
        <v>19.083018606706798</v>
      </c>
      <c r="AF271" s="15">
        <f t="shared" si="209"/>
        <v>-4.0504037456468023E-3</v>
      </c>
      <c r="AG271" s="15">
        <f t="shared" si="209"/>
        <v>2.9673830763510267E-4</v>
      </c>
      <c r="AH271" s="15">
        <f t="shared" si="209"/>
        <v>9.7937136394747881E-3</v>
      </c>
      <c r="AI271" s="1">
        <f t="shared" si="216"/>
        <v>583409.20165361743</v>
      </c>
      <c r="AJ271" s="1">
        <f t="shared" si="216"/>
        <v>272754.9112370761</v>
      </c>
      <c r="AK271" s="1">
        <f t="shared" si="216"/>
        <v>96216.954724135765</v>
      </c>
      <c r="AL271" s="14">
        <f t="shared" si="221"/>
        <v>91.93627077749511</v>
      </c>
      <c r="AM271" s="14">
        <f t="shared" si="221"/>
        <v>22.518898916551848</v>
      </c>
      <c r="AN271" s="14">
        <f t="shared" si="221"/>
        <v>7.0516002362490768</v>
      </c>
      <c r="AO271" s="11">
        <f t="shared" si="222"/>
        <v>2.3761787522181507E-3</v>
      </c>
      <c r="AP271" s="11">
        <f t="shared" si="222"/>
        <v>2.9933585188867645E-3</v>
      </c>
      <c r="AQ271" s="11">
        <f t="shared" si="222"/>
        <v>2.7153538615040467E-3</v>
      </c>
      <c r="AR271" s="1">
        <f t="shared" si="203"/>
        <v>293934.44083768426</v>
      </c>
      <c r="AS271" s="1">
        <f t="shared" si="203"/>
        <v>140059.16480165938</v>
      </c>
      <c r="AT271" s="1">
        <f t="shared" si="203"/>
        <v>49350.763256477287</v>
      </c>
      <c r="AU271" s="1">
        <f t="shared" si="210"/>
        <v>58786.888167536854</v>
      </c>
      <c r="AV271" s="1">
        <f t="shared" si="210"/>
        <v>28011.832960331878</v>
      </c>
      <c r="AW271" s="1">
        <f t="shared" si="210"/>
        <v>9870.1526512954588</v>
      </c>
      <c r="AX271" s="1">
        <f t="shared" si="211"/>
        <v>201773.36571134033</v>
      </c>
      <c r="AY271" s="1">
        <f t="shared" si="211"/>
        <v>37800.663051397452</v>
      </c>
      <c r="AZ271" s="1">
        <f t="shared" si="211"/>
        <v>9034.5970752777794</v>
      </c>
      <c r="BA271" s="1">
        <f t="shared" si="212"/>
        <v>14235.297725116901</v>
      </c>
      <c r="BB271" s="1">
        <f t="shared" si="212"/>
        <v>31242.522259435282</v>
      </c>
      <c r="BC271" s="1">
        <f t="shared" si="212"/>
        <v>39804.945201311522</v>
      </c>
      <c r="BD271" s="1">
        <f>SUM(BA271:BC271)*BT271*0.75+0.1*econlow!BD271+0.15*econhigh!BD271</f>
        <v>171.43580207465607</v>
      </c>
      <c r="BE271" s="2">
        <f t="shared" si="217"/>
        <v>0.14950789050460667</v>
      </c>
      <c r="BF271" s="2">
        <f t="shared" si="217"/>
        <v>0.11076968641152254</v>
      </c>
      <c r="BG271" s="2">
        <f t="shared" si="217"/>
        <v>5.7402569690651904E-2</v>
      </c>
      <c r="BH271" s="2">
        <f t="shared" si="206"/>
        <v>7.0457181287252438E-2</v>
      </c>
      <c r="BI271" s="2">
        <f t="shared" si="213"/>
        <v>2.2352609323137459E-3</v>
      </c>
      <c r="BJ271" s="2">
        <f t="shared" si="213"/>
        <v>1.2269923427707043E-3</v>
      </c>
      <c r="BK271" s="2">
        <f t="shared" si="213"/>
        <v>3.295055007090149E-4</v>
      </c>
      <c r="BL271" s="2">
        <f t="shared" si="207"/>
        <v>657.02017226596172</v>
      </c>
      <c r="BM271" s="2">
        <f t="shared" si="207"/>
        <v>171.85152274649622</v>
      </c>
      <c r="BN271" s="2">
        <f t="shared" si="207"/>
        <v>16.261347957197604</v>
      </c>
      <c r="BO271" s="2">
        <f t="shared" si="214"/>
        <v>2603.2773341652046</v>
      </c>
      <c r="BP271" s="2">
        <f t="shared" si="214"/>
        <v>187.20617308292665</v>
      </c>
      <c r="BQ271" s="2">
        <f t="shared" si="214"/>
        <v>7.9101343344001496</v>
      </c>
      <c r="BR271" s="11">
        <f t="shared" si="215"/>
        <v>3.1168111004353544E-2</v>
      </c>
      <c r="BS271" s="17">
        <f t="shared" si="204"/>
        <v>2.8392580860890578E-4</v>
      </c>
      <c r="BT271" s="17">
        <f t="shared" si="205"/>
        <v>2.0145720853546006E-3</v>
      </c>
      <c r="BU271" s="12">
        <f>(BU$3*tempmid!$I381+BU$4*tempmid!$I381^2+BU$5*tempmid!$I381^6)*(K271/K$56)^$BW$1</f>
        <v>-20.804437003862109</v>
      </c>
      <c r="BV271" s="12">
        <f>(BV$3*tempmid!$I381+BV$4*tempmid!$I381^2+BV$5*tempmid!$I381^6)*(L271/L$56)^$BW$1</f>
        <v>-15.044159393006794</v>
      </c>
      <c r="BW271" s="12">
        <f>(BW$3*tempmid!$I381+BW$4*tempmid!$I381^2+BW$5*tempmid!$I381^6)*(M271/M$56)^$BW$1</f>
        <v>-13.758682700453402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191"/>
        <v>2226</v>
      </c>
      <c r="B272" s="5">
        <f t="shared" si="218"/>
        <v>1165.4043968782721</v>
      </c>
      <c r="C272" s="5">
        <f t="shared" si="218"/>
        <v>2964.1635036587622</v>
      </c>
      <c r="D272" s="5">
        <f t="shared" si="218"/>
        <v>4369.9370696180504</v>
      </c>
      <c r="E272" s="15">
        <f t="shared" si="219"/>
        <v>6.337627571917555E-8</v>
      </c>
      <c r="F272" s="15">
        <f t="shared" si="219"/>
        <v>1.2485551289340633E-7</v>
      </c>
      <c r="G272" s="15">
        <f t="shared" si="219"/>
        <v>2.5488808819431452E-7</v>
      </c>
      <c r="H272" s="5">
        <f t="shared" si="194"/>
        <v>294051.23852178064</v>
      </c>
      <c r="I272" s="5">
        <f t="shared" si="194"/>
        <v>140380.96043067393</v>
      </c>
      <c r="J272" s="5">
        <f t="shared" si="194"/>
        <v>49460.383111469244</v>
      </c>
      <c r="K272" s="5">
        <f t="shared" si="195"/>
        <v>252316.9118886503</v>
      </c>
      <c r="L272" s="5">
        <f t="shared" si="195"/>
        <v>47359.384952077438</v>
      </c>
      <c r="M272" s="5">
        <f t="shared" si="195"/>
        <v>11318.328461831206</v>
      </c>
      <c r="N272" s="15">
        <f t="shared" si="196"/>
        <v>3.9729624025119925E-4</v>
      </c>
      <c r="O272" s="15">
        <f t="shared" si="196"/>
        <v>2.2974440989678158E-3</v>
      </c>
      <c r="P272" s="15">
        <f t="shared" si="196"/>
        <v>2.2209838490852007E-3</v>
      </c>
      <c r="Q272" s="5">
        <f t="shared" si="197"/>
        <v>4019.6079675587248</v>
      </c>
      <c r="R272" s="5">
        <f t="shared" si="197"/>
        <v>5961.9098975579027</v>
      </c>
      <c r="S272" s="5">
        <f t="shared" si="197"/>
        <v>3922.2568830472351</v>
      </c>
      <c r="T272" s="5">
        <f t="shared" si="220"/>
        <v>13.669753570043163</v>
      </c>
      <c r="U272" s="5">
        <f t="shared" si="220"/>
        <v>42.469504976083613</v>
      </c>
      <c r="V272" s="5">
        <f t="shared" si="220"/>
        <v>79.300980629438612</v>
      </c>
      <c r="W272" s="15">
        <f t="shared" si="199"/>
        <v>-1.0734613539272964E-2</v>
      </c>
      <c r="X272" s="15">
        <f t="shared" si="199"/>
        <v>-1.217998157191269E-2</v>
      </c>
      <c r="Y272" s="15">
        <f t="shared" si="199"/>
        <v>-9.7425357312937999E-3</v>
      </c>
      <c r="Z272" s="5">
        <f t="shared" si="202"/>
        <v>3327.833510192831</v>
      </c>
      <c r="AA272" s="5">
        <f t="shared" si="202"/>
        <v>16415.794199645017</v>
      </c>
      <c r="AB272" s="5">
        <f t="shared" si="202"/>
        <v>71784.436387847498</v>
      </c>
      <c r="AC272" s="16">
        <f t="shared" si="208"/>
        <v>0.96336963638350614</v>
      </c>
      <c r="AD272" s="16">
        <f t="shared" si="208"/>
        <v>3.0657499613592591</v>
      </c>
      <c r="AE272" s="16">
        <f t="shared" si="208"/>
        <v>19.269912226317654</v>
      </c>
      <c r="AF272" s="15">
        <f t="shared" si="209"/>
        <v>-4.0504037456468023E-3</v>
      </c>
      <c r="AG272" s="15">
        <f t="shared" si="209"/>
        <v>2.9673830763510267E-4</v>
      </c>
      <c r="AH272" s="15">
        <f t="shared" si="209"/>
        <v>9.7937136394747881E-3</v>
      </c>
      <c r="AI272" s="1">
        <f t="shared" si="216"/>
        <v>583855.16965579253</v>
      </c>
      <c r="AJ272" s="1">
        <f t="shared" si="216"/>
        <v>273491.25307370035</v>
      </c>
      <c r="AK272" s="1">
        <f t="shared" si="216"/>
        <v>96465.411903017652</v>
      </c>
      <c r="AL272" s="14">
        <f t="shared" si="221"/>
        <v>92.152543220542981</v>
      </c>
      <c r="AM272" s="14">
        <f t="shared" si="221"/>
        <v>22.585631983080578</v>
      </c>
      <c r="AN272" s="14">
        <f t="shared" si="221"/>
        <v>7.0705563502810458</v>
      </c>
      <c r="AO272" s="11">
        <f t="shared" si="222"/>
        <v>2.3524169646959693E-3</v>
      </c>
      <c r="AP272" s="11">
        <f t="shared" si="222"/>
        <v>2.9634249336978969E-3</v>
      </c>
      <c r="AQ272" s="11">
        <f t="shared" si="222"/>
        <v>2.6882003228890063E-3</v>
      </c>
      <c r="AR272" s="1">
        <f t="shared" si="203"/>
        <v>294051.23852178064</v>
      </c>
      <c r="AS272" s="1">
        <f t="shared" si="203"/>
        <v>140380.96043067393</v>
      </c>
      <c r="AT272" s="1">
        <f t="shared" si="203"/>
        <v>49460.383111469244</v>
      </c>
      <c r="AU272" s="1">
        <f t="shared" si="210"/>
        <v>58810.24770435613</v>
      </c>
      <c r="AV272" s="1">
        <f t="shared" si="210"/>
        <v>28076.19208613479</v>
      </c>
      <c r="AW272" s="1">
        <f t="shared" si="210"/>
        <v>9892.0766222938491</v>
      </c>
      <c r="AX272" s="1">
        <f t="shared" si="211"/>
        <v>201853.52951092026</v>
      </c>
      <c r="AY272" s="1">
        <f t="shared" si="211"/>
        <v>37887.507961661955</v>
      </c>
      <c r="AZ272" s="1">
        <f t="shared" si="211"/>
        <v>9054.6627694649669</v>
      </c>
      <c r="BA272" s="1">
        <f t="shared" si="212"/>
        <v>14235.761546130441</v>
      </c>
      <c r="BB272" s="1">
        <f t="shared" si="212"/>
        <v>31249.328349350191</v>
      </c>
      <c r="BC272" s="1">
        <f t="shared" si="212"/>
        <v>39814.650144757325</v>
      </c>
      <c r="BD272" s="1">
        <f>SUM(BA272:BC272)*BT272*0.75+0.1*econlow!BD272+0.15*econhigh!BD272</f>
        <v>166.47191060408437</v>
      </c>
      <c r="BE272" s="2">
        <f t="shared" si="217"/>
        <v>0.14950789050460667</v>
      </c>
      <c r="BF272" s="2">
        <f t="shared" si="217"/>
        <v>0.11076968641152254</v>
      </c>
      <c r="BG272" s="2">
        <f t="shared" si="217"/>
        <v>5.7402569690651904E-2</v>
      </c>
      <c r="BH272" s="2">
        <f t="shared" si="206"/>
        <v>7.032292138658483E-2</v>
      </c>
      <c r="BI272" s="2">
        <f t="shared" si="213"/>
        <v>2.2352609323137459E-3</v>
      </c>
      <c r="BJ272" s="2">
        <f t="shared" si="213"/>
        <v>1.2269923427707043E-3</v>
      </c>
      <c r="BK272" s="2">
        <f t="shared" si="213"/>
        <v>3.295055007090149E-4</v>
      </c>
      <c r="BL272" s="2">
        <f t="shared" si="207"/>
        <v>657.28124556620708</v>
      </c>
      <c r="BM272" s="2">
        <f t="shared" si="207"/>
        <v>172.24636351923414</v>
      </c>
      <c r="BN272" s="2">
        <f t="shared" si="207"/>
        <v>16.297468302404376</v>
      </c>
      <c r="BO272" s="2">
        <f t="shared" si="214"/>
        <v>2642.1382101600948</v>
      </c>
      <c r="BP272" s="2">
        <f t="shared" si="214"/>
        <v>189.45114413520568</v>
      </c>
      <c r="BQ272" s="2">
        <f t="shared" si="214"/>
        <v>7.9102190707263134</v>
      </c>
      <c r="BR272" s="11">
        <f t="shared" si="215"/>
        <v>3.1134024755798267E-2</v>
      </c>
      <c r="BS272" s="17">
        <f t="shared" si="204"/>
        <v>2.753438605974376E-4</v>
      </c>
      <c r="BT272" s="17">
        <f t="shared" si="205"/>
        <v>1.9558952284996121E-3</v>
      </c>
      <c r="BU272" s="12">
        <f>(BU$3*tempmid!$I382+BU$4*tempmid!$I382^2+BU$5*tempmid!$I382^6)*(K272/K$56)^$BW$1</f>
        <v>-20.970735279213443</v>
      </c>
      <c r="BV272" s="12">
        <f>(BV$3*tempmid!$I382+BV$4*tempmid!$I382^2+BV$5*tempmid!$I382^6)*(L272/L$56)^$BW$1</f>
        <v>-15.146126030754578</v>
      </c>
      <c r="BW272" s="12">
        <f>(BW$3*tempmid!$I382+BW$4*tempmid!$I382^2+BW$5*tempmid!$I382^6)*(M272/M$56)^$BW$1</f>
        <v>-13.843193834165392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191"/>
        <v>2227</v>
      </c>
      <c r="B273" s="5">
        <f t="shared" si="218"/>
        <v>1165.4044670443129</v>
      </c>
      <c r="C273" s="5">
        <f t="shared" si="218"/>
        <v>2964.1638552463087</v>
      </c>
      <c r="D273" s="5">
        <f t="shared" si="218"/>
        <v>4369.9381277707107</v>
      </c>
      <c r="E273" s="15">
        <f t="shared" si="219"/>
        <v>6.0207461933216772E-8</v>
      </c>
      <c r="F273" s="15">
        <f t="shared" si="219"/>
        <v>1.1861273724873601E-7</v>
      </c>
      <c r="G273" s="15">
        <f t="shared" si="219"/>
        <v>2.4214368378459877E-7</v>
      </c>
      <c r="H273" s="5">
        <f t="shared" si="194"/>
        <v>294158.19414031733</v>
      </c>
      <c r="I273" s="5">
        <f t="shared" si="194"/>
        <v>140698.28300054907</v>
      </c>
      <c r="J273" s="5">
        <f t="shared" si="194"/>
        <v>49568.602000856503</v>
      </c>
      <c r="K273" s="5">
        <f t="shared" si="195"/>
        <v>252408.67223236099</v>
      </c>
      <c r="L273" s="5">
        <f t="shared" si="195"/>
        <v>47466.432313289806</v>
      </c>
      <c r="M273" s="5">
        <f t="shared" si="195"/>
        <v>11343.090119709208</v>
      </c>
      <c r="N273" s="15">
        <f t="shared" si="196"/>
        <v>3.6367100018708243E-4</v>
      </c>
      <c r="O273" s="15">
        <f t="shared" si="196"/>
        <v>2.2603199201316482E-3</v>
      </c>
      <c r="P273" s="15">
        <f t="shared" si="196"/>
        <v>2.1877486557759784E-3</v>
      </c>
      <c r="Q273" s="5">
        <f t="shared" si="197"/>
        <v>3977.9053917796145</v>
      </c>
      <c r="R273" s="5">
        <f t="shared" si="197"/>
        <v>5902.6063334155597</v>
      </c>
      <c r="S273" s="5">
        <f t="shared" si="197"/>
        <v>3892.5424101507142</v>
      </c>
      <c r="T273" s="5">
        <f t="shared" si="220"/>
        <v>13.523014048291653</v>
      </c>
      <c r="U273" s="5">
        <f t="shared" si="220"/>
        <v>41.952227188106662</v>
      </c>
      <c r="V273" s="5">
        <f t="shared" si="220"/>
        <v>78.528387992129666</v>
      </c>
      <c r="W273" s="15">
        <f t="shared" si="199"/>
        <v>-1.0734613539272964E-2</v>
      </c>
      <c r="X273" s="15">
        <f t="shared" si="199"/>
        <v>-1.217998157191269E-2</v>
      </c>
      <c r="Y273" s="15">
        <f t="shared" si="199"/>
        <v>-9.7425357312937999E-3</v>
      </c>
      <c r="Z273" s="5">
        <f t="shared" si="202"/>
        <v>3280.0789801302453</v>
      </c>
      <c r="AA273" s="5">
        <f t="shared" si="202"/>
        <v>16257.930086797605</v>
      </c>
      <c r="AB273" s="5">
        <f t="shared" si="202"/>
        <v>71940.704167458127</v>
      </c>
      <c r="AC273" s="16">
        <f t="shared" si="208"/>
        <v>0.95946760039985601</v>
      </c>
      <c r="AD273" s="16">
        <f t="shared" si="208"/>
        <v>3.0666596868144254</v>
      </c>
      <c r="AE273" s="16">
        <f t="shared" si="208"/>
        <v>19.458636228520025</v>
      </c>
      <c r="AF273" s="15">
        <f t="shared" si="209"/>
        <v>-4.0504037456468023E-3</v>
      </c>
      <c r="AG273" s="15">
        <f t="shared" si="209"/>
        <v>2.9673830763510267E-4</v>
      </c>
      <c r="AH273" s="15">
        <f t="shared" si="209"/>
        <v>9.7937136394747881E-3</v>
      </c>
      <c r="AI273" s="1">
        <f t="shared" si="216"/>
        <v>584279.90039456938</v>
      </c>
      <c r="AJ273" s="1">
        <f t="shared" si="216"/>
        <v>274218.31985246512</v>
      </c>
      <c r="AK273" s="1">
        <f t="shared" si="216"/>
        <v>96710.94733500974</v>
      </c>
      <c r="AL273" s="14">
        <f t="shared" si="221"/>
        <v>92.36715661449476</v>
      </c>
      <c r="AM273" s="14">
        <f t="shared" si="221"/>
        <v>22.651893499792944</v>
      </c>
      <c r="AN273" s="14">
        <f t="shared" si="221"/>
        <v>7.0893733514262385</v>
      </c>
      <c r="AO273" s="11">
        <f t="shared" si="222"/>
        <v>2.3288927950490096E-3</v>
      </c>
      <c r="AP273" s="11">
        <f t="shared" si="222"/>
        <v>2.9337906843609177E-3</v>
      </c>
      <c r="AQ273" s="11">
        <f t="shared" si="222"/>
        <v>2.6613183196601163E-3</v>
      </c>
      <c r="AR273" s="1">
        <f t="shared" si="203"/>
        <v>294158.19414031733</v>
      </c>
      <c r="AS273" s="1">
        <f t="shared" si="203"/>
        <v>140698.28300054907</v>
      </c>
      <c r="AT273" s="1">
        <f t="shared" si="203"/>
        <v>49568.602000856503</v>
      </c>
      <c r="AU273" s="1">
        <f t="shared" si="210"/>
        <v>58831.638828063471</v>
      </c>
      <c r="AV273" s="1">
        <f t="shared" si="210"/>
        <v>28139.656600109814</v>
      </c>
      <c r="AW273" s="1">
        <f t="shared" si="210"/>
        <v>9913.7204001713017</v>
      </c>
      <c r="AX273" s="1">
        <f t="shared" si="211"/>
        <v>201926.93778588879</v>
      </c>
      <c r="AY273" s="1">
        <f t="shared" si="211"/>
        <v>37973.145850631845</v>
      </c>
      <c r="AZ273" s="1">
        <f t="shared" si="211"/>
        <v>9074.4720957673653</v>
      </c>
      <c r="BA273" s="1">
        <f t="shared" si="212"/>
        <v>14236.18614999013</v>
      </c>
      <c r="BB273" s="1">
        <f t="shared" si="212"/>
        <v>31256.024453892976</v>
      </c>
      <c r="BC273" s="1">
        <f t="shared" si="212"/>
        <v>39824.209669320473</v>
      </c>
      <c r="BD273" s="1">
        <f>SUM(BA273:BC273)*BT273*0.75+0.1*econlow!BD273+0.15*econhigh!BD273</f>
        <v>161.65113930101001</v>
      </c>
      <c r="BE273" s="2">
        <f t="shared" si="217"/>
        <v>0.14950789050460667</v>
      </c>
      <c r="BF273" s="2">
        <f t="shared" si="217"/>
        <v>0.11076968641152254</v>
      </c>
      <c r="BG273" s="2">
        <f t="shared" si="217"/>
        <v>5.7402569690651904E-2</v>
      </c>
      <c r="BH273" s="2">
        <f t="shared" si="206"/>
        <v>7.0189714786853263E-2</v>
      </c>
      <c r="BI273" s="2">
        <f t="shared" si="213"/>
        <v>2.2352609323137459E-3</v>
      </c>
      <c r="BJ273" s="2">
        <f t="shared" si="213"/>
        <v>1.2269923427707043E-3</v>
      </c>
      <c r="BK273" s="2">
        <f t="shared" si="213"/>
        <v>3.295055007090149E-4</v>
      </c>
      <c r="BL273" s="2">
        <f t="shared" si="207"/>
        <v>657.52031928181361</v>
      </c>
      <c r="BM273" s="2">
        <f t="shared" si="207"/>
        <v>172.63571588265927</v>
      </c>
      <c r="BN273" s="2">
        <f t="shared" si="207"/>
        <v>16.3331270217381</v>
      </c>
      <c r="BO273" s="2">
        <f t="shared" si="214"/>
        <v>2681.5800074922026</v>
      </c>
      <c r="BP273" s="2">
        <f t="shared" si="214"/>
        <v>191.7231111636591</v>
      </c>
      <c r="BQ273" s="2">
        <f t="shared" si="214"/>
        <v>7.9103065886014337</v>
      </c>
      <c r="BR273" s="11">
        <f t="shared" si="215"/>
        <v>3.1100270496023458E-2</v>
      </c>
      <c r="BS273" s="17">
        <f t="shared" si="204"/>
        <v>2.6703013768035325E-4</v>
      </c>
      <c r="BT273" s="17">
        <f t="shared" si="205"/>
        <v>1.898927406310303E-3</v>
      </c>
      <c r="BU273" s="12">
        <f>(BU$3*tempmid!$I383+BU$4*tempmid!$I383^2+BU$5*tempmid!$I383^6)*(K273/K$56)^$BW$1</f>
        <v>-21.136900427660297</v>
      </c>
      <c r="BV273" s="12">
        <f>(BV$3*tempmid!$I383+BV$4*tempmid!$I383^2+BV$5*tempmid!$I383^6)*(L273/L$56)^$BW$1</f>
        <v>-15.247908869433559</v>
      </c>
      <c r="BW273" s="12">
        <f>(BW$3*tempmid!$I383+BW$4*tempmid!$I383^2+BW$5*tempmid!$I383^6)*(M273/M$56)^$BW$1</f>
        <v>-13.927534640905124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191"/>
        <v>2228</v>
      </c>
      <c r="B274" s="5">
        <f t="shared" si="218"/>
        <v>1165.4045337020557</v>
      </c>
      <c r="C274" s="5">
        <f t="shared" si="218"/>
        <v>2964.1641892545176</v>
      </c>
      <c r="D274" s="5">
        <f t="shared" si="218"/>
        <v>4369.9391330159815</v>
      </c>
      <c r="E274" s="15">
        <f t="shared" si="219"/>
        <v>5.7197088836555931E-8</v>
      </c>
      <c r="F274" s="15">
        <f t="shared" si="219"/>
        <v>1.126821003862992E-7</v>
      </c>
      <c r="G274" s="15">
        <f t="shared" si="219"/>
        <v>2.3003649959536881E-7</v>
      </c>
      <c r="H274" s="5">
        <f t="shared" si="194"/>
        <v>294255.38547972281</v>
      </c>
      <c r="I274" s="5">
        <f t="shared" si="194"/>
        <v>141011.15291726176</v>
      </c>
      <c r="J274" s="5">
        <f t="shared" si="194"/>
        <v>49675.426934918149</v>
      </c>
      <c r="K274" s="5">
        <f t="shared" si="195"/>
        <v>252492.05487898967</v>
      </c>
      <c r="L274" s="5">
        <f t="shared" si="195"/>
        <v>47571.977769802907</v>
      </c>
      <c r="M274" s="5">
        <f t="shared" si="195"/>
        <v>11367.532915872418</v>
      </c>
      <c r="N274" s="15">
        <f t="shared" si="196"/>
        <v>3.3034778833562761E-4</v>
      </c>
      <c r="O274" s="15">
        <f t="shared" si="196"/>
        <v>2.2235809891182345E-3</v>
      </c>
      <c r="P274" s="15">
        <f t="shared" si="196"/>
        <v>2.1548622029141651E-3</v>
      </c>
      <c r="Q274" s="5">
        <f t="shared" si="197"/>
        <v>3936.5043258355859</v>
      </c>
      <c r="R274" s="5">
        <f t="shared" si="197"/>
        <v>5843.6784174323539</v>
      </c>
      <c r="S274" s="5">
        <f t="shared" si="197"/>
        <v>3862.9262384184276</v>
      </c>
      <c r="T274" s="5">
        <f t="shared" si="220"/>
        <v>13.377849718597083</v>
      </c>
      <c r="U274" s="5">
        <f t="shared" si="220"/>
        <v>41.44124983405483</v>
      </c>
      <c r="V274" s="5">
        <f t="shared" si="220"/>
        <v>77.763322366195439</v>
      </c>
      <c r="W274" s="15">
        <f t="shared" si="199"/>
        <v>-1.0734613539272964E-2</v>
      </c>
      <c r="X274" s="15">
        <f t="shared" si="199"/>
        <v>-1.217998157191269E-2</v>
      </c>
      <c r="Y274" s="15">
        <f t="shared" si="199"/>
        <v>-9.7425357312937999E-3</v>
      </c>
      <c r="Z274" s="5">
        <f t="shared" si="202"/>
        <v>3232.9010514849306</v>
      </c>
      <c r="AA274" s="5">
        <f t="shared" si="202"/>
        <v>16100.987601412278</v>
      </c>
      <c r="AB274" s="5">
        <f t="shared" si="202"/>
        <v>72094.920350065586</v>
      </c>
      <c r="AC274" s="16">
        <f t="shared" si="208"/>
        <v>0.95558136923736969</v>
      </c>
      <c r="AD274" s="16">
        <f t="shared" si="208"/>
        <v>3.0675696822199834</v>
      </c>
      <c r="AE274" s="16">
        <f t="shared" si="208"/>
        <v>19.649208539556859</v>
      </c>
      <c r="AF274" s="15">
        <f t="shared" si="209"/>
        <v>-4.0504037456468023E-3</v>
      </c>
      <c r="AG274" s="15">
        <f t="shared" si="209"/>
        <v>2.9673830763510267E-4</v>
      </c>
      <c r="AH274" s="15">
        <f t="shared" si="209"/>
        <v>9.7937136394747881E-3</v>
      </c>
      <c r="AI274" s="1">
        <f t="shared" si="216"/>
        <v>584683.54918317602</v>
      </c>
      <c r="AJ274" s="1">
        <f t="shared" si="216"/>
        <v>274936.14446732844</v>
      </c>
      <c r="AK274" s="1">
        <f t="shared" si="216"/>
        <v>96953.573001680066</v>
      </c>
      <c r="AL274" s="14">
        <f t="shared" si="221"/>
        <v>92.580118687978043</v>
      </c>
      <c r="AM274" s="14">
        <f t="shared" si="221"/>
        <v>22.717684854784444</v>
      </c>
      <c r="AN274" s="14">
        <f t="shared" si="221"/>
        <v>7.1080517598095483</v>
      </c>
      <c r="AO274" s="11">
        <f t="shared" si="222"/>
        <v>2.3056038670985195E-3</v>
      </c>
      <c r="AP274" s="11">
        <f t="shared" si="222"/>
        <v>2.9044527775173084E-3</v>
      </c>
      <c r="AQ274" s="11">
        <f t="shared" si="222"/>
        <v>2.6347051364635152E-3</v>
      </c>
      <c r="AR274" s="1">
        <f t="shared" si="203"/>
        <v>294255.38547972281</v>
      </c>
      <c r="AS274" s="1">
        <f t="shared" si="203"/>
        <v>141011.15291726176</v>
      </c>
      <c r="AT274" s="1">
        <f t="shared" si="203"/>
        <v>49675.426934918149</v>
      </c>
      <c r="AU274" s="1">
        <f t="shared" si="210"/>
        <v>58851.077095944565</v>
      </c>
      <c r="AV274" s="1">
        <f t="shared" si="210"/>
        <v>28202.230583452354</v>
      </c>
      <c r="AW274" s="1">
        <f t="shared" si="210"/>
        <v>9935.0853869836301</v>
      </c>
      <c r="AX274" s="1">
        <f t="shared" si="211"/>
        <v>201993.64390319175</v>
      </c>
      <c r="AY274" s="1">
        <f t="shared" si="211"/>
        <v>38057.582215842325</v>
      </c>
      <c r="AZ274" s="1">
        <f t="shared" si="211"/>
        <v>9094.0263326979348</v>
      </c>
      <c r="BA274" s="1">
        <f t="shared" si="212"/>
        <v>14236.571889492658</v>
      </c>
      <c r="BB274" s="1">
        <f t="shared" si="212"/>
        <v>31262.611717995078</v>
      </c>
      <c r="BC274" s="1">
        <f t="shared" si="212"/>
        <v>39833.625315804995</v>
      </c>
      <c r="BD274" s="1">
        <f>SUM(BA274:BC274)*BT274*0.75+0.1*econlow!BD274+0.15*econhigh!BD274</f>
        <v>156.96938405652202</v>
      </c>
      <c r="BE274" s="2">
        <f t="shared" si="217"/>
        <v>0.14950789050460667</v>
      </c>
      <c r="BF274" s="2">
        <f t="shared" si="217"/>
        <v>0.11076968641152254</v>
      </c>
      <c r="BG274" s="2">
        <f t="shared" si="217"/>
        <v>5.7402569690651904E-2</v>
      </c>
      <c r="BH274" s="2">
        <f t="shared" si="206"/>
        <v>7.0057559794648089E-2</v>
      </c>
      <c r="BI274" s="2">
        <f t="shared" si="213"/>
        <v>2.2352609323137459E-3</v>
      </c>
      <c r="BJ274" s="2">
        <f t="shared" si="213"/>
        <v>1.2269923427707043E-3</v>
      </c>
      <c r="BK274" s="2">
        <f t="shared" si="213"/>
        <v>3.295055007090149E-4</v>
      </c>
      <c r="BL274" s="2">
        <f t="shared" si="207"/>
        <v>657.73756728574597</v>
      </c>
      <c r="BM274" s="2">
        <f t="shared" si="207"/>
        <v>173.01960487474904</v>
      </c>
      <c r="BN274" s="2">
        <f t="shared" si="207"/>
        <v>16.368326425124291</v>
      </c>
      <c r="BO274" s="2">
        <f t="shared" si="214"/>
        <v>2721.6114104380777</v>
      </c>
      <c r="BP274" s="2">
        <f t="shared" si="214"/>
        <v>194.02239882232155</v>
      </c>
      <c r="BQ274" s="2">
        <f t="shared" si="214"/>
        <v>7.9103968565295242</v>
      </c>
      <c r="BR274" s="11">
        <f t="shared" si="215"/>
        <v>3.1066843971847752E-2</v>
      </c>
      <c r="BS274" s="17">
        <f t="shared" si="204"/>
        <v>2.5897591662146991E-4</v>
      </c>
      <c r="BT274" s="17">
        <f t="shared" si="205"/>
        <v>1.843618841077964E-3</v>
      </c>
      <c r="BU274" s="12">
        <f>(BU$3*tempmid!$I384+BU$4*tempmid!$I384^2+BU$5*tempmid!$I384^6)*(K274/K$56)^$BW$1</f>
        <v>-21.302932088800933</v>
      </c>
      <c r="BV274" s="12">
        <f>(BV$3*tempmid!$I384+BV$4*tempmid!$I384^2+BV$5*tempmid!$I384^6)*(L274/L$56)^$BW$1</f>
        <v>-15.349508054780367</v>
      </c>
      <c r="BW274" s="12">
        <f>(BW$3*tempmid!$I384+BW$4*tempmid!$I384^2+BW$5*tempmid!$I384^6)*(M274/M$56)^$BW$1</f>
        <v>-14.011705302176219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191"/>
        <v>2229</v>
      </c>
      <c r="B275" s="5">
        <f t="shared" si="218"/>
        <v>1165.4045970269151</v>
      </c>
      <c r="C275" s="5">
        <f t="shared" si="218"/>
        <v>2964.164506562352</v>
      </c>
      <c r="D275" s="5">
        <f t="shared" si="218"/>
        <v>4369.9400879992081</v>
      </c>
      <c r="E275" s="15">
        <f t="shared" si="219"/>
        <v>5.4337234394728134E-8</v>
      </c>
      <c r="F275" s="15">
        <f t="shared" si="219"/>
        <v>1.0704799536698424E-7</v>
      </c>
      <c r="G275" s="15">
        <f t="shared" si="219"/>
        <v>2.1853467461560036E-7</v>
      </c>
      <c r="H275" s="5">
        <f t="shared" si="194"/>
        <v>294342.89014266274</v>
      </c>
      <c r="I275" s="5">
        <f t="shared" si="194"/>
        <v>141319.59086438274</v>
      </c>
      <c r="J275" s="5">
        <f t="shared" si="194"/>
        <v>49780.864992632487</v>
      </c>
      <c r="K275" s="5">
        <f t="shared" si="195"/>
        <v>252567.12638131535</v>
      </c>
      <c r="L275" s="5">
        <f t="shared" si="195"/>
        <v>47676.028287740395</v>
      </c>
      <c r="M275" s="5">
        <f t="shared" si="195"/>
        <v>11391.658464458451</v>
      </c>
      <c r="N275" s="15">
        <f t="shared" si="196"/>
        <v>2.9732223598744056E-4</v>
      </c>
      <c r="O275" s="15">
        <f t="shared" si="196"/>
        <v>2.1872228739570065E-3</v>
      </c>
      <c r="P275" s="15">
        <f t="shared" si="196"/>
        <v>2.1223205390807909E-3</v>
      </c>
      <c r="Q275" s="5">
        <f t="shared" si="197"/>
        <v>3895.4055312338378</v>
      </c>
      <c r="R275" s="5">
        <f t="shared" si="197"/>
        <v>5785.1288908383131</v>
      </c>
      <c r="S275" s="5">
        <f t="shared" si="197"/>
        <v>3833.4108740528245</v>
      </c>
      <c r="T275" s="5">
        <f t="shared" si="220"/>
        <v>13.234243671881472</v>
      </c>
      <c r="U275" s="5">
        <f t="shared" si="220"/>
        <v>40.936496174759014</v>
      </c>
      <c r="V275" s="5">
        <f t="shared" si="220"/>
        <v>77.005710419458666</v>
      </c>
      <c r="W275" s="15">
        <f t="shared" si="199"/>
        <v>-1.0734613539272964E-2</v>
      </c>
      <c r="X275" s="15">
        <f t="shared" si="199"/>
        <v>-1.217998157191269E-2</v>
      </c>
      <c r="Y275" s="15">
        <f t="shared" si="199"/>
        <v>-9.7425357312937999E-3</v>
      </c>
      <c r="Z275" s="5">
        <f t="shared" si="202"/>
        <v>3186.2955388069595</v>
      </c>
      <c r="AA275" s="5">
        <f t="shared" si="202"/>
        <v>15944.975530839616</v>
      </c>
      <c r="AB275" s="5">
        <f t="shared" si="202"/>
        <v>72247.095402650593</v>
      </c>
      <c r="AC275" s="16">
        <f t="shared" si="208"/>
        <v>0.95171087888014039</v>
      </c>
      <c r="AD275" s="16">
        <f t="shared" si="208"/>
        <v>3.068479947656038</v>
      </c>
      <c r="AE275" s="16">
        <f t="shared" si="208"/>
        <v>19.8416472612356</v>
      </c>
      <c r="AF275" s="15">
        <f t="shared" si="209"/>
        <v>-4.0504037456468023E-3</v>
      </c>
      <c r="AG275" s="15">
        <f t="shared" si="209"/>
        <v>2.9673830763510267E-4</v>
      </c>
      <c r="AH275" s="15">
        <f t="shared" si="209"/>
        <v>9.7937136394747881E-3</v>
      </c>
      <c r="AI275" s="1">
        <f t="shared" si="216"/>
        <v>585066.27136080293</v>
      </c>
      <c r="AJ275" s="1">
        <f t="shared" si="216"/>
        <v>275644.76060404797</v>
      </c>
      <c r="AK275" s="1">
        <f t="shared" si="216"/>
        <v>97193.301088495689</v>
      </c>
      <c r="AL275" s="14">
        <f t="shared" si="221"/>
        <v>92.791437236844857</v>
      </c>
      <c r="AM275" s="14">
        <f t="shared" si="221"/>
        <v>22.783007473230935</v>
      </c>
      <c r="AN275" s="14">
        <f t="shared" si="221"/>
        <v>7.1265921040865488</v>
      </c>
      <c r="AO275" s="11">
        <f t="shared" si="222"/>
        <v>2.2825478284275343E-3</v>
      </c>
      <c r="AP275" s="11">
        <f t="shared" si="222"/>
        <v>2.8754082497421353E-3</v>
      </c>
      <c r="AQ275" s="11">
        <f t="shared" si="222"/>
        <v>2.6083580850988801E-3</v>
      </c>
      <c r="AR275" s="1">
        <f t="shared" si="203"/>
        <v>294342.89014266274</v>
      </c>
      <c r="AS275" s="1">
        <f t="shared" si="203"/>
        <v>141319.59086438274</v>
      </c>
      <c r="AT275" s="1">
        <f t="shared" si="203"/>
        <v>49780.864992632487</v>
      </c>
      <c r="AU275" s="1">
        <f t="shared" si="210"/>
        <v>58868.578028532553</v>
      </c>
      <c r="AV275" s="1">
        <f t="shared" si="210"/>
        <v>28263.918172876551</v>
      </c>
      <c r="AW275" s="1">
        <f t="shared" si="210"/>
        <v>9956.1729985264974</v>
      </c>
      <c r="AX275" s="1">
        <f t="shared" si="211"/>
        <v>202053.70110505226</v>
      </c>
      <c r="AY275" s="1">
        <f t="shared" si="211"/>
        <v>38140.822630192313</v>
      </c>
      <c r="AZ275" s="1">
        <f t="shared" si="211"/>
        <v>9113.3267715667607</v>
      </c>
      <c r="BA275" s="1">
        <f t="shared" si="212"/>
        <v>14236.919112268248</v>
      </c>
      <c r="BB275" s="1">
        <f t="shared" si="212"/>
        <v>31269.091273129197</v>
      </c>
      <c r="BC275" s="1">
        <f t="shared" si="212"/>
        <v>39842.89860670003</v>
      </c>
      <c r="BD275" s="1">
        <f>SUM(BA275:BC275)*BT275*0.75+0.1*econlow!BD275+0.15*econhigh!BD275</f>
        <v>152.42265752151681</v>
      </c>
      <c r="BE275" s="2">
        <f t="shared" si="217"/>
        <v>0.14950789050460667</v>
      </c>
      <c r="BF275" s="2">
        <f t="shared" si="217"/>
        <v>0.11076968641152254</v>
      </c>
      <c r="BG275" s="2">
        <f t="shared" si="217"/>
        <v>5.7402569690651904E-2</v>
      </c>
      <c r="BH275" s="2">
        <f t="shared" si="206"/>
        <v>6.9926454579999089E-2</v>
      </c>
      <c r="BI275" s="2">
        <f t="shared" si="213"/>
        <v>2.2352609323137459E-3</v>
      </c>
      <c r="BJ275" s="2">
        <f t="shared" si="213"/>
        <v>1.2269923427707043E-3</v>
      </c>
      <c r="BK275" s="2">
        <f t="shared" si="213"/>
        <v>3.295055007090149E-4</v>
      </c>
      <c r="BL275" s="2">
        <f t="shared" si="207"/>
        <v>657.93316304021084</v>
      </c>
      <c r="BM275" s="2">
        <f t="shared" si="207"/>
        <v>173.3980558740864</v>
      </c>
      <c r="BN275" s="2">
        <f t="shared" si="207"/>
        <v>16.40306884512524</v>
      </c>
      <c r="BO275" s="2">
        <f t="shared" si="214"/>
        <v>2762.2412330738171</v>
      </c>
      <c r="BP275" s="2">
        <f t="shared" si="214"/>
        <v>196.34933567098491</v>
      </c>
      <c r="BQ275" s="2">
        <f t="shared" si="214"/>
        <v>7.9104898434316384</v>
      </c>
      <c r="BR275" s="11">
        <f t="shared" si="215"/>
        <v>3.1033740985255215E-2</v>
      </c>
      <c r="BS275" s="17">
        <f t="shared" si="204"/>
        <v>2.5117277132474737E-4</v>
      </c>
      <c r="BT275" s="17">
        <f t="shared" si="205"/>
        <v>1.7899212049300622E-3</v>
      </c>
      <c r="BU275" s="12">
        <f>(BU$3*tempmid!$I385+BU$4*tempmid!$I385^2+BU$5*tempmid!$I385^6)*(K275/K$56)^$BW$1</f>
        <v>-21.468829982393167</v>
      </c>
      <c r="BV275" s="12">
        <f>(BV$3*tempmid!$I385+BV$4*tempmid!$I385^2+BV$5*tempmid!$I385^6)*(L275/L$56)^$BW$1</f>
        <v>-15.450923771544216</v>
      </c>
      <c r="BW275" s="12">
        <f>(BW$3*tempmid!$I385+BW$4*tempmid!$I385^2+BW$5*tempmid!$I385^6)*(M275/M$56)^$BW$1</f>
        <v>-14.095706030167509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191"/>
        <v>2230</v>
      </c>
      <c r="B276" s="5">
        <f t="shared" si="218"/>
        <v>1165.4046571855347</v>
      </c>
      <c r="C276" s="5">
        <f t="shared" si="218"/>
        <v>2964.1648080048267</v>
      </c>
      <c r="D276" s="5">
        <f t="shared" si="218"/>
        <v>4369.9409952334718</v>
      </c>
      <c r="E276" s="15">
        <f t="shared" si="219"/>
        <v>5.1620372674991723E-8</v>
      </c>
      <c r="F276" s="15">
        <f t="shared" si="219"/>
        <v>1.0169559559863502E-7</v>
      </c>
      <c r="G276" s="15">
        <f t="shared" si="219"/>
        <v>2.0760794088482034E-7</v>
      </c>
      <c r="H276" s="5">
        <f t="shared" si="194"/>
        <v>294420.78553463018</v>
      </c>
      <c r="I276" s="5">
        <f t="shared" si="194"/>
        <v>141623.61779319792</v>
      </c>
      <c r="J276" s="5">
        <f t="shared" si="194"/>
        <v>49884.923318927911</v>
      </c>
      <c r="K276" s="5">
        <f t="shared" si="195"/>
        <v>252633.95312462511</v>
      </c>
      <c r="L276" s="5">
        <f t="shared" si="195"/>
        <v>47778.590924073644</v>
      </c>
      <c r="M276" s="5">
        <f t="shared" si="195"/>
        <v>11415.468394960038</v>
      </c>
      <c r="N276" s="15">
        <f t="shared" si="196"/>
        <v>2.6459002906364937E-4</v>
      </c>
      <c r="O276" s="15">
        <f t="shared" si="196"/>
        <v>2.1512412005935122E-3</v>
      </c>
      <c r="P276" s="15">
        <f t="shared" si="196"/>
        <v>2.0901197640250668E-3</v>
      </c>
      <c r="Q276" s="5">
        <f t="shared" si="197"/>
        <v>3854.6096787062752</v>
      </c>
      <c r="R276" s="5">
        <f t="shared" si="197"/>
        <v>5726.9603351845826</v>
      </c>
      <c r="S276" s="5">
        <f t="shared" si="197"/>
        <v>3803.9987492108166</v>
      </c>
      <c r="T276" s="5">
        <f t="shared" si="220"/>
        <v>13.092179180579256</v>
      </c>
      <c r="U276" s="5">
        <f t="shared" si="220"/>
        <v>40.437890405731778</v>
      </c>
      <c r="V276" s="5">
        <f t="shared" si="220"/>
        <v>76.255479534183422</v>
      </c>
      <c r="W276" s="15">
        <f t="shared" si="199"/>
        <v>-1.0734613539272964E-2</v>
      </c>
      <c r="X276" s="15">
        <f t="shared" si="199"/>
        <v>-1.217998157191269E-2</v>
      </c>
      <c r="Y276" s="15">
        <f t="shared" si="199"/>
        <v>-9.7425357312937999E-3</v>
      </c>
      <c r="Z276" s="5">
        <f t="shared" si="202"/>
        <v>3140.2582044431183</v>
      </c>
      <c r="AA276" s="5">
        <f t="shared" si="202"/>
        <v>15789.902227131337</v>
      </c>
      <c r="AB276" s="5">
        <f t="shared" si="202"/>
        <v>72397.239890276338</v>
      </c>
      <c r="AC276" s="16">
        <f t="shared" si="208"/>
        <v>0.94785606557155144</v>
      </c>
      <c r="AD276" s="16">
        <f t="shared" si="208"/>
        <v>3.0693904832027177</v>
      </c>
      <c r="AE276" s="16">
        <f t="shared" si="208"/>
        <v>20.035970672647611</v>
      </c>
      <c r="AF276" s="15">
        <f t="shared" si="209"/>
        <v>-4.0504037456468023E-3</v>
      </c>
      <c r="AG276" s="15">
        <f t="shared" si="209"/>
        <v>2.9673830763510267E-4</v>
      </c>
      <c r="AH276" s="15">
        <f t="shared" si="209"/>
        <v>9.7937136394747881E-3</v>
      </c>
      <c r="AI276" s="1">
        <f t="shared" si="216"/>
        <v>585428.2222532552</v>
      </c>
      <c r="AJ276" s="1">
        <f t="shared" si="216"/>
        <v>276344.20271651971</v>
      </c>
      <c r="AK276" s="1">
        <f t="shared" si="216"/>
        <v>97430.143978172622</v>
      </c>
      <c r="AL276" s="14">
        <f t="shared" si="221"/>
        <v>93.001120121470876</v>
      </c>
      <c r="AM276" s="14">
        <f t="shared" si="221"/>
        <v>22.847862816396976</v>
      </c>
      <c r="AN276" s="14">
        <f t="shared" si="221"/>
        <v>7.144994921179106</v>
      </c>
      <c r="AO276" s="11">
        <f t="shared" si="222"/>
        <v>2.259722350143259E-3</v>
      </c>
      <c r="AP276" s="11">
        <f t="shared" si="222"/>
        <v>2.8466541672447138E-3</v>
      </c>
      <c r="AQ276" s="11">
        <f t="shared" si="222"/>
        <v>2.5822745042478911E-3</v>
      </c>
      <c r="AR276" s="1">
        <f t="shared" si="203"/>
        <v>294420.78553463018</v>
      </c>
      <c r="AS276" s="1">
        <f t="shared" si="203"/>
        <v>141623.61779319792</v>
      </c>
      <c r="AT276" s="1">
        <f t="shared" si="203"/>
        <v>49884.923318927911</v>
      </c>
      <c r="AU276" s="1">
        <f t="shared" si="210"/>
        <v>58884.157106926039</v>
      </c>
      <c r="AV276" s="1">
        <f t="shared" si="210"/>
        <v>28324.723558639584</v>
      </c>
      <c r="AW276" s="1">
        <f t="shared" si="210"/>
        <v>9976.9846637855826</v>
      </c>
      <c r="AX276" s="1">
        <f t="shared" si="211"/>
        <v>202107.16249970012</v>
      </c>
      <c r="AY276" s="1">
        <f t="shared" si="211"/>
        <v>38222.872739258921</v>
      </c>
      <c r="AZ276" s="1">
        <f t="shared" si="211"/>
        <v>9132.3747159680297</v>
      </c>
      <c r="BA276" s="1">
        <f t="shared" si="212"/>
        <v>14237.22816084887</v>
      </c>
      <c r="BB276" s="1">
        <f t="shared" si="212"/>
        <v>31275.464237500906</v>
      </c>
      <c r="BC276" s="1">
        <f t="shared" si="212"/>
        <v>39852.031046460128</v>
      </c>
      <c r="BD276" s="1">
        <f>SUM(BA276:BC276)*BT276*0.75+0.1*econlow!BD276+0.15*econhigh!BD276</f>
        <v>148.00708582060327</v>
      </c>
      <c r="BE276" s="2">
        <f t="shared" si="217"/>
        <v>0.14950789050460667</v>
      </c>
      <c r="BF276" s="2">
        <f t="shared" si="217"/>
        <v>0.11076968641152254</v>
      </c>
      <c r="BG276" s="2">
        <f t="shared" si="217"/>
        <v>5.7402569690651904E-2</v>
      </c>
      <c r="BH276" s="2">
        <f t="shared" si="206"/>
        <v>6.9796397178748332E-2</v>
      </c>
      <c r="BI276" s="2">
        <f t="shared" si="213"/>
        <v>2.2352609323137459E-3</v>
      </c>
      <c r="BJ276" s="2">
        <f t="shared" si="213"/>
        <v>1.2269923427707043E-3</v>
      </c>
      <c r="BK276" s="2">
        <f t="shared" si="213"/>
        <v>3.295055007090149E-4</v>
      </c>
      <c r="BL276" s="2">
        <f t="shared" si="207"/>
        <v>658.10727956668291</v>
      </c>
      <c r="BM276" s="2">
        <f t="shared" si="207"/>
        <v>173.7710945877387</v>
      </c>
      <c r="BN276" s="2">
        <f t="shared" si="207"/>
        <v>16.437356636034156</v>
      </c>
      <c r="BO276" s="2">
        <f t="shared" si="214"/>
        <v>2803.4784212145892</v>
      </c>
      <c r="BP276" s="2">
        <f t="shared" si="214"/>
        <v>198.70425422219904</v>
      </c>
      <c r="BQ276" s="2">
        <f t="shared" si="214"/>
        <v>7.9105855186398752</v>
      </c>
      <c r="BR276" s="11">
        <f t="shared" si="215"/>
        <v>3.1000957392714329E-2</v>
      </c>
      <c r="BS276" s="17">
        <f t="shared" si="204"/>
        <v>2.4361256216962098E-4</v>
      </c>
      <c r="BT276" s="17">
        <f t="shared" si="205"/>
        <v>1.737787577602002E-3</v>
      </c>
      <c r="BU276" s="12">
        <f>(BU$3*tempmid!$I386+BU$4*tempmid!$I386^2+BU$5*tempmid!$I386^6)*(K276/K$56)^$BW$1</f>
        <v>-21.634593906046181</v>
      </c>
      <c r="BV276" s="12">
        <f>(BV$3*tempmid!$I386+BV$4*tempmid!$I386^2+BV$5*tempmid!$I386^6)*(L276/L$56)^$BW$1</f>
        <v>-15.552156241970133</v>
      </c>
      <c r="BW276" s="12">
        <f>(BW$3*tempmid!$I386+BW$4*tempmid!$I386^2+BW$5*tempmid!$I386^6)*(M276/M$56)^$BW$1</f>
        <v>-14.179537066527471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191"/>
        <v>2231</v>
      </c>
      <c r="B277" s="5">
        <f t="shared" si="218"/>
        <v>1165.4047143362263</v>
      </c>
      <c r="C277" s="5">
        <f t="shared" si="218"/>
        <v>2964.165094375207</v>
      </c>
      <c r="D277" s="5">
        <f t="shared" si="218"/>
        <v>4369.9418571062006</v>
      </c>
      <c r="E277" s="15">
        <f t="shared" si="219"/>
        <v>4.9039354041242134E-8</v>
      </c>
      <c r="F277" s="15">
        <f t="shared" si="219"/>
        <v>9.6610815818703263E-8</v>
      </c>
      <c r="G277" s="15">
        <f t="shared" si="219"/>
        <v>1.972275438405793E-7</v>
      </c>
      <c r="H277" s="5">
        <f t="shared" si="194"/>
        <v>294489.14885102579</v>
      </c>
      <c r="I277" s="5">
        <f t="shared" si="194"/>
        <v>141923.25491301276</v>
      </c>
      <c r="J277" s="5">
        <f t="shared" si="194"/>
        <v>49987.609121988069</v>
      </c>
      <c r="K277" s="5">
        <f t="shared" si="195"/>
        <v>252692.6013155494</v>
      </c>
      <c r="L277" s="5">
        <f t="shared" si="195"/>
        <v>47879.67282332755</v>
      </c>
      <c r="M277" s="5">
        <f t="shared" si="195"/>
        <v>11438.964351596691</v>
      </c>
      <c r="N277" s="15">
        <f t="shared" si="196"/>
        <v>2.3214690740869237E-4</v>
      </c>
      <c r="O277" s="15">
        <f t="shared" si="196"/>
        <v>2.1156316521460106E-3</v>
      </c>
      <c r="P277" s="15">
        <f t="shared" si="196"/>
        <v>2.0582560280246742E-3</v>
      </c>
      <c r="Q277" s="5">
        <f t="shared" si="197"/>
        <v>3814.1173505030492</v>
      </c>
      <c r="R277" s="5">
        <f t="shared" si="197"/>
        <v>5669.1751757539159</v>
      </c>
      <c r="S277" s="5">
        <f t="shared" si="197"/>
        <v>3774.6922231136646</v>
      </c>
      <c r="T277" s="5">
        <f t="shared" si="220"/>
        <v>12.951639696688822</v>
      </c>
      <c r="U277" s="5">
        <f t="shared" si="220"/>
        <v>39.945357645782941</v>
      </c>
      <c r="V277" s="5">
        <f t="shared" si="220"/>
        <v>75.512557800114692</v>
      </c>
      <c r="W277" s="15">
        <f t="shared" si="199"/>
        <v>-1.0734613539272964E-2</v>
      </c>
      <c r="X277" s="15">
        <f t="shared" si="199"/>
        <v>-1.217998157191269E-2</v>
      </c>
      <c r="Y277" s="15">
        <f t="shared" si="199"/>
        <v>-9.7425357312937999E-3</v>
      </c>
      <c r="Z277" s="5">
        <f t="shared" si="202"/>
        <v>3094.7847618269611</v>
      </c>
      <c r="AA277" s="5">
        <f t="shared" si="202"/>
        <v>15635.775615788487</v>
      </c>
      <c r="AB277" s="5">
        <f t="shared" si="202"/>
        <v>72545.364472068541</v>
      </c>
      <c r="AC277" s="16">
        <f t="shared" si="208"/>
        <v>0.94401686581322641</v>
      </c>
      <c r="AD277" s="16">
        <f t="shared" si="208"/>
        <v>3.0703012889401746</v>
      </c>
      <c r="AE277" s="16">
        <f t="shared" si="208"/>
        <v>20.232197231904436</v>
      </c>
      <c r="AF277" s="15">
        <f t="shared" si="209"/>
        <v>-4.0504037456468023E-3</v>
      </c>
      <c r="AG277" s="15">
        <f t="shared" si="209"/>
        <v>2.9673830763510267E-4</v>
      </c>
      <c r="AH277" s="15">
        <f t="shared" si="209"/>
        <v>9.7937136394747881E-3</v>
      </c>
      <c r="AI277" s="1">
        <f t="shared" si="216"/>
        <v>585769.55713485577</v>
      </c>
      <c r="AJ277" s="1">
        <f t="shared" si="216"/>
        <v>277034.5060035073</v>
      </c>
      <c r="AK277" s="1">
        <f t="shared" si="216"/>
        <v>97664.114244140947</v>
      </c>
      <c r="AL277" s="14">
        <f t="shared" si="221"/>
        <v>93.209175264100452</v>
      </c>
      <c r="AM277" s="14">
        <f t="shared" si="221"/>
        <v>22.912252380656916</v>
      </c>
      <c r="AN277" s="14">
        <f t="shared" si="221"/>
        <v>7.1632607560148678</v>
      </c>
      <c r="AO277" s="11">
        <f t="shared" si="222"/>
        <v>2.2371251266418263E-3</v>
      </c>
      <c r="AP277" s="11">
        <f t="shared" si="222"/>
        <v>2.8181876255722665E-3</v>
      </c>
      <c r="AQ277" s="11">
        <f t="shared" si="222"/>
        <v>2.556451759205412E-3</v>
      </c>
      <c r="AR277" s="1">
        <f t="shared" si="203"/>
        <v>294489.14885102579</v>
      </c>
      <c r="AS277" s="1">
        <f t="shared" si="203"/>
        <v>141923.25491301276</v>
      </c>
      <c r="AT277" s="1">
        <f t="shared" si="203"/>
        <v>49987.609121988069</v>
      </c>
      <c r="AU277" s="1">
        <f t="shared" si="210"/>
        <v>58897.829770205164</v>
      </c>
      <c r="AV277" s="1">
        <f t="shared" si="210"/>
        <v>28384.650982602554</v>
      </c>
      <c r="AW277" s="1">
        <f t="shared" si="210"/>
        <v>9997.5218243976142</v>
      </c>
      <c r="AX277" s="1">
        <f t="shared" si="211"/>
        <v>202154.08105243952</v>
      </c>
      <c r="AY277" s="1">
        <f t="shared" si="211"/>
        <v>38303.738258662044</v>
      </c>
      <c r="AZ277" s="1">
        <f t="shared" si="211"/>
        <v>9151.1714812773535</v>
      </c>
      <c r="BA277" s="1">
        <f t="shared" si="212"/>
        <v>14237.499372735412</v>
      </c>
      <c r="BB277" s="1">
        <f t="shared" si="212"/>
        <v>31281.731716237031</v>
      </c>
      <c r="BC277" s="1">
        <f t="shared" si="212"/>
        <v>39861.024121779781</v>
      </c>
      <c r="BD277" s="1">
        <f>SUM(BA277:BC277)*BT277*0.75+0.1*econlow!BD277+0.15*econhigh!BD277</f>
        <v>143.71890535681106</v>
      </c>
      <c r="BE277" s="2">
        <f t="shared" si="217"/>
        <v>0.14950789050460667</v>
      </c>
      <c r="BF277" s="2">
        <f t="shared" si="217"/>
        <v>0.11076968641152254</v>
      </c>
      <c r="BG277" s="2">
        <f t="shared" si="217"/>
        <v>5.7402569690651904E-2</v>
      </c>
      <c r="BH277" s="2">
        <f t="shared" si="206"/>
        <v>6.9667385494939144E-2</v>
      </c>
      <c r="BI277" s="2">
        <f t="shared" si="213"/>
        <v>2.2352609323137459E-3</v>
      </c>
      <c r="BJ277" s="2">
        <f t="shared" si="213"/>
        <v>1.2269923427707043E-3</v>
      </c>
      <c r="BK277" s="2">
        <f t="shared" si="213"/>
        <v>3.295055007090149E-4</v>
      </c>
      <c r="BL277" s="2">
        <f t="shared" si="207"/>
        <v>658.26008941702537</v>
      </c>
      <c r="BM277" s="2">
        <f t="shared" si="207"/>
        <v>174.13874703936139</v>
      </c>
      <c r="BN277" s="2">
        <f t="shared" si="207"/>
        <v>16.471192172987198</v>
      </c>
      <c r="BO277" s="2">
        <f t="shared" si="214"/>
        <v>2845.3320543831569</v>
      </c>
      <c r="BP277" s="2">
        <f t="shared" si="214"/>
        <v>201.08749098884056</v>
      </c>
      <c r="BQ277" s="2">
        <f t="shared" si="214"/>
        <v>7.9106838518917968</v>
      </c>
      <c r="BR277" s="11">
        <f t="shared" si="215"/>
        <v>3.096848910450764E-2</v>
      </c>
      <c r="BS277" s="17">
        <f t="shared" si="204"/>
        <v>2.3628742575146564E-4</v>
      </c>
      <c r="BT277" s="17">
        <f t="shared" si="205"/>
        <v>1.6871724054388368E-3</v>
      </c>
      <c r="BU277" s="12">
        <f>(BU$3*tempmid!$I387+BU$4*tempmid!$I387^2+BU$5*tempmid!$I387^6)*(K277/K$56)^$BW$1</f>
        <v>-21.800223732960653</v>
      </c>
      <c r="BV277" s="12">
        <f>(BV$3*tempmid!$I387+BV$4*tempmid!$I387^2+BV$5*tempmid!$I387^6)*(L277/L$56)^$BW$1</f>
        <v>-15.653205724317429</v>
      </c>
      <c r="BW277" s="12">
        <f>(BW$3*tempmid!$I387+BW$4*tempmid!$I387^2+BW$5*tempmid!$I387^6)*(M277/M$56)^$BW$1</f>
        <v>-14.263198681167404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191"/>
        <v>2232</v>
      </c>
      <c r="B278" s="5">
        <f t="shared" si="218"/>
        <v>1165.4047686293861</v>
      </c>
      <c r="C278" s="5">
        <f t="shared" si="218"/>
        <v>2964.1653664270943</v>
      </c>
      <c r="D278" s="5">
        <f t="shared" si="218"/>
        <v>4369.9426758854543</v>
      </c>
      <c r="E278" s="15">
        <f t="shared" si="219"/>
        <v>4.6587386339180026E-8</v>
      </c>
      <c r="F278" s="15">
        <f t="shared" si="219"/>
        <v>9.1780275027768093E-8</v>
      </c>
      <c r="G278" s="15">
        <f t="shared" si="219"/>
        <v>1.8736616664855034E-7</v>
      </c>
      <c r="H278" s="5">
        <f t="shared" si="194"/>
        <v>294548.05706470733</v>
      </c>
      <c r="I278" s="5">
        <f t="shared" si="194"/>
        <v>142218.52368163885</v>
      </c>
      <c r="J278" s="5">
        <f t="shared" si="194"/>
        <v>50088.929670607373</v>
      </c>
      <c r="K278" s="5">
        <f t="shared" si="195"/>
        <v>252743.13697130361</v>
      </c>
      <c r="L278" s="5">
        <f t="shared" si="195"/>
        <v>47979.281214348812</v>
      </c>
      <c r="M278" s="5">
        <f t="shared" si="195"/>
        <v>11462.147992698363</v>
      </c>
      <c r="N278" s="15">
        <f t="shared" si="196"/>
        <v>1.999886640571269E-4</v>
      </c>
      <c r="O278" s="15">
        <f t="shared" si="196"/>
        <v>2.0803899681773874E-3</v>
      </c>
      <c r="P278" s="15">
        <f t="shared" si="196"/>
        <v>2.0267255311829935E-3</v>
      </c>
      <c r="Q278" s="5">
        <f t="shared" si="197"/>
        <v>3773.9290426519078</v>
      </c>
      <c r="R278" s="5">
        <f t="shared" si="197"/>
        <v>5611.7756849372854</v>
      </c>
      <c r="S278" s="5">
        <f t="shared" si="197"/>
        <v>3745.4935831538282</v>
      </c>
      <c r="T278" s="5">
        <f t="shared" si="220"/>
        <v>12.812608849844962</v>
      </c>
      <c r="U278" s="5">
        <f t="shared" si="220"/>
        <v>39.458823925773842</v>
      </c>
      <c r="V278" s="5">
        <f t="shared" si="220"/>
        <v>74.77687400758569</v>
      </c>
      <c r="W278" s="15">
        <f t="shared" si="199"/>
        <v>-1.0734613539272964E-2</v>
      </c>
      <c r="X278" s="15">
        <f t="shared" si="199"/>
        <v>-1.217998157191269E-2</v>
      </c>
      <c r="Y278" s="15">
        <f t="shared" si="199"/>
        <v>-9.7425357312937999E-3</v>
      </c>
      <c r="Z278" s="5">
        <f t="shared" si="202"/>
        <v>3049.870878678144</v>
      </c>
      <c r="AA278" s="5">
        <f t="shared" si="202"/>
        <v>15482.603204435565</v>
      </c>
      <c r="AB278" s="5">
        <f t="shared" si="202"/>
        <v>72691.479897275829</v>
      </c>
      <c r="AC278" s="16">
        <f t="shared" si="208"/>
        <v>0.94019321636398279</v>
      </c>
      <c r="AD278" s="16">
        <f t="shared" si="208"/>
        <v>3.0712123649485847</v>
      </c>
      <c r="AE278" s="16">
        <f t="shared" si="208"/>
        <v>20.430345577891082</v>
      </c>
      <c r="AF278" s="15">
        <f t="shared" si="209"/>
        <v>-4.0504037456468023E-3</v>
      </c>
      <c r="AG278" s="15">
        <f t="shared" si="209"/>
        <v>2.9673830763510267E-4</v>
      </c>
      <c r="AH278" s="15">
        <f t="shared" si="209"/>
        <v>9.7937136394747881E-3</v>
      </c>
      <c r="AI278" s="1">
        <f t="shared" si="216"/>
        <v>586090.43119157536</v>
      </c>
      <c r="AJ278" s="1">
        <f t="shared" si="216"/>
        <v>277715.70638575911</v>
      </c>
      <c r="AK278" s="1">
        <f t="shared" si="216"/>
        <v>97895.224644124464</v>
      </c>
      <c r="AL278" s="14">
        <f t="shared" si="221"/>
        <v>93.41561064623717</v>
      </c>
      <c r="AM278" s="14">
        <f t="shared" si="221"/>
        <v>22.976177696528744</v>
      </c>
      <c r="AN278" s="14">
        <f t="shared" si="221"/>
        <v>7.1813901612706159</v>
      </c>
      <c r="AO278" s="11">
        <f t="shared" si="222"/>
        <v>2.2147538753754079E-3</v>
      </c>
      <c r="AP278" s="11">
        <f t="shared" si="222"/>
        <v>2.7900057493165436E-3</v>
      </c>
      <c r="AQ278" s="11">
        <f t="shared" si="222"/>
        <v>2.5308872416133577E-3</v>
      </c>
      <c r="AR278" s="1">
        <f t="shared" si="203"/>
        <v>294548.05706470733</v>
      </c>
      <c r="AS278" s="1">
        <f t="shared" si="203"/>
        <v>142218.52368163885</v>
      </c>
      <c r="AT278" s="1">
        <f t="shared" si="203"/>
        <v>50088.929670607373</v>
      </c>
      <c r="AU278" s="1">
        <f t="shared" si="210"/>
        <v>58909.611412941471</v>
      </c>
      <c r="AV278" s="1">
        <f t="shared" si="210"/>
        <v>28443.704736327771</v>
      </c>
      <c r="AW278" s="1">
        <f t="shared" si="210"/>
        <v>10017.785934121475</v>
      </c>
      <c r="AX278" s="1">
        <f t="shared" si="211"/>
        <v>202194.50957704289</v>
      </c>
      <c r="AY278" s="1">
        <f t="shared" si="211"/>
        <v>38383.424971479049</v>
      </c>
      <c r="AZ278" s="1">
        <f t="shared" si="211"/>
        <v>9169.7183941586918</v>
      </c>
      <c r="BA278" s="1">
        <f t="shared" si="212"/>
        <v>14237.733080463713</v>
      </c>
      <c r="BB278" s="1">
        <f t="shared" si="212"/>
        <v>31287.89480157079</v>
      </c>
      <c r="BC278" s="1">
        <f t="shared" si="212"/>
        <v>39869.879301862231</v>
      </c>
      <c r="BD278" s="1">
        <f>SUM(BA278:BC278)*BT278*0.75+0.1*econlow!BD278+0.15*econhigh!BD278</f>
        <v>139.55445970464348</v>
      </c>
      <c r="BE278" s="2">
        <f t="shared" si="217"/>
        <v>0.14950789050460667</v>
      </c>
      <c r="BF278" s="2">
        <f t="shared" si="217"/>
        <v>0.11076968641152254</v>
      </c>
      <c r="BG278" s="2">
        <f t="shared" si="217"/>
        <v>5.7402569690651904E-2</v>
      </c>
      <c r="BH278" s="2">
        <f t="shared" si="206"/>
        <v>6.9539417303219053E-2</v>
      </c>
      <c r="BI278" s="2">
        <f t="shared" si="213"/>
        <v>2.2352609323137459E-3</v>
      </c>
      <c r="BJ278" s="2">
        <f t="shared" si="213"/>
        <v>1.2269923427707043E-3</v>
      </c>
      <c r="BK278" s="2">
        <f t="shared" si="213"/>
        <v>3.295055007090149E-4</v>
      </c>
      <c r="BL278" s="2">
        <f t="shared" si="207"/>
        <v>658.39176464566015</v>
      </c>
      <c r="BM278" s="2">
        <f t="shared" si="207"/>
        <v>174.50103955752493</v>
      </c>
      <c r="BN278" s="2">
        <f t="shared" si="207"/>
        <v>16.504577851092115</v>
      </c>
      <c r="BO278" s="2">
        <f t="shared" si="214"/>
        <v>2887.8113478076984</v>
      </c>
      <c r="BP278" s="2">
        <f t="shared" si="214"/>
        <v>203.49938653225519</v>
      </c>
      <c r="BQ278" s="2">
        <f t="shared" si="214"/>
        <v>7.9107848133243284</v>
      </c>
      <c r="BR278" s="11">
        <f t="shared" si="215"/>
        <v>3.0936332084048307E-2</v>
      </c>
      <c r="BS278" s="17">
        <f t="shared" si="204"/>
        <v>2.2918976501086209E-4</v>
      </c>
      <c r="BT278" s="17">
        <f t="shared" si="205"/>
        <v>1.6380314615911037E-3</v>
      </c>
      <c r="BU278" s="12">
        <f>(BU$3*tempmid!$I388+BU$4*tempmid!$I388^2+BU$5*tempmid!$I388^6)*(K278/K$56)^$BW$1</f>
        <v>-21.965719409716865</v>
      </c>
      <c r="BV278" s="12">
        <f>(BV$3*tempmid!$I388+BV$4*tempmid!$I388^2+BV$5*tempmid!$I388^6)*(L278/L$56)^$BW$1</f>
        <v>-15.754072511412852</v>
      </c>
      <c r="BW278" s="12">
        <f>(BW$3*tempmid!$I388+BW$4*tempmid!$I388^2+BW$5*tempmid!$I388^6)*(M278/M$56)^$BW$1</f>
        <v>-14.346691171092999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191"/>
        <v>2233</v>
      </c>
      <c r="B279" s="5">
        <f t="shared" si="218"/>
        <v>1165.4048202078902</v>
      </c>
      <c r="C279" s="5">
        <f t="shared" si="218"/>
        <v>2964.1656248764116</v>
      </c>
      <c r="D279" s="5">
        <f t="shared" si="218"/>
        <v>4369.9434537258912</v>
      </c>
      <c r="E279" s="15">
        <f t="shared" si="219"/>
        <v>4.4258017022221023E-8</v>
      </c>
      <c r="F279" s="15">
        <f t="shared" si="219"/>
        <v>8.7191261276379687E-8</v>
      </c>
      <c r="G279" s="15">
        <f t="shared" si="219"/>
        <v>1.7799785831612283E-7</v>
      </c>
      <c r="H279" s="5">
        <f t="shared" si="194"/>
        <v>294597.58691399975</v>
      </c>
      <c r="I279" s="5">
        <f t="shared" si="194"/>
        <v>142509.44579605624</v>
      </c>
      <c r="J279" s="5">
        <f t="shared" si="194"/>
        <v>50188.892291599703</v>
      </c>
      <c r="K279" s="5">
        <f t="shared" si="195"/>
        <v>252785.62590932832</v>
      </c>
      <c r="L279" s="5">
        <f t="shared" si="195"/>
        <v>48077.42340713436</v>
      </c>
      <c r="M279" s="5">
        <f t="shared" si="195"/>
        <v>11485.020990101775</v>
      </c>
      <c r="N279" s="15">
        <f t="shared" si="196"/>
        <v>1.6811114451553699E-4</v>
      </c>
      <c r="O279" s="15">
        <f t="shared" si="196"/>
        <v>2.0455119439388714E-3</v>
      </c>
      <c r="P279" s="15">
        <f t="shared" si="196"/>
        <v>1.9955245228018281E-3</v>
      </c>
      <c r="Q279" s="5">
        <f t="shared" si="197"/>
        <v>3734.0451671833334</v>
      </c>
      <c r="R279" s="5">
        <f t="shared" si="197"/>
        <v>5554.7639855756197</v>
      </c>
      <c r="S279" s="5">
        <f t="shared" si="197"/>
        <v>3716.405045998561</v>
      </c>
      <c r="T279" s="5">
        <f t="shared" si="220"/>
        <v>12.675070445412008</v>
      </c>
      <c r="U279" s="5">
        <f t="shared" si="220"/>
        <v>38.978216177508571</v>
      </c>
      <c r="V279" s="5">
        <f t="shared" si="220"/>
        <v>74.048357640692331</v>
      </c>
      <c r="W279" s="15">
        <f t="shared" si="199"/>
        <v>-1.0734613539272964E-2</v>
      </c>
      <c r="X279" s="15">
        <f t="shared" si="199"/>
        <v>-1.217998157191269E-2</v>
      </c>
      <c r="Y279" s="15">
        <f t="shared" si="199"/>
        <v>-9.7425357312937999E-3</v>
      </c>
      <c r="Z279" s="5">
        <f t="shared" si="202"/>
        <v>3005.5121801124264</v>
      </c>
      <c r="AA279" s="5">
        <f t="shared" si="202"/>
        <v>15330.392091418105</v>
      </c>
      <c r="AB279" s="5">
        <f t="shared" si="202"/>
        <v>72835.597001404007</v>
      </c>
      <c r="AC279" s="16">
        <f t="shared" ref="AC279:AE294" si="223">AC278*(1+AF279)</f>
        <v>0.93638505423879037</v>
      </c>
      <c r="AD279" s="16">
        <f t="shared" si="223"/>
        <v>3.0721237113081474</v>
      </c>
      <c r="AE279" s="16">
        <f t="shared" si="223"/>
        <v>20.630434532036457</v>
      </c>
      <c r="AF279" s="15">
        <f t="shared" si="209"/>
        <v>-4.0504037456468023E-3</v>
      </c>
      <c r="AG279" s="15">
        <f t="shared" si="209"/>
        <v>2.9673830763510267E-4</v>
      </c>
      <c r="AH279" s="15">
        <f t="shared" si="209"/>
        <v>9.7937136394747881E-3</v>
      </c>
      <c r="AI279" s="1">
        <f t="shared" si="216"/>
        <v>586390.99948535929</v>
      </c>
      <c r="AJ279" s="1">
        <f t="shared" si="216"/>
        <v>278387.84048351098</v>
      </c>
      <c r="AK279" s="1">
        <f t="shared" si="216"/>
        <v>98123.488113833504</v>
      </c>
      <c r="AL279" s="14">
        <f t="shared" si="221"/>
        <v>93.620434306079474</v>
      </c>
      <c r="AM279" s="14">
        <f t="shared" si="221"/>
        <v>23.039640327720672</v>
      </c>
      <c r="AN279" s="14">
        <f t="shared" si="221"/>
        <v>7.1993836971194609</v>
      </c>
      <c r="AO279" s="11">
        <f t="shared" si="222"/>
        <v>2.1926063366216539E-3</v>
      </c>
      <c r="AP279" s="11">
        <f t="shared" si="222"/>
        <v>2.762105691823378E-3</v>
      </c>
      <c r="AQ279" s="11">
        <f t="shared" si="222"/>
        <v>2.5055783691972241E-3</v>
      </c>
      <c r="AR279" s="1">
        <f t="shared" si="203"/>
        <v>294597.58691399975</v>
      </c>
      <c r="AS279" s="1">
        <f t="shared" si="203"/>
        <v>142509.44579605624</v>
      </c>
      <c r="AT279" s="1">
        <f t="shared" si="203"/>
        <v>50188.892291599703</v>
      </c>
      <c r="AU279" s="1">
        <f t="shared" si="210"/>
        <v>58919.517382799953</v>
      </c>
      <c r="AV279" s="1">
        <f t="shared" si="210"/>
        <v>28501.889159211249</v>
      </c>
      <c r="AW279" s="1">
        <f t="shared" si="210"/>
        <v>10037.778458319941</v>
      </c>
      <c r="AX279" s="1">
        <f t="shared" si="211"/>
        <v>202228.50072746267</v>
      </c>
      <c r="AY279" s="1">
        <f t="shared" si="211"/>
        <v>38461.938725707492</v>
      </c>
      <c r="AZ279" s="1">
        <f t="shared" si="211"/>
        <v>9188.0167920814201</v>
      </c>
      <c r="BA279" s="1">
        <f t="shared" si="212"/>
        <v>14237.929611669582</v>
      </c>
      <c r="BB279" s="1">
        <f t="shared" si="212"/>
        <v>31293.954573023762</v>
      </c>
      <c r="BC279" s="1">
        <f t="shared" si="212"/>
        <v>39878.598038682852</v>
      </c>
      <c r="BD279" s="1">
        <f>SUM(BA279:BC279)*BT279*0.75+0.1*econlow!BD279+0.15*econhigh!BD279</f>
        <v>135.51019658907848</v>
      </c>
      <c r="BE279" s="2">
        <f t="shared" si="217"/>
        <v>0.14950789050460667</v>
      </c>
      <c r="BF279" s="2">
        <f t="shared" si="217"/>
        <v>0.11076968641152254</v>
      </c>
      <c r="BG279" s="2">
        <f t="shared" si="217"/>
        <v>5.7402569690651904E-2</v>
      </c>
      <c r="BH279" s="2">
        <f t="shared" si="206"/>
        <v>6.9412490251255621E-2</v>
      </c>
      <c r="BI279" s="2">
        <f t="shared" si="213"/>
        <v>2.2352609323137459E-3</v>
      </c>
      <c r="BJ279" s="2">
        <f t="shared" si="213"/>
        <v>1.2269923427707043E-3</v>
      </c>
      <c r="BK279" s="2">
        <f t="shared" si="213"/>
        <v>3.295055007090149E-4</v>
      </c>
      <c r="BL279" s="2">
        <f t="shared" si="207"/>
        <v>658.50247678276685</v>
      </c>
      <c r="BM279" s="2">
        <f t="shared" si="207"/>
        <v>174.85799876425776</v>
      </c>
      <c r="BN279" s="2">
        <f t="shared" si="207"/>
        <v>16.537516084574378</v>
      </c>
      <c r="BO279" s="2">
        <f t="shared" si="214"/>
        <v>2930.9256544494897</v>
      </c>
      <c r="BP279" s="2">
        <f t="shared" si="214"/>
        <v>205.94028551097281</v>
      </c>
      <c r="BQ279" s="2">
        <f t="shared" si="214"/>
        <v>7.9108883734683735</v>
      </c>
      <c r="BR279" s="11">
        <f t="shared" si="215"/>
        <v>3.090448234720064E-2</v>
      </c>
      <c r="BS279" s="17">
        <f t="shared" si="204"/>
        <v>2.2231223973603941E-4</v>
      </c>
      <c r="BT279" s="17">
        <f t="shared" si="205"/>
        <v>1.5903218073700035E-3</v>
      </c>
      <c r="BU279" s="12">
        <f>(BU$3*tempmid!$I389+BU$4*tempmid!$I389^2+BU$5*tempmid!$I389^6)*(K279/K$56)^$BW$1</f>
        <v>-22.131080954110462</v>
      </c>
      <c r="BV279" s="12">
        <f>(BV$3*tempmid!$I389+BV$4*tempmid!$I389^2+BV$5*tempmid!$I389^6)*(L279/L$56)^$BW$1</f>
        <v>-15.854756929238128</v>
      </c>
      <c r="BW279" s="12">
        <f>(BW$3*tempmid!$I389+BW$4*tempmid!$I389^2+BW$5*tempmid!$I389^6)*(M279/M$56)^$BW$1</f>
        <v>-14.43001485926386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191"/>
        <v>2234</v>
      </c>
      <c r="B280" s="5">
        <f t="shared" si="218"/>
        <v>1165.4048692074714</v>
      </c>
      <c r="C280" s="5">
        <f t="shared" si="218"/>
        <v>2964.1658704032839</v>
      </c>
      <c r="D280" s="5">
        <f t="shared" si="218"/>
        <v>4369.9441926744385</v>
      </c>
      <c r="E280" s="15">
        <f t="shared" si="219"/>
        <v>4.2045116171109967E-8</v>
      </c>
      <c r="F280" s="15">
        <f t="shared" si="219"/>
        <v>8.2831698212560695E-8</v>
      </c>
      <c r="G280" s="15">
        <f t="shared" si="219"/>
        <v>1.6909796540031667E-7</v>
      </c>
      <c r="H280" s="5">
        <f t="shared" si="194"/>
        <v>294637.81489115732</v>
      </c>
      <c r="I280" s="5">
        <f t="shared" si="194"/>
        <v>142796.04318325469</v>
      </c>
      <c r="J280" s="5">
        <f t="shared" si="194"/>
        <v>50287.504367257388</v>
      </c>
      <c r="K280" s="5">
        <f t="shared" si="195"/>
        <v>252820.13373732043</v>
      </c>
      <c r="L280" s="5">
        <f t="shared" si="195"/>
        <v>48174.106789721198</v>
      </c>
      <c r="M280" s="5">
        <f t="shared" si="195"/>
        <v>11507.585028558697</v>
      </c>
      <c r="N280" s="15">
        <f t="shared" si="196"/>
        <v>1.3651024605532136E-4</v>
      </c>
      <c r="O280" s="15">
        <f t="shared" si="196"/>
        <v>2.0109934296621557E-3</v>
      </c>
      <c r="P280" s="15">
        <f t="shared" si="196"/>
        <v>1.9646493007168253E-3</v>
      </c>
      <c r="Q280" s="5">
        <f t="shared" si="197"/>
        <v>3694.4660543214422</v>
      </c>
      <c r="R280" s="5">
        <f t="shared" si="197"/>
        <v>5498.1420542661226</v>
      </c>
      <c r="S280" s="5">
        <f t="shared" si="197"/>
        <v>3687.4287586896075</v>
      </c>
      <c r="T280" s="5">
        <f t="shared" si="220"/>
        <v>12.539008462597449</v>
      </c>
      <c r="U280" s="5">
        <f t="shared" si="220"/>
        <v>38.50346222276049</v>
      </c>
      <c r="V280" s="5">
        <f t="shared" si="220"/>
        <v>73.326938870534264</v>
      </c>
      <c r="W280" s="15">
        <f t="shared" si="199"/>
        <v>-1.0734613539272964E-2</v>
      </c>
      <c r="X280" s="15">
        <f t="shared" si="199"/>
        <v>-1.217998157191269E-2</v>
      </c>
      <c r="Y280" s="15">
        <f t="shared" si="199"/>
        <v>-9.7425357312937999E-3</v>
      </c>
      <c r="Z280" s="5">
        <f t="shared" si="202"/>
        <v>2961.7042516638999</v>
      </c>
      <c r="AA280" s="5">
        <f t="shared" si="202"/>
        <v>15179.14897432084</v>
      </c>
      <c r="AB280" s="5">
        <f t="shared" si="202"/>
        <v>72977.726702428932</v>
      </c>
      <c r="AC280" s="16">
        <f t="shared" si="223"/>
        <v>0.9325923167077339</v>
      </c>
      <c r="AD280" s="16">
        <f t="shared" si="223"/>
        <v>3.0730353280990865</v>
      </c>
      <c r="AE280" s="16">
        <f t="shared" si="223"/>
        <v>20.832483100101154</v>
      </c>
      <c r="AF280" s="15">
        <f t="shared" si="209"/>
        <v>-4.0504037456468023E-3</v>
      </c>
      <c r="AG280" s="15">
        <f t="shared" si="209"/>
        <v>2.9673830763510267E-4</v>
      </c>
      <c r="AH280" s="15">
        <f t="shared" si="209"/>
        <v>9.7937136394747881E-3</v>
      </c>
      <c r="AI280" s="1">
        <f t="shared" ref="AI280:AK295" si="224">(1-$AI$5)*AI279+AU279</f>
        <v>586671.41691962339</v>
      </c>
      <c r="AJ280" s="1">
        <f t="shared" si="224"/>
        <v>279050.94559437118</v>
      </c>
      <c r="AK280" s="1">
        <f t="shared" si="224"/>
        <v>98348.917760770099</v>
      </c>
      <c r="AL280" s="14">
        <f t="shared" si="221"/>
        <v>93.823654336001297</v>
      </c>
      <c r="AM280" s="14">
        <f t="shared" si="221"/>
        <v>23.102641870190563</v>
      </c>
      <c r="AN280" s="14">
        <f t="shared" si="221"/>
        <v>7.2172419309818849</v>
      </c>
      <c r="AO280" s="11">
        <f t="shared" si="222"/>
        <v>2.1706802732554373E-3</v>
      </c>
      <c r="AP280" s="11">
        <f t="shared" si="222"/>
        <v>2.7344846349051442E-3</v>
      </c>
      <c r="AQ280" s="11">
        <f t="shared" si="222"/>
        <v>2.4805225855052517E-3</v>
      </c>
      <c r="AR280" s="1">
        <f t="shared" si="203"/>
        <v>294637.81489115732</v>
      </c>
      <c r="AS280" s="1">
        <f t="shared" si="203"/>
        <v>142796.04318325469</v>
      </c>
      <c r="AT280" s="1">
        <f t="shared" si="203"/>
        <v>50287.504367257388</v>
      </c>
      <c r="AU280" s="1">
        <f t="shared" si="210"/>
        <v>58927.562978231465</v>
      </c>
      <c r="AV280" s="1">
        <f t="shared" si="210"/>
        <v>28559.208636650939</v>
      </c>
      <c r="AW280" s="1">
        <f t="shared" si="210"/>
        <v>10057.500873451478</v>
      </c>
      <c r="AX280" s="1">
        <f t="shared" si="211"/>
        <v>202256.10698985634</v>
      </c>
      <c r="AY280" s="1">
        <f t="shared" si="211"/>
        <v>38539.28543177696</v>
      </c>
      <c r="AZ280" s="1">
        <f t="shared" si="211"/>
        <v>9206.0680228469573</v>
      </c>
      <c r="BA280" s="1">
        <f t="shared" si="212"/>
        <v>14238.089289152738</v>
      </c>
      <c r="BB280" s="1">
        <f t="shared" si="212"/>
        <v>31299.91209758482</v>
      </c>
      <c r="BC280" s="1">
        <f t="shared" si="212"/>
        <v>39887.181767247108</v>
      </c>
      <c r="BD280" s="1">
        <f>SUM(BA280:BC280)*BT280*0.75+0.1*econlow!BD280+0.15*econhigh!BD280</f>
        <v>131.58266494818179</v>
      </c>
      <c r="BE280" s="2">
        <f t="shared" ref="BE280:BG295" si="225">BE279</f>
        <v>0.14950789050460667</v>
      </c>
      <c r="BF280" s="2">
        <f t="shared" si="225"/>
        <v>0.11076968641152254</v>
      </c>
      <c r="BG280" s="2">
        <f t="shared" si="225"/>
        <v>5.7402569690651904E-2</v>
      </c>
      <c r="BH280" s="2">
        <f t="shared" si="206"/>
        <v>6.9286601862162428E-2</v>
      </c>
      <c r="BI280" s="2">
        <f t="shared" si="213"/>
        <v>2.2352609323137459E-3</v>
      </c>
      <c r="BJ280" s="2">
        <f t="shared" si="213"/>
        <v>1.2269923427707043E-3</v>
      </c>
      <c r="BK280" s="2">
        <f t="shared" si="213"/>
        <v>3.295055007090149E-4</v>
      </c>
      <c r="BL280" s="2">
        <f t="shared" si="207"/>
        <v>658.59239680849316</v>
      </c>
      <c r="BM280" s="2">
        <f t="shared" si="207"/>
        <v>175.20965156380834</v>
      </c>
      <c r="BN280" s="2">
        <f t="shared" si="207"/>
        <v>16.570009305939919</v>
      </c>
      <c r="BO280" s="2">
        <f t="shared" si="214"/>
        <v>2974.6844670608712</v>
      </c>
      <c r="BP280" s="2">
        <f t="shared" si="214"/>
        <v>208.41053673001554</v>
      </c>
      <c r="BQ280" s="2">
        <f t="shared" si="214"/>
        <v>7.9109945032430788</v>
      </c>
      <c r="BR280" s="11">
        <f t="shared" si="215"/>
        <v>3.0872935961618414E-2</v>
      </c>
      <c r="BS280" s="17">
        <f t="shared" si="204"/>
        <v>2.1564775742353049E-4</v>
      </c>
      <c r="BT280" s="17">
        <f t="shared" si="205"/>
        <v>1.5440017547281588E-3</v>
      </c>
      <c r="BU280" s="12">
        <f>(BU$3*tempmid!$I390+BU$4*tempmid!$I390^2+BU$5*tempmid!$I390^6)*(K280/K$56)^$BW$1</f>
        <v>-22.296308453035373</v>
      </c>
      <c r="BV280" s="12">
        <f>(BV$3*tempmid!$I390+BV$4*tempmid!$I390^2+BV$5*tempmid!$I390^6)*(L280/L$56)^$BW$1</f>
        <v>-15.955259335551389</v>
      </c>
      <c r="BW280" s="12">
        <f>(BW$3*tempmid!$I390+BW$4*tempmid!$I390^2+BW$5*tempmid!$I390^6)*(M280/M$56)^$BW$1</f>
        <v>-14.513170093480733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191"/>
        <v>2235</v>
      </c>
      <c r="B281" s="5">
        <f t="shared" si="218"/>
        <v>1165.4049157570753</v>
      </c>
      <c r="C281" s="5">
        <f t="shared" si="218"/>
        <v>2964.1661036538321</v>
      </c>
      <c r="D281" s="5">
        <f t="shared" si="218"/>
        <v>4369.9448946756766</v>
      </c>
      <c r="E281" s="15">
        <f t="shared" si="219"/>
        <v>3.9942860362554464E-8</v>
      </c>
      <c r="F281" s="15">
        <f t="shared" si="219"/>
        <v>7.8690113301932661E-8</v>
      </c>
      <c r="G281" s="15">
        <f t="shared" si="219"/>
        <v>1.6064306713030082E-7</v>
      </c>
      <c r="H281" s="5">
        <f t="shared" si="194"/>
        <v>294668.81723125448</v>
      </c>
      <c r="I281" s="5">
        <f t="shared" si="194"/>
        <v>143078.33799124812</v>
      </c>
      <c r="J281" s="5">
        <f t="shared" si="194"/>
        <v>50384.773332859906</v>
      </c>
      <c r="K281" s="5">
        <f t="shared" si="195"/>
        <v>252846.72584363562</v>
      </c>
      <c r="L281" s="5">
        <f t="shared" si="195"/>
        <v>48269.338825135354</v>
      </c>
      <c r="M281" s="5">
        <f t="shared" si="195"/>
        <v>11529.841805156058</v>
      </c>
      <c r="N281" s="15">
        <f t="shared" si="196"/>
        <v>1.0518191697039825E-4</v>
      </c>
      <c r="O281" s="15">
        <f t="shared" si="196"/>
        <v>1.9768303298250967E-3</v>
      </c>
      <c r="P281" s="15">
        <f t="shared" si="196"/>
        <v>1.9340962106406678E-3</v>
      </c>
      <c r="Q281" s="5">
        <f t="shared" si="197"/>
        <v>3655.1919546404865</v>
      </c>
      <c r="R281" s="5">
        <f t="shared" si="197"/>
        <v>5441.9117246323112</v>
      </c>
      <c r="S281" s="5">
        <f t="shared" si="197"/>
        <v>3658.5667997385503</v>
      </c>
      <c r="T281" s="5">
        <f t="shared" si="220"/>
        <v>12.404407052585793</v>
      </c>
      <c r="U281" s="5">
        <f t="shared" si="220"/>
        <v>38.034490762432434</v>
      </c>
      <c r="V281" s="5">
        <f t="shared" si="220"/>
        <v>72.612548548521687</v>
      </c>
      <c r="W281" s="15">
        <f t="shared" si="199"/>
        <v>-1.0734613539272964E-2</v>
      </c>
      <c r="X281" s="15">
        <f t="shared" si="199"/>
        <v>-1.217998157191269E-2</v>
      </c>
      <c r="Y281" s="15">
        <f t="shared" si="199"/>
        <v>-9.7425357312937999E-3</v>
      </c>
      <c r="Z281" s="5">
        <f t="shared" si="202"/>
        <v>2918.442642220979</v>
      </c>
      <c r="AA281" s="5">
        <f t="shared" si="202"/>
        <v>15028.880158404732</v>
      </c>
      <c r="AB281" s="5">
        <f t="shared" si="202"/>
        <v>73117.879997083495</v>
      </c>
      <c r="AC281" s="16">
        <f t="shared" si="223"/>
        <v>0.92881494129497943</v>
      </c>
      <c r="AD281" s="16">
        <f t="shared" si="223"/>
        <v>3.0739472154016494</v>
      </c>
      <c r="AE281" s="16">
        <f t="shared" si="223"/>
        <v>21.036510473982741</v>
      </c>
      <c r="AF281" s="15">
        <f t="shared" si="209"/>
        <v>-4.0504037456468023E-3</v>
      </c>
      <c r="AG281" s="15">
        <f t="shared" si="209"/>
        <v>2.9673830763510267E-4</v>
      </c>
      <c r="AH281" s="15">
        <f t="shared" si="209"/>
        <v>9.7937136394747881E-3</v>
      </c>
      <c r="AI281" s="1">
        <f t="shared" si="224"/>
        <v>586931.83820589248</v>
      </c>
      <c r="AJ281" s="1">
        <f t="shared" si="224"/>
        <v>279705.05967158504</v>
      </c>
      <c r="AK281" s="1">
        <f t="shared" si="224"/>
        <v>98571.526858144556</v>
      </c>
      <c r="AL281" s="14">
        <f t="shared" si="221"/>
        <v>94.025278880076868</v>
      </c>
      <c r="AM281" s="14">
        <f t="shared" si="221"/>
        <v>23.165183951218118</v>
      </c>
      <c r="AN281" s="14">
        <f t="shared" si="221"/>
        <v>7.2349654372805929</v>
      </c>
      <c r="AO281" s="11">
        <f t="shared" si="222"/>
        <v>2.148973470522883E-3</v>
      </c>
      <c r="AP281" s="11">
        <f t="shared" si="222"/>
        <v>2.7071397885560927E-3</v>
      </c>
      <c r="AQ281" s="11">
        <f t="shared" si="222"/>
        <v>2.455717359650199E-3</v>
      </c>
      <c r="AR281" s="1">
        <f t="shared" si="203"/>
        <v>294668.81723125448</v>
      </c>
      <c r="AS281" s="1">
        <f t="shared" si="203"/>
        <v>143078.33799124812</v>
      </c>
      <c r="AT281" s="1">
        <f t="shared" si="203"/>
        <v>50384.773332859906</v>
      </c>
      <c r="AU281" s="1">
        <f t="shared" si="210"/>
        <v>58933.763446250901</v>
      </c>
      <c r="AV281" s="1">
        <f t="shared" si="210"/>
        <v>28615.667598249624</v>
      </c>
      <c r="AW281" s="1">
        <f t="shared" si="210"/>
        <v>10076.954666571983</v>
      </c>
      <c r="AX281" s="1">
        <f t="shared" si="211"/>
        <v>202277.38067490849</v>
      </c>
      <c r="AY281" s="1">
        <f t="shared" si="211"/>
        <v>38615.471060108284</v>
      </c>
      <c r="AZ281" s="1">
        <f t="shared" si="211"/>
        <v>9223.8734441248471</v>
      </c>
      <c r="BA281" s="1">
        <f t="shared" si="212"/>
        <v>14238.212430939711</v>
      </c>
      <c r="BB281" s="1">
        <f t="shared" si="212"/>
        <v>31305.768429886055</v>
      </c>
      <c r="BC281" s="1">
        <f t="shared" si="212"/>
        <v>39895.631905843366</v>
      </c>
      <c r="BD281" s="1">
        <f>SUM(BA281:BC281)*BT281*0.75+0.1*econlow!BD281+0.15*econhigh!BD281</f>
        <v>127.76851207705313</v>
      </c>
      <c r="BE281" s="2">
        <f t="shared" si="225"/>
        <v>0.14950789050460667</v>
      </c>
      <c r="BF281" s="2">
        <f t="shared" si="225"/>
        <v>0.11076968641152254</v>
      </c>
      <c r="BG281" s="2">
        <f t="shared" si="225"/>
        <v>5.7402569690651904E-2</v>
      </c>
      <c r="BH281" s="2">
        <f t="shared" si="206"/>
        <v>6.9161749536934408E-2</v>
      </c>
      <c r="BI281" s="2">
        <f t="shared" si="213"/>
        <v>2.2352609323137459E-3</v>
      </c>
      <c r="BJ281" s="2">
        <f t="shared" si="213"/>
        <v>1.2269923427707043E-3</v>
      </c>
      <c r="BK281" s="2">
        <f t="shared" si="213"/>
        <v>3.295055007090149E-4</v>
      </c>
      <c r="BL281" s="2">
        <f t="shared" si="207"/>
        <v>658.66169512812269</v>
      </c>
      <c r="BM281" s="2">
        <f t="shared" si="207"/>
        <v>175.5560251316202</v>
      </c>
      <c r="BN281" s="2">
        <f t="shared" si="207"/>
        <v>16.602059965154226</v>
      </c>
      <c r="BO281" s="2">
        <f t="shared" si="214"/>
        <v>3019.0974202738207</v>
      </c>
      <c r="BP281" s="2">
        <f t="shared" si="214"/>
        <v>210.91049319079383</v>
      </c>
      <c r="BQ281" s="2">
        <f t="shared" si="214"/>
        <v>7.9111031739502149</v>
      </c>
      <c r="BR281" s="11">
        <f t="shared" si="215"/>
        <v>3.0841689046052528E-2</v>
      </c>
      <c r="BS281" s="17">
        <f t="shared" si="204"/>
        <v>2.0918946448271052E-4</v>
      </c>
      <c r="BT281" s="17">
        <f t="shared" si="205"/>
        <v>1.4990308298331639E-3</v>
      </c>
      <c r="BU281" s="12">
        <f>(BU$3*tempmid!$I391+BU$4*tempmid!$I391^2+BU$5*tempmid!$I391^6)*(K281/K$56)^$BW$1</f>
        <v>-22.46140206041375</v>
      </c>
      <c r="BV281" s="12">
        <f>(BV$3*tempmid!$I391+BV$4*tempmid!$I391^2+BV$5*tempmid!$I391^6)*(L281/L$56)^$BW$1</f>
        <v>-16.055580118542029</v>
      </c>
      <c r="BW281" s="12">
        <f>(BW$3*tempmid!$I391+BW$4*tempmid!$I391^2+BW$5*tempmid!$I391^6)*(M281/M$56)^$BW$1</f>
        <v>-14.596157245300075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191"/>
        <v>2236</v>
      </c>
      <c r="B282" s="5">
        <f t="shared" ref="B282:D297" si="226">B281*(1+E282)</f>
        <v>1165.4049599792006</v>
      </c>
      <c r="C282" s="5">
        <f t="shared" si="226"/>
        <v>2964.1663252418707</v>
      </c>
      <c r="D282" s="5">
        <f t="shared" si="226"/>
        <v>4369.9455615769593</v>
      </c>
      <c r="E282" s="15">
        <f t="shared" ref="E282:G297" si="227">E281*$E$5</f>
        <v>3.7945717344426738E-8</v>
      </c>
      <c r="F282" s="15">
        <f t="shared" si="227"/>
        <v>7.4755607636836019E-8</v>
      </c>
      <c r="G282" s="15">
        <f t="shared" si="227"/>
        <v>1.5261091377378576E-7</v>
      </c>
      <c r="H282" s="5">
        <f t="shared" si="194"/>
        <v>294690.66990150569</v>
      </c>
      <c r="I282" s="5">
        <f t="shared" si="194"/>
        <v>143356.35258026139</v>
      </c>
      <c r="J282" s="5">
        <f t="shared" si="194"/>
        <v>50480.706674233574</v>
      </c>
      <c r="K282" s="5">
        <f t="shared" si="195"/>
        <v>252865.46738806152</v>
      </c>
      <c r="L282" s="5">
        <f t="shared" si="195"/>
        <v>48363.127048399947</v>
      </c>
      <c r="M282" s="5">
        <f t="shared" si="195"/>
        <v>11551.793028748134</v>
      </c>
      <c r="N282" s="15">
        <f t="shared" si="196"/>
        <v>7.4122155876654716E-5</v>
      </c>
      <c r="O282" s="15">
        <f t="shared" si="196"/>
        <v>1.9430186024373963E-3</v>
      </c>
      <c r="P282" s="15">
        <f t="shared" si="196"/>
        <v>1.9038616455482327E-3</v>
      </c>
      <c r="Q282" s="5">
        <f t="shared" si="197"/>
        <v>3616.2230411871101</v>
      </c>
      <c r="R282" s="5">
        <f t="shared" si="197"/>
        <v>5386.0746905572132</v>
      </c>
      <c r="S282" s="5">
        <f t="shared" si="197"/>
        <v>3629.8211802175429</v>
      </c>
      <c r="T282" s="5">
        <f t="shared" ref="T282:V297" si="228">T281*(1+W282)</f>
        <v>12.271250536692452</v>
      </c>
      <c r="U282" s="5">
        <f t="shared" si="228"/>
        <v>37.571231365848924</v>
      </c>
      <c r="V282" s="5">
        <f t="shared" si="228"/>
        <v>71.905118199747406</v>
      </c>
      <c r="W282" s="15">
        <f t="shared" si="199"/>
        <v>-1.0734613539272964E-2</v>
      </c>
      <c r="X282" s="15">
        <f t="shared" si="199"/>
        <v>-1.217998157191269E-2</v>
      </c>
      <c r="Y282" s="15">
        <f t="shared" si="199"/>
        <v>-9.7425357312937999E-3</v>
      </c>
      <c r="Z282" s="5">
        <f t="shared" si="202"/>
        <v>2875.722866877551</v>
      </c>
      <c r="AA282" s="5">
        <f t="shared" si="202"/>
        <v>14879.591564960388</v>
      </c>
      <c r="AB282" s="5">
        <f t="shared" si="202"/>
        <v>73256.067957217616</v>
      </c>
      <c r="AC282" s="16">
        <f t="shared" si="223"/>
        <v>0.92505286577774548</v>
      </c>
      <c r="AD282" s="16">
        <f t="shared" si="223"/>
        <v>3.0748593732961074</v>
      </c>
      <c r="AE282" s="16">
        <f t="shared" si="223"/>
        <v>21.242536033538741</v>
      </c>
      <c r="AF282" s="15">
        <f t="shared" si="209"/>
        <v>-4.0504037456468023E-3</v>
      </c>
      <c r="AG282" s="15">
        <f t="shared" si="209"/>
        <v>2.9673830763510267E-4</v>
      </c>
      <c r="AH282" s="15">
        <f t="shared" si="209"/>
        <v>9.7937136394747881E-3</v>
      </c>
      <c r="AI282" s="1">
        <f t="shared" si="224"/>
        <v>587172.41783155419</v>
      </c>
      <c r="AJ282" s="1">
        <f t="shared" si="224"/>
        <v>280350.22130267613</v>
      </c>
      <c r="AK282" s="1">
        <f t="shared" si="224"/>
        <v>98791.328838902089</v>
      </c>
      <c r="AL282" s="14">
        <f t="shared" ref="AL282:AN297" si="229">AL281*(1+AO282)</f>
        <v>94.225316131649947</v>
      </c>
      <c r="AM282" s="14">
        <f t="shared" si="229"/>
        <v>23.227268228489844</v>
      </c>
      <c r="AN282" s="14">
        <f t="shared" si="229"/>
        <v>7.2525547971991831</v>
      </c>
      <c r="AO282" s="11">
        <f t="shared" ref="AO282:AQ297" si="230">AO$5*AO281</f>
        <v>2.1274837358176541E-3</v>
      </c>
      <c r="AP282" s="11">
        <f t="shared" si="230"/>
        <v>2.6800683906705318E-3</v>
      </c>
      <c r="AQ282" s="11">
        <f t="shared" si="230"/>
        <v>2.4311601860536971E-3</v>
      </c>
      <c r="AR282" s="1">
        <f t="shared" si="203"/>
        <v>294690.66990150569</v>
      </c>
      <c r="AS282" s="1">
        <f t="shared" si="203"/>
        <v>143356.35258026139</v>
      </c>
      <c r="AT282" s="1">
        <f t="shared" si="203"/>
        <v>50480.706674233574</v>
      </c>
      <c r="AU282" s="1">
        <f t="shared" si="210"/>
        <v>58938.133980301143</v>
      </c>
      <c r="AV282" s="1">
        <f t="shared" si="210"/>
        <v>28671.270516052278</v>
      </c>
      <c r="AW282" s="1">
        <f t="shared" si="210"/>
        <v>10096.141334846716</v>
      </c>
      <c r="AX282" s="1">
        <f t="shared" si="211"/>
        <v>202292.37391044921</v>
      </c>
      <c r="AY282" s="1">
        <f t="shared" si="211"/>
        <v>38690.501638719958</v>
      </c>
      <c r="AZ282" s="1">
        <f t="shared" si="211"/>
        <v>9241.4344229985072</v>
      </c>
      <c r="BA282" s="1">
        <f t="shared" si="212"/>
        <v>14238.299350345733</v>
      </c>
      <c r="BB282" s="1">
        <f t="shared" si="212"/>
        <v>31311.524612375699</v>
      </c>
      <c r="BC282" s="1">
        <f t="shared" si="212"/>
        <v>39903.94985629071</v>
      </c>
      <c r="BD282" s="1">
        <f>SUM(BA282:BC282)*BT282*0.75+0.1*econlow!BD282+0.15*econhigh!BD282</f>
        <v>124.064480850883</v>
      </c>
      <c r="BE282" s="2">
        <f t="shared" si="225"/>
        <v>0.14950789050460667</v>
      </c>
      <c r="BF282" s="2">
        <f t="shared" si="225"/>
        <v>0.11076968641152254</v>
      </c>
      <c r="BG282" s="2">
        <f t="shared" si="225"/>
        <v>5.7402569690651904E-2</v>
      </c>
      <c r="BH282" s="2">
        <f t="shared" si="206"/>
        <v>6.9037930556890642E-2</v>
      </c>
      <c r="BI282" s="2">
        <f t="shared" si="213"/>
        <v>2.2352609323137459E-3</v>
      </c>
      <c r="BJ282" s="2">
        <f t="shared" si="213"/>
        <v>1.2269923427707043E-3</v>
      </c>
      <c r="BK282" s="2">
        <f t="shared" si="213"/>
        <v>3.295055007090149E-4</v>
      </c>
      <c r="BL282" s="2">
        <f t="shared" si="207"/>
        <v>658.71054154820195</v>
      </c>
      <c r="BM282" s="2">
        <f t="shared" si="207"/>
        <v>175.89714690351801</v>
      </c>
      <c r="BN282" s="2">
        <f t="shared" si="207"/>
        <v>16.633670528838245</v>
      </c>
      <c r="BO282" s="2">
        <f t="shared" si="214"/>
        <v>3064.1742927198088</v>
      </c>
      <c r="BP282" s="2">
        <f t="shared" si="214"/>
        <v>213.44051214160444</v>
      </c>
      <c r="BQ282" s="2">
        <f t="shared" si="214"/>
        <v>7.9112143572689506</v>
      </c>
      <c r="BR282" s="11">
        <f t="shared" si="215"/>
        <v>3.0810737769692426E-2</v>
      </c>
      <c r="BS282" s="17">
        <f t="shared" si="204"/>
        <v>2.0293073777050654E-4</v>
      </c>
      <c r="BT282" s="17">
        <f t="shared" si="205"/>
        <v>1.4553697377021008E-3</v>
      </c>
      <c r="BU282" s="12">
        <f>(BU$3*tempmid!$I392+BU$4*tempmid!$I392^2+BU$5*tempmid!$I392^6)*(K282/K$56)^$BW$1</f>
        <v>-22.626361995172278</v>
      </c>
      <c r="BV282" s="12">
        <f>(BV$3*tempmid!$I392+BV$4*tempmid!$I392^2+BV$5*tempmid!$I392^6)*(L282/L$56)^$BW$1</f>
        <v>-16.15571969551867</v>
      </c>
      <c r="BW282" s="12">
        <f>(BW$3*tempmid!$I392+BW$4*tempmid!$I392^2+BW$5*tempmid!$I392^6)*(M282/M$56)^$BW$1</f>
        <v>-14.678976708975524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191"/>
        <v>2237</v>
      </c>
      <c r="B283" s="5">
        <f t="shared" si="226"/>
        <v>1165.4050019902215</v>
      </c>
      <c r="C283" s="5">
        <f t="shared" si="226"/>
        <v>2964.1665357505226</v>
      </c>
      <c r="D283" s="5">
        <f t="shared" si="226"/>
        <v>4369.946195133276</v>
      </c>
      <c r="E283" s="15">
        <f t="shared" si="227"/>
        <v>3.60484314772054E-8</v>
      </c>
      <c r="F283" s="15">
        <f t="shared" si="227"/>
        <v>7.1017827254994215E-8</v>
      </c>
      <c r="G283" s="15">
        <f t="shared" si="227"/>
        <v>1.4498036808509648E-7</v>
      </c>
      <c r="H283" s="5">
        <f t="shared" si="194"/>
        <v>294703.44859099475</v>
      </c>
      <c r="I283" s="5">
        <f t="shared" si="194"/>
        <v>143630.10951408677</v>
      </c>
      <c r="J283" s="5">
        <f t="shared" si="194"/>
        <v>50575.311925358146</v>
      </c>
      <c r="K283" s="5">
        <f t="shared" si="195"/>
        <v>252876.42329294508</v>
      </c>
      <c r="L283" s="5">
        <f t="shared" si="195"/>
        <v>48455.479063601211</v>
      </c>
      <c r="M283" s="5">
        <f t="shared" si="195"/>
        <v>11573.440419399874</v>
      </c>
      <c r="N283" s="15">
        <f t="shared" si="196"/>
        <v>4.332701098630487E-5</v>
      </c>
      <c r="O283" s="15">
        <f t="shared" si="196"/>
        <v>1.9095542583267289E-3</v>
      </c>
      <c r="P283" s="15">
        <f t="shared" si="196"/>
        <v>1.8739420450026856E-3</v>
      </c>
      <c r="Q283" s="5">
        <f t="shared" si="197"/>
        <v>3577.5594115682838</v>
      </c>
      <c r="R283" s="5">
        <f t="shared" si="197"/>
        <v>5330.6325093790774</v>
      </c>
      <c r="S283" s="5">
        <f t="shared" si="197"/>
        <v>3601.1938448447399</v>
      </c>
      <c r="T283" s="5">
        <f t="shared" si="228"/>
        <v>12.139523404537464</v>
      </c>
      <c r="U283" s="5">
        <f t="shared" si="228"/>
        <v>37.113614460178816</v>
      </c>
      <c r="V283" s="5">
        <f t="shared" si="228"/>
        <v>71.204580016423463</v>
      </c>
      <c r="W283" s="15">
        <f t="shared" si="199"/>
        <v>-1.0734613539272964E-2</v>
      </c>
      <c r="X283" s="15">
        <f t="shared" si="199"/>
        <v>-1.217998157191269E-2</v>
      </c>
      <c r="Y283" s="15">
        <f t="shared" si="199"/>
        <v>-9.7425357312937999E-3</v>
      </c>
      <c r="Z283" s="5">
        <f t="shared" si="202"/>
        <v>2833.5404097009305</v>
      </c>
      <c r="AA283" s="5">
        <f t="shared" si="202"/>
        <v>14731.288739576075</v>
      </c>
      <c r="AB283" s="5">
        <f t="shared" si="202"/>
        <v>73392.301726233811</v>
      </c>
      <c r="AC283" s="16">
        <f t="shared" si="223"/>
        <v>0.92130602818527796</v>
      </c>
      <c r="AD283" s="16">
        <f t="shared" si="223"/>
        <v>3.0757718018627553</v>
      </c>
      <c r="AE283" s="16">
        <f t="shared" si="223"/>
        <v>21.450579348427443</v>
      </c>
      <c r="AF283" s="15">
        <f t="shared" si="209"/>
        <v>-4.0504037456468023E-3</v>
      </c>
      <c r="AG283" s="15">
        <f t="shared" si="209"/>
        <v>2.9673830763510267E-4</v>
      </c>
      <c r="AH283" s="15">
        <f t="shared" si="209"/>
        <v>9.7937136394747881E-3</v>
      </c>
      <c r="AI283" s="1">
        <f t="shared" si="224"/>
        <v>587393.31002869993</v>
      </c>
      <c r="AJ283" s="1">
        <f t="shared" si="224"/>
        <v>280986.46968846081</v>
      </c>
      <c r="AK283" s="1">
        <f t="shared" si="224"/>
        <v>99008.337289858595</v>
      </c>
      <c r="AL283" s="14">
        <f t="shared" si="229"/>
        <v>94.4237743309466</v>
      </c>
      <c r="AM283" s="14">
        <f t="shared" si="229"/>
        <v>23.288896389196839</v>
      </c>
      <c r="AN283" s="14">
        <f t="shared" si="229"/>
        <v>7.270010598444606</v>
      </c>
      <c r="AO283" s="11">
        <f t="shared" si="230"/>
        <v>2.1062088984594774E-3</v>
      </c>
      <c r="AP283" s="11">
        <f t="shared" si="230"/>
        <v>2.6532677067638267E-3</v>
      </c>
      <c r="AQ283" s="11">
        <f t="shared" si="230"/>
        <v>2.4068485841931601E-3</v>
      </c>
      <c r="AR283" s="1">
        <f t="shared" si="203"/>
        <v>294703.44859099475</v>
      </c>
      <c r="AS283" s="1">
        <f t="shared" si="203"/>
        <v>143630.10951408677</v>
      </c>
      <c r="AT283" s="1">
        <f t="shared" si="203"/>
        <v>50575.311925358146</v>
      </c>
      <c r="AU283" s="1">
        <f t="shared" si="210"/>
        <v>58940.689718198955</v>
      </c>
      <c r="AV283" s="1">
        <f t="shared" si="210"/>
        <v>28726.021902817356</v>
      </c>
      <c r="AW283" s="1">
        <f t="shared" si="210"/>
        <v>10115.062385071629</v>
      </c>
      <c r="AX283" s="1">
        <f t="shared" si="211"/>
        <v>202301.13863435606</v>
      </c>
      <c r="AY283" s="1">
        <f t="shared" si="211"/>
        <v>38764.383250880957</v>
      </c>
      <c r="AZ283" s="1">
        <f t="shared" si="211"/>
        <v>9258.7523355198991</v>
      </c>
      <c r="BA283" s="1">
        <f t="shared" si="212"/>
        <v>14238.350356035582</v>
      </c>
      <c r="BB283" s="1">
        <f t="shared" si="212"/>
        <v>31317.181675488191</v>
      </c>
      <c r="BC283" s="1">
        <f t="shared" si="212"/>
        <v>39912.137004181772</v>
      </c>
      <c r="BD283" s="1">
        <f>SUM(BA283:BC283)*BT283*0.75+0.1*econlow!BD283+0.15*econhigh!BD283</f>
        <v>120.46740702495126</v>
      </c>
      <c r="BE283" s="2">
        <f t="shared" si="225"/>
        <v>0.14950789050460667</v>
      </c>
      <c r="BF283" s="2">
        <f t="shared" si="225"/>
        <v>0.11076968641152254</v>
      </c>
      <c r="BG283" s="2">
        <f t="shared" si="225"/>
        <v>5.7402569690651904E-2</v>
      </c>
      <c r="BH283" s="2">
        <f t="shared" si="206"/>
        <v>6.8915142086122511E-2</v>
      </c>
      <c r="BI283" s="2">
        <f t="shared" si="213"/>
        <v>2.2352609323137459E-3</v>
      </c>
      <c r="BJ283" s="2">
        <f t="shared" si="213"/>
        <v>1.2269923427707043E-3</v>
      </c>
      <c r="BK283" s="2">
        <f t="shared" si="213"/>
        <v>3.295055007090149E-4</v>
      </c>
      <c r="BL283" s="2">
        <f t="shared" si="207"/>
        <v>658.73910525358303</v>
      </c>
      <c r="BM283" s="2">
        <f t="shared" si="207"/>
        <v>176.23304456510215</v>
      </c>
      <c r="BN283" s="2">
        <f t="shared" si="207"/>
        <v>16.66484347947975</v>
      </c>
      <c r="BO283" s="2">
        <f t="shared" si="214"/>
        <v>3109.9250091812064</v>
      </c>
      <c r="BP283" s="2">
        <f t="shared" si="214"/>
        <v>216.00095512873472</v>
      </c>
      <c r="BQ283" s="2">
        <f t="shared" si="214"/>
        <v>7.9113280252501132</v>
      </c>
      <c r="BR283" s="11">
        <f t="shared" si="215"/>
        <v>3.078007835148841E-2</v>
      </c>
      <c r="BS283" s="17">
        <f t="shared" si="204"/>
        <v>1.9686517644313292E-4</v>
      </c>
      <c r="BT283" s="17">
        <f t="shared" si="205"/>
        <v>1.4129803278661172E-3</v>
      </c>
      <c r="BU283" s="12">
        <f>(BU$3*tempmid!$I393+BU$4*tempmid!$I393^2+BU$5*tempmid!$I393^6)*(K283/K$56)^$BW$1</f>
        <v>-22.791188539264585</v>
      </c>
      <c r="BV283" s="12">
        <f>(BV$3*tempmid!$I393+BV$4*tempmid!$I393^2+BV$5*tempmid!$I393^6)*(L283/L$56)^$BW$1</f>
        <v>-16.255678511629693</v>
      </c>
      <c r="BW283" s="12">
        <f>(BW$3*tempmid!$I393+BW$4*tempmid!$I393^2+BW$5*tempmid!$I393^6)*(M283/M$56)^$BW$1</f>
        <v>-14.761628900426055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191"/>
        <v>2238</v>
      </c>
      <c r="B284" s="5">
        <f t="shared" si="226"/>
        <v>1165.4050419006926</v>
      </c>
      <c r="C284" s="5">
        <f t="shared" si="226"/>
        <v>2964.166735733756</v>
      </c>
      <c r="D284" s="5">
        <f t="shared" si="226"/>
        <v>4369.9467970118631</v>
      </c>
      <c r="E284" s="15">
        <f t="shared" si="227"/>
        <v>3.4246009903345128E-8</v>
      </c>
      <c r="F284" s="15">
        <f t="shared" si="227"/>
        <v>6.7466935892244502E-8</v>
      </c>
      <c r="G284" s="15">
        <f t="shared" si="227"/>
        <v>1.3773134968084164E-7</v>
      </c>
      <c r="H284" s="5">
        <f t="shared" si="194"/>
        <v>294707.22870080383</v>
      </c>
      <c r="I284" s="5">
        <f t="shared" si="194"/>
        <v>143899.63155160891</v>
      </c>
      <c r="J284" s="5">
        <f t="shared" si="194"/>
        <v>50668.596666023608</v>
      </c>
      <c r="K284" s="5">
        <f t="shared" si="195"/>
        <v>252879.65823466607</v>
      </c>
      <c r="L284" s="5">
        <f t="shared" si="195"/>
        <v>48546.402541012147</v>
      </c>
      <c r="M284" s="5">
        <f t="shared" si="195"/>
        <v>11594.785707842122</v>
      </c>
      <c r="N284" s="15">
        <f t="shared" si="196"/>
        <v>1.2792579390685788E-5</v>
      </c>
      <c r="O284" s="15">
        <f t="shared" si="196"/>
        <v>1.8764333604377459E-3</v>
      </c>
      <c r="P284" s="15">
        <f t="shared" si="196"/>
        <v>1.8443338945666188E-3</v>
      </c>
      <c r="Q284" s="5">
        <f t="shared" si="197"/>
        <v>3539.20109000501</v>
      </c>
      <c r="R284" s="5">
        <f t="shared" si="197"/>
        <v>5275.5866050491277</v>
      </c>
      <c r="S284" s="5">
        <f t="shared" si="197"/>
        <v>3572.6866730643528</v>
      </c>
      <c r="T284" s="5">
        <f t="shared" si="228"/>
        <v>12.009210312238794</v>
      </c>
      <c r="U284" s="5">
        <f t="shared" si="228"/>
        <v>36.661571319986763</v>
      </c>
      <c r="V284" s="5">
        <f t="shared" si="228"/>
        <v>70.510866851381692</v>
      </c>
      <c r="W284" s="15">
        <f t="shared" si="199"/>
        <v>-1.0734613539272964E-2</v>
      </c>
      <c r="X284" s="15">
        <f t="shared" si="199"/>
        <v>-1.217998157191269E-2</v>
      </c>
      <c r="Y284" s="15">
        <f t="shared" si="199"/>
        <v>-9.7425357312937999E-3</v>
      </c>
      <c r="Z284" s="5">
        <f t="shared" si="202"/>
        <v>2791.8907264180457</v>
      </c>
      <c r="AA284" s="5">
        <f t="shared" si="202"/>
        <v>14583.976860318448</v>
      </c>
      <c r="AB284" s="5">
        <f t="shared" si="202"/>
        <v>73526.592515591314</v>
      </c>
      <c r="AC284" s="16">
        <f t="shared" si="223"/>
        <v>0.91757436679782933</v>
      </c>
      <c r="AD284" s="16">
        <f t="shared" si="223"/>
        <v>3.0766845011819117</v>
      </c>
      <c r="AE284" s="16">
        <f t="shared" si="223"/>
        <v>21.660660179966772</v>
      </c>
      <c r="AF284" s="15">
        <f t="shared" si="209"/>
        <v>-4.0504037456468023E-3</v>
      </c>
      <c r="AG284" s="15">
        <f t="shared" si="209"/>
        <v>2.9673830763510267E-4</v>
      </c>
      <c r="AH284" s="15">
        <f t="shared" si="209"/>
        <v>9.7937136394747881E-3</v>
      </c>
      <c r="AI284" s="1">
        <f t="shared" si="224"/>
        <v>587594.6687440289</v>
      </c>
      <c r="AJ284" s="1">
        <f t="shared" si="224"/>
        <v>281613.84462243208</v>
      </c>
      <c r="AK284" s="1">
        <f t="shared" si="224"/>
        <v>99222.56594594437</v>
      </c>
      <c r="AL284" s="14">
        <f t="shared" si="229"/>
        <v>94.620661762731359</v>
      </c>
      <c r="AM284" s="14">
        <f t="shared" si="229"/>
        <v>23.35007014914531</v>
      </c>
      <c r="AN284" s="14">
        <f t="shared" si="229"/>
        <v>7.2873334350133812</v>
      </c>
      <c r="AO284" s="11">
        <f t="shared" si="230"/>
        <v>2.0851468094748825E-3</v>
      </c>
      <c r="AP284" s="11">
        <f t="shared" si="230"/>
        <v>2.6267350296961885E-3</v>
      </c>
      <c r="AQ284" s="11">
        <f t="shared" si="230"/>
        <v>2.3827800983512283E-3</v>
      </c>
      <c r="AR284" s="1">
        <f t="shared" si="203"/>
        <v>294707.22870080383</v>
      </c>
      <c r="AS284" s="1">
        <f t="shared" si="203"/>
        <v>143899.63155160891</v>
      </c>
      <c r="AT284" s="1">
        <f t="shared" si="203"/>
        <v>50668.596666023608</v>
      </c>
      <c r="AU284" s="1">
        <f t="shared" si="210"/>
        <v>58941.445740160765</v>
      </c>
      <c r="AV284" s="1">
        <f t="shared" si="210"/>
        <v>28779.926310321782</v>
      </c>
      <c r="AW284" s="1">
        <f t="shared" si="210"/>
        <v>10133.719333204723</v>
      </c>
      <c r="AX284" s="1">
        <f t="shared" si="211"/>
        <v>202303.72658773285</v>
      </c>
      <c r="AY284" s="1">
        <f t="shared" si="211"/>
        <v>38837.122032809726</v>
      </c>
      <c r="AZ284" s="1">
        <f t="shared" si="211"/>
        <v>9275.8285662736962</v>
      </c>
      <c r="BA284" s="1">
        <f t="shared" si="212"/>
        <v>14238.365752083429</v>
      </c>
      <c r="BB284" s="1">
        <f t="shared" si="212"/>
        <v>31322.74063781141</v>
      </c>
      <c r="BC284" s="1">
        <f t="shared" si="212"/>
        <v>39920.194719120758</v>
      </c>
      <c r="BD284" s="1">
        <f>SUM(BA284:BC284)*BT284*0.75+0.1*econlow!BD284+0.15*econhigh!BD284</f>
        <v>116.97421660945187</v>
      </c>
      <c r="BE284" s="2">
        <f t="shared" si="225"/>
        <v>0.14950789050460667</v>
      </c>
      <c r="BF284" s="2">
        <f t="shared" si="225"/>
        <v>0.11076968641152254</v>
      </c>
      <c r="BG284" s="2">
        <f t="shared" si="225"/>
        <v>5.7402569690651904E-2</v>
      </c>
      <c r="BH284" s="2">
        <f t="shared" si="206"/>
        <v>6.8793381173946566E-2</v>
      </c>
      <c r="BI284" s="2">
        <f t="shared" si="213"/>
        <v>2.2352609323137459E-3</v>
      </c>
      <c r="BJ284" s="2">
        <f t="shared" si="213"/>
        <v>1.2269923427707043E-3</v>
      </c>
      <c r="BK284" s="2">
        <f t="shared" si="213"/>
        <v>3.295055007090149E-4</v>
      </c>
      <c r="BL284" s="2">
        <f t="shared" si="207"/>
        <v>658.74755478535906</v>
      </c>
      <c r="BM284" s="2">
        <f t="shared" si="207"/>
        <v>176.56374604134976</v>
      </c>
      <c r="BN284" s="2">
        <f t="shared" si="207"/>
        <v>16.695581314661233</v>
      </c>
      <c r="BO284" s="2">
        <f t="shared" si="214"/>
        <v>3156.3596427748112</v>
      </c>
      <c r="BP284" s="2">
        <f t="shared" si="214"/>
        <v>218.59218804818244</v>
      </c>
      <c r="BQ284" s="2">
        <f t="shared" si="214"/>
        <v>7.9114441503112065</v>
      </c>
      <c r="BR284" s="11">
        <f t="shared" si="215"/>
        <v>3.0749707059488623E-2</v>
      </c>
      <c r="BS284" s="17">
        <f t="shared" si="204"/>
        <v>1.9098659411227324E-4</v>
      </c>
      <c r="BT284" s="17">
        <f t="shared" si="205"/>
        <v>1.3718255610350651E-3</v>
      </c>
      <c r="BU284" s="12">
        <f>(BU$3*tempmid!$I394+BU$4*tempmid!$I394^2+BU$5*tempmid!$I394^6)*(K284/K$56)^$BW$1</f>
        <v>-22.955882035739329</v>
      </c>
      <c r="BV284" s="12">
        <f>(BV$3*tempmid!$I394+BV$4*tempmid!$I394^2+BV$5*tempmid!$I394^6)*(L284/L$56)^$BW$1</f>
        <v>-16.355457038615864</v>
      </c>
      <c r="BW284" s="12">
        <f>(BW$3*tempmid!$I394+BW$4*tempmid!$I394^2+BW$5*tempmid!$I394^6)*(M284/M$56)^$BW$1</f>
        <v>-14.844114256230224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191"/>
        <v>2239</v>
      </c>
      <c r="B285" s="5">
        <f t="shared" si="226"/>
        <v>1165.4050798156418</v>
      </c>
      <c r="C285" s="5">
        <f t="shared" si="226"/>
        <v>2964.166925717841</v>
      </c>
      <c r="D285" s="5">
        <f t="shared" si="226"/>
        <v>4369.9473687965992</v>
      </c>
      <c r="E285" s="15">
        <f t="shared" si="227"/>
        <v>3.2533709408177867E-8</v>
      </c>
      <c r="F285" s="15">
        <f t="shared" si="227"/>
        <v>6.4093589097632269E-8</v>
      </c>
      <c r="G285" s="15">
        <f t="shared" si="227"/>
        <v>1.3084478219679956E-7</v>
      </c>
      <c r="H285" s="5">
        <f t="shared" si="194"/>
        <v>294702.08533453243</v>
      </c>
      <c r="I285" s="5">
        <f t="shared" si="194"/>
        <v>144164.94163849432</v>
      </c>
      <c r="J285" s="5">
        <f t="shared" si="194"/>
        <v>50760.568519532993</v>
      </c>
      <c r="K285" s="5">
        <f t="shared" si="195"/>
        <v>252875.23663544701</v>
      </c>
      <c r="L285" s="5">
        <f t="shared" si="195"/>
        <v>48635.905214272461</v>
      </c>
      <c r="M285" s="5">
        <f t="shared" si="195"/>
        <v>11615.830634937714</v>
      </c>
      <c r="N285" s="15">
        <f t="shared" si="196"/>
        <v>-1.7484993652394643E-5</v>
      </c>
      <c r="O285" s="15">
        <f t="shared" si="196"/>
        <v>1.8436520231277509E-3</v>
      </c>
      <c r="P285" s="15">
        <f t="shared" si="196"/>
        <v>1.8150337251474635E-3</v>
      </c>
      <c r="Q285" s="5">
        <f t="shared" si="197"/>
        <v>3501.1480293518775</v>
      </c>
      <c r="R285" s="5">
        <f t="shared" si="197"/>
        <v>5220.9382712507968</v>
      </c>
      <c r="S285" s="5">
        <f t="shared" si="197"/>
        <v>3544.3014801206873</v>
      </c>
      <c r="T285" s="5">
        <f t="shared" si="228"/>
        <v>11.88029608062506</v>
      </c>
      <c r="U285" s="5">
        <f t="shared" si="228"/>
        <v>36.215034056911961</v>
      </c>
      <c r="V285" s="5">
        <f t="shared" si="228"/>
        <v>69.823912211637605</v>
      </c>
      <c r="W285" s="15">
        <f t="shared" si="199"/>
        <v>-1.0734613539272964E-2</v>
      </c>
      <c r="X285" s="15">
        <f t="shared" si="199"/>
        <v>-1.217998157191269E-2</v>
      </c>
      <c r="Y285" s="15">
        <f t="shared" si="199"/>
        <v>-9.7425357312937999E-3</v>
      </c>
      <c r="Z285" s="5">
        <f t="shared" si="202"/>
        <v>2750.769247021401</v>
      </c>
      <c r="AA285" s="5">
        <f t="shared" si="202"/>
        <v>14437.660745824418</v>
      </c>
      <c r="AB285" s="5">
        <f t="shared" si="202"/>
        <v>73658.951601384571</v>
      </c>
      <c r="AC285" s="16">
        <f t="shared" si="223"/>
        <v>0.91385782014564187</v>
      </c>
      <c r="AD285" s="16">
        <f t="shared" si="223"/>
        <v>3.0775974713339198</v>
      </c>
      <c r="AE285" s="16">
        <f t="shared" si="223"/>
        <v>21.872798483011341</v>
      </c>
      <c r="AF285" s="15">
        <f t="shared" si="209"/>
        <v>-4.0504037456468023E-3</v>
      </c>
      <c r="AG285" s="15">
        <f t="shared" si="209"/>
        <v>2.9673830763510267E-4</v>
      </c>
      <c r="AH285" s="15">
        <f t="shared" si="209"/>
        <v>9.7937136394747881E-3</v>
      </c>
      <c r="AI285" s="1">
        <f t="shared" si="224"/>
        <v>587776.64760978683</v>
      </c>
      <c r="AJ285" s="1">
        <f t="shared" si="224"/>
        <v>282232.38647051062</v>
      </c>
      <c r="AK285" s="1">
        <f t="shared" si="224"/>
        <v>99434.028684554651</v>
      </c>
      <c r="AL285" s="14">
        <f t="shared" si="229"/>
        <v>94.81598675400646</v>
      </c>
      <c r="AM285" s="14">
        <f t="shared" si="229"/>
        <v>23.410791251879864</v>
      </c>
      <c r="AN285" s="14">
        <f t="shared" si="229"/>
        <v>7.3045239069615908</v>
      </c>
      <c r="AO285" s="11">
        <f t="shared" si="230"/>
        <v>2.0642953413801336E-3</v>
      </c>
      <c r="AP285" s="11">
        <f t="shared" si="230"/>
        <v>2.6004676793992265E-3</v>
      </c>
      <c r="AQ285" s="11">
        <f t="shared" si="230"/>
        <v>2.3589522973677161E-3</v>
      </c>
      <c r="AR285" s="1">
        <f t="shared" si="203"/>
        <v>294702.08533453243</v>
      </c>
      <c r="AS285" s="1">
        <f t="shared" si="203"/>
        <v>144164.94163849432</v>
      </c>
      <c r="AT285" s="1">
        <f t="shared" si="203"/>
        <v>50760.568519532993</v>
      </c>
      <c r="AU285" s="1">
        <f t="shared" si="210"/>
        <v>58940.417066906492</v>
      </c>
      <c r="AV285" s="1">
        <f t="shared" si="210"/>
        <v>28832.988327698866</v>
      </c>
      <c r="AW285" s="1">
        <f t="shared" si="210"/>
        <v>10152.1137039066</v>
      </c>
      <c r="AX285" s="1">
        <f t="shared" si="211"/>
        <v>202300.1893083576</v>
      </c>
      <c r="AY285" s="1">
        <f t="shared" si="211"/>
        <v>38908.724171417969</v>
      </c>
      <c r="AZ285" s="1">
        <f t="shared" si="211"/>
        <v>9292.6645079501704</v>
      </c>
      <c r="BA285" s="1">
        <f t="shared" si="212"/>
        <v>14238.345838031713</v>
      </c>
      <c r="BB285" s="1">
        <f t="shared" si="212"/>
        <v>31328.202506251117</v>
      </c>
      <c r="BC285" s="1">
        <f t="shared" si="212"/>
        <v>39928.124354956977</v>
      </c>
      <c r="BD285" s="1">
        <f>SUM(BA285:BC285)*BT285*0.75+0.1*econlow!BD285+0.15*econhigh!BD285</f>
        <v>113.58192331707835</v>
      </c>
      <c r="BE285" s="2">
        <f t="shared" si="225"/>
        <v>0.14950789050460667</v>
      </c>
      <c r="BF285" s="2">
        <f t="shared" si="225"/>
        <v>0.11076968641152254</v>
      </c>
      <c r="BG285" s="2">
        <f t="shared" si="225"/>
        <v>5.7402569690651904E-2</v>
      </c>
      <c r="BH285" s="2">
        <f t="shared" si="206"/>
        <v>6.8672644757359541E-2</v>
      </c>
      <c r="BI285" s="2">
        <f t="shared" si="213"/>
        <v>2.2352609323137459E-3</v>
      </c>
      <c r="BJ285" s="2">
        <f t="shared" si="213"/>
        <v>1.2269923427707043E-3</v>
      </c>
      <c r="BK285" s="2">
        <f t="shared" si="213"/>
        <v>3.295055007090149E-4</v>
      </c>
      <c r="BL285" s="2">
        <f t="shared" si="207"/>
        <v>658.7360580196721</v>
      </c>
      <c r="BM285" s="2">
        <f t="shared" si="207"/>
        <v>176.88927948641799</v>
      </c>
      <c r="BN285" s="2">
        <f t="shared" si="207"/>
        <v>16.725886546302977</v>
      </c>
      <c r="BO285" s="2">
        <f t="shared" si="214"/>
        <v>3203.4884171679655</v>
      </c>
      <c r="BP285" s="2">
        <f t="shared" si="214"/>
        <v>221.21458119799587</v>
      </c>
      <c r="BQ285" s="2">
        <f t="shared" si="214"/>
        <v>7.9115627052308826</v>
      </c>
      <c r="BR285" s="11">
        <f t="shared" si="215"/>
        <v>3.0719620210166915E-2</v>
      </c>
      <c r="BS285" s="17">
        <f t="shared" si="204"/>
        <v>1.8528901129365118E-4</v>
      </c>
      <c r="BT285" s="17">
        <f t="shared" si="205"/>
        <v>1.3318694767330728E-3</v>
      </c>
      <c r="BU285" s="12">
        <f>(BU$3*tempmid!$I395+BU$4*tempmid!$I395^2+BU$5*tempmid!$I395^6)*(K285/K$56)^$BW$1</f>
        <v>-23.120442886853407</v>
      </c>
      <c r="BV285" s="12">
        <f>(BV$3*tempmid!$I395+BV$4*tempmid!$I395^2+BV$5*tempmid!$I395^6)*(L285/L$56)^$BW$1</f>
        <v>-16.455055773594708</v>
      </c>
      <c r="BW285" s="12">
        <f>(BW$3*tempmid!$I395+BW$4*tempmid!$I395^2+BW$5*tempmid!$I395^6)*(M285/M$56)^$BW$1</f>
        <v>-14.926433232646424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191"/>
        <v>2240</v>
      </c>
      <c r="B286" s="5">
        <f t="shared" si="226"/>
        <v>1165.4051158348443</v>
      </c>
      <c r="C286" s="5">
        <f t="shared" si="226"/>
        <v>2964.1671062027331</v>
      </c>
      <c r="D286" s="5">
        <f t="shared" si="226"/>
        <v>4369.9479119921707</v>
      </c>
      <c r="E286" s="15">
        <f t="shared" si="227"/>
        <v>3.0907023937768974E-8</v>
      </c>
      <c r="F286" s="15">
        <f t="shared" si="227"/>
        <v>6.0888909642750647E-8</v>
      </c>
      <c r="G286" s="15">
        <f t="shared" si="227"/>
        <v>1.2430254308695959E-7</v>
      </c>
      <c r="H286" s="5">
        <f t="shared" si="194"/>
        <v>294688.09328919224</v>
      </c>
      <c r="I286" s="5">
        <f t="shared" si="194"/>
        <v>144426.06289904553</v>
      </c>
      <c r="J286" s="5">
        <f t="shared" si="194"/>
        <v>50851.235150452987</v>
      </c>
      <c r="K286" s="5">
        <f t="shared" si="195"/>
        <v>252863.22265548905</v>
      </c>
      <c r="L286" s="5">
        <f t="shared" si="195"/>
        <v>48723.994877624675</v>
      </c>
      <c r="M286" s="5">
        <f t="shared" si="195"/>
        <v>11636.576951158884</v>
      </c>
      <c r="N286" s="15">
        <f t="shared" si="196"/>
        <v>-4.7509515434640548E-5</v>
      </c>
      <c r="O286" s="15">
        <f t="shared" si="196"/>
        <v>1.8112064114796933E-3</v>
      </c>
      <c r="P286" s="15">
        <f t="shared" si="196"/>
        <v>1.7860381123988578E-3</v>
      </c>
      <c r="Q286" s="5">
        <f t="shared" si="197"/>
        <v>3463.4001130825422</v>
      </c>
      <c r="R286" s="5">
        <f t="shared" si="197"/>
        <v>5166.6886744800922</v>
      </c>
      <c r="S286" s="5">
        <f t="shared" si="197"/>
        <v>3516.0400181259952</v>
      </c>
      <c r="T286" s="5">
        <f t="shared" si="228"/>
        <v>11.75276569346741</v>
      </c>
      <c r="U286" s="5">
        <f t="shared" si="228"/>
        <v>35.773935609472581</v>
      </c>
      <c r="V286" s="5">
        <f t="shared" si="228"/>
        <v>69.143650252017011</v>
      </c>
      <c r="W286" s="15">
        <f t="shared" si="199"/>
        <v>-1.0734613539272964E-2</v>
      </c>
      <c r="X286" s="15">
        <f t="shared" si="199"/>
        <v>-1.217998157191269E-2</v>
      </c>
      <c r="Y286" s="15">
        <f t="shared" si="199"/>
        <v>-9.7425357312937999E-3</v>
      </c>
      <c r="Z286" s="5">
        <f t="shared" si="202"/>
        <v>2710.1713782963348</v>
      </c>
      <c r="AA286" s="5">
        <f t="shared" si="202"/>
        <v>14292.344863302511</v>
      </c>
      <c r="AB286" s="5">
        <f t="shared" si="202"/>
        <v>73789.390320989391</v>
      </c>
      <c r="AC286" s="16">
        <f t="shared" si="223"/>
        <v>0.91015632700793536</v>
      </c>
      <c r="AD286" s="16">
        <f t="shared" si="223"/>
        <v>3.0785107123991455</v>
      </c>
      <c r="AE286" s="16">
        <f t="shared" si="223"/>
        <v>22.087014407847892</v>
      </c>
      <c r="AF286" s="15">
        <f t="shared" si="209"/>
        <v>-4.0504037456468023E-3</v>
      </c>
      <c r="AG286" s="15">
        <f t="shared" si="209"/>
        <v>2.9673830763510267E-4</v>
      </c>
      <c r="AH286" s="15">
        <f t="shared" si="209"/>
        <v>9.7937136394747881E-3</v>
      </c>
      <c r="AI286" s="1">
        <f t="shared" si="224"/>
        <v>587939.39991571463</v>
      </c>
      <c r="AJ286" s="1">
        <f t="shared" si="224"/>
        <v>282842.13615115843</v>
      </c>
      <c r="AK286" s="1">
        <f t="shared" si="224"/>
        <v>99642.73952000578</v>
      </c>
      <c r="AL286" s="14">
        <f t="shared" si="229"/>
        <v>95.009757671753675</v>
      </c>
      <c r="AM286" s="14">
        <f t="shared" si="229"/>
        <v>23.471061467819542</v>
      </c>
      <c r="AN286" s="14">
        <f t="shared" si="229"/>
        <v>7.3215826201785807</v>
      </c>
      <c r="AO286" s="11">
        <f t="shared" si="230"/>
        <v>2.0436523879663322E-3</v>
      </c>
      <c r="AP286" s="11">
        <f t="shared" si="230"/>
        <v>2.5744630026052341E-3</v>
      </c>
      <c r="AQ286" s="11">
        <f t="shared" si="230"/>
        <v>2.335362774394039E-3</v>
      </c>
      <c r="AR286" s="1">
        <f t="shared" si="203"/>
        <v>294688.09328919224</v>
      </c>
      <c r="AS286" s="1">
        <f t="shared" si="203"/>
        <v>144426.06289904553</v>
      </c>
      <c r="AT286" s="1">
        <f t="shared" si="203"/>
        <v>50851.235150452987</v>
      </c>
      <c r="AU286" s="1">
        <f t="shared" si="210"/>
        <v>58937.618657838451</v>
      </c>
      <c r="AV286" s="1">
        <f t="shared" si="210"/>
        <v>28885.212579809107</v>
      </c>
      <c r="AW286" s="1">
        <f t="shared" si="210"/>
        <v>10170.247030090599</v>
      </c>
      <c r="AX286" s="1">
        <f t="shared" si="211"/>
        <v>202290.57812439126</v>
      </c>
      <c r="AY286" s="1">
        <f t="shared" si="211"/>
        <v>38979.195902099746</v>
      </c>
      <c r="AZ286" s="1">
        <f t="shared" si="211"/>
        <v>9309.261560927107</v>
      </c>
      <c r="BA286" s="1">
        <f t="shared" si="212"/>
        <v>14238.290908948979</v>
      </c>
      <c r="BB286" s="1">
        <f t="shared" si="212"/>
        <v>31333.568276192684</v>
      </c>
      <c r="BC286" s="1">
        <f t="shared" si="212"/>
        <v>39935.927250013679</v>
      </c>
      <c r="BD286" s="1">
        <f>SUM(BA286:BC286)*BT286*0.75+0.1*econlow!BD286+0.15*econhigh!BD286</f>
        <v>110.28762608135135</v>
      </c>
      <c r="BE286" s="2">
        <f t="shared" si="225"/>
        <v>0.14950789050460667</v>
      </c>
      <c r="BF286" s="2">
        <f t="shared" si="225"/>
        <v>0.11076968641152254</v>
      </c>
      <c r="BG286" s="2">
        <f t="shared" si="225"/>
        <v>5.7402569690651904E-2</v>
      </c>
      <c r="BH286" s="2">
        <f t="shared" si="206"/>
        <v>6.8552929663494869E-2</v>
      </c>
      <c r="BI286" s="2">
        <f t="shared" si="213"/>
        <v>2.2352609323137459E-3</v>
      </c>
      <c r="BJ286" s="2">
        <f t="shared" si="213"/>
        <v>1.2269923427707043E-3</v>
      </c>
      <c r="BK286" s="2">
        <f t="shared" si="213"/>
        <v>3.295055007090149E-4</v>
      </c>
      <c r="BL286" s="2">
        <f t="shared" si="207"/>
        <v>658.70478214735999</v>
      </c>
      <c r="BM286" s="2">
        <f t="shared" si="207"/>
        <v>177.20967327364897</v>
      </c>
      <c r="BN286" s="2">
        <f t="shared" si="207"/>
        <v>16.755761699921869</v>
      </c>
      <c r="BO286" s="2">
        <f t="shared" si="214"/>
        <v>3251.3217088277042</v>
      </c>
      <c r="BP286" s="2">
        <f t="shared" si="214"/>
        <v>223.8685093312458</v>
      </c>
      <c r="BQ286" s="2">
        <f t="shared" si="214"/>
        <v>7.9116836631439087</v>
      </c>
      <c r="BR286" s="11">
        <f t="shared" si="215"/>
        <v>3.0689814167766921E-2</v>
      </c>
      <c r="BS286" s="17">
        <f t="shared" si="204"/>
        <v>1.7976664813644486E-4</v>
      </c>
      <c r="BT286" s="17">
        <f t="shared" si="205"/>
        <v>1.2930771618767697E-3</v>
      </c>
      <c r="BU286" s="12">
        <f>(BU$3*tempmid!$I396+BU$4*tempmid!$I396^2+BU$5*tempmid!$I396^6)*(K286/K$56)^$BW$1</f>
        <v>-23.284871552229987</v>
      </c>
      <c r="BV286" s="12">
        <f>(BV$3*tempmid!$I396+BV$4*tempmid!$I396^2+BV$5*tempmid!$I396^6)*(L286/L$56)^$BW$1</f>
        <v>-16.554475237876034</v>
      </c>
      <c r="BW286" s="12">
        <f>(BW$3*tempmid!$I396+BW$4*tempmid!$I396^2+BW$5*tempmid!$I396^6)*(M286/M$56)^$BW$1</f>
        <v>-15.00858630465847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191"/>
        <v>2241</v>
      </c>
      <c r="B287" s="5">
        <f t="shared" si="226"/>
        <v>1165.4051500530879</v>
      </c>
      <c r="C287" s="5">
        <f t="shared" si="226"/>
        <v>2964.1672776633909</v>
      </c>
      <c r="D287" s="5">
        <f t="shared" si="226"/>
        <v>4369.9484280280267</v>
      </c>
      <c r="E287" s="15">
        <f t="shared" si="227"/>
        <v>2.9361672740880525E-8</v>
      </c>
      <c r="F287" s="15">
        <f t="shared" si="227"/>
        <v>5.7844464160613111E-8</v>
      </c>
      <c r="G287" s="15">
        <f t="shared" si="227"/>
        <v>1.180874159326116E-7</v>
      </c>
      <c r="H287" s="5">
        <f t="shared" si="194"/>
        <v>294665.32704646885</v>
      </c>
      <c r="I287" s="5">
        <f t="shared" si="194"/>
        <v>144683.0186282151</v>
      </c>
      <c r="J287" s="5">
        <f t="shared" si="194"/>
        <v>50940.604262410321</v>
      </c>
      <c r="K287" s="5">
        <f t="shared" si="195"/>
        <v>252843.68018542384</v>
      </c>
      <c r="L287" s="5">
        <f t="shared" si="195"/>
        <v>48810.679383204908</v>
      </c>
      <c r="M287" s="5">
        <f t="shared" si="195"/>
        <v>11657.026416075501</v>
      </c>
      <c r="N287" s="15">
        <f t="shared" si="196"/>
        <v>-7.7284746512251701E-5</v>
      </c>
      <c r="O287" s="15">
        <f t="shared" si="196"/>
        <v>1.7790927406085011E-3</v>
      </c>
      <c r="P287" s="15">
        <f t="shared" si="196"/>
        <v>1.7573436761040284E-3</v>
      </c>
      <c r="Q287" s="5">
        <f t="shared" si="197"/>
        <v>3425.957157241281</v>
      </c>
      <c r="R287" s="5">
        <f t="shared" si="197"/>
        <v>5112.8388570866027</v>
      </c>
      <c r="S287" s="5">
        <f t="shared" si="197"/>
        <v>3487.9039771217094</v>
      </c>
      <c r="T287" s="5">
        <f t="shared" si="228"/>
        <v>11.626604295730411</v>
      </c>
      <c r="U287" s="5">
        <f t="shared" si="228"/>
        <v>35.338209732994414</v>
      </c>
      <c r="V287" s="5">
        <f t="shared" si="228"/>
        <v>68.470015768844647</v>
      </c>
      <c r="W287" s="15">
        <f t="shared" si="199"/>
        <v>-1.0734613539272964E-2</v>
      </c>
      <c r="X287" s="15">
        <f t="shared" si="199"/>
        <v>-1.217998157191269E-2</v>
      </c>
      <c r="Y287" s="15">
        <f t="shared" si="199"/>
        <v>-9.7425357312937999E-3</v>
      </c>
      <c r="Z287" s="5">
        <f t="shared" si="202"/>
        <v>2670.0925062710558</v>
      </c>
      <c r="AA287" s="5">
        <f t="shared" si="202"/>
        <v>14148.033336442488</v>
      </c>
      <c r="AB287" s="5">
        <f t="shared" si="202"/>
        <v>73917.920069779255</v>
      </c>
      <c r="AC287" s="16">
        <f t="shared" si="223"/>
        <v>0.90646982641189833</v>
      </c>
      <c r="AD287" s="16">
        <f t="shared" si="223"/>
        <v>3.0794242244579793</v>
      </c>
      <c r="AE287" s="16">
        <f t="shared" si="223"/>
        <v>22.303328302109307</v>
      </c>
      <c r="AF287" s="15">
        <f t="shared" si="209"/>
        <v>-4.0504037456468023E-3</v>
      </c>
      <c r="AG287" s="15">
        <f t="shared" si="209"/>
        <v>2.9673830763510267E-4</v>
      </c>
      <c r="AH287" s="15">
        <f t="shared" si="209"/>
        <v>9.7937136394747881E-3</v>
      </c>
      <c r="AI287" s="1">
        <f t="shared" si="224"/>
        <v>588083.07858198159</v>
      </c>
      <c r="AJ287" s="1">
        <f t="shared" si="224"/>
        <v>283443.13511585171</v>
      </c>
      <c r="AK287" s="1">
        <f t="shared" si="224"/>
        <v>99848.712598095808</v>
      </c>
      <c r="AL287" s="14">
        <f t="shared" si="229"/>
        <v>95.201982920718208</v>
      </c>
      <c r="AM287" s="14">
        <f t="shared" si="229"/>
        <v>23.53088259340651</v>
      </c>
      <c r="AN287" s="14">
        <f t="shared" si="229"/>
        <v>7.3385101861643891</v>
      </c>
      <c r="AO287" s="11">
        <f t="shared" si="230"/>
        <v>2.0232158640866691E-3</v>
      </c>
      <c r="AP287" s="11">
        <f t="shared" si="230"/>
        <v>2.5487183725791816E-3</v>
      </c>
      <c r="AQ287" s="11">
        <f t="shared" si="230"/>
        <v>2.3120091466500986E-3</v>
      </c>
      <c r="AR287" s="1">
        <f t="shared" si="203"/>
        <v>294665.32704646885</v>
      </c>
      <c r="AS287" s="1">
        <f t="shared" si="203"/>
        <v>144683.0186282151</v>
      </c>
      <c r="AT287" s="1">
        <f t="shared" si="203"/>
        <v>50940.604262410321</v>
      </c>
      <c r="AU287" s="1">
        <f t="shared" si="210"/>
        <v>58933.065409293777</v>
      </c>
      <c r="AV287" s="1">
        <f t="shared" si="210"/>
        <v>28936.603725643021</v>
      </c>
      <c r="AW287" s="1">
        <f t="shared" si="210"/>
        <v>10188.120852482065</v>
      </c>
      <c r="AX287" s="1">
        <f t="shared" si="211"/>
        <v>202274.94414833907</v>
      </c>
      <c r="AY287" s="1">
        <f t="shared" si="211"/>
        <v>39048.543506563932</v>
      </c>
      <c r="AZ287" s="1">
        <f t="shared" si="211"/>
        <v>9325.6211328604022</v>
      </c>
      <c r="BA287" s="1">
        <f t="shared" si="212"/>
        <v>14238.201255486787</v>
      </c>
      <c r="BB287" s="1">
        <f t="shared" si="212"/>
        <v>31338.838931660124</v>
      </c>
      <c r="BC287" s="1">
        <f t="shared" si="212"/>
        <v>39943.604727312573</v>
      </c>
      <c r="BD287" s="1">
        <f>SUM(BA287:BC287)*BT287*0.75+0.1*econlow!BD287+0.15*econhigh!BD287</f>
        <v>107.08850664371754</v>
      </c>
      <c r="BE287" s="2">
        <f t="shared" si="225"/>
        <v>0.14950789050460667</v>
      </c>
      <c r="BF287" s="2">
        <f t="shared" si="225"/>
        <v>0.11076968641152254</v>
      </c>
      <c r="BG287" s="2">
        <f t="shared" si="225"/>
        <v>5.7402569690651904E-2</v>
      </c>
      <c r="BH287" s="2">
        <f t="shared" si="206"/>
        <v>6.8434232612078705E-2</v>
      </c>
      <c r="BI287" s="2">
        <f t="shared" si="213"/>
        <v>2.2352609323137459E-3</v>
      </c>
      <c r="BJ287" s="2">
        <f t="shared" si="213"/>
        <v>1.2269923427707043E-3</v>
      </c>
      <c r="BK287" s="2">
        <f t="shared" si="213"/>
        <v>3.295055007090149E-4</v>
      </c>
      <c r="BL287" s="2">
        <f t="shared" si="207"/>
        <v>658.65389365442479</v>
      </c>
      <c r="BM287" s="2">
        <f t="shared" si="207"/>
        <v>177.5249559857711</v>
      </c>
      <c r="BN287" s="2">
        <f t="shared" si="207"/>
        <v>16.785209313905291</v>
      </c>
      <c r="BO287" s="2">
        <f t="shared" si="214"/>
        <v>3299.870049303478</v>
      </c>
      <c r="BP287" s="2">
        <f t="shared" si="214"/>
        <v>226.55435170963079</v>
      </c>
      <c r="BQ287" s="2">
        <f t="shared" si="214"/>
        <v>7.9118069975359919</v>
      </c>
      <c r="BR287" s="11">
        <f t="shared" si="215"/>
        <v>3.0660285343635491E-2</v>
      </c>
      <c r="BS287" s="17">
        <f t="shared" si="204"/>
        <v>1.744139174224768E-4</v>
      </c>
      <c r="BT287" s="17">
        <f t="shared" si="205"/>
        <v>1.2554147202687084E-3</v>
      </c>
      <c r="BU287" s="12">
        <f>(BU$3*tempmid!$I397+BU$4*tempmid!$I397^2+BU$5*tempmid!$I397^6)*(K287/K$56)^$BW$1</f>
        <v>-23.44916854706068</v>
      </c>
      <c r="BV287" s="12">
        <f>(BV$3*tempmid!$I397+BV$4*tempmid!$I397^2+BV$5*tempmid!$I397^6)*(L287/L$56)^$BW$1</f>
        <v>-16.653715975808236</v>
      </c>
      <c r="BW287" s="12">
        <f>(BW$3*tempmid!$I397+BW$4*tempmid!$I397^2+BW$5*tempmid!$I397^6)*(M287/M$56)^$BW$1</f>
        <v>-15.090573965046326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191"/>
        <v>2242</v>
      </c>
      <c r="B288" s="5">
        <f t="shared" si="226"/>
        <v>1165.4051825604201</v>
      </c>
      <c r="C288" s="5">
        <f t="shared" si="226"/>
        <v>2964.1674405510253</v>
      </c>
      <c r="D288" s="5">
        <f t="shared" si="226"/>
        <v>4369.9489182621483</v>
      </c>
      <c r="E288" s="15">
        <f t="shared" si="227"/>
        <v>2.7893589103836498E-8</v>
      </c>
      <c r="F288" s="15">
        <f t="shared" si="227"/>
        <v>5.4952240952582456E-8</v>
      </c>
      <c r="G288" s="15">
        <f t="shared" si="227"/>
        <v>1.1218304513598101E-7</v>
      </c>
      <c r="H288" s="5">
        <f t="shared" si="194"/>
        <v>294633.86076433962</v>
      </c>
      <c r="I288" s="5">
        <f t="shared" si="194"/>
        <v>144935.8322837798</v>
      </c>
      <c r="J288" s="5">
        <f t="shared" si="194"/>
        <v>51028.683595933464</v>
      </c>
      <c r="K288" s="5">
        <f t="shared" si="195"/>
        <v>252816.67283907451</v>
      </c>
      <c r="L288" s="5">
        <f t="shared" si="195"/>
        <v>48895.966638388316</v>
      </c>
      <c r="M288" s="5">
        <f t="shared" si="195"/>
        <v>11677.180797853965</v>
      </c>
      <c r="N288" s="15">
        <f t="shared" si="196"/>
        <v>-1.0681440141013798E-4</v>
      </c>
      <c r="O288" s="15">
        <f t="shared" si="196"/>
        <v>1.7473072749885077E-3</v>
      </c>
      <c r="P288" s="15">
        <f t="shared" si="196"/>
        <v>1.7289470795631701E-3</v>
      </c>
      <c r="Q288" s="5">
        <f t="shared" si="197"/>
        <v>3388.8189123607581</v>
      </c>
      <c r="R288" s="5">
        <f t="shared" si="197"/>
        <v>5059.3897402749135</v>
      </c>
      <c r="S288" s="5">
        <f t="shared" si="197"/>
        <v>3459.8949861327669</v>
      </c>
      <c r="T288" s="5">
        <f t="shared" si="228"/>
        <v>11.501797191841694</v>
      </c>
      <c r="U288" s="5">
        <f t="shared" si="228"/>
        <v>34.907790989662153</v>
      </c>
      <c r="V288" s="5">
        <f t="shared" si="228"/>
        <v>67.802944193694429</v>
      </c>
      <c r="W288" s="15">
        <f t="shared" si="199"/>
        <v>-1.0734613539272964E-2</v>
      </c>
      <c r="X288" s="15">
        <f t="shared" si="199"/>
        <v>-1.217998157191269E-2</v>
      </c>
      <c r="Y288" s="15">
        <f t="shared" si="199"/>
        <v>-9.7425357312937999E-3</v>
      </c>
      <c r="Z288" s="5">
        <f t="shared" si="202"/>
        <v>2630.5279985909865</v>
      </c>
      <c r="AA288" s="5">
        <f t="shared" si="202"/>
        <v>14004.729953231714</v>
      </c>
      <c r="AB288" s="5">
        <f t="shared" si="202"/>
        <v>74044.552297909409</v>
      </c>
      <c r="AC288" s="16">
        <f t="shared" si="223"/>
        <v>0.90279825763168375</v>
      </c>
      <c r="AD288" s="16">
        <f t="shared" si="223"/>
        <v>3.0803380075908353</v>
      </c>
      <c r="AE288" s="16">
        <f t="shared" si="223"/>
        <v>22.521760712707358</v>
      </c>
      <c r="AF288" s="15">
        <f t="shared" si="209"/>
        <v>-4.0504037456468023E-3</v>
      </c>
      <c r="AG288" s="15">
        <f t="shared" si="209"/>
        <v>2.9673830763510267E-4</v>
      </c>
      <c r="AH288" s="15">
        <f t="shared" si="209"/>
        <v>9.7937136394747881E-3</v>
      </c>
      <c r="AI288" s="1">
        <f t="shared" si="224"/>
        <v>588207.83613307716</v>
      </c>
      <c r="AJ288" s="1">
        <f t="shared" si="224"/>
        <v>284035.42532990954</v>
      </c>
      <c r="AK288" s="1">
        <f t="shared" si="224"/>
        <v>100051.9621907683</v>
      </c>
      <c r="AL288" s="14">
        <f t="shared" si="229"/>
        <v>95.392670941234542</v>
      </c>
      <c r="AM288" s="14">
        <f t="shared" si="229"/>
        <v>23.590256450267443</v>
      </c>
      <c r="AN288" s="14">
        <f t="shared" si="229"/>
        <v>7.3553072218108539</v>
      </c>
      <c r="AO288" s="11">
        <f t="shared" si="230"/>
        <v>2.0029837054458023E-3</v>
      </c>
      <c r="AP288" s="11">
        <f t="shared" si="230"/>
        <v>2.5232311888533899E-3</v>
      </c>
      <c r="AQ288" s="11">
        <f t="shared" si="230"/>
        <v>2.2888890551835974E-3</v>
      </c>
      <c r="AR288" s="1">
        <f t="shared" si="203"/>
        <v>294633.86076433962</v>
      </c>
      <c r="AS288" s="1">
        <f t="shared" si="203"/>
        <v>144935.8322837798</v>
      </c>
      <c r="AT288" s="1">
        <f t="shared" si="203"/>
        <v>51028.683595933464</v>
      </c>
      <c r="AU288" s="1">
        <f t="shared" si="210"/>
        <v>58926.772152867925</v>
      </c>
      <c r="AV288" s="1">
        <f t="shared" si="210"/>
        <v>28987.166456755964</v>
      </c>
      <c r="AW288" s="1">
        <f t="shared" si="210"/>
        <v>10205.736719186694</v>
      </c>
      <c r="AX288" s="1">
        <f t="shared" si="211"/>
        <v>202253.33827125959</v>
      </c>
      <c r="AY288" s="1">
        <f t="shared" si="211"/>
        <v>39116.773310710647</v>
      </c>
      <c r="AZ288" s="1">
        <f t="shared" si="211"/>
        <v>9341.7446382831731</v>
      </c>
      <c r="BA288" s="1">
        <f t="shared" si="212"/>
        <v>14238.077163935634</v>
      </c>
      <c r="BB288" s="1">
        <f t="shared" si="212"/>
        <v>31344.015445472582</v>
      </c>
      <c r="BC288" s="1">
        <f t="shared" si="212"/>
        <v>39951.158094794067</v>
      </c>
      <c r="BD288" s="1">
        <f>SUM(BA288:BC288)*BT288*0.75+0.1*econlow!BD288+0.15*econhigh!BD288</f>
        <v>103.98182720749136</v>
      </c>
      <c r="BE288" s="2">
        <f t="shared" si="225"/>
        <v>0.14950789050460667</v>
      </c>
      <c r="BF288" s="2">
        <f t="shared" si="225"/>
        <v>0.11076968641152254</v>
      </c>
      <c r="BG288" s="2">
        <f t="shared" si="225"/>
        <v>5.7402569690651904E-2</v>
      </c>
      <c r="BH288" s="2">
        <f t="shared" si="206"/>
        <v>6.8316550217884284E-2</v>
      </c>
      <c r="BI288" s="2">
        <f t="shared" si="213"/>
        <v>2.2352609323137459E-3</v>
      </c>
      <c r="BJ288" s="2">
        <f t="shared" si="213"/>
        <v>1.2269923427707043E-3</v>
      </c>
      <c r="BK288" s="2">
        <f t="shared" si="213"/>
        <v>3.295055007090149E-4</v>
      </c>
      <c r="BL288" s="2">
        <f t="shared" si="207"/>
        <v>658.58355830329617</v>
      </c>
      <c r="BM288" s="2">
        <f t="shared" si="207"/>
        <v>177.83515640529686</v>
      </c>
      <c r="BN288" s="2">
        <f t="shared" si="207"/>
        <v>16.814231938799949</v>
      </c>
      <c r="BO288" s="2">
        <f t="shared" si="214"/>
        <v>3349.1441275439279</v>
      </c>
      <c r="BP288" s="2">
        <f t="shared" si="214"/>
        <v>229.27249215773136</v>
      </c>
      <c r="BQ288" s="2">
        <f t="shared" si="214"/>
        <v>7.9119326822386631</v>
      </c>
      <c r="BR288" s="11">
        <f t="shared" si="215"/>
        <v>3.0631030195569203E-2</v>
      </c>
      <c r="BS288" s="17">
        <f t="shared" si="204"/>
        <v>1.6922541782457925E-4</v>
      </c>
      <c r="BT288" s="17">
        <f t="shared" si="205"/>
        <v>1.2188492429793286E-3</v>
      </c>
      <c r="BU288" s="12">
        <f>(BU$3*tempmid!$I398+BU$4*tempmid!$I398^2+BU$5*tempmid!$I398^6)*(K288/K$56)^$BW$1</f>
        <v>-23.613334440351604</v>
      </c>
      <c r="BV288" s="12">
        <f>(BV$3*tempmid!$I398+BV$4*tempmid!$I398^2+BV$5*tempmid!$I398^6)*(L288/L$56)^$BW$1</f>
        <v>-16.752778553654842</v>
      </c>
      <c r="BW288" s="12">
        <f>(BW$3*tempmid!$I398+BW$4*tempmid!$I398^2+BW$5*tempmid!$I398^6)*(M288/M$56)^$BW$1</f>
        <v>-15.172396723481551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191"/>
        <v>2243</v>
      </c>
      <c r="B289" s="5">
        <f t="shared" si="226"/>
        <v>1165.4052134423869</v>
      </c>
      <c r="C289" s="5">
        <f t="shared" si="226"/>
        <v>2964.1675952942865</v>
      </c>
      <c r="D289" s="5">
        <f t="shared" si="226"/>
        <v>4369.9493839846164</v>
      </c>
      <c r="E289" s="15">
        <f t="shared" si="227"/>
        <v>2.6498909648644671E-8</v>
      </c>
      <c r="F289" s="15">
        <f t="shared" si="227"/>
        <v>5.2204628904953329E-8</v>
      </c>
      <c r="G289" s="15">
        <f t="shared" si="227"/>
        <v>1.0657389287918195E-7</v>
      </c>
      <c r="H289" s="5">
        <f t="shared" si="194"/>
        <v>294593.76826903736</v>
      </c>
      <c r="I289" s="5">
        <f t="shared" si="194"/>
        <v>145184.52747867108</v>
      </c>
      <c r="J289" s="5">
        <f t="shared" si="194"/>
        <v>51115.480926339871</v>
      </c>
      <c r="K289" s="5">
        <f t="shared" si="195"/>
        <v>252782.26394651437</v>
      </c>
      <c r="L289" s="5">
        <f t="shared" si="195"/>
        <v>48979.86460318786</v>
      </c>
      <c r="M289" s="5">
        <f t="shared" si="195"/>
        <v>11697.041872766877</v>
      </c>
      <c r="N289" s="15">
        <f t="shared" si="196"/>
        <v>-1.3610214933112985E-4</v>
      </c>
      <c r="O289" s="15">
        <f t="shared" si="196"/>
        <v>1.7158463277762159E-3</v>
      </c>
      <c r="P289" s="15">
        <f t="shared" si="196"/>
        <v>1.7008450290125765E-3</v>
      </c>
      <c r="Q289" s="5">
        <f t="shared" si="197"/>
        <v>3351.985065346169</v>
      </c>
      <c r="R289" s="5">
        <f t="shared" si="197"/>
        <v>5006.3421270660401</v>
      </c>
      <c r="S289" s="5">
        <f t="shared" si="197"/>
        <v>3432.0146142147682</v>
      </c>
      <c r="T289" s="5">
        <f t="shared" si="228"/>
        <v>11.378329843980179</v>
      </c>
      <c r="U289" s="5">
        <f t="shared" si="228"/>
        <v>34.482614738691886</v>
      </c>
      <c r="V289" s="5">
        <f t="shared" si="228"/>
        <v>67.142371587200444</v>
      </c>
      <c r="W289" s="15">
        <f t="shared" si="199"/>
        <v>-1.0734613539272964E-2</v>
      </c>
      <c r="X289" s="15">
        <f t="shared" si="199"/>
        <v>-1.217998157191269E-2</v>
      </c>
      <c r="Y289" s="15">
        <f t="shared" si="199"/>
        <v>-9.7425357312937999E-3</v>
      </c>
      <c r="Z289" s="5">
        <f t="shared" si="202"/>
        <v>2591.4732068189078</v>
      </c>
      <c r="AA289" s="5">
        <f t="shared" si="202"/>
        <v>13862.438173677428</v>
      </c>
      <c r="AB289" s="5">
        <f t="shared" si="202"/>
        <v>74169.29850716739</v>
      </c>
      <c r="AC289" s="16">
        <f t="shared" si="223"/>
        <v>0.89914156018740898</v>
      </c>
      <c r="AD289" s="16">
        <f t="shared" si="223"/>
        <v>3.081252061878152</v>
      </c>
      <c r="AE289" s="16">
        <f t="shared" si="223"/>
        <v>22.742332387784387</v>
      </c>
      <c r="AF289" s="15">
        <f t="shared" si="209"/>
        <v>-4.0504037456468023E-3</v>
      </c>
      <c r="AG289" s="15">
        <f t="shared" si="209"/>
        <v>2.9673830763510267E-4</v>
      </c>
      <c r="AH289" s="15">
        <f t="shared" si="209"/>
        <v>9.7937136394747881E-3</v>
      </c>
      <c r="AI289" s="1">
        <f t="shared" si="224"/>
        <v>588313.82467263727</v>
      </c>
      <c r="AJ289" s="1">
        <f t="shared" si="224"/>
        <v>284619.04925367457</v>
      </c>
      <c r="AK289" s="1">
        <f t="shared" si="224"/>
        <v>100252.50269087817</v>
      </c>
      <c r="AL289" s="14">
        <f t="shared" si="229"/>
        <v>95.581830207093645</v>
      </c>
      <c r="AM289" s="14">
        <f t="shared" si="229"/>
        <v>23.649184884387523</v>
      </c>
      <c r="AN289" s="14">
        <f t="shared" si="229"/>
        <v>7.3719743491863943</v>
      </c>
      <c r="AO289" s="11">
        <f t="shared" si="230"/>
        <v>1.9829538683913445E-3</v>
      </c>
      <c r="AP289" s="11">
        <f t="shared" si="230"/>
        <v>2.4979988769648557E-3</v>
      </c>
      <c r="AQ289" s="11">
        <f t="shared" si="230"/>
        <v>2.2660001646317616E-3</v>
      </c>
      <c r="AR289" s="1">
        <f t="shared" si="203"/>
        <v>294593.76826903736</v>
      </c>
      <c r="AS289" s="1">
        <f t="shared" si="203"/>
        <v>145184.52747867108</v>
      </c>
      <c r="AT289" s="1">
        <f t="shared" si="203"/>
        <v>51115.480926339871</v>
      </c>
      <c r="AU289" s="1">
        <f t="shared" si="210"/>
        <v>58918.753653807478</v>
      </c>
      <c r="AV289" s="1">
        <f t="shared" si="210"/>
        <v>29036.905495734216</v>
      </c>
      <c r="AW289" s="1">
        <f t="shared" si="210"/>
        <v>10223.096185267976</v>
      </c>
      <c r="AX289" s="1">
        <f t="shared" si="211"/>
        <v>202225.81115721149</v>
      </c>
      <c r="AY289" s="1">
        <f t="shared" si="211"/>
        <v>39183.891682550282</v>
      </c>
      <c r="AZ289" s="1">
        <f t="shared" si="211"/>
        <v>9357.6334982135013</v>
      </c>
      <c r="BA289" s="1">
        <f t="shared" si="212"/>
        <v>14237.918916279919</v>
      </c>
      <c r="BB289" s="1">
        <f t="shared" si="212"/>
        <v>31349.098779398169</v>
      </c>
      <c r="BC289" s="1">
        <f t="shared" si="212"/>
        <v>39958.588645533295</v>
      </c>
      <c r="BD289" s="1">
        <f>SUM(BA289:BC289)*BT289*0.75+0.1*econlow!BD289+0.15*econhigh!BD289</f>
        <v>100.96492815675124</v>
      </c>
      <c r="BE289" s="2">
        <f t="shared" si="225"/>
        <v>0.14950789050460667</v>
      </c>
      <c r="BF289" s="2">
        <f t="shared" si="225"/>
        <v>0.11076968641152254</v>
      </c>
      <c r="BG289" s="2">
        <f t="shared" si="225"/>
        <v>5.7402569690651904E-2</v>
      </c>
      <c r="BH289" s="2">
        <f t="shared" si="206"/>
        <v>6.8199878993183222E-2</v>
      </c>
      <c r="BI289" s="2">
        <f t="shared" si="213"/>
        <v>2.2352609323137459E-3</v>
      </c>
      <c r="BJ289" s="2">
        <f t="shared" si="213"/>
        <v>1.2269923427707043E-3</v>
      </c>
      <c r="BK289" s="2">
        <f t="shared" si="213"/>
        <v>3.295055007090149E-4</v>
      </c>
      <c r="BL289" s="2">
        <f t="shared" si="207"/>
        <v>658.49394111486811</v>
      </c>
      <c r="BM289" s="2">
        <f t="shared" si="207"/>
        <v>178.14030350511231</v>
      </c>
      <c r="BN289" s="2">
        <f t="shared" si="207"/>
        <v>16.842832136615719</v>
      </c>
      <c r="BO289" s="2">
        <f t="shared" si="214"/>
        <v>3399.1547922482159</v>
      </c>
      <c r="BP289" s="2">
        <f t="shared" si="214"/>
        <v>232.02331911791285</v>
      </c>
      <c r="BQ289" s="2">
        <f t="shared" si="214"/>
        <v>7.9120606914244132</v>
      </c>
      <c r="BR289" s="11">
        <f t="shared" si="215"/>
        <v>3.0602045227162894E-2</v>
      </c>
      <c r="BS289" s="17">
        <f t="shared" si="204"/>
        <v>1.6419592741397237E-4</v>
      </c>
      <c r="BT289" s="17">
        <f t="shared" si="205"/>
        <v>1.1833487795915813E-3</v>
      </c>
      <c r="BU289" s="12">
        <f>(BU$3*tempmid!$I399+BU$4*tempmid!$I399^2+BU$5*tempmid!$I399^6)*(K289/K$56)^$BW$1</f>
        <v>-23.777369853212605</v>
      </c>
      <c r="BV289" s="12">
        <f>(BV$3*tempmid!$I399+BV$4*tempmid!$I399^2+BV$5*tempmid!$I399^6)*(L289/L$56)^$BW$1</f>
        <v>-16.851663558500885</v>
      </c>
      <c r="BW289" s="12">
        <f>(BW$3*tempmid!$I399+BW$4*tempmid!$I399^2+BW$5*tempmid!$I399^6)*(M289/M$56)^$BW$1</f>
        <v>-15.254055105646987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191"/>
        <v>2244</v>
      </c>
      <c r="B290" s="5">
        <f t="shared" si="226"/>
        <v>1165.405242780256</v>
      </c>
      <c r="C290" s="5">
        <f t="shared" si="226"/>
        <v>2964.1677423003925</v>
      </c>
      <c r="D290" s="5">
        <f t="shared" si="226"/>
        <v>4369.9498264210079</v>
      </c>
      <c r="E290" s="15">
        <f t="shared" si="227"/>
        <v>2.5173964166212438E-8</v>
      </c>
      <c r="F290" s="15">
        <f t="shared" si="227"/>
        <v>4.9594397459705657E-8</v>
      </c>
      <c r="G290" s="15">
        <f t="shared" si="227"/>
        <v>1.0124519823522286E-7</v>
      </c>
      <c r="H290" s="5">
        <f t="shared" si="194"/>
        <v>294545.12304734654</v>
      </c>
      <c r="I290" s="5">
        <f t="shared" si="194"/>
        <v>145429.12797346033</v>
      </c>
      <c r="J290" s="5">
        <f t="shared" si="194"/>
        <v>51201.004061666703</v>
      </c>
      <c r="K290" s="5">
        <f t="shared" si="195"/>
        <v>252740.51654741418</v>
      </c>
      <c r="L290" s="5">
        <f t="shared" si="195"/>
        <v>49062.381287705939</v>
      </c>
      <c r="M290" s="5">
        <f t="shared" si="195"/>
        <v>11716.611424712939</v>
      </c>
      <c r="N290" s="15">
        <f t="shared" si="196"/>
        <v>-1.6515161486574392E-4</v>
      </c>
      <c r="O290" s="15">
        <f t="shared" si="196"/>
        <v>1.6847062601457186E-3</v>
      </c>
      <c r="P290" s="15">
        <f t="shared" si="196"/>
        <v>1.6730342730177927E-3</v>
      </c>
      <c r="Q290" s="5">
        <f t="shared" si="197"/>
        <v>3315.4552413259144</v>
      </c>
      <c r="R290" s="5">
        <f t="shared" si="197"/>
        <v>4953.6967052186747</v>
      </c>
      <c r="S290" s="5">
        <f t="shared" si="197"/>
        <v>3404.2643714936125</v>
      </c>
      <c r="T290" s="5">
        <f t="shared" si="228"/>
        <v>11.256187870382675</v>
      </c>
      <c r="U290" s="5">
        <f t="shared" si="228"/>
        <v>34.062617126623252</v>
      </c>
      <c r="V290" s="5">
        <f t="shared" si="228"/>
        <v>66.488234632928339</v>
      </c>
      <c r="W290" s="15">
        <f t="shared" si="199"/>
        <v>-1.0734613539272964E-2</v>
      </c>
      <c r="X290" s="15">
        <f t="shared" si="199"/>
        <v>-1.217998157191269E-2</v>
      </c>
      <c r="Y290" s="15">
        <f t="shared" si="199"/>
        <v>-9.7425357312937999E-3</v>
      </c>
      <c r="Z290" s="5">
        <f t="shared" si="202"/>
        <v>2552.9234686623909</v>
      </c>
      <c r="AA290" s="5">
        <f t="shared" si="202"/>
        <v>13721.16113743361</v>
      </c>
      <c r="AB290" s="5">
        <f t="shared" si="202"/>
        <v>74292.170247890608</v>
      </c>
      <c r="AC290" s="16">
        <f t="shared" si="223"/>
        <v>0.89549967384415918</v>
      </c>
      <c r="AD290" s="16">
        <f t="shared" si="223"/>
        <v>3.0821663874003908</v>
      </c>
      <c r="AE290" s="16">
        <f t="shared" si="223"/>
        <v>22.9650642786841</v>
      </c>
      <c r="AF290" s="15">
        <f t="shared" si="209"/>
        <v>-4.0504037456468023E-3</v>
      </c>
      <c r="AG290" s="15">
        <f t="shared" si="209"/>
        <v>2.9673830763510267E-4</v>
      </c>
      <c r="AH290" s="15">
        <f t="shared" si="209"/>
        <v>9.7937136394747881E-3</v>
      </c>
      <c r="AI290" s="1">
        <f t="shared" si="224"/>
        <v>588401.195859181</v>
      </c>
      <c r="AJ290" s="1">
        <f t="shared" si="224"/>
        <v>285194.04982404131</v>
      </c>
      <c r="AK290" s="1">
        <f t="shared" si="224"/>
        <v>100450.34860705833</v>
      </c>
      <c r="AL290" s="14">
        <f t="shared" si="229"/>
        <v>95.769469223451154</v>
      </c>
      <c r="AM290" s="14">
        <f t="shared" si="229"/>
        <v>23.707669765297034</v>
      </c>
      <c r="AN290" s="14">
        <f t="shared" si="229"/>
        <v>7.3885121953244237</v>
      </c>
      <c r="AO290" s="11">
        <f t="shared" si="230"/>
        <v>1.9631243297074312E-3</v>
      </c>
      <c r="AP290" s="11">
        <f t="shared" si="230"/>
        <v>2.4730188881952071E-3</v>
      </c>
      <c r="AQ290" s="11">
        <f t="shared" si="230"/>
        <v>2.2433401629854441E-3</v>
      </c>
      <c r="AR290" s="1">
        <f t="shared" si="203"/>
        <v>294545.12304734654</v>
      </c>
      <c r="AS290" s="1">
        <f t="shared" si="203"/>
        <v>145429.12797346033</v>
      </c>
      <c r="AT290" s="1">
        <f t="shared" si="203"/>
        <v>51201.004061666703</v>
      </c>
      <c r="AU290" s="1">
        <f t="shared" si="210"/>
        <v>58909.024609469314</v>
      </c>
      <c r="AV290" s="1">
        <f t="shared" si="210"/>
        <v>29085.825594692069</v>
      </c>
      <c r="AW290" s="1">
        <f t="shared" si="210"/>
        <v>10240.200812333342</v>
      </c>
      <c r="AX290" s="1">
        <f t="shared" si="211"/>
        <v>202192.41323793132</v>
      </c>
      <c r="AY290" s="1">
        <f t="shared" si="211"/>
        <v>39249.905030164744</v>
      </c>
      <c r="AZ290" s="1">
        <f t="shared" si="211"/>
        <v>9373.2891397703497</v>
      </c>
      <c r="BA290" s="1">
        <f t="shared" si="212"/>
        <v>14237.726790251967</v>
      </c>
      <c r="BB290" s="1">
        <f t="shared" si="212"/>
        <v>31354.089884305344</v>
      </c>
      <c r="BC290" s="1">
        <f t="shared" si="212"/>
        <v>39965.897657952075</v>
      </c>
      <c r="BD290" s="1">
        <f>SUM(BA290:BC290)*BT290*0.75+0.1*econlow!BD290+0.15*econhigh!BD290</f>
        <v>98.035225838340622</v>
      </c>
      <c r="BE290" s="2">
        <f t="shared" si="225"/>
        <v>0.14950789050460667</v>
      </c>
      <c r="BF290" s="2">
        <f t="shared" si="225"/>
        <v>0.11076968641152254</v>
      </c>
      <c r="BG290" s="2">
        <f t="shared" si="225"/>
        <v>5.7402569690651904E-2</v>
      </c>
      <c r="BH290" s="2">
        <f t="shared" si="206"/>
        <v>6.8084215350192323E-2</v>
      </c>
      <c r="BI290" s="2">
        <f t="shared" si="213"/>
        <v>2.2352609323137459E-3</v>
      </c>
      <c r="BJ290" s="2">
        <f t="shared" si="213"/>
        <v>1.2269923427707043E-3</v>
      </c>
      <c r="BK290" s="2">
        <f t="shared" si="213"/>
        <v>3.295055007090149E-4</v>
      </c>
      <c r="BL290" s="2">
        <f t="shared" si="207"/>
        <v>658.38520635127884</v>
      </c>
      <c r="BM290" s="2">
        <f t="shared" si="207"/>
        <v>178.44042643925667</v>
      </c>
      <c r="BN290" s="2">
        <f t="shared" si="207"/>
        <v>16.871012480143794</v>
      </c>
      <c r="BO290" s="2">
        <f t="shared" si="214"/>
        <v>3449.9130542524067</v>
      </c>
      <c r="BP290" s="2">
        <f t="shared" si="214"/>
        <v>234.80722570589126</v>
      </c>
      <c r="BQ290" s="2">
        <f t="shared" si="214"/>
        <v>7.9121909996016679</v>
      </c>
      <c r="BR290" s="11">
        <f t="shared" si="215"/>
        <v>3.0573326987155286E-2</v>
      </c>
      <c r="BS290" s="17">
        <f t="shared" si="204"/>
        <v>1.5932039740691633E-4</v>
      </c>
      <c r="BT290" s="17">
        <f t="shared" si="205"/>
        <v>1.1488823102830887E-3</v>
      </c>
      <c r="BU290" s="12">
        <f>(BU$3*tempmid!$I400+BU$4*tempmid!$I400^2+BU$5*tempmid!$I400^6)*(K290/K$56)^$BW$1</f>
        <v>-23.941275457189356</v>
      </c>
      <c r="BV290" s="12">
        <f>(BV$3*tempmid!$I400+BV$4*tempmid!$I400^2+BV$5*tempmid!$I400^6)*(L290/L$56)^$BW$1</f>
        <v>-16.950371597188546</v>
      </c>
      <c r="BW290" s="12">
        <f>(BW$3*tempmid!$I400+BW$4*tempmid!$I400^2+BW$5*tempmid!$I400^6)*(M290/M$56)^$BW$1</f>
        <v>-15.33554965238042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191"/>
        <v>2245</v>
      </c>
      <c r="B291" s="5">
        <f t="shared" si="226"/>
        <v>1165.4052706512323</v>
      </c>
      <c r="C291" s="5">
        <f t="shared" si="226"/>
        <v>2964.1678819561998</v>
      </c>
      <c r="D291" s="5">
        <f t="shared" si="226"/>
        <v>4369.9502467356224</v>
      </c>
      <c r="E291" s="15">
        <f t="shared" si="227"/>
        <v>2.3915265957901815E-8</v>
      </c>
      <c r="F291" s="15">
        <f t="shared" si="227"/>
        <v>4.7114677586720375E-8</v>
      </c>
      <c r="G291" s="15">
        <f t="shared" si="227"/>
        <v>9.6182938323461708E-8</v>
      </c>
      <c r="H291" s="5">
        <f t="shared" si="194"/>
        <v>294487.99823922775</v>
      </c>
      <c r="I291" s="5">
        <f t="shared" si="194"/>
        <v>145669.65766899518</v>
      </c>
      <c r="J291" s="5">
        <f t="shared" si="194"/>
        <v>51285.26084064538</v>
      </c>
      <c r="K291" s="5">
        <f t="shared" si="195"/>
        <v>252691.49338467198</v>
      </c>
      <c r="L291" s="5">
        <f t="shared" si="195"/>
        <v>49143.524749637538</v>
      </c>
      <c r="M291" s="5">
        <f t="shared" si="195"/>
        <v>11735.891244747183</v>
      </c>
      <c r="N291" s="15">
        <f t="shared" si="196"/>
        <v>-1.9396637868707156E-4</v>
      </c>
      <c r="O291" s="15">
        <f t="shared" si="196"/>
        <v>1.6538834806196778E-3</v>
      </c>
      <c r="P291" s="15">
        <f t="shared" si="196"/>
        <v>1.6455116018936344E-3</v>
      </c>
      <c r="Q291" s="5">
        <f t="shared" si="197"/>
        <v>3279.2290054690698</v>
      </c>
      <c r="R291" s="5">
        <f t="shared" si="197"/>
        <v>4901.45405010995</v>
      </c>
      <c r="S291" s="5">
        <f t="shared" si="197"/>
        <v>3376.6457101973997</v>
      </c>
      <c r="T291" s="5">
        <f t="shared" si="228"/>
        <v>11.135357043668664</v>
      </c>
      <c r="U291" s="5">
        <f t="shared" si="228"/>
        <v>33.647735077729862</v>
      </c>
      <c r="V291" s="5">
        <f t="shared" si="228"/>
        <v>65.840470631306388</v>
      </c>
      <c r="W291" s="15">
        <f t="shared" si="199"/>
        <v>-1.0734613539272964E-2</v>
      </c>
      <c r="X291" s="15">
        <f t="shared" si="199"/>
        <v>-1.217998157191269E-2</v>
      </c>
      <c r="Y291" s="15">
        <f t="shared" si="199"/>
        <v>-9.7425357312937999E-3</v>
      </c>
      <c r="Z291" s="5">
        <f t="shared" si="202"/>
        <v>2514.8741101299865</v>
      </c>
      <c r="AA291" s="5">
        <f t="shared" si="202"/>
        <v>13580.901671331705</v>
      </c>
      <c r="AB291" s="5">
        <f t="shared" si="202"/>
        <v>74413.179115948093</v>
      </c>
      <c r="AC291" s="16">
        <f t="shared" si="223"/>
        <v>0.89187253861099536</v>
      </c>
      <c r="AD291" s="16">
        <f t="shared" si="223"/>
        <v>3.083080984238038</v>
      </c>
      <c r="AE291" s="16">
        <f t="shared" si="223"/>
        <v>23.189977541941662</v>
      </c>
      <c r="AF291" s="15">
        <f t="shared" si="209"/>
        <v>-4.0504037456468023E-3</v>
      </c>
      <c r="AG291" s="15">
        <f t="shared" si="209"/>
        <v>2.9673830763510267E-4</v>
      </c>
      <c r="AH291" s="15">
        <f t="shared" si="209"/>
        <v>9.7937136394747881E-3</v>
      </c>
      <c r="AI291" s="1">
        <f t="shared" si="224"/>
        <v>588470.10088273231</v>
      </c>
      <c r="AJ291" s="1">
        <f t="shared" si="224"/>
        <v>285760.47043632925</v>
      </c>
      <c r="AK291" s="1">
        <f t="shared" si="224"/>
        <v>100645.51455868584</v>
      </c>
      <c r="AL291" s="14">
        <f t="shared" si="229"/>
        <v>95.955596524776126</v>
      </c>
      <c r="AM291" s="14">
        <f t="shared" si="229"/>
        <v>23.765712985270465</v>
      </c>
      <c r="AN291" s="14">
        <f t="shared" si="229"/>
        <v>7.4049213920153782</v>
      </c>
      <c r="AO291" s="11">
        <f t="shared" si="230"/>
        <v>1.9434930864103569E-3</v>
      </c>
      <c r="AP291" s="11">
        <f t="shared" si="230"/>
        <v>2.4482886993132552E-3</v>
      </c>
      <c r="AQ291" s="11">
        <f t="shared" si="230"/>
        <v>2.2209067613555896E-3</v>
      </c>
      <c r="AR291" s="1">
        <f t="shared" si="203"/>
        <v>294487.99823922775</v>
      </c>
      <c r="AS291" s="1">
        <f t="shared" si="203"/>
        <v>145669.65766899518</v>
      </c>
      <c r="AT291" s="1">
        <f t="shared" si="203"/>
        <v>51285.26084064538</v>
      </c>
      <c r="AU291" s="1">
        <f t="shared" si="210"/>
        <v>58897.599647845549</v>
      </c>
      <c r="AV291" s="1">
        <f t="shared" si="210"/>
        <v>29133.931533799037</v>
      </c>
      <c r="AW291" s="1">
        <f t="shared" si="210"/>
        <v>10257.052168129077</v>
      </c>
      <c r="AX291" s="1">
        <f t="shared" si="211"/>
        <v>202153.19470773762</v>
      </c>
      <c r="AY291" s="1">
        <f t="shared" si="211"/>
        <v>39314.819799710021</v>
      </c>
      <c r="AZ291" s="1">
        <f t="shared" si="211"/>
        <v>9388.7129957977468</v>
      </c>
      <c r="BA291" s="1">
        <f t="shared" si="212"/>
        <v>14237.501059385108</v>
      </c>
      <c r="BB291" s="1">
        <f t="shared" si="212"/>
        <v>31358.989700311766</v>
      </c>
      <c r="BC291" s="1">
        <f t="shared" si="212"/>
        <v>39973.086396026883</v>
      </c>
      <c r="BD291" s="1">
        <f>SUM(BA291:BC291)*BT291*0.75+0.1*econlow!BD291+0.15*econhigh!BD291</f>
        <v>95.190210405156947</v>
      </c>
      <c r="BE291" s="2">
        <f t="shared" si="225"/>
        <v>0.14950789050460667</v>
      </c>
      <c r="BF291" s="2">
        <f t="shared" si="225"/>
        <v>0.11076968641152254</v>
      </c>
      <c r="BG291" s="2">
        <f t="shared" si="225"/>
        <v>5.7402569690651904E-2</v>
      </c>
      <c r="BH291" s="2">
        <f t="shared" si="206"/>
        <v>6.7969555603514642E-2</v>
      </c>
      <c r="BI291" s="2">
        <f t="shared" si="213"/>
        <v>2.2352609323137459E-3</v>
      </c>
      <c r="BJ291" s="2">
        <f t="shared" si="213"/>
        <v>1.2269923427707043E-3</v>
      </c>
      <c r="BK291" s="2">
        <f t="shared" si="213"/>
        <v>3.295055007090149E-4</v>
      </c>
      <c r="BL291" s="2">
        <f t="shared" si="207"/>
        <v>658.25751749942503</v>
      </c>
      <c r="BM291" s="2">
        <f t="shared" si="207"/>
        <v>178.73555453388687</v>
      </c>
      <c r="BN291" s="2">
        <f t="shared" si="207"/>
        <v>16.89877555228929</v>
      </c>
      <c r="BO291" s="2">
        <f t="shared" si="214"/>
        <v>3501.4300889514957</v>
      </c>
      <c r="BP291" s="2">
        <f t="shared" si="214"/>
        <v>237.62460976696266</v>
      </c>
      <c r="BQ291" s="2">
        <f t="shared" si="214"/>
        <v>7.9123235816099555</v>
      </c>
      <c r="BR291" s="11">
        <f t="shared" si="215"/>
        <v>3.0544872068783951E-2</v>
      </c>
      <c r="BS291" s="17">
        <f t="shared" si="204"/>
        <v>1.5459394614130358E-4</v>
      </c>
      <c r="BT291" s="17">
        <f t="shared" si="205"/>
        <v>1.1154197187214453E-3</v>
      </c>
      <c r="BU291" s="12">
        <f>(BU$3*tempmid!$I401+BU$4*tempmid!$I401^2+BU$5*tempmid!$I401^6)*(K291/K$56)^$BW$1</f>
        <v>-24.105051972637728</v>
      </c>
      <c r="BV291" s="12">
        <f>(BV$3*tempmid!$I401+BV$4*tempmid!$I401^2+BV$5*tempmid!$I401^6)*(L291/L$56)^$BW$1</f>
        <v>-17.048903295281775</v>
      </c>
      <c r="BW291" s="12">
        <f>(BW$3*tempmid!$I401+BW$4*tempmid!$I401^2+BW$5*tempmid!$I401^6)*(M291/M$56)^$BW$1</f>
        <v>-15.416880918841759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191"/>
        <v>2246</v>
      </c>
      <c r="B292" s="5">
        <f t="shared" si="226"/>
        <v>1165.4052971286605</v>
      </c>
      <c r="C292" s="5">
        <f t="shared" si="226"/>
        <v>2964.1680146292229</v>
      </c>
      <c r="D292" s="5">
        <f t="shared" si="226"/>
        <v>4369.9506460345447</v>
      </c>
      <c r="E292" s="15">
        <f t="shared" si="227"/>
        <v>2.2719502660006724E-8</v>
      </c>
      <c r="F292" s="15">
        <f t="shared" si="227"/>
        <v>4.4758943707384355E-8</v>
      </c>
      <c r="G292" s="15">
        <f t="shared" si="227"/>
        <v>9.1373791407288624E-8</v>
      </c>
      <c r="H292" s="5">
        <f t="shared" si="194"/>
        <v>294422.46663075406</v>
      </c>
      <c r="I292" s="5">
        <f t="shared" si="194"/>
        <v>145906.1405991893</v>
      </c>
      <c r="J292" s="5">
        <f t="shared" si="194"/>
        <v>51368.259130718987</v>
      </c>
      <c r="K292" s="5">
        <f t="shared" si="195"/>
        <v>252635.25689831309</v>
      </c>
      <c r="L292" s="5">
        <f t="shared" si="195"/>
        <v>49223.303091825641</v>
      </c>
      <c r="M292" s="5">
        <f t="shared" si="195"/>
        <v>11754.883130621271</v>
      </c>
      <c r="N292" s="15">
        <f t="shared" si="196"/>
        <v>-2.2254997825854606E-4</v>
      </c>
      <c r="O292" s="15">
        <f t="shared" si="196"/>
        <v>1.6233744444367204E-3</v>
      </c>
      <c r="P292" s="15">
        <f t="shared" si="196"/>
        <v>1.6182738471257618E-3</v>
      </c>
      <c r="Q292" s="5">
        <f t="shared" si="197"/>
        <v>3243.3058647697835</v>
      </c>
      <c r="R292" s="5">
        <f t="shared" si="197"/>
        <v>4849.614627575721</v>
      </c>
      <c r="S292" s="5">
        <f t="shared" si="197"/>
        <v>3349.1600256803313</v>
      </c>
      <c r="T292" s="5">
        <f t="shared" si="228"/>
        <v>11.015823289183061</v>
      </c>
      <c r="U292" s="5">
        <f t="shared" si="228"/>
        <v>33.237906284546511</v>
      </c>
      <c r="V292" s="5">
        <f t="shared" si="228"/>
        <v>65.199017493615685</v>
      </c>
      <c r="W292" s="15">
        <f t="shared" si="199"/>
        <v>-1.0734613539272964E-2</v>
      </c>
      <c r="X292" s="15">
        <f t="shared" si="199"/>
        <v>-1.217998157191269E-2</v>
      </c>
      <c r="Y292" s="15">
        <f t="shared" si="199"/>
        <v>-9.7425357312937999E-3</v>
      </c>
      <c r="Z292" s="5">
        <f t="shared" si="202"/>
        <v>2477.3204476176861</v>
      </c>
      <c r="AA292" s="5">
        <f t="shared" si="202"/>
        <v>13441.662296814147</v>
      </c>
      <c r="AB292" s="5">
        <f t="shared" si="202"/>
        <v>74532.336749786569</v>
      </c>
      <c r="AC292" s="16">
        <f t="shared" si="223"/>
        <v>0.88826009473996581</v>
      </c>
      <c r="AD292" s="16">
        <f t="shared" si="223"/>
        <v>3.0839958524716029</v>
      </c>
      <c r="AE292" s="16">
        <f t="shared" si="223"/>
        <v>23.417093541293291</v>
      </c>
      <c r="AF292" s="15">
        <f t="shared" si="209"/>
        <v>-4.0504037456468023E-3</v>
      </c>
      <c r="AG292" s="15">
        <f t="shared" si="209"/>
        <v>2.9673830763510267E-4</v>
      </c>
      <c r="AH292" s="15">
        <f t="shared" si="209"/>
        <v>9.7937136394747881E-3</v>
      </c>
      <c r="AI292" s="1">
        <f t="shared" si="224"/>
        <v>588520.69044230459</v>
      </c>
      <c r="AJ292" s="1">
        <f t="shared" si="224"/>
        <v>286318.35492649535</v>
      </c>
      <c r="AK292" s="1">
        <f t="shared" si="224"/>
        <v>100838.01527094634</v>
      </c>
      <c r="AL292" s="14">
        <f t="shared" si="229"/>
        <v>96.140220672839916</v>
      </c>
      <c r="AM292" s="14">
        <f t="shared" si="229"/>
        <v>23.823316458538095</v>
      </c>
      <c r="AN292" s="14">
        <f t="shared" si="229"/>
        <v>7.4212025756023436</v>
      </c>
      <c r="AO292" s="11">
        <f t="shared" si="230"/>
        <v>1.9240581555462534E-3</v>
      </c>
      <c r="AP292" s="11">
        <f t="shared" si="230"/>
        <v>2.4238058123201224E-3</v>
      </c>
      <c r="AQ292" s="11">
        <f t="shared" si="230"/>
        <v>2.1986976937420338E-3</v>
      </c>
      <c r="AR292" s="1">
        <f t="shared" si="203"/>
        <v>294422.46663075406</v>
      </c>
      <c r="AS292" s="1">
        <f t="shared" si="203"/>
        <v>145906.1405991893</v>
      </c>
      <c r="AT292" s="1">
        <f t="shared" si="203"/>
        <v>51368.259130718987</v>
      </c>
      <c r="AU292" s="1">
        <f t="shared" si="210"/>
        <v>58884.493326150812</v>
      </c>
      <c r="AV292" s="1">
        <f t="shared" si="210"/>
        <v>29181.228119837862</v>
      </c>
      <c r="AW292" s="1">
        <f t="shared" si="210"/>
        <v>10273.651826143798</v>
      </c>
      <c r="AX292" s="1">
        <f t="shared" si="211"/>
        <v>202108.20551865047</v>
      </c>
      <c r="AY292" s="1">
        <f t="shared" si="211"/>
        <v>39378.64247346051</v>
      </c>
      <c r="AZ292" s="1">
        <f t="shared" si="211"/>
        <v>9403.9065044970157</v>
      </c>
      <c r="BA292" s="1">
        <f t="shared" si="212"/>
        <v>14237.241993065847</v>
      </c>
      <c r="BB292" s="1">
        <f t="shared" si="212"/>
        <v>31363.799156930832</v>
      </c>
      <c r="BC292" s="1">
        <f t="shared" si="212"/>
        <v>39980.156109493015</v>
      </c>
      <c r="BD292" s="1">
        <f>SUM(BA292:BC292)*BT292*0.75+0.1*econlow!BD292+0.15*econhigh!BD292</f>
        <v>92.427443718941859</v>
      </c>
      <c r="BE292" s="2">
        <f t="shared" si="225"/>
        <v>0.14950789050460667</v>
      </c>
      <c r="BF292" s="2">
        <f t="shared" si="225"/>
        <v>0.11076968641152254</v>
      </c>
      <c r="BG292" s="2">
        <f t="shared" si="225"/>
        <v>5.7402569690651904E-2</v>
      </c>
      <c r="BH292" s="2">
        <f t="shared" si="206"/>
        <v>6.7855895972573535E-2</v>
      </c>
      <c r="BI292" s="2">
        <f t="shared" si="213"/>
        <v>2.2352609323137459E-3</v>
      </c>
      <c r="BJ292" s="2">
        <f t="shared" si="213"/>
        <v>1.2269923427707043E-3</v>
      </c>
      <c r="BK292" s="2">
        <f t="shared" si="213"/>
        <v>3.295055007090149E-4</v>
      </c>
      <c r="BL292" s="2">
        <f t="shared" si="207"/>
        <v>658.11103725517205</v>
      </c>
      <c r="BM292" s="2">
        <f t="shared" si="207"/>
        <v>179.02571727843105</v>
      </c>
      <c r="BN292" s="2">
        <f t="shared" si="207"/>
        <v>16.926123945417984</v>
      </c>
      <c r="BO292" s="2">
        <f t="shared" si="214"/>
        <v>3553.7172387574929</v>
      </c>
      <c r="BP292" s="2">
        <f t="shared" si="214"/>
        <v>240.47587393291857</v>
      </c>
      <c r="BQ292" s="2">
        <f t="shared" si="214"/>
        <v>7.9124584126151305</v>
      </c>
      <c r="BR292" s="11">
        <f t="shared" si="215"/>
        <v>3.05166771091476E-2</v>
      </c>
      <c r="BS292" s="17">
        <f t="shared" si="204"/>
        <v>1.500118532742407E-4</v>
      </c>
      <c r="BT292" s="17">
        <f t="shared" si="205"/>
        <v>1.082931765748976E-3</v>
      </c>
      <c r="BU292" s="12">
        <f>(BU$3*tempmid!$I402+BU$4*tempmid!$I402^2+BU$5*tempmid!$I402^6)*(K292/K$56)^$BW$1</f>
        <v>-24.26870016713977</v>
      </c>
      <c r="BV292" s="12">
        <f>(BV$3*tempmid!$I402+BV$4*tempmid!$I402^2+BV$5*tempmid!$I402^6)*(L292/L$56)^$BW$1</f>
        <v>-17.147259296059058</v>
      </c>
      <c r="BW292" s="12">
        <f>(BW$3*tempmid!$I402+BW$4*tempmid!$I402^2+BW$5*tempmid!$I402^6)*(M292/M$56)^$BW$1</f>
        <v>-15.498049473703318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191"/>
        <v>2247</v>
      </c>
      <c r="B293" s="5">
        <f t="shared" si="226"/>
        <v>1165.4053222822181</v>
      </c>
      <c r="C293" s="5">
        <f t="shared" si="226"/>
        <v>2964.1681406686007</v>
      </c>
      <c r="D293" s="5">
        <f t="shared" si="226"/>
        <v>4369.9510253685548</v>
      </c>
      <c r="E293" s="15">
        <f t="shared" si="227"/>
        <v>2.1583527527006385E-8</v>
      </c>
      <c r="F293" s="15">
        <f t="shared" si="227"/>
        <v>4.2520996522015135E-8</v>
      </c>
      <c r="G293" s="15">
        <f t="shared" si="227"/>
        <v>8.6805101836924189E-8</v>
      </c>
      <c r="H293" s="5">
        <f t="shared" si="194"/>
        <v>294348.60064735403</v>
      </c>
      <c r="I293" s="5">
        <f t="shared" si="194"/>
        <v>146138.60092395623</v>
      </c>
      <c r="J293" s="5">
        <f t="shared" si="194"/>
        <v>51450.006826101955</v>
      </c>
      <c r="K293" s="5">
        <f t="shared" si="195"/>
        <v>252571.86921965479</v>
      </c>
      <c r="L293" s="5">
        <f t="shared" si="195"/>
        <v>49301.724459865851</v>
      </c>
      <c r="M293" s="5">
        <f t="shared" si="195"/>
        <v>11773.58888633374</v>
      </c>
      <c r="N293" s="15">
        <f t="shared" si="196"/>
        <v>-2.5090590852805406E-4</v>
      </c>
      <c r="O293" s="15">
        <f t="shared" si="196"/>
        <v>1.5931756528795304E-3</v>
      </c>
      <c r="P293" s="15">
        <f t="shared" si="196"/>
        <v>1.591317880799803E-3</v>
      </c>
      <c r="Q293" s="5">
        <f t="shared" si="197"/>
        <v>3207.6852697988925</v>
      </c>
      <c r="R293" s="5">
        <f t="shared" si="197"/>
        <v>4798.1787967099508</v>
      </c>
      <c r="S293" s="5">
        <f t="shared" si="197"/>
        <v>3321.8086574383756</v>
      </c>
      <c r="T293" s="5">
        <f t="shared" si="228"/>
        <v>10.897572683356758</v>
      </c>
      <c r="U293" s="5">
        <f t="shared" si="228"/>
        <v>32.833069198511772</v>
      </c>
      <c r="V293" s="5">
        <f t="shared" si="228"/>
        <v>64.563813736038881</v>
      </c>
      <c r="W293" s="15">
        <f t="shared" si="199"/>
        <v>-1.0734613539272964E-2</v>
      </c>
      <c r="X293" s="15">
        <f t="shared" si="199"/>
        <v>-1.217998157191269E-2</v>
      </c>
      <c r="Y293" s="15">
        <f t="shared" si="199"/>
        <v>-9.7425357312937999E-3</v>
      </c>
      <c r="Z293" s="5">
        <f t="shared" si="202"/>
        <v>2440.2577899270623</v>
      </c>
      <c r="AA293" s="5">
        <f t="shared" si="202"/>
        <v>13303.445237270496</v>
      </c>
      <c r="AB293" s="5">
        <f t="shared" si="202"/>
        <v>74649.654827539707</v>
      </c>
      <c r="AC293" s="16">
        <f t="shared" si="223"/>
        <v>0.88466228272512248</v>
      </c>
      <c r="AD293" s="16">
        <f t="shared" si="223"/>
        <v>3.0849109921816189</v>
      </c>
      <c r="AE293" s="16">
        <f t="shared" si="223"/>
        <v>23.646433849705513</v>
      </c>
      <c r="AF293" s="15">
        <f t="shared" si="209"/>
        <v>-4.0504037456468023E-3</v>
      </c>
      <c r="AG293" s="15">
        <f t="shared" si="209"/>
        <v>2.9673830763510267E-4</v>
      </c>
      <c r="AH293" s="15">
        <f t="shared" si="209"/>
        <v>9.7937136394747881E-3</v>
      </c>
      <c r="AI293" s="1">
        <f t="shared" si="224"/>
        <v>588553.11472422502</v>
      </c>
      <c r="AJ293" s="1">
        <f t="shared" si="224"/>
        <v>286867.7475536837</v>
      </c>
      <c r="AK293" s="1">
        <f t="shared" si="224"/>
        <v>101027.86556999551</v>
      </c>
      <c r="AL293" s="14">
        <f t="shared" si="229"/>
        <v>96.323350254744895</v>
      </c>
      <c r="AM293" s="14">
        <f t="shared" si="229"/>
        <v>23.880482120510035</v>
      </c>
      <c r="AN293" s="14">
        <f t="shared" si="229"/>
        <v>7.4373563867802357</v>
      </c>
      <c r="AO293" s="11">
        <f t="shared" si="230"/>
        <v>1.9048175739907907E-3</v>
      </c>
      <c r="AP293" s="11">
        <f t="shared" si="230"/>
        <v>2.3995677541969211E-3</v>
      </c>
      <c r="AQ293" s="11">
        <f t="shared" si="230"/>
        <v>2.1767107168046136E-3</v>
      </c>
      <c r="AR293" s="1">
        <f t="shared" si="203"/>
        <v>294348.60064735403</v>
      </c>
      <c r="AS293" s="1">
        <f t="shared" si="203"/>
        <v>146138.60092395623</v>
      </c>
      <c r="AT293" s="1">
        <f t="shared" si="203"/>
        <v>51450.006826101955</v>
      </c>
      <c r="AU293" s="1">
        <f t="shared" si="210"/>
        <v>58869.720129470807</v>
      </c>
      <c r="AV293" s="1">
        <f t="shared" si="210"/>
        <v>29227.720184791247</v>
      </c>
      <c r="AW293" s="1">
        <f t="shared" si="210"/>
        <v>10290.001365220392</v>
      </c>
      <c r="AX293" s="1">
        <f t="shared" si="211"/>
        <v>202057.49537572384</v>
      </c>
      <c r="AY293" s="1">
        <f t="shared" si="211"/>
        <v>39441.379567892676</v>
      </c>
      <c r="AZ293" s="1">
        <f t="shared" si="211"/>
        <v>9418.8711090669931</v>
      </c>
      <c r="BA293" s="1">
        <f t="shared" si="212"/>
        <v>14236.949856585094</v>
      </c>
      <c r="BB293" s="1">
        <f t="shared" si="212"/>
        <v>31368.5191732157</v>
      </c>
      <c r="BC293" s="1">
        <f t="shared" si="212"/>
        <v>39987.108034044948</v>
      </c>
      <c r="BD293" s="1">
        <f>SUM(BA293:BC293)*BT293*0.75+0.1*econlow!BD293+0.15*econhigh!BD293</f>
        <v>89.744557310810279</v>
      </c>
      <c r="BE293" s="2">
        <f t="shared" si="225"/>
        <v>0.14950789050460667</v>
      </c>
      <c r="BF293" s="2">
        <f t="shared" si="225"/>
        <v>0.11076968641152254</v>
      </c>
      <c r="BG293" s="2">
        <f t="shared" si="225"/>
        <v>5.7402569690651904E-2</v>
      </c>
      <c r="BH293" s="2">
        <f t="shared" si="206"/>
        <v>6.7743232584038637E-2</v>
      </c>
      <c r="BI293" s="2">
        <f t="shared" si="213"/>
        <v>2.2352609323137459E-3</v>
      </c>
      <c r="BJ293" s="2">
        <f t="shared" si="213"/>
        <v>1.2269923427707043E-3</v>
      </c>
      <c r="BK293" s="2">
        <f t="shared" si="213"/>
        <v>3.295055007090149E-4</v>
      </c>
      <c r="BL293" s="2">
        <f t="shared" si="207"/>
        <v>657.94592750825109</v>
      </c>
      <c r="BM293" s="2">
        <f t="shared" si="207"/>
        <v>179.31094431691807</v>
      </c>
      <c r="BN293" s="2">
        <f t="shared" si="207"/>
        <v>16.95306026071696</v>
      </c>
      <c r="BO293" s="2">
        <f t="shared" si="214"/>
        <v>3606.7860155942099</v>
      </c>
      <c r="BP293" s="2">
        <f t="shared" si="214"/>
        <v>243.36142567963174</v>
      </c>
      <c r="BQ293" s="2">
        <f t="shared" si="214"/>
        <v>7.9125954681046453</v>
      </c>
      <c r="BR293" s="11">
        <f t="shared" si="215"/>
        <v>3.0488738788559261E-2</v>
      </c>
      <c r="BS293" s="17">
        <f t="shared" si="204"/>
        <v>1.4556955419203966E-4</v>
      </c>
      <c r="BT293" s="17">
        <f t="shared" si="205"/>
        <v>1.0513900638339574E-3</v>
      </c>
      <c r="BU293" s="12">
        <f>(BU$3*tempmid!$I403+BU$4*tempmid!$I403^2+BU$5*tempmid!$I403^6)*(K293/K$56)^$BW$1</f>
        <v>-24.43222085396112</v>
      </c>
      <c r="BV293" s="12">
        <f>(BV$3*tempmid!$I403+BV$4*tempmid!$I403^2+BV$5*tempmid!$I403^6)*(L293/L$56)^$BW$1</f>
        <v>-17.245440259534249</v>
      </c>
      <c r="BW293" s="12">
        <f>(BW$3*tempmid!$I403+BW$4*tempmid!$I403^2+BW$5*tempmid!$I403^6)*(M293/M$56)^$BW$1</f>
        <v>-15.579055898362858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191"/>
        <v>2248</v>
      </c>
      <c r="B294" s="5">
        <f t="shared" si="226"/>
        <v>1165.4053461780979</v>
      </c>
      <c r="C294" s="5">
        <f t="shared" si="226"/>
        <v>2964.1682604060147</v>
      </c>
      <c r="D294" s="5">
        <f t="shared" si="226"/>
        <v>4369.9513857358961</v>
      </c>
      <c r="E294" s="15">
        <f t="shared" si="227"/>
        <v>2.0504351150656065E-8</v>
      </c>
      <c r="F294" s="15">
        <f t="shared" si="227"/>
        <v>4.0394946695914376E-8</v>
      </c>
      <c r="G294" s="15">
        <f t="shared" si="227"/>
        <v>8.2464846745077975E-8</v>
      </c>
      <c r="H294" s="5">
        <f t="shared" si="194"/>
        <v>294266.47234735044</v>
      </c>
      <c r="I294" s="5">
        <f t="shared" si="194"/>
        <v>146367.06292229213</v>
      </c>
      <c r="J294" s="5">
        <f t="shared" si="194"/>
        <v>51530.511845880821</v>
      </c>
      <c r="K294" s="5">
        <f t="shared" si="195"/>
        <v>252501.39216572675</v>
      </c>
      <c r="L294" s="5">
        <f t="shared" si="195"/>
        <v>49378.79703976171</v>
      </c>
      <c r="M294" s="5">
        <f t="shared" si="195"/>
        <v>11792.010321689912</v>
      </c>
      <c r="N294" s="15">
        <f t="shared" si="196"/>
        <v>-2.7903762262115883E-4</v>
      </c>
      <c r="O294" s="15">
        <f t="shared" si="196"/>
        <v>1.5632836526560112E-3</v>
      </c>
      <c r="P294" s="15">
        <f t="shared" si="196"/>
        <v>1.564640615025592E-3</v>
      </c>
      <c r="Q294" s="5">
        <f t="shared" si="197"/>
        <v>3172.3666164229899</v>
      </c>
      <c r="R294" s="5">
        <f t="shared" si="197"/>
        <v>4747.1468126233513</v>
      </c>
      <c r="S294" s="5">
        <f t="shared" si="197"/>
        <v>3294.5928901164493</v>
      </c>
      <c r="T294" s="5">
        <f t="shared" si="228"/>
        <v>10.780591452084785</v>
      </c>
      <c r="U294" s="5">
        <f t="shared" si="228"/>
        <v>32.433163020724564</v>
      </c>
      <c r="V294" s="5">
        <f t="shared" si="228"/>
        <v>63.934798473766925</v>
      </c>
      <c r="W294" s="15">
        <f t="shared" si="199"/>
        <v>-1.0734613539272964E-2</v>
      </c>
      <c r="X294" s="15">
        <f t="shared" si="199"/>
        <v>-1.217998157191269E-2</v>
      </c>
      <c r="Y294" s="15">
        <f t="shared" si="199"/>
        <v>-9.7425357312937999E-3</v>
      </c>
      <c r="Z294" s="5">
        <f t="shared" si="202"/>
        <v>2403.6814402165746</v>
      </c>
      <c r="AA294" s="5">
        <f t="shared" si="202"/>
        <v>13166.25242527481</v>
      </c>
      <c r="AB294" s="5">
        <f t="shared" si="202"/>
        <v>74765.145064199431</v>
      </c>
      <c r="AC294" s="16">
        <f t="shared" si="223"/>
        <v>0.88107904330154019</v>
      </c>
      <c r="AD294" s="16">
        <f t="shared" si="223"/>
        <v>3.0858264034486438</v>
      </c>
      <c r="AE294" s="16">
        <f t="shared" si="223"/>
        <v>23.878020251424314</v>
      </c>
      <c r="AF294" s="15">
        <f t="shared" si="209"/>
        <v>-4.0504037456468023E-3</v>
      </c>
      <c r="AG294" s="15">
        <f t="shared" si="209"/>
        <v>2.9673830763510267E-4</v>
      </c>
      <c r="AH294" s="15">
        <f t="shared" si="209"/>
        <v>9.7937136394747881E-3</v>
      </c>
      <c r="AI294" s="1">
        <f t="shared" si="224"/>
        <v>588567.52338127338</v>
      </c>
      <c r="AJ294" s="1">
        <f t="shared" si="224"/>
        <v>287408.69298310659</v>
      </c>
      <c r="AK294" s="1">
        <f t="shared" si="224"/>
        <v>101215.08037821636</v>
      </c>
      <c r="AL294" s="14">
        <f t="shared" si="229"/>
        <v>96.504993880992288</v>
      </c>
      <c r="AM294" s="14">
        <f t="shared" si="229"/>
        <v>23.937211927012576</v>
      </c>
      <c r="AN294" s="14">
        <f t="shared" si="229"/>
        <v>7.453383470398518</v>
      </c>
      <c r="AO294" s="11">
        <f t="shared" si="230"/>
        <v>1.8857693982508828E-3</v>
      </c>
      <c r="AP294" s="11">
        <f t="shared" si="230"/>
        <v>2.3755720766549518E-3</v>
      </c>
      <c r="AQ294" s="11">
        <f t="shared" si="230"/>
        <v>2.1549436096365672E-3</v>
      </c>
      <c r="AR294" s="1">
        <f t="shared" si="203"/>
        <v>294266.47234735044</v>
      </c>
      <c r="AS294" s="1">
        <f t="shared" si="203"/>
        <v>146367.06292229213</v>
      </c>
      <c r="AT294" s="1">
        <f t="shared" si="203"/>
        <v>51530.511845880821</v>
      </c>
      <c r="AU294" s="1">
        <f t="shared" si="210"/>
        <v>58853.294469470093</v>
      </c>
      <c r="AV294" s="1">
        <f t="shared" si="210"/>
        <v>29273.412584458427</v>
      </c>
      <c r="AW294" s="1">
        <f t="shared" si="210"/>
        <v>10306.102369176166</v>
      </c>
      <c r="AX294" s="1">
        <f t="shared" si="211"/>
        <v>202001.11373258138</v>
      </c>
      <c r="AY294" s="1">
        <f t="shared" si="211"/>
        <v>39503.037631809369</v>
      </c>
      <c r="AZ294" s="1">
        <f t="shared" si="211"/>
        <v>9433.6082573519288</v>
      </c>
      <c r="BA294" s="1">
        <f t="shared" si="212"/>
        <v>14236.62491118849</v>
      </c>
      <c r="BB294" s="1">
        <f t="shared" si="212"/>
        <v>31373.1506579011</v>
      </c>
      <c r="BC294" s="1">
        <f t="shared" si="212"/>
        <v>39993.94339153295</v>
      </c>
      <c r="BD294" s="1">
        <f>SUM(BA294:BC294)*BT294*0.75+0.1*econlow!BD294+0.15*econhigh!BD294</f>
        <v>87.139250397775072</v>
      </c>
      <c r="BE294" s="2">
        <f t="shared" si="225"/>
        <v>0.14950789050460667</v>
      </c>
      <c r="BF294" s="2">
        <f t="shared" si="225"/>
        <v>0.11076968641152254</v>
      </c>
      <c r="BG294" s="2">
        <f t="shared" si="225"/>
        <v>5.7402569690651904E-2</v>
      </c>
      <c r="BH294" s="2">
        <f t="shared" si="206"/>
        <v>6.7631561474242138E-2</v>
      </c>
      <c r="BI294" s="2">
        <f t="shared" si="213"/>
        <v>2.2352609323137459E-3</v>
      </c>
      <c r="BJ294" s="2">
        <f t="shared" si="213"/>
        <v>1.2269923427707043E-3</v>
      </c>
      <c r="BK294" s="2">
        <f t="shared" si="213"/>
        <v>3.295055007090149E-4</v>
      </c>
      <c r="BL294" s="2">
        <f t="shared" si="207"/>
        <v>657.76234932781574</v>
      </c>
      <c r="BM294" s="2">
        <f t="shared" si="207"/>
        <v>179.59126543949031</v>
      </c>
      <c r="BN294" s="2">
        <f t="shared" si="207"/>
        <v>16.979587107568783</v>
      </c>
      <c r="BO294" s="2">
        <f t="shared" si="214"/>
        <v>3660.6481034292565</v>
      </c>
      <c r="BP294" s="2">
        <f t="shared" si="214"/>
        <v>246.28167738534734</v>
      </c>
      <c r="BQ294" s="2">
        <f t="shared" si="214"/>
        <v>7.9127347238828261</v>
      </c>
      <c r="BR294" s="11">
        <f t="shared" si="215"/>
        <v>3.0461053829917456E-2</v>
      </c>
      <c r="BS294" s="17">
        <f t="shared" si="204"/>
        <v>1.4126263462439285E-4</v>
      </c>
      <c r="BT294" s="17">
        <f t="shared" si="205"/>
        <v>1.0207670522659779E-3</v>
      </c>
      <c r="BU294" s="12">
        <f>(BU$3*tempmid!$I404+BU$4*tempmid!$I404^2+BU$5*tempmid!$I404^6)*(K294/K$56)^$BW$1</f>
        <v>-24.595614890548962</v>
      </c>
      <c r="BV294" s="12">
        <f>(BV$3*tempmid!$I404+BV$4*tempmid!$I404^2+BV$5*tempmid!$I404^6)*(L294/L$56)^$BW$1</f>
        <v>-17.343446861504727</v>
      </c>
      <c r="BW294" s="12">
        <f>(BW$3*tempmid!$I404+BW$4*tempmid!$I404^2+BW$5*tempmid!$I404^6)*(M294/M$56)^$BW$1</f>
        <v>-15.659900786179003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191"/>
        <v>2249</v>
      </c>
      <c r="B295" s="5">
        <f t="shared" si="226"/>
        <v>1165.4053688791844</v>
      </c>
      <c r="C295" s="5">
        <f t="shared" si="226"/>
        <v>2964.168374156563</v>
      </c>
      <c r="D295" s="5">
        <f t="shared" si="226"/>
        <v>4369.9517280848986</v>
      </c>
      <c r="E295" s="15">
        <f t="shared" si="227"/>
        <v>1.9479133593123262E-8</v>
      </c>
      <c r="F295" s="15">
        <f t="shared" si="227"/>
        <v>3.8375199361118658E-8</v>
      </c>
      <c r="G295" s="15">
        <f t="shared" si="227"/>
        <v>7.834160440782407E-8</v>
      </c>
      <c r="H295" s="5">
        <f t="shared" si="194"/>
        <v>294176.15341578686</v>
      </c>
      <c r="I295" s="5">
        <f t="shared" si="194"/>
        <v>146591.55098550094</v>
      </c>
      <c r="J295" s="5">
        <f t="shared" si="194"/>
        <v>51609.782132156819</v>
      </c>
      <c r="K295" s="5">
        <f t="shared" si="195"/>
        <v>252423.88723393946</v>
      </c>
      <c r="L295" s="5">
        <f t="shared" si="195"/>
        <v>49454.529055628533</v>
      </c>
      <c r="M295" s="5">
        <f t="shared" si="195"/>
        <v>11810.149251871588</v>
      </c>
      <c r="N295" s="15">
        <f t="shared" si="196"/>
        <v>-3.0694853253099286E-4</v>
      </c>
      <c r="O295" s="15">
        <f t="shared" si="196"/>
        <v>1.533695035256466E-3</v>
      </c>
      <c r="P295" s="15">
        <f t="shared" si="196"/>
        <v>1.5382390013949365E-3</v>
      </c>
      <c r="Q295" s="5">
        <f t="shared" si="197"/>
        <v>3137.3492474911986</v>
      </c>
      <c r="R295" s="5">
        <f t="shared" si="197"/>
        <v>4696.5188291610302</v>
      </c>
      <c r="S295" s="5">
        <f t="shared" si="197"/>
        <v>3267.5139545069842</v>
      </c>
      <c r="T295" s="5">
        <f t="shared" si="228"/>
        <v>10.664865969121866</v>
      </c>
      <c r="U295" s="5">
        <f t="shared" si="228"/>
        <v>32.038127692813298</v>
      </c>
      <c r="V295" s="5">
        <f t="shared" si="228"/>
        <v>63.311911415163181</v>
      </c>
      <c r="W295" s="15">
        <f t="shared" si="199"/>
        <v>-1.0734613539272964E-2</v>
      </c>
      <c r="X295" s="15">
        <f t="shared" si="199"/>
        <v>-1.217998157191269E-2</v>
      </c>
      <c r="Y295" s="15">
        <f t="shared" si="199"/>
        <v>-9.7425357312937999E-3</v>
      </c>
      <c r="Z295" s="5">
        <f t="shared" si="202"/>
        <v>2367.5866978874842</v>
      </c>
      <c r="AA295" s="5">
        <f t="shared" si="202"/>
        <v>13030.08550972446</v>
      </c>
      <c r="AB295" s="5">
        <f t="shared" si="202"/>
        <v>74878.819208847854</v>
      </c>
      <c r="AC295" s="16">
        <f t="shared" ref="AC295:AE310" si="231">AC294*(1+AF295)</f>
        <v>0.87751031744434072</v>
      </c>
      <c r="AD295" s="16">
        <f t="shared" si="231"/>
        <v>3.0867420863532589</v>
      </c>
      <c r="AE295" s="16">
        <f t="shared" si="231"/>
        <v>24.111874744044343</v>
      </c>
      <c r="AF295" s="15">
        <f t="shared" si="209"/>
        <v>-4.0504037456468023E-3</v>
      </c>
      <c r="AG295" s="15">
        <f t="shared" si="209"/>
        <v>2.9673830763510267E-4</v>
      </c>
      <c r="AH295" s="15">
        <f t="shared" si="209"/>
        <v>9.7937136394747881E-3</v>
      </c>
      <c r="AI295" s="1">
        <f t="shared" si="224"/>
        <v>588564.06551261607</v>
      </c>
      <c r="AJ295" s="1">
        <f t="shared" si="224"/>
        <v>287941.23626925435</v>
      </c>
      <c r="AK295" s="1">
        <f t="shared" si="224"/>
        <v>101399.67470957089</v>
      </c>
      <c r="AL295" s="14">
        <f t="shared" si="229"/>
        <v>96.685160183589062</v>
      </c>
      <c r="AM295" s="14">
        <f t="shared" si="229"/>
        <v>23.993507853536894</v>
      </c>
      <c r="AN295" s="14">
        <f t="shared" si="229"/>
        <v>7.4692844752674272</v>
      </c>
      <c r="AO295" s="11">
        <f t="shared" si="230"/>
        <v>1.866911704268374E-3</v>
      </c>
      <c r="AP295" s="11">
        <f t="shared" si="230"/>
        <v>2.3518163558884021E-3</v>
      </c>
      <c r="AQ295" s="11">
        <f t="shared" si="230"/>
        <v>2.1333941735402016E-3</v>
      </c>
      <c r="AR295" s="1">
        <f t="shared" si="203"/>
        <v>294176.15341578686</v>
      </c>
      <c r="AS295" s="1">
        <f t="shared" si="203"/>
        <v>146591.55098550094</v>
      </c>
      <c r="AT295" s="1">
        <f t="shared" si="203"/>
        <v>51609.782132156819</v>
      </c>
      <c r="AU295" s="1">
        <f t="shared" si="210"/>
        <v>58835.230683157373</v>
      </c>
      <c r="AV295" s="1">
        <f t="shared" si="210"/>
        <v>29318.310197100189</v>
      </c>
      <c r="AW295" s="1">
        <f t="shared" si="210"/>
        <v>10321.956426431365</v>
      </c>
      <c r="AX295" s="1">
        <f t="shared" si="211"/>
        <v>201939.10978715157</v>
      </c>
      <c r="AY295" s="1">
        <f t="shared" si="211"/>
        <v>39563.623244502829</v>
      </c>
      <c r="AZ295" s="1">
        <f t="shared" si="211"/>
        <v>9448.1194014972698</v>
      </c>
      <c r="BA295" s="1">
        <f t="shared" si="212"/>
        <v>14236.267414125858</v>
      </c>
      <c r="BB295" s="1">
        <f t="shared" si="212"/>
        <v>31377.69450954278</v>
      </c>
      <c r="BC295" s="1">
        <f t="shared" si="212"/>
        <v>40000.663390156224</v>
      </c>
      <c r="BD295" s="1">
        <f>SUM(BA295:BC295)*BT295*0.75+0.1*econlow!BD295+0.15*econhigh!BD295</f>
        <v>84.609287953534817</v>
      </c>
      <c r="BE295" s="2">
        <f t="shared" si="225"/>
        <v>0.14950789050460667</v>
      </c>
      <c r="BF295" s="2">
        <f t="shared" si="225"/>
        <v>0.11076968641152254</v>
      </c>
      <c r="BG295" s="2">
        <f t="shared" si="225"/>
        <v>5.7402569690651904E-2</v>
      </c>
      <c r="BH295" s="2">
        <f t="shared" si="206"/>
        <v>6.7520878591584912E-2</v>
      </c>
      <c r="BI295" s="2">
        <f t="shared" si="213"/>
        <v>2.2352609323137459E-3</v>
      </c>
      <c r="BJ295" s="2">
        <f t="shared" si="213"/>
        <v>1.2269923427707043E-3</v>
      </c>
      <c r="BK295" s="2">
        <f t="shared" si="213"/>
        <v>3.295055007090149E-4</v>
      </c>
      <c r="BL295" s="2">
        <f t="shared" si="207"/>
        <v>657.56046294864325</v>
      </c>
      <c r="BM295" s="2">
        <f t="shared" si="207"/>
        <v>179.86671057409094</v>
      </c>
      <c r="BN295" s="2">
        <f t="shared" si="207"/>
        <v>17.005707102939503</v>
      </c>
      <c r="BO295" s="2">
        <f t="shared" si="214"/>
        <v>3715.3153608437783</v>
      </c>
      <c r="BP295" s="2">
        <f t="shared" si="214"/>
        <v>249.23704638966771</v>
      </c>
      <c r="BQ295" s="2">
        <f t="shared" si="214"/>
        <v>7.9128761560663969</v>
      </c>
      <c r="BR295" s="11">
        <f t="shared" si="215"/>
        <v>3.0433618998080919E-2</v>
      </c>
      <c r="BS295" s="17">
        <f t="shared" si="204"/>
        <v>1.3708682545484046E-4</v>
      </c>
      <c r="BT295" s="17">
        <f t="shared" si="205"/>
        <v>9.9103597307376493E-4</v>
      </c>
      <c r="BU295" s="12">
        <f>(BU$3*tempmid!$I405+BU$4*tempmid!$I405^2+BU$5*tempmid!$I405^6)*(K295/K$56)^$BW$1</f>
        <v>-24.758883177070189</v>
      </c>
      <c r="BV295" s="12">
        <f>(BV$3*tempmid!$I405+BV$4*tempmid!$I405^2+BV$5*tempmid!$I405^6)*(L295/L$56)^$BW$1</f>
        <v>-17.441279792626496</v>
      </c>
      <c r="BW295" s="12">
        <f>(BW$3*tempmid!$I405+BW$4*tempmid!$I405^2+BW$5*tempmid!$I405^6)*(M295/M$56)^$BW$1</f>
        <v>-15.740584741728519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191"/>
        <v>2250</v>
      </c>
      <c r="B296" s="5">
        <f t="shared" si="226"/>
        <v>1165.4053904452169</v>
      </c>
      <c r="C296" s="5">
        <f t="shared" si="226"/>
        <v>2964.168482219588</v>
      </c>
      <c r="D296" s="5">
        <f t="shared" si="226"/>
        <v>4369.9520533164759</v>
      </c>
      <c r="E296" s="15">
        <f t="shared" si="227"/>
        <v>1.8505176913467097E-8</v>
      </c>
      <c r="F296" s="15">
        <f t="shared" si="227"/>
        <v>3.6456439393062724E-8</v>
      </c>
      <c r="G296" s="15">
        <f t="shared" si="227"/>
        <v>7.4424524187432867E-8</v>
      </c>
      <c r="H296" s="5">
        <f t="shared" si="194"/>
        <v>294077.71515853034</v>
      </c>
      <c r="I296" s="5">
        <f t="shared" si="194"/>
        <v>146812.08961056065</v>
      </c>
      <c r="J296" s="5">
        <f t="shared" si="194"/>
        <v>51687.825648227583</v>
      </c>
      <c r="K296" s="5">
        <f t="shared" si="195"/>
        <v>252339.41559699201</v>
      </c>
      <c r="L296" s="5">
        <f t="shared" si="195"/>
        <v>49528.928767445381</v>
      </c>
      <c r="M296" s="5">
        <f t="shared" si="195"/>
        <v>11828.007497015964</v>
      </c>
      <c r="N296" s="15">
        <f t="shared" si="196"/>
        <v>-3.3464200980770631E-4</v>
      </c>
      <c r="O296" s="15">
        <f t="shared" si="196"/>
        <v>1.5044064363278764E-3</v>
      </c>
      <c r="P296" s="15">
        <f t="shared" si="196"/>
        <v>1.51211003040852E-3</v>
      </c>
      <c r="Q296" s="5">
        <f t="shared" si="197"/>
        <v>3102.6324544899098</v>
      </c>
      <c r="R296" s="5">
        <f t="shared" si="197"/>
        <v>4646.2949015791701</v>
      </c>
      <c r="S296" s="5">
        <f t="shared" si="197"/>
        <v>3240.573028539563</v>
      </c>
      <c r="T296" s="5">
        <f t="shared" si="228"/>
        <v>10.5503827544952</v>
      </c>
      <c r="U296" s="5">
        <f t="shared" si="228"/>
        <v>31.647903887916247</v>
      </c>
      <c r="V296" s="5">
        <f t="shared" si="228"/>
        <v>62.695092855984448</v>
      </c>
      <c r="W296" s="15">
        <f t="shared" si="199"/>
        <v>-1.0734613539272964E-2</v>
      </c>
      <c r="X296" s="15">
        <f t="shared" si="199"/>
        <v>-1.217998157191269E-2</v>
      </c>
      <c r="Y296" s="15">
        <f t="shared" si="199"/>
        <v>-9.7425357312937999E-3</v>
      </c>
      <c r="Z296" s="5">
        <f t="shared" si="202"/>
        <v>2331.9688604057828</v>
      </c>
      <c r="AA296" s="5">
        <f t="shared" si="202"/>
        <v>12894.945862879496</v>
      </c>
      <c r="AB296" s="5">
        <f t="shared" si="202"/>
        <v>74990.689041950653</v>
      </c>
      <c r="AC296" s="16">
        <f t="shared" si="231"/>
        <v>0.8739560463677204</v>
      </c>
      <c r="AD296" s="16">
        <f t="shared" si="231"/>
        <v>3.0876580409760694</v>
      </c>
      <c r="AE296" s="16">
        <f t="shared" si="231"/>
        <v>24.348019540598397</v>
      </c>
      <c r="AF296" s="15">
        <f t="shared" si="209"/>
        <v>-4.0504037456468023E-3</v>
      </c>
      <c r="AG296" s="15">
        <f t="shared" si="209"/>
        <v>2.9673830763510267E-4</v>
      </c>
      <c r="AH296" s="15">
        <f t="shared" si="209"/>
        <v>9.7937136394747881E-3</v>
      </c>
      <c r="AI296" s="1">
        <f t="shared" ref="AI296:AK311" si="232">(1-$AI$5)*AI295+AU295</f>
        <v>588542.88964451186</v>
      </c>
      <c r="AJ296" s="1">
        <f t="shared" si="232"/>
        <v>288465.42283942911</v>
      </c>
      <c r="AK296" s="1">
        <f t="shared" si="232"/>
        <v>101581.66366504517</v>
      </c>
      <c r="AL296" s="14">
        <f t="shared" si="229"/>
        <v>96.863857814193111</v>
      </c>
      <c r="AM296" s="14">
        <f t="shared" si="229"/>
        <v>24.049371894499931</v>
      </c>
      <c r="AN296" s="14">
        <f t="shared" si="229"/>
        <v>7.4850600539676764</v>
      </c>
      <c r="AO296" s="11">
        <f t="shared" si="230"/>
        <v>1.8482425872256903E-3</v>
      </c>
      <c r="AP296" s="11">
        <f t="shared" si="230"/>
        <v>2.3282981923295181E-3</v>
      </c>
      <c r="AQ296" s="11">
        <f t="shared" si="230"/>
        <v>2.1120602318047996E-3</v>
      </c>
      <c r="AR296" s="1">
        <f t="shared" si="203"/>
        <v>294077.71515853034</v>
      </c>
      <c r="AS296" s="1">
        <f t="shared" si="203"/>
        <v>146812.08961056065</v>
      </c>
      <c r="AT296" s="1">
        <f t="shared" si="203"/>
        <v>51687.825648227583</v>
      </c>
      <c r="AU296" s="1">
        <f t="shared" si="210"/>
        <v>58815.543031706067</v>
      </c>
      <c r="AV296" s="1">
        <f t="shared" si="210"/>
        <v>29362.41792211213</v>
      </c>
      <c r="AW296" s="1">
        <f t="shared" si="210"/>
        <v>10337.565129645518</v>
      </c>
      <c r="AX296" s="1">
        <f t="shared" si="211"/>
        <v>201871.5324775936</v>
      </c>
      <c r="AY296" s="1">
        <f t="shared" si="211"/>
        <v>39623.143013956302</v>
      </c>
      <c r="AZ296" s="1">
        <f t="shared" si="211"/>
        <v>9462.4059976127719</v>
      </c>
      <c r="BA296" s="1">
        <f t="shared" si="212"/>
        <v>14235.877618699722</v>
      </c>
      <c r="BB296" s="1">
        <f t="shared" si="212"/>
        <v>31382.151616654734</v>
      </c>
      <c r="BC296" s="1">
        <f t="shared" si="212"/>
        <v>40007.269224652446</v>
      </c>
      <c r="BD296" s="1">
        <f>SUM(BA296:BC296)*BT296*0.75+0.1*econlow!BD296+0.15*econhigh!BD296</f>
        <v>82.152498831794688</v>
      </c>
      <c r="BE296" s="2">
        <f t="shared" ref="BE296:BG311" si="233">BE295</f>
        <v>0.14950789050460667</v>
      </c>
      <c r="BF296" s="2">
        <f t="shared" si="233"/>
        <v>0.11076968641152254</v>
      </c>
      <c r="BG296" s="2">
        <f t="shared" si="233"/>
        <v>5.7402569690651904E-2</v>
      </c>
      <c r="BH296" s="2">
        <f t="shared" si="206"/>
        <v>6.7411179798930632E-2</v>
      </c>
      <c r="BI296" s="2">
        <f t="shared" si="213"/>
        <v>2.2352609323137459E-3</v>
      </c>
      <c r="BJ296" s="2">
        <f t="shared" si="213"/>
        <v>1.2269923427707043E-3</v>
      </c>
      <c r="BK296" s="2">
        <f t="shared" si="213"/>
        <v>3.295055007090149E-4</v>
      </c>
      <c r="BL296" s="2">
        <f t="shared" si="207"/>
        <v>657.34042775795274</v>
      </c>
      <c r="BM296" s="2">
        <f t="shared" si="207"/>
        <v>180.13730977832438</v>
      </c>
      <c r="BN296" s="2">
        <f t="shared" si="207"/>
        <v>17.031422870779494</v>
      </c>
      <c r="BO296" s="2">
        <f t="shared" si="214"/>
        <v>3770.7998236405124</v>
      </c>
      <c r="BP296" s="2">
        <f t="shared" si="214"/>
        <v>252.22795505324757</v>
      </c>
      <c r="BQ296" s="2">
        <f t="shared" si="214"/>
        <v>7.9130197410797694</v>
      </c>
      <c r="BR296" s="11">
        <f t="shared" si="215"/>
        <v>3.0406431099232661E-2</v>
      </c>
      <c r="BS296" s="17">
        <f t="shared" si="204"/>
        <v>1.3303799771996353E-4</v>
      </c>
      <c r="BT296" s="17">
        <f t="shared" si="205"/>
        <v>9.621708476444319E-4</v>
      </c>
      <c r="BU296" s="12">
        <f>(BU$3*tempmid!$I406+BU$4*tempmid!$I406^2+BU$5*tempmid!$I406^6)*(K296/K$56)^$BW$1</f>
        <v>-24.922026654989175</v>
      </c>
      <c r="BV296" s="12">
        <f>(BV$3*tempmid!$I406+BV$4*tempmid!$I406^2+BV$5*tempmid!$I406^6)*(L296/L$56)^$BW$1</f>
        <v>-17.538939757515706</v>
      </c>
      <c r="BW296" s="12">
        <f>(BW$3*tempmid!$I406+BW$4*tempmid!$I406^2+BW$5*tempmid!$I406^6)*(M296/M$56)^$BW$1</f>
        <v>-15.82110838008526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191"/>
        <v>2251</v>
      </c>
      <c r="B297" s="5">
        <f t="shared" si="226"/>
        <v>1165.4054109329481</v>
      </c>
      <c r="C297" s="5">
        <f t="shared" si="226"/>
        <v>2964.1685848794655</v>
      </c>
      <c r="D297" s="5">
        <f t="shared" si="226"/>
        <v>4369.9523622864981</v>
      </c>
      <c r="E297" s="15">
        <f t="shared" si="227"/>
        <v>1.7579918067793741E-8</v>
      </c>
      <c r="F297" s="15">
        <f t="shared" si="227"/>
        <v>3.4633617423409587E-8</v>
      </c>
      <c r="G297" s="15">
        <f t="shared" si="227"/>
        <v>7.0703297978061215E-8</v>
      </c>
      <c r="H297" s="5">
        <f t="shared" si="194"/>
        <v>293971.22849664243</v>
      </c>
      <c r="I297" s="5">
        <f t="shared" si="194"/>
        <v>147028.7033936308</v>
      </c>
      <c r="J297" s="5">
        <f t="shared" si="194"/>
        <v>51764.650376809426</v>
      </c>
      <c r="K297" s="5">
        <f t="shared" si="195"/>
        <v>252248.03809801096</v>
      </c>
      <c r="L297" s="5">
        <f t="shared" si="195"/>
        <v>49602.004468854982</v>
      </c>
      <c r="M297" s="5">
        <f t="shared" si="195"/>
        <v>11845.58688180402</v>
      </c>
      <c r="N297" s="15">
        <f t="shared" si="196"/>
        <v>-3.6212138624824863E-4</v>
      </c>
      <c r="O297" s="15">
        <f t="shared" si="196"/>
        <v>1.4754145350632797E-3</v>
      </c>
      <c r="P297" s="15">
        <f t="shared" si="196"/>
        <v>1.4862507309443274E-3</v>
      </c>
      <c r="Q297" s="5">
        <f t="shared" si="197"/>
        <v>3068.2154791657772</v>
      </c>
      <c r="R297" s="5">
        <f t="shared" si="197"/>
        <v>4596.4749891807551</v>
      </c>
      <c r="S297" s="5">
        <f t="shared" si="197"/>
        <v>3213.7712382615759</v>
      </c>
      <c r="T297" s="5">
        <f t="shared" si="228"/>
        <v>10.437128472934283</v>
      </c>
      <c r="U297" s="5">
        <f t="shared" si="228"/>
        <v>31.262433001771761</v>
      </c>
      <c r="V297" s="5">
        <f t="shared" si="228"/>
        <v>62.084283673658234</v>
      </c>
      <c r="W297" s="15">
        <f t="shared" si="199"/>
        <v>-1.0734613539272964E-2</v>
      </c>
      <c r="X297" s="15">
        <f t="shared" si="199"/>
        <v>-1.217998157191269E-2</v>
      </c>
      <c r="Y297" s="15">
        <f t="shared" si="199"/>
        <v>-9.7425357312937999E-3</v>
      </c>
      <c r="Z297" s="5">
        <f t="shared" si="202"/>
        <v>2296.8232250615574</v>
      </c>
      <c r="AA297" s="5">
        <f t="shared" si="202"/>
        <v>12760.834587302394</v>
      </c>
      <c r="AB297" s="5">
        <f t="shared" si="202"/>
        <v>75100.766372707862</v>
      </c>
      <c r="AC297" s="16">
        <f t="shared" si="231"/>
        <v>0.87041617152398187</v>
      </c>
      <c r="AD297" s="16">
        <f t="shared" si="231"/>
        <v>3.0885742673977048</v>
      </c>
      <c r="AE297" s="16">
        <f t="shared" si="231"/>
        <v>24.586477071667353</v>
      </c>
      <c r="AF297" s="15">
        <f t="shared" si="209"/>
        <v>-4.0504037456468023E-3</v>
      </c>
      <c r="AG297" s="15">
        <f t="shared" si="209"/>
        <v>2.9673830763510267E-4</v>
      </c>
      <c r="AH297" s="15">
        <f t="shared" si="209"/>
        <v>9.7937136394747881E-3</v>
      </c>
      <c r="AI297" s="1">
        <f t="shared" si="232"/>
        <v>588504.14371176669</v>
      </c>
      <c r="AJ297" s="1">
        <f t="shared" si="232"/>
        <v>288981.29847759835</v>
      </c>
      <c r="AK297" s="1">
        <f t="shared" si="232"/>
        <v>101761.06242818617</v>
      </c>
      <c r="AL297" s="14">
        <f t="shared" si="229"/>
        <v>97.041095442296537</v>
      </c>
      <c r="AM297" s="14">
        <f t="shared" si="229"/>
        <v>24.104806062517468</v>
      </c>
      <c r="AN297" s="14">
        <f t="shared" si="229"/>
        <v>7.5007108626636061</v>
      </c>
      <c r="AO297" s="11">
        <f t="shared" si="230"/>
        <v>1.8297601613534334E-3</v>
      </c>
      <c r="AP297" s="11">
        <f t="shared" si="230"/>
        <v>2.3050152104062229E-3</v>
      </c>
      <c r="AQ297" s="11">
        <f t="shared" si="230"/>
        <v>2.0909396294867513E-3</v>
      </c>
      <c r="AR297" s="1">
        <f t="shared" si="203"/>
        <v>293971.22849664243</v>
      </c>
      <c r="AS297" s="1">
        <f t="shared" si="203"/>
        <v>147028.7033936308</v>
      </c>
      <c r="AT297" s="1">
        <f t="shared" si="203"/>
        <v>51764.650376809426</v>
      </c>
      <c r="AU297" s="1">
        <f t="shared" si="210"/>
        <v>58794.245699328487</v>
      </c>
      <c r="AV297" s="1">
        <f t="shared" si="210"/>
        <v>29405.740678726161</v>
      </c>
      <c r="AW297" s="1">
        <f t="shared" si="210"/>
        <v>10352.930075361886</v>
      </c>
      <c r="AX297" s="1">
        <f t="shared" si="211"/>
        <v>201798.43047840879</v>
      </c>
      <c r="AY297" s="1">
        <f t="shared" si="211"/>
        <v>39681.603575083987</v>
      </c>
      <c r="AZ297" s="1">
        <f t="shared" si="211"/>
        <v>9476.4695054432141</v>
      </c>
      <c r="BA297" s="1">
        <f t="shared" si="212"/>
        <v>14235.455774312974</v>
      </c>
      <c r="BB297" s="1">
        <f t="shared" si="212"/>
        <v>31386.522857844262</v>
      </c>
      <c r="BC297" s="1">
        <f t="shared" si="212"/>
        <v>40013.762076483894</v>
      </c>
      <c r="BD297" s="1">
        <f>SUM(BA297:BC297)*BT297*0.75+0.1*econlow!BD297+0.15*econhigh!BD297</f>
        <v>79.76677394038083</v>
      </c>
      <c r="BE297" s="2">
        <f t="shared" si="233"/>
        <v>0.14950789050460667</v>
      </c>
      <c r="BF297" s="2">
        <f t="shared" si="233"/>
        <v>0.11076968641152254</v>
      </c>
      <c r="BG297" s="2">
        <f t="shared" si="233"/>
        <v>5.7402569690651904E-2</v>
      </c>
      <c r="BH297" s="2">
        <f t="shared" si="206"/>
        <v>6.730246087598736E-2</v>
      </c>
      <c r="BI297" s="2">
        <f t="shared" si="213"/>
        <v>2.2352609323137459E-3</v>
      </c>
      <c r="BJ297" s="2">
        <f t="shared" si="213"/>
        <v>1.2269923427707043E-3</v>
      </c>
      <c r="BK297" s="2">
        <f t="shared" si="213"/>
        <v>3.295055007090149E-4</v>
      </c>
      <c r="BL297" s="2">
        <f t="shared" si="207"/>
        <v>657.10240228282225</v>
      </c>
      <c r="BM297" s="2">
        <f t="shared" si="207"/>
        <v>180.40309323149006</v>
      </c>
      <c r="BN297" s="2">
        <f t="shared" si="207"/>
        <v>17.056737041437685</v>
      </c>
      <c r="BO297" s="2">
        <f t="shared" si="214"/>
        <v>3827.1137074907265</v>
      </c>
      <c r="BP297" s="2">
        <f t="shared" si="214"/>
        <v>255.2548308182111</v>
      </c>
      <c r="BQ297" s="2">
        <f t="shared" si="214"/>
        <v>7.9131654556507165</v>
      </c>
      <c r="BR297" s="11">
        <f t="shared" si="215"/>
        <v>3.0379486980265796E-2</v>
      </c>
      <c r="BS297" s="17">
        <f t="shared" si="204"/>
        <v>1.2911215779004719E-4</v>
      </c>
      <c r="BT297" s="17">
        <f t="shared" si="205"/>
        <v>9.3414645402372027E-4</v>
      </c>
      <c r="BU297" s="12">
        <f>(BU$3*tempmid!$I407+BU$4*tempmid!$I407^2+BU$5*tempmid!$I407^6)*(K297/K$56)^$BW$1</f>
        <v>-25.085046305684656</v>
      </c>
      <c r="BV297" s="12">
        <f>(BV$3*tempmid!$I407+BV$4*tempmid!$I407^2+BV$5*tempmid!$I407^6)*(L297/L$56)^$BW$1</f>
        <v>-17.636427473876108</v>
      </c>
      <c r="BW297" s="12">
        <f>(BW$3*tempmid!$I407+BW$4*tempmid!$I407^2+BW$5*tempmid!$I407^6)*(M297/M$56)^$BW$1</f>
        <v>-15.901472326120178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191"/>
        <v>2252</v>
      </c>
      <c r="B298" s="5">
        <f t="shared" ref="B298:D313" si="234">B297*(1+E298)</f>
        <v>1165.4054303962932</v>
      </c>
      <c r="C298" s="5">
        <f t="shared" si="234"/>
        <v>2964.1686824063522</v>
      </c>
      <c r="D298" s="5">
        <f t="shared" si="234"/>
        <v>4369.9526558080397</v>
      </c>
      <c r="E298" s="15">
        <f t="shared" ref="E298:G313" si="235">E297*$E$5</f>
        <v>1.6700922164404053E-8</v>
      </c>
      <c r="F298" s="15">
        <f t="shared" si="235"/>
        <v>3.2901936552239103E-8</v>
      </c>
      <c r="G298" s="15">
        <f t="shared" si="235"/>
        <v>6.7168133079158156E-8</v>
      </c>
      <c r="H298" s="5">
        <f t="shared" si="194"/>
        <v>293856.76396101352</v>
      </c>
      <c r="I298" s="5">
        <f t="shared" si="194"/>
        <v>147241.4170236951</v>
      </c>
      <c r="J298" s="5">
        <f t="shared" si="194"/>
        <v>51840.264318298221</v>
      </c>
      <c r="K298" s="5">
        <f t="shared" si="195"/>
        <v>252149.81524591683</v>
      </c>
      <c r="L298" s="5">
        <f t="shared" si="195"/>
        <v>49673.764485009844</v>
      </c>
      <c r="M298" s="5">
        <f t="shared" si="195"/>
        <v>11862.889235057979</v>
      </c>
      <c r="N298" s="15">
        <f t="shared" si="196"/>
        <v>-3.893899545651669E-4</v>
      </c>
      <c r="O298" s="15">
        <f t="shared" si="196"/>
        <v>1.4467160535804879E-3</v>
      </c>
      <c r="P298" s="15">
        <f t="shared" si="196"/>
        <v>1.4606581697136356E-3</v>
      </c>
      <c r="Q298" s="5">
        <f t="shared" si="197"/>
        <v>3034.0975151172875</v>
      </c>
      <c r="R298" s="5">
        <f t="shared" si="197"/>
        <v>4547.0589579102589</v>
      </c>
      <c r="S298" s="5">
        <f t="shared" si="197"/>
        <v>3187.1096588096416</v>
      </c>
      <c r="T298" s="5">
        <f t="shared" ref="T298:V313" si="236">T297*(1+W298)</f>
        <v>10.325089932317592</v>
      </c>
      <c r="U298" s="5">
        <f t="shared" si="236"/>
        <v>30.881657143917025</v>
      </c>
      <c r="V298" s="5">
        <f t="shared" si="236"/>
        <v>61.479425321615835</v>
      </c>
      <c r="W298" s="15">
        <f t="shared" si="199"/>
        <v>-1.0734613539272964E-2</v>
      </c>
      <c r="X298" s="15">
        <f t="shared" si="199"/>
        <v>-1.217998157191269E-2</v>
      </c>
      <c r="Y298" s="15">
        <f t="shared" si="199"/>
        <v>-9.7425357312937999E-3</v>
      </c>
      <c r="Z298" s="5">
        <f t="shared" si="202"/>
        <v>2262.145090667178</v>
      </c>
      <c r="AA298" s="5">
        <f t="shared" si="202"/>
        <v>12627.752522698027</v>
      </c>
      <c r="AB298" s="5">
        <f t="shared" si="202"/>
        <v>75209.063036464489</v>
      </c>
      <c r="AC298" s="16">
        <f t="shared" si="231"/>
        <v>0.86689063460256954</v>
      </c>
      <c r="AD298" s="16">
        <f t="shared" si="231"/>
        <v>3.0894907656988178</v>
      </c>
      <c r="AE298" s="16">
        <f t="shared" si="231"/>
        <v>24.827269987510775</v>
      </c>
      <c r="AF298" s="15">
        <f t="shared" si="209"/>
        <v>-4.0504037456468023E-3</v>
      </c>
      <c r="AG298" s="15">
        <f t="shared" si="209"/>
        <v>2.9673830763510267E-4</v>
      </c>
      <c r="AH298" s="15">
        <f t="shared" si="209"/>
        <v>9.7937136394747881E-3</v>
      </c>
      <c r="AI298" s="1">
        <f t="shared" si="232"/>
        <v>588447.97503991856</v>
      </c>
      <c r="AJ298" s="1">
        <f t="shared" si="232"/>
        <v>289488.90930856467</v>
      </c>
      <c r="AK298" s="1">
        <f t="shared" si="232"/>
        <v>101937.88626072944</v>
      </c>
      <c r="AL298" s="14">
        <f t="shared" ref="AL298:AN313" si="237">AL297*(1+AO298)</f>
        <v>97.216881753446401</v>
      </c>
      <c r="AM298" s="14">
        <f t="shared" si="237"/>
        <v>24.159812387689282</v>
      </c>
      <c r="AN298" s="14">
        <f t="shared" si="237"/>
        <v>7.5162375609197509</v>
      </c>
      <c r="AO298" s="11">
        <f t="shared" ref="AO298:AQ313" si="238">AO$5*AO297</f>
        <v>1.811462559739899E-3</v>
      </c>
      <c r="AP298" s="11">
        <f t="shared" si="238"/>
        <v>2.2819650583021608E-3</v>
      </c>
      <c r="AQ298" s="11">
        <f t="shared" si="238"/>
        <v>2.0700302331918838E-3</v>
      </c>
      <c r="AR298" s="1">
        <f t="shared" si="203"/>
        <v>293856.76396101352</v>
      </c>
      <c r="AS298" s="1">
        <f t="shared" si="203"/>
        <v>147241.4170236951</v>
      </c>
      <c r="AT298" s="1">
        <f t="shared" si="203"/>
        <v>51840.264318298221</v>
      </c>
      <c r="AU298" s="1">
        <f t="shared" si="210"/>
        <v>58771.352792202706</v>
      </c>
      <c r="AV298" s="1">
        <f t="shared" si="210"/>
        <v>29448.283404739021</v>
      </c>
      <c r="AW298" s="1">
        <f t="shared" si="210"/>
        <v>10368.052863659645</v>
      </c>
      <c r="AX298" s="1">
        <f t="shared" si="211"/>
        <v>201719.85219673347</v>
      </c>
      <c r="AY298" s="1">
        <f t="shared" si="211"/>
        <v>39739.011588007881</v>
      </c>
      <c r="AZ298" s="1">
        <f t="shared" si="211"/>
        <v>9490.3113880463843</v>
      </c>
      <c r="BA298" s="1">
        <f t="shared" si="212"/>
        <v>14235.002126515648</v>
      </c>
      <c r="BB298" s="1">
        <f t="shared" si="212"/>
        <v>31390.809101944793</v>
      </c>
      <c r="BC298" s="1">
        <f t="shared" si="212"/>
        <v>40020.14311402032</v>
      </c>
      <c r="BD298" s="1">
        <f>SUM(BA298:BC298)*BT298*0.75+0.1*econlow!BD298+0.15*econhigh!BD298</f>
        <v>77.450064464384383</v>
      </c>
      <c r="BE298" s="2">
        <f t="shared" si="233"/>
        <v>0.14950789050460667</v>
      </c>
      <c r="BF298" s="2">
        <f t="shared" si="233"/>
        <v>0.11076968641152254</v>
      </c>
      <c r="BG298" s="2">
        <f t="shared" si="233"/>
        <v>5.7402569690651904E-2</v>
      </c>
      <c r="BH298" s="2">
        <f t="shared" si="206"/>
        <v>6.7194717521675468E-2</v>
      </c>
      <c r="BI298" s="2">
        <f t="shared" si="213"/>
        <v>2.2352609323137459E-3</v>
      </c>
      <c r="BJ298" s="2">
        <f t="shared" si="213"/>
        <v>1.2269923427707043E-3</v>
      </c>
      <c r="BK298" s="2">
        <f t="shared" si="213"/>
        <v>3.295055007090149E-4</v>
      </c>
      <c r="BL298" s="2">
        <f t="shared" si="207"/>
        <v>656.84654417819547</v>
      </c>
      <c r="BM298" s="2">
        <f t="shared" si="207"/>
        <v>180.66409122678192</v>
      </c>
      <c r="BN298" s="2">
        <f t="shared" si="207"/>
        <v>17.081652251088535</v>
      </c>
      <c r="BO298" s="2">
        <f t="shared" si="214"/>
        <v>3884.2694106206741</v>
      </c>
      <c r="BP298" s="2">
        <f t="shared" si="214"/>
        <v>258.31810626928853</v>
      </c>
      <c r="BQ298" s="2">
        <f t="shared" si="214"/>
        <v>7.9133132768058942</v>
      </c>
      <c r="BR298" s="11">
        <f t="shared" si="215"/>
        <v>3.0352783528168475E-2</v>
      </c>
      <c r="BS298" s="17">
        <f t="shared" si="204"/>
        <v>1.2530544272424941E-4</v>
      </c>
      <c r="BT298" s="17">
        <f t="shared" si="205"/>
        <v>9.0693830487739832E-4</v>
      </c>
      <c r="BU298" s="12">
        <f>(BU$3*tempmid!$I408+BU$4*tempmid!$I408^2+BU$5*tempmid!$I408^6)*(K298/K$56)^$BW$1</f>
        <v>-25.247943149105165</v>
      </c>
      <c r="BV298" s="12">
        <f>(BV$3*tempmid!$I408+BV$4*tempmid!$I408^2+BV$5*tempmid!$I408^6)*(L298/L$56)^$BW$1</f>
        <v>-17.733743671652093</v>
      </c>
      <c r="BW298" s="12">
        <f>(BW$3*tempmid!$I408+BW$4*tempmid!$I408^2+BW$5*tempmid!$I408^6)*(M298/M$56)^$BW$1</f>
        <v>-15.981677213822181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191"/>
        <v>2253</v>
      </c>
      <c r="B299" s="5">
        <f t="shared" si="234"/>
        <v>1165.4054488864713</v>
      </c>
      <c r="C299" s="5">
        <f t="shared" si="234"/>
        <v>2964.1687750568976</v>
      </c>
      <c r="D299" s="5">
        <f t="shared" si="234"/>
        <v>4369.9529346535228</v>
      </c>
      <c r="E299" s="15">
        <f t="shared" si="235"/>
        <v>1.5865876056183849E-8</v>
      </c>
      <c r="F299" s="15">
        <f t="shared" si="235"/>
        <v>3.1256839724627149E-8</v>
      </c>
      <c r="G299" s="15">
        <f t="shared" si="235"/>
        <v>6.3809726425200242E-8</v>
      </c>
      <c r="H299" s="5">
        <f t="shared" si="194"/>
        <v>293734.39168724651</v>
      </c>
      <c r="I299" s="5">
        <f t="shared" si="194"/>
        <v>147450.25527634044</v>
      </c>
      <c r="J299" s="5">
        <f t="shared" si="194"/>
        <v>51914.675489068497</v>
      </c>
      <c r="K299" s="5">
        <f t="shared" si="195"/>
        <v>252044.80721100594</v>
      </c>
      <c r="L299" s="5">
        <f t="shared" si="195"/>
        <v>49744.217170464632</v>
      </c>
      <c r="M299" s="5">
        <f t="shared" si="195"/>
        <v>11879.916389347707</v>
      </c>
      <c r="N299" s="15">
        <f t="shared" si="196"/>
        <v>-4.1645096907361179E-4</v>
      </c>
      <c r="O299" s="15">
        <f t="shared" si="196"/>
        <v>1.4183077563216795E-3</v>
      </c>
      <c r="P299" s="15">
        <f t="shared" si="196"/>
        <v>1.4353294507216674E-3</v>
      </c>
      <c r="Q299" s="5">
        <f t="shared" si="197"/>
        <v>3000.2777093551704</v>
      </c>
      <c r="R299" s="5">
        <f t="shared" si="197"/>
        <v>4498.0465829074501</v>
      </c>
      <c r="S299" s="5">
        <f t="shared" si="197"/>
        <v>3160.5893153716497</v>
      </c>
      <c r="T299" s="5">
        <f t="shared" si="236"/>
        <v>10.214254082135925</v>
      </c>
      <c r="U299" s="5">
        <f t="shared" si="236"/>
        <v>30.505519128993988</v>
      </c>
      <c r="V299" s="5">
        <f t="shared" si="236"/>
        <v>60.880459823680582</v>
      </c>
      <c r="W299" s="15">
        <f t="shared" si="199"/>
        <v>-1.0734613539272964E-2</v>
      </c>
      <c r="X299" s="15">
        <f t="shared" si="199"/>
        <v>-1.217998157191269E-2</v>
      </c>
      <c r="Y299" s="15">
        <f t="shared" si="199"/>
        <v>-9.7425357312937999E-3</v>
      </c>
      <c r="Z299" s="5">
        <f t="shared" si="202"/>
        <v>2227.9297591957229</v>
      </c>
      <c r="AA299" s="5">
        <f t="shared" si="202"/>
        <v>12495.700252653389</v>
      </c>
      <c r="AB299" s="5">
        <f t="shared" si="202"/>
        <v>75315.59089217789</v>
      </c>
      <c r="AC299" s="16">
        <f t="shared" si="231"/>
        <v>0.8633793775291092</v>
      </c>
      <c r="AD299" s="16">
        <f t="shared" si="231"/>
        <v>3.0904075359600855</v>
      </c>
      <c r="AE299" s="16">
        <f t="shared" si="231"/>
        <v>25.07042116021838</v>
      </c>
      <c r="AF299" s="15">
        <f t="shared" si="209"/>
        <v>-4.0504037456468023E-3</v>
      </c>
      <c r="AG299" s="15">
        <f t="shared" si="209"/>
        <v>2.9673830763510267E-4</v>
      </c>
      <c r="AH299" s="15">
        <f t="shared" si="209"/>
        <v>9.7937136394747881E-3</v>
      </c>
      <c r="AI299" s="1">
        <f t="shared" si="232"/>
        <v>588374.53032812942</v>
      </c>
      <c r="AJ299" s="1">
        <f t="shared" si="232"/>
        <v>289988.30178244726</v>
      </c>
      <c r="AK299" s="1">
        <f t="shared" si="232"/>
        <v>102112.15049831614</v>
      </c>
      <c r="AL299" s="14">
        <f t="shared" si="237"/>
        <v>97.39122544750272</v>
      </c>
      <c r="AM299" s="14">
        <f t="shared" si="237"/>
        <v>24.214392916896287</v>
      </c>
      <c r="AN299" s="14">
        <f t="shared" si="237"/>
        <v>7.5316408115207976</v>
      </c>
      <c r="AO299" s="11">
        <f t="shared" si="238"/>
        <v>1.7933479341424999E-3</v>
      </c>
      <c r="AP299" s="11">
        <f t="shared" si="238"/>
        <v>2.259145407719139E-3</v>
      </c>
      <c r="AQ299" s="11">
        <f t="shared" si="238"/>
        <v>2.049329930859965E-3</v>
      </c>
      <c r="AR299" s="1">
        <f t="shared" si="203"/>
        <v>293734.39168724651</v>
      </c>
      <c r="AS299" s="1">
        <f t="shared" si="203"/>
        <v>147450.25527634044</v>
      </c>
      <c r="AT299" s="1">
        <f t="shared" si="203"/>
        <v>51914.675489068497</v>
      </c>
      <c r="AU299" s="1">
        <f t="shared" si="210"/>
        <v>58746.878337449307</v>
      </c>
      <c r="AV299" s="1">
        <f t="shared" si="210"/>
        <v>29490.05105526809</v>
      </c>
      <c r="AW299" s="1">
        <f t="shared" si="210"/>
        <v>10382.935097813701</v>
      </c>
      <c r="AX299" s="1">
        <f t="shared" si="211"/>
        <v>201635.84576880475</v>
      </c>
      <c r="AY299" s="1">
        <f t="shared" si="211"/>
        <v>39795.373736371701</v>
      </c>
      <c r="AZ299" s="1">
        <f t="shared" si="211"/>
        <v>9503.9331114781653</v>
      </c>
      <c r="BA299" s="1">
        <f t="shared" si="212"/>
        <v>14234.516917050854</v>
      </c>
      <c r="BB299" s="1">
        <f t="shared" si="212"/>
        <v>31395.011208146636</v>
      </c>
      <c r="BC299" s="1">
        <f t="shared" si="212"/>
        <v>40026.41349271845</v>
      </c>
      <c r="BD299" s="1">
        <f>SUM(BA299:BC299)*BT299*0.75+0.1*econlow!BD299+0.15*econhigh!BD299</f>
        <v>75.200380136527315</v>
      </c>
      <c r="BE299" s="2">
        <f t="shared" si="233"/>
        <v>0.14950789050460667</v>
      </c>
      <c r="BF299" s="2">
        <f t="shared" si="233"/>
        <v>0.11076968641152254</v>
      </c>
      <c r="BG299" s="2">
        <f t="shared" si="233"/>
        <v>5.7402569690651904E-2</v>
      </c>
      <c r="BH299" s="2">
        <f t="shared" si="206"/>
        <v>6.7087945356480702E-2</v>
      </c>
      <c r="BI299" s="2">
        <f t="shared" si="213"/>
        <v>2.2352609323137459E-3</v>
      </c>
      <c r="BJ299" s="2">
        <f t="shared" si="213"/>
        <v>1.2269923427707043E-3</v>
      </c>
      <c r="BK299" s="2">
        <f t="shared" si="213"/>
        <v>3.295055007090149E-4</v>
      </c>
      <c r="BL299" s="2">
        <f t="shared" si="207"/>
        <v>656.57301021544561</v>
      </c>
      <c r="BM299" s="2">
        <f t="shared" si="207"/>
        <v>180.92033416365535</v>
      </c>
      <c r="BN299" s="2">
        <f t="shared" si="207"/>
        <v>17.106171141171536</v>
      </c>
      <c r="BO299" s="2">
        <f t="shared" si="214"/>
        <v>3942.2795165380371</v>
      </c>
      <c r="BP299" s="2">
        <f t="shared" si="214"/>
        <v>261.41821919569429</v>
      </c>
      <c r="BQ299" s="2">
        <f t="shared" si="214"/>
        <v>7.9134631818664598</v>
      </c>
      <c r="BR299" s="11">
        <f t="shared" si="215"/>
        <v>3.0326317669408603E-2</v>
      </c>
      <c r="BS299" s="17">
        <f t="shared" si="204"/>
        <v>1.2161411579359675E-4</v>
      </c>
      <c r="BT299" s="17">
        <f t="shared" si="205"/>
        <v>8.8052262609456141E-4</v>
      </c>
      <c r="BU299" s="12">
        <f>(BU$3*tempmid!$I409+BU$4*tempmid!$I409^2+BU$5*tempmid!$I409^6)*(K299/K$56)^$BW$1</f>
        <v>-25.410718242462373</v>
      </c>
      <c r="BV299" s="12">
        <f>(BV$3*tempmid!$I409+BV$4*tempmid!$I409^2+BV$5*tempmid!$I409^6)*(L299/L$56)^$BW$1</f>
        <v>-17.83088909220664</v>
      </c>
      <c r="BW299" s="12">
        <f>(BW$3*tempmid!$I409+BW$4*tempmid!$I409^2+BW$5*tempmid!$I409^6)*(M299/M$56)^$BW$1</f>
        <v>-16.061723685639322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191"/>
        <v>2254</v>
      </c>
      <c r="B300" s="5">
        <f t="shared" si="234"/>
        <v>1165.4054664521409</v>
      </c>
      <c r="C300" s="5">
        <f t="shared" si="234"/>
        <v>2964.1688630749186</v>
      </c>
      <c r="D300" s="5">
        <f t="shared" si="234"/>
        <v>4369.9531995567486</v>
      </c>
      <c r="E300" s="15">
        <f t="shared" si="235"/>
        <v>1.5072582253374657E-8</v>
      </c>
      <c r="F300" s="15">
        <f t="shared" si="235"/>
        <v>2.969399773839579E-8</v>
      </c>
      <c r="G300" s="15">
        <f t="shared" si="235"/>
        <v>6.0619240103940226E-8</v>
      </c>
      <c r="H300" s="5">
        <f t="shared" si="194"/>
        <v>293604.18141078355</v>
      </c>
      <c r="I300" s="5">
        <f t="shared" si="194"/>
        <v>147655.24300766955</v>
      </c>
      <c r="J300" s="5">
        <f t="shared" si="194"/>
        <v>51987.891919810776</v>
      </c>
      <c r="K300" s="5">
        <f t="shared" si="195"/>
        <v>251933.07382074208</v>
      </c>
      <c r="L300" s="5">
        <f t="shared" si="195"/>
        <v>49813.370907114069</v>
      </c>
      <c r="M300" s="5">
        <f t="shared" si="195"/>
        <v>11896.670180606052</v>
      </c>
      <c r="N300" s="15">
        <f t="shared" si="196"/>
        <v>-4.4330764636746345E-4</v>
      </c>
      <c r="O300" s="15">
        <f t="shared" si="196"/>
        <v>1.390186449461206E-3</v>
      </c>
      <c r="P300" s="15">
        <f t="shared" si="196"/>
        <v>1.4102617147513374E-3</v>
      </c>
      <c r="Q300" s="5">
        <f t="shared" si="197"/>
        <v>2966.7551638319592</v>
      </c>
      <c r="R300" s="5">
        <f t="shared" si="197"/>
        <v>4449.4375510203372</v>
      </c>
      <c r="S300" s="5">
        <f t="shared" si="197"/>
        <v>3134.2111841393294</v>
      </c>
      <c r="T300" s="5">
        <f t="shared" si="236"/>
        <v>10.104608011972255</v>
      </c>
      <c r="U300" s="5">
        <f t="shared" si="236"/>
        <v>30.133962468161211</v>
      </c>
      <c r="V300" s="5">
        <f t="shared" si="236"/>
        <v>60.28732976851078</v>
      </c>
      <c r="W300" s="15">
        <f t="shared" si="199"/>
        <v>-1.0734613539272964E-2</v>
      </c>
      <c r="X300" s="15">
        <f t="shared" si="199"/>
        <v>-1.217998157191269E-2</v>
      </c>
      <c r="Y300" s="15">
        <f t="shared" si="199"/>
        <v>-9.7425357312937999E-3</v>
      </c>
      <c r="Z300" s="5">
        <f t="shared" si="202"/>
        <v>2194.1725373609684</v>
      </c>
      <c r="AA300" s="5">
        <f t="shared" si="202"/>
        <v>12364.678111277282</v>
      </c>
      <c r="AB300" s="5">
        <f t="shared" si="202"/>
        <v>75420.361819941172</v>
      </c>
      <c r="AC300" s="16">
        <f t="shared" si="231"/>
        <v>0.85988234246445105</v>
      </c>
      <c r="AD300" s="16">
        <f t="shared" si="231"/>
        <v>3.091324578262209</v>
      </c>
      <c r="AE300" s="16">
        <f t="shared" si="231"/>
        <v>25.31595368588259</v>
      </c>
      <c r="AF300" s="15">
        <f t="shared" si="209"/>
        <v>-4.0504037456468023E-3</v>
      </c>
      <c r="AG300" s="15">
        <f t="shared" si="209"/>
        <v>2.9673830763510267E-4</v>
      </c>
      <c r="AH300" s="15">
        <f t="shared" si="209"/>
        <v>9.7937136394747881E-3</v>
      </c>
      <c r="AI300" s="1">
        <f t="shared" si="232"/>
        <v>588283.95563276578</v>
      </c>
      <c r="AJ300" s="1">
        <f t="shared" si="232"/>
        <v>290479.52265947062</v>
      </c>
      <c r="AK300" s="1">
        <f t="shared" si="232"/>
        <v>102283.87054629822</v>
      </c>
      <c r="AL300" s="14">
        <f t="shared" si="237"/>
        <v>97.564135236932998</v>
      </c>
      <c r="AM300" s="14">
        <f t="shared" si="237"/>
        <v>24.268549713109611</v>
      </c>
      <c r="AN300" s="14">
        <f t="shared" si="237"/>
        <v>7.5469212802948977</v>
      </c>
      <c r="AO300" s="11">
        <f t="shared" si="238"/>
        <v>1.775414454801075E-3</v>
      </c>
      <c r="AP300" s="11">
        <f t="shared" si="238"/>
        <v>2.2365539536419476E-3</v>
      </c>
      <c r="AQ300" s="11">
        <f t="shared" si="238"/>
        <v>2.0288366315513655E-3</v>
      </c>
      <c r="AR300" s="1">
        <f t="shared" si="203"/>
        <v>293604.18141078355</v>
      </c>
      <c r="AS300" s="1">
        <f t="shared" si="203"/>
        <v>147655.24300766955</v>
      </c>
      <c r="AT300" s="1">
        <f t="shared" si="203"/>
        <v>51987.891919810776</v>
      </c>
      <c r="AU300" s="1">
        <f t="shared" si="210"/>
        <v>58720.836282156713</v>
      </c>
      <c r="AV300" s="1">
        <f t="shared" si="210"/>
        <v>29531.048601533912</v>
      </c>
      <c r="AW300" s="1">
        <f t="shared" si="210"/>
        <v>10397.578383962156</v>
      </c>
      <c r="AX300" s="1">
        <f t="shared" si="211"/>
        <v>201546.45905659365</v>
      </c>
      <c r="AY300" s="1">
        <f t="shared" si="211"/>
        <v>39850.696725691254</v>
      </c>
      <c r="AZ300" s="1">
        <f t="shared" si="211"/>
        <v>9517.3361444848397</v>
      </c>
      <c r="BA300" s="1">
        <f t="shared" si="212"/>
        <v>14234.000383899816</v>
      </c>
      <c r="BB300" s="1">
        <f t="shared" si="212"/>
        <v>31399.130026125647</v>
      </c>
      <c r="BC300" s="1">
        <f t="shared" si="212"/>
        <v>40032.574355298355</v>
      </c>
      <c r="BD300" s="1">
        <f>SUM(BA300:BC300)*BT300*0.75+0.1*econlow!BD300+0.15*econhigh!BD300</f>
        <v>73.015787552874428</v>
      </c>
      <c r="BE300" s="2">
        <f t="shared" si="233"/>
        <v>0.14950789050460667</v>
      </c>
      <c r="BF300" s="2">
        <f t="shared" si="233"/>
        <v>0.11076968641152254</v>
      </c>
      <c r="BG300" s="2">
        <f t="shared" si="233"/>
        <v>5.7402569690651904E-2</v>
      </c>
      <c r="BH300" s="2">
        <f t="shared" si="206"/>
        <v>6.6982139924791545E-2</v>
      </c>
      <c r="BI300" s="2">
        <f t="shared" si="213"/>
        <v>2.2352609323137459E-3</v>
      </c>
      <c r="BJ300" s="2">
        <f t="shared" si="213"/>
        <v>1.2269923427707043E-3</v>
      </c>
      <c r="BK300" s="2">
        <f t="shared" si="213"/>
        <v>3.295055007090149E-4</v>
      </c>
      <c r="BL300" s="2">
        <f t="shared" si="207"/>
        <v>656.28195627148227</v>
      </c>
      <c r="BM300" s="2">
        <f t="shared" si="207"/>
        <v>181.17185254035812</v>
      </c>
      <c r="BN300" s="2">
        <f t="shared" si="207"/>
        <v>17.130296357843399</v>
      </c>
      <c r="BO300" s="2">
        <f t="shared" si="214"/>
        <v>4001.1567967990336</v>
      </c>
      <c r="BP300" s="2">
        <f t="shared" si="214"/>
        <v>264.55561265374752</v>
      </c>
      <c r="BQ300" s="2">
        <f t="shared" si="214"/>
        <v>7.9136151484438599</v>
      </c>
      <c r="BR300" s="11">
        <f t="shared" si="215"/>
        <v>3.0300086369327212E-2</v>
      </c>
      <c r="BS300" s="17">
        <f t="shared" si="204"/>
        <v>1.1803456216539929E-4</v>
      </c>
      <c r="BT300" s="17">
        <f t="shared" si="205"/>
        <v>8.5487633601413727E-4</v>
      </c>
      <c r="BU300" s="12">
        <f>(BU$3*tempmid!$I410+BU$4*tempmid!$I410^2+BU$5*tempmid!$I410^6)*(K300/K$56)^$BW$1</f>
        <v>-25.573372678961988</v>
      </c>
      <c r="BV300" s="12">
        <f>(BV$3*tempmid!$I410+BV$4*tempmid!$I410^2+BV$5*tempmid!$I410^6)*(L300/L$56)^$BW$1</f>
        <v>-17.927864487523841</v>
      </c>
      <c r="BW300" s="12">
        <f>(BW$3*tempmid!$I410+BW$4*tempmid!$I410^2+BW$5*tempmid!$I410^6)*(M300/M$56)^$BW$1</f>
        <v>-16.141612391839999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191"/>
        <v>2255</v>
      </c>
      <c r="B301" s="5">
        <f t="shared" si="234"/>
        <v>1165.4054831395272</v>
      </c>
      <c r="C301" s="5">
        <f t="shared" si="234"/>
        <v>2964.1689466920407</v>
      </c>
      <c r="D301" s="5">
        <f t="shared" si="234"/>
        <v>4369.9534512148293</v>
      </c>
      <c r="E301" s="15">
        <f t="shared" si="235"/>
        <v>1.4318953140705924E-8</v>
      </c>
      <c r="F301" s="15">
        <f t="shared" si="235"/>
        <v>2.8209297851475999E-8</v>
      </c>
      <c r="G301" s="15">
        <f t="shared" si="235"/>
        <v>5.7588278098743212E-8</v>
      </c>
      <c r="H301" s="5">
        <f t="shared" si="194"/>
        <v>293466.20246227249</v>
      </c>
      <c r="I301" s="5">
        <f t="shared" si="194"/>
        <v>147856.40514834269</v>
      </c>
      <c r="J301" s="5">
        <f t="shared" si="194"/>
        <v>52059.921653905432</v>
      </c>
      <c r="K301" s="5">
        <f t="shared" si="195"/>
        <v>251814.67455575505</v>
      </c>
      <c r="L301" s="5">
        <f t="shared" si="195"/>
        <v>49881.234102174836</v>
      </c>
      <c r="M301" s="5">
        <f t="shared" si="195"/>
        <v>11913.152447752729</v>
      </c>
      <c r="N301" s="15">
        <f t="shared" si="196"/>
        <v>-4.6996316597669452E-4</v>
      </c>
      <c r="O301" s="15">
        <f t="shared" si="196"/>
        <v>1.3623489803031852E-3</v>
      </c>
      <c r="P301" s="15">
        <f t="shared" si="196"/>
        <v>1.3854521388301233E-3</v>
      </c>
      <c r="Q301" s="5">
        <f t="shared" si="197"/>
        <v>2933.5289369410889</v>
      </c>
      <c r="R301" s="5">
        <f t="shared" si="197"/>
        <v>4401.2314632773041</v>
      </c>
      <c r="S301" s="5">
        <f t="shared" si="197"/>
        <v>3107.9761932511319</v>
      </c>
      <c r="T301" s="5">
        <f t="shared" si="236"/>
        <v>9.9961389499978921</v>
      </c>
      <c r="U301" s="5">
        <f t="shared" si="236"/>
        <v>29.7669313606103</v>
      </c>
      <c r="V301" s="5">
        <f t="shared" si="236"/>
        <v>59.699978304096774</v>
      </c>
      <c r="W301" s="15">
        <f t="shared" si="199"/>
        <v>-1.0734613539272964E-2</v>
      </c>
      <c r="X301" s="15">
        <f t="shared" si="199"/>
        <v>-1.217998157191269E-2</v>
      </c>
      <c r="Y301" s="15">
        <f t="shared" si="199"/>
        <v>-9.7425357312937999E-3</v>
      </c>
      <c r="Z301" s="5">
        <f t="shared" si="202"/>
        <v>2160.8687381403038</v>
      </c>
      <c r="AA301" s="5">
        <f t="shared" si="202"/>
        <v>12234.686189739812</v>
      </c>
      <c r="AB301" s="5">
        <f t="shared" si="202"/>
        <v>75523.387718563055</v>
      </c>
      <c r="AC301" s="16">
        <f t="shared" si="231"/>
        <v>0.85639947180371745</v>
      </c>
      <c r="AD301" s="16">
        <f t="shared" si="231"/>
        <v>3.0922418926859132</v>
      </c>
      <c r="AE301" s="16">
        <f t="shared" si="231"/>
        <v>25.563890886792329</v>
      </c>
      <c r="AF301" s="15">
        <f t="shared" si="209"/>
        <v>-4.0504037456468023E-3</v>
      </c>
      <c r="AG301" s="15">
        <f t="shared" si="209"/>
        <v>2.9673830763510267E-4</v>
      </c>
      <c r="AH301" s="15">
        <f t="shared" si="209"/>
        <v>9.7937136394747881E-3</v>
      </c>
      <c r="AI301" s="1">
        <f t="shared" si="232"/>
        <v>588176.39635164593</v>
      </c>
      <c r="AJ301" s="1">
        <f t="shared" si="232"/>
        <v>290962.61899505748</v>
      </c>
      <c r="AK301" s="1">
        <f t="shared" si="232"/>
        <v>102453.06187563056</v>
      </c>
      <c r="AL301" s="14">
        <f t="shared" si="237"/>
        <v>97.73561984514312</v>
      </c>
      <c r="AM301" s="14">
        <f t="shared" si="237"/>
        <v>24.322284854711523</v>
      </c>
      <c r="AN301" s="14">
        <f t="shared" si="237"/>
        <v>7.5620796359403055</v>
      </c>
      <c r="AO301" s="11">
        <f t="shared" si="238"/>
        <v>1.7576603102530642E-3</v>
      </c>
      <c r="AP301" s="11">
        <f t="shared" si="238"/>
        <v>2.2141884141055283E-3</v>
      </c>
      <c r="AQ301" s="11">
        <f t="shared" si="238"/>
        <v>2.0085482652358517E-3</v>
      </c>
      <c r="AR301" s="1">
        <f t="shared" si="203"/>
        <v>293466.20246227249</v>
      </c>
      <c r="AS301" s="1">
        <f t="shared" si="203"/>
        <v>147856.40514834269</v>
      </c>
      <c r="AT301" s="1">
        <f t="shared" si="203"/>
        <v>52059.921653905432</v>
      </c>
      <c r="AU301" s="1">
        <f t="shared" si="210"/>
        <v>58693.240492454497</v>
      </c>
      <c r="AV301" s="1">
        <f t="shared" si="210"/>
        <v>29571.281029668538</v>
      </c>
      <c r="AW301" s="1">
        <f t="shared" si="210"/>
        <v>10411.984330781088</v>
      </c>
      <c r="AX301" s="1">
        <f t="shared" si="211"/>
        <v>201451.73964460404</v>
      </c>
      <c r="AY301" s="1">
        <f t="shared" si="211"/>
        <v>39904.987281739872</v>
      </c>
      <c r="AZ301" s="1">
        <f t="shared" si="211"/>
        <v>9530.5219582021818</v>
      </c>
      <c r="BA301" s="1">
        <f t="shared" si="212"/>
        <v>14233.452761326102</v>
      </c>
      <c r="BB301" s="1">
        <f t="shared" si="212"/>
        <v>31403.1663961698</v>
      </c>
      <c r="BC301" s="1">
        <f t="shared" si="212"/>
        <v>40038.626831916736</v>
      </c>
      <c r="BD301" s="1">
        <f>SUM(BA301:BC301)*BT301*0.75+0.1*econlow!BD301+0.15*econhigh!BD301</f>
        <v>70.894408531911409</v>
      </c>
      <c r="BE301" s="2">
        <f t="shared" si="233"/>
        <v>0.14950789050460667</v>
      </c>
      <c r="BF301" s="2">
        <f t="shared" si="233"/>
        <v>0.11076968641152254</v>
      </c>
      <c r="BG301" s="2">
        <f t="shared" si="233"/>
        <v>5.7402569690651904E-2</v>
      </c>
      <c r="BH301" s="2">
        <f t="shared" si="206"/>
        <v>6.687729669722027E-2</v>
      </c>
      <c r="BI301" s="2">
        <f t="shared" si="213"/>
        <v>2.2352609323137459E-3</v>
      </c>
      <c r="BJ301" s="2">
        <f t="shared" si="213"/>
        <v>1.2269923427707043E-3</v>
      </c>
      <c r="BK301" s="2">
        <f t="shared" si="213"/>
        <v>3.295055007090149E-4</v>
      </c>
      <c r="BL301" s="2">
        <f t="shared" si="207"/>
        <v>655.97353731839371</v>
      </c>
      <c r="BM301" s="2">
        <f t="shared" si="207"/>
        <v>181.41867694661943</v>
      </c>
      <c r="BN301" s="2">
        <f t="shared" si="207"/>
        <v>17.154030551442197</v>
      </c>
      <c r="BO301" s="2">
        <f t="shared" si="214"/>
        <v>4060.9142138168463</v>
      </c>
      <c r="BP301" s="2">
        <f t="shared" si="214"/>
        <v>267.73073503024193</v>
      </c>
      <c r="BQ301" s="2">
        <f t="shared" si="214"/>
        <v>7.9137691544354967</v>
      </c>
      <c r="BR301" s="11">
        <f t="shared" si="215"/>
        <v>3.0274086631541824E-2</v>
      </c>
      <c r="BS301" s="17">
        <f t="shared" si="204"/>
        <v>1.1456328474293455E-4</v>
      </c>
      <c r="BT301" s="17">
        <f t="shared" si="205"/>
        <v>8.2997702525644393E-4</v>
      </c>
      <c r="BU301" s="12">
        <f>(BU$3*tempmid!$I411+BU$4*tempmid!$I411^2+BU$5*tempmid!$I411^6)*(K301/K$56)^$BW$1</f>
        <v>-25.735907586571454</v>
      </c>
      <c r="BV301" s="12">
        <f>(BV$3*tempmid!$I411+BV$4*tempmid!$I411^2+BV$5*tempmid!$I411^6)*(L301/L$56)^$BW$1</f>
        <v>-18.024670619435518</v>
      </c>
      <c r="BW301" s="12">
        <f>(BW$3*tempmid!$I411+BW$4*tempmid!$I411^2+BW$5*tempmid!$I411^6)*(M301/M$56)^$BW$1</f>
        <v>-16.221343989893803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191"/>
        <v>2256</v>
      </c>
      <c r="B302" s="5">
        <f t="shared" si="234"/>
        <v>1165.4054989925442</v>
      </c>
      <c r="C302" s="5">
        <f t="shared" si="234"/>
        <v>2964.1690261283093</v>
      </c>
      <c r="D302" s="5">
        <f t="shared" si="234"/>
        <v>4369.953690290019</v>
      </c>
      <c r="E302" s="15">
        <f t="shared" si="235"/>
        <v>1.3603005483670627E-8</v>
      </c>
      <c r="F302" s="15">
        <f t="shared" si="235"/>
        <v>2.6798832958902197E-8</v>
      </c>
      <c r="G302" s="15">
        <f t="shared" si="235"/>
        <v>5.4708864193806049E-8</v>
      </c>
      <c r="H302" s="5">
        <f t="shared" si="194"/>
        <v>293320.52376315696</v>
      </c>
      <c r="I302" s="5">
        <f t="shared" si="194"/>
        <v>148053.7666977506</v>
      </c>
      <c r="J302" s="5">
        <f t="shared" si="194"/>
        <v>52130.77274583363</v>
      </c>
      <c r="K302" s="5">
        <f t="shared" si="195"/>
        <v>251689.66854603242</v>
      </c>
      <c r="L302" s="5">
        <f t="shared" si="195"/>
        <v>49947.815186211934</v>
      </c>
      <c r="M302" s="5">
        <f t="shared" si="195"/>
        <v>11929.365032326896</v>
      </c>
      <c r="N302" s="15">
        <f t="shared" si="196"/>
        <v>-4.9642067104771481E-4</v>
      </c>
      <c r="O302" s="15">
        <f t="shared" si="196"/>
        <v>1.3347922367099585E-3</v>
      </c>
      <c r="P302" s="15">
        <f t="shared" si="196"/>
        <v>1.3608979357286888E-3</v>
      </c>
      <c r="Q302" s="5">
        <f t="shared" si="197"/>
        <v>2900.5980449857702</v>
      </c>
      <c r="R302" s="5">
        <f t="shared" si="197"/>
        <v>4353.4278373186571</v>
      </c>
      <c r="S302" s="5">
        <f t="shared" si="197"/>
        <v>3081.8852237253891</v>
      </c>
      <c r="T302" s="5">
        <f t="shared" si="236"/>
        <v>9.8888342614847904</v>
      </c>
      <c r="U302" s="5">
        <f t="shared" si="236"/>
        <v>29.404370685185675</v>
      </c>
      <c r="V302" s="5">
        <f t="shared" si="236"/>
        <v>59.11834913231165</v>
      </c>
      <c r="W302" s="15">
        <f t="shared" si="199"/>
        <v>-1.0734613539272964E-2</v>
      </c>
      <c r="X302" s="15">
        <f t="shared" si="199"/>
        <v>-1.217998157191269E-2</v>
      </c>
      <c r="Y302" s="15">
        <f t="shared" si="199"/>
        <v>-9.7425357312937999E-3</v>
      </c>
      <c r="Z302" s="5">
        <f t="shared" si="202"/>
        <v>2128.0136822419431</v>
      </c>
      <c r="AA302" s="5">
        <f t="shared" si="202"/>
        <v>12105.724342711606</v>
      </c>
      <c r="AB302" s="5">
        <f t="shared" si="202"/>
        <v>75624.680503201147</v>
      </c>
      <c r="AC302" s="16">
        <f t="shared" si="231"/>
        <v>0.85293070817535377</v>
      </c>
      <c r="AD302" s="16">
        <f t="shared" si="231"/>
        <v>3.093159479311947</v>
      </c>
      <c r="AE302" s="16">
        <f t="shared" si="231"/>
        <v>25.814256313648354</v>
      </c>
      <c r="AF302" s="15">
        <f t="shared" si="209"/>
        <v>-4.0504037456468023E-3</v>
      </c>
      <c r="AG302" s="15">
        <f t="shared" si="209"/>
        <v>2.9673830763510267E-4</v>
      </c>
      <c r="AH302" s="15">
        <f t="shared" si="209"/>
        <v>9.7937136394747881E-3</v>
      </c>
      <c r="AI302" s="1">
        <f t="shared" si="232"/>
        <v>588051.99720893591</v>
      </c>
      <c r="AJ302" s="1">
        <f t="shared" si="232"/>
        <v>291437.63812522026</v>
      </c>
      <c r="AK302" s="1">
        <f t="shared" si="232"/>
        <v>102619.74001884859</v>
      </c>
      <c r="AL302" s="14">
        <f t="shared" si="237"/>
        <v>97.905688004843924</v>
      </c>
      <c r="AM302" s="14">
        <f t="shared" si="237"/>
        <v>24.375600434828101</v>
      </c>
      <c r="AN302" s="14">
        <f t="shared" si="237"/>
        <v>7.5771165498553055</v>
      </c>
      <c r="AO302" s="11">
        <f t="shared" si="238"/>
        <v>1.7400837071505336E-3</v>
      </c>
      <c r="AP302" s="11">
        <f t="shared" si="238"/>
        <v>2.1920465299644729E-3</v>
      </c>
      <c r="AQ302" s="11">
        <f t="shared" si="238"/>
        <v>1.9884627825834931E-3</v>
      </c>
      <c r="AR302" s="1">
        <f t="shared" si="203"/>
        <v>293320.52376315696</v>
      </c>
      <c r="AS302" s="1">
        <f t="shared" si="203"/>
        <v>148053.7666977506</v>
      </c>
      <c r="AT302" s="1">
        <f t="shared" si="203"/>
        <v>52130.77274583363</v>
      </c>
      <c r="AU302" s="1">
        <f t="shared" si="210"/>
        <v>58664.104752631392</v>
      </c>
      <c r="AV302" s="1">
        <f t="shared" si="210"/>
        <v>29610.753339550123</v>
      </c>
      <c r="AW302" s="1">
        <f t="shared" si="210"/>
        <v>10426.154549166728</v>
      </c>
      <c r="AX302" s="1">
        <f t="shared" si="211"/>
        <v>201351.73483682593</v>
      </c>
      <c r="AY302" s="1">
        <f t="shared" si="211"/>
        <v>39958.252148969543</v>
      </c>
      <c r="AZ302" s="1">
        <f t="shared" si="211"/>
        <v>9543.4920258615166</v>
      </c>
      <c r="BA302" s="1">
        <f t="shared" si="212"/>
        <v>14232.874279918973</v>
      </c>
      <c r="BB302" s="1">
        <f t="shared" si="212"/>
        <v>31407.121149303806</v>
      </c>
      <c r="BC302" s="1">
        <f t="shared" si="212"/>
        <v>40044.572040337043</v>
      </c>
      <c r="BD302" s="1">
        <f>SUM(BA302:BC302)*BT302*0.75+0.1*econlow!BD302+0.15*econhigh!BD302</f>
        <v>68.834418514862804</v>
      </c>
      <c r="BE302" s="2">
        <f t="shared" si="233"/>
        <v>0.14950789050460667</v>
      </c>
      <c r="BF302" s="2">
        <f t="shared" si="233"/>
        <v>0.11076968641152254</v>
      </c>
      <c r="BG302" s="2">
        <f t="shared" si="233"/>
        <v>5.7402569690651904E-2</v>
      </c>
      <c r="BH302" s="2">
        <f t="shared" si="206"/>
        <v>6.6773411072906158E-2</v>
      </c>
      <c r="BI302" s="2">
        <f t="shared" si="213"/>
        <v>2.2352609323137459E-3</v>
      </c>
      <c r="BJ302" s="2">
        <f t="shared" si="213"/>
        <v>1.2269923427707043E-3</v>
      </c>
      <c r="BK302" s="2">
        <f t="shared" si="213"/>
        <v>3.295055007090149E-4</v>
      </c>
      <c r="BL302" s="2">
        <f t="shared" si="207"/>
        <v>655.64790741359047</v>
      </c>
      <c r="BM302" s="2">
        <f t="shared" si="207"/>
        <v>181.6608380565003</v>
      </c>
      <c r="BN302" s="2">
        <f t="shared" si="207"/>
        <v>17.177376375963778</v>
      </c>
      <c r="BO302" s="2">
        <f t="shared" si="214"/>
        <v>4121.5649237118041</v>
      </c>
      <c r="BP302" s="2">
        <f t="shared" si="214"/>
        <v>270.94404010658462</v>
      </c>
      <c r="BQ302" s="2">
        <f t="shared" si="214"/>
        <v>7.9139251780206434</v>
      </c>
      <c r="BR302" s="11">
        <f t="shared" si="215"/>
        <v>3.0248315497345163E-2</v>
      </c>
      <c r="BS302" s="17">
        <f t="shared" si="204"/>
        <v>1.1119690015449835E-4</v>
      </c>
      <c r="BT302" s="17">
        <f t="shared" si="205"/>
        <v>8.0580293714217852E-4</v>
      </c>
      <c r="BU302" s="12">
        <f>(BU$3*tempmid!$I412+BU$4*tempmid!$I412^2+BU$5*tempmid!$I412^6)*(K302/K$56)^$BW$1</f>
        <v>-25.898324126824075</v>
      </c>
      <c r="BV302" s="12">
        <f>(BV$3*tempmid!$I412+BV$4*tempmid!$I412^2+BV$5*tempmid!$I412^6)*(L302/L$56)^$BW$1</f>
        <v>-18.121308258871345</v>
      </c>
      <c r="BW302" s="12">
        <f>(BW$3*tempmid!$I412+BW$4*tempmid!$I412^2+BW$5*tempmid!$I412^6)*(M302/M$56)^$BW$1</f>
        <v>-16.300919143871504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191"/>
        <v>2257</v>
      </c>
      <c r="B303" s="5">
        <f t="shared" si="234"/>
        <v>1165.4055140529108</v>
      </c>
      <c r="C303" s="5">
        <f t="shared" si="234"/>
        <v>2964.1691015927659</v>
      </c>
      <c r="D303" s="5">
        <f t="shared" si="234"/>
        <v>4369.9539174114616</v>
      </c>
      <c r="E303" s="15">
        <f t="shared" si="235"/>
        <v>1.2922855209487094E-8</v>
      </c>
      <c r="F303" s="15">
        <f t="shared" si="235"/>
        <v>2.5458891310957086E-8</v>
      </c>
      <c r="G303" s="15">
        <f t="shared" si="235"/>
        <v>5.1973420984115747E-8</v>
      </c>
      <c r="H303" s="5">
        <f t="shared" si="194"/>
        <v>293167.21382148803</v>
      </c>
      <c r="I303" s="5">
        <f t="shared" si="194"/>
        <v>148247.3527183129</v>
      </c>
      <c r="J303" s="5">
        <f t="shared" si="194"/>
        <v>52200.453259623791</v>
      </c>
      <c r="K303" s="5">
        <f t="shared" si="195"/>
        <v>251558.11456730234</v>
      </c>
      <c r="L303" s="5">
        <f t="shared" si="195"/>
        <v>50013.122611207873</v>
      </c>
      <c r="M303" s="5">
        <f t="shared" si="195"/>
        <v>11945.309778127978</v>
      </c>
      <c r="N303" s="15">
        <f t="shared" si="196"/>
        <v>-5.2268326900362094E-4</v>
      </c>
      <c r="O303" s="15">
        <f t="shared" si="196"/>
        <v>1.3075131465203338E-3</v>
      </c>
      <c r="P303" s="15">
        <f t="shared" si="196"/>
        <v>1.3365963534415215E-3</v>
      </c>
      <c r="Q303" s="5">
        <f t="shared" si="197"/>
        <v>2867.9614636180204</v>
      </c>
      <c r="R303" s="5">
        <f t="shared" si="197"/>
        <v>4306.0261097876291</v>
      </c>
      <c r="S303" s="5">
        <f t="shared" si="197"/>
        <v>3055.9391103835655</v>
      </c>
      <c r="T303" s="5">
        <f t="shared" si="236"/>
        <v>9.7826814473338288</v>
      </c>
      <c r="U303" s="5">
        <f t="shared" si="236"/>
        <v>29.046225992106425</v>
      </c>
      <c r="V303" s="5">
        <f t="shared" si="236"/>
        <v>58.542386503515004</v>
      </c>
      <c r="W303" s="15">
        <f t="shared" si="199"/>
        <v>-1.0734613539272964E-2</v>
      </c>
      <c r="X303" s="15">
        <f t="shared" si="199"/>
        <v>-1.217998157191269E-2</v>
      </c>
      <c r="Y303" s="15">
        <f t="shared" si="199"/>
        <v>-9.7425357312937999E-3</v>
      </c>
      <c r="Z303" s="5">
        <f t="shared" si="202"/>
        <v>2095.6026995176858</v>
      </c>
      <c r="AA303" s="5">
        <f t="shared" si="202"/>
        <v>11977.79219470315</v>
      </c>
      <c r="AB303" s="5">
        <f t="shared" si="202"/>
        <v>75724.252103049992</v>
      </c>
      <c r="AC303" s="16">
        <f t="shared" si="231"/>
        <v>0.84947599444018318</v>
      </c>
      <c r="AD303" s="16">
        <f t="shared" si="231"/>
        <v>3.0940773382210836</v>
      </c>
      <c r="AE303" s="16">
        <f t="shared" si="231"/>
        <v>26.067073747800229</v>
      </c>
      <c r="AF303" s="15">
        <f t="shared" si="209"/>
        <v>-4.0504037456468023E-3</v>
      </c>
      <c r="AG303" s="15">
        <f t="shared" si="209"/>
        <v>2.9673830763510267E-4</v>
      </c>
      <c r="AH303" s="15">
        <f t="shared" si="209"/>
        <v>9.7937136394747881E-3</v>
      </c>
      <c r="AI303" s="1">
        <f t="shared" si="232"/>
        <v>587910.90224067378</v>
      </c>
      <c r="AJ303" s="1">
        <f t="shared" si="232"/>
        <v>291904.62765224837</v>
      </c>
      <c r="AK303" s="1">
        <f t="shared" si="232"/>
        <v>102783.92056613046</v>
      </c>
      <c r="AL303" s="14">
        <f t="shared" si="237"/>
        <v>98.074348456453166</v>
      </c>
      <c r="AM303" s="14">
        <f t="shared" si="237"/>
        <v>24.428498560673578</v>
      </c>
      <c r="AN303" s="14">
        <f t="shared" si="237"/>
        <v>7.5920326959714028</v>
      </c>
      <c r="AO303" s="11">
        <f t="shared" si="238"/>
        <v>1.7226828700790283E-3</v>
      </c>
      <c r="AP303" s="11">
        <f t="shared" si="238"/>
        <v>2.1701260646648283E-3</v>
      </c>
      <c r="AQ303" s="11">
        <f t="shared" si="238"/>
        <v>1.968578154757658E-3</v>
      </c>
      <c r="AR303" s="1">
        <f t="shared" si="203"/>
        <v>293167.21382148803</v>
      </c>
      <c r="AS303" s="1">
        <f t="shared" si="203"/>
        <v>148247.3527183129</v>
      </c>
      <c r="AT303" s="1">
        <f t="shared" si="203"/>
        <v>52200.453259623791</v>
      </c>
      <c r="AU303" s="1">
        <f t="shared" si="210"/>
        <v>58633.442764297608</v>
      </c>
      <c r="AV303" s="1">
        <f t="shared" si="210"/>
        <v>29649.470543662581</v>
      </c>
      <c r="AW303" s="1">
        <f t="shared" si="210"/>
        <v>10440.090651924758</v>
      </c>
      <c r="AX303" s="1">
        <f t="shared" si="211"/>
        <v>201246.49165384189</v>
      </c>
      <c r="AY303" s="1">
        <f t="shared" si="211"/>
        <v>40010.498088966298</v>
      </c>
      <c r="AZ303" s="1">
        <f t="shared" si="211"/>
        <v>9556.2478225023824</v>
      </c>
      <c r="BA303" s="1">
        <f t="shared" si="212"/>
        <v>14232.265166635943</v>
      </c>
      <c r="BB303" s="1">
        <f t="shared" si="212"/>
        <v>31410.995107411716</v>
      </c>
      <c r="BC303" s="1">
        <f t="shared" si="212"/>
        <v>40050.411086096821</v>
      </c>
      <c r="BD303" s="1">
        <f>SUM(BA303:BC303)*BT303*0.75+0.1*econlow!BD303+0.15*econhigh!BD303</f>
        <v>66.834045004912667</v>
      </c>
      <c r="BE303" s="2">
        <f t="shared" si="233"/>
        <v>0.14950789050460667</v>
      </c>
      <c r="BF303" s="2">
        <f t="shared" si="233"/>
        <v>0.11076968641152254</v>
      </c>
      <c r="BG303" s="2">
        <f t="shared" si="233"/>
        <v>5.7402569690651904E-2</v>
      </c>
      <c r="BH303" s="2">
        <f t="shared" si="206"/>
        <v>6.6670478381800749E-2</v>
      </c>
      <c r="BI303" s="2">
        <f t="shared" si="213"/>
        <v>2.2352609323137459E-3</v>
      </c>
      <c r="BJ303" s="2">
        <f t="shared" si="213"/>
        <v>1.2269923427707043E-3</v>
      </c>
      <c r="BK303" s="2">
        <f t="shared" si="213"/>
        <v>3.295055007090149E-4</v>
      </c>
      <c r="BL303" s="2">
        <f t="shared" si="207"/>
        <v>655.30521969044264</v>
      </c>
      <c r="BM303" s="2">
        <f t="shared" si="207"/>
        <v>181.89836662139768</v>
      </c>
      <c r="BN303" s="2">
        <f t="shared" si="207"/>
        <v>17.200336488549866</v>
      </c>
      <c r="BO303" s="2">
        <f t="shared" si="214"/>
        <v>4183.1222792041199</v>
      </c>
      <c r="BP303" s="2">
        <f t="shared" si="214"/>
        <v>274.19598712370004</v>
      </c>
      <c r="BQ303" s="2">
        <f t="shared" si="214"/>
        <v>7.9140831976562565</v>
      </c>
      <c r="BR303" s="11">
        <f t="shared" si="215"/>
        <v>3.0222770045111841E-2</v>
      </c>
      <c r="BS303" s="17">
        <f t="shared" si="204"/>
        <v>1.0793213488615977E-4</v>
      </c>
      <c r="BT303" s="17">
        <f t="shared" si="205"/>
        <v>7.8233294868172666E-4</v>
      </c>
      <c r="BU303" s="12">
        <f>(BU$3*tempmid!$I413+BU$4*tempmid!$I413^2+BU$5*tempmid!$I413^6)*(K303/K$56)^$BW$1</f>
        <v>-26.060623493658934</v>
      </c>
      <c r="BV303" s="12">
        <f>(BV$3*tempmid!$I413+BV$4*tempmid!$I413^2+BV$5*tempmid!$I413^6)*(L303/L$56)^$BW$1</f>
        <v>-18.217778185132207</v>
      </c>
      <c r="BW303" s="12">
        <f>(BW$3*tempmid!$I413+BW$4*tempmid!$I413^2+BW$5*tempmid!$I413^6)*(M303/M$56)^$BW$1</f>
        <v>-16.380338523863944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191"/>
        <v>2258</v>
      </c>
      <c r="B304" s="5">
        <f t="shared" si="234"/>
        <v>1165.4055283602593</v>
      </c>
      <c r="C304" s="5">
        <f t="shared" si="234"/>
        <v>2964.1691732840022</v>
      </c>
      <c r="D304" s="5">
        <f t="shared" si="234"/>
        <v>4369.9541331768432</v>
      </c>
      <c r="E304" s="15">
        <f t="shared" si="235"/>
        <v>1.227671244901274E-8</v>
      </c>
      <c r="F304" s="15">
        <f t="shared" si="235"/>
        <v>2.4185946745409231E-8</v>
      </c>
      <c r="G304" s="15">
        <f t="shared" si="235"/>
        <v>4.9374749934909955E-8</v>
      </c>
      <c r="H304" s="5">
        <f t="shared" si="194"/>
        <v>293006.34072795219</v>
      </c>
      <c r="I304" s="5">
        <f t="shared" si="194"/>
        <v>148437.18832990207</v>
      </c>
      <c r="J304" s="5">
        <f t="shared" si="194"/>
        <v>52268.971267333865</v>
      </c>
      <c r="K304" s="5">
        <f t="shared" si="195"/>
        <v>251420.07103760345</v>
      </c>
      <c r="L304" s="5">
        <f t="shared" si="195"/>
        <v>50077.16484867446</v>
      </c>
      <c r="M304" s="5">
        <f t="shared" si="195"/>
        <v>11960.988530864895</v>
      </c>
      <c r="N304" s="15">
        <f t="shared" si="196"/>
        <v>-5.4875403218990204E-4</v>
      </c>
      <c r="O304" s="15">
        <f t="shared" si="196"/>
        <v>1.2805086769813734E-3</v>
      </c>
      <c r="P304" s="15">
        <f t="shared" si="196"/>
        <v>1.3125446746995451E-3</v>
      </c>
      <c r="Q304" s="5">
        <f t="shared" si="197"/>
        <v>2835.6181292482374</v>
      </c>
      <c r="R304" s="5">
        <f t="shared" si="197"/>
        <v>4259.0256386810615</v>
      </c>
      <c r="S304" s="5">
        <f t="shared" si="197"/>
        <v>3030.1386427635657</v>
      </c>
      <c r="T304" s="5">
        <f t="shared" si="236"/>
        <v>9.6776681426188844</v>
      </c>
      <c r="U304" s="5">
        <f t="shared" si="236"/>
        <v>28.692443494788957</v>
      </c>
      <c r="V304" s="5">
        <f t="shared" si="236"/>
        <v>57.972035211209295</v>
      </c>
      <c r="W304" s="15">
        <f t="shared" si="199"/>
        <v>-1.0734613539272964E-2</v>
      </c>
      <c r="X304" s="15">
        <f t="shared" si="199"/>
        <v>-1.217998157191269E-2</v>
      </c>
      <c r="Y304" s="15">
        <f t="shared" si="199"/>
        <v>-9.7425357312937999E-3</v>
      </c>
      <c r="Z304" s="5">
        <f t="shared" si="202"/>
        <v>2063.6311303225675</v>
      </c>
      <c r="AA304" s="5">
        <f t="shared" si="202"/>
        <v>11850.889146304129</v>
      </c>
      <c r="AB304" s="5">
        <f t="shared" si="202"/>
        <v>75822.114459081087</v>
      </c>
      <c r="AC304" s="16">
        <f t="shared" si="231"/>
        <v>0.84603527369046561</v>
      </c>
      <c r="AD304" s="16">
        <f t="shared" si="231"/>
        <v>3.0949954694941195</v>
      </c>
      <c r="AE304" s="16">
        <f t="shared" si="231"/>
        <v>26.322367203505255</v>
      </c>
      <c r="AF304" s="15">
        <f t="shared" si="209"/>
        <v>-4.0504037456468023E-3</v>
      </c>
      <c r="AG304" s="15">
        <f t="shared" si="209"/>
        <v>2.9673830763510267E-4</v>
      </c>
      <c r="AH304" s="15">
        <f t="shared" si="209"/>
        <v>9.7937136394747881E-3</v>
      </c>
      <c r="AI304" s="1">
        <f t="shared" si="232"/>
        <v>587753.25478090404</v>
      </c>
      <c r="AJ304" s="1">
        <f t="shared" si="232"/>
        <v>292363.63543068618</v>
      </c>
      <c r="AK304" s="1">
        <f t="shared" si="232"/>
        <v>102945.61916144218</v>
      </c>
      <c r="AL304" s="14">
        <f t="shared" si="237"/>
        <v>98.241609946532463</v>
      </c>
      <c r="AM304" s="14">
        <f t="shared" si="237"/>
        <v>24.480981352906252</v>
      </c>
      <c r="AN304" s="14">
        <f t="shared" si="237"/>
        <v>7.6068287505897425</v>
      </c>
      <c r="AO304" s="11">
        <f t="shared" si="238"/>
        <v>1.705456041378238E-3</v>
      </c>
      <c r="AP304" s="11">
        <f t="shared" si="238"/>
        <v>2.1484248040181801E-3</v>
      </c>
      <c r="AQ304" s="11">
        <f t="shared" si="238"/>
        <v>1.9488923732100814E-3</v>
      </c>
      <c r="AR304" s="1">
        <f t="shared" si="203"/>
        <v>293006.34072795219</v>
      </c>
      <c r="AS304" s="1">
        <f t="shared" si="203"/>
        <v>148437.18832990207</v>
      </c>
      <c r="AT304" s="1">
        <f t="shared" si="203"/>
        <v>52268.971267333865</v>
      </c>
      <c r="AU304" s="1">
        <f t="shared" si="210"/>
        <v>58601.268145590439</v>
      </c>
      <c r="AV304" s="1">
        <f t="shared" si="210"/>
        <v>29687.437665980415</v>
      </c>
      <c r="AW304" s="1">
        <f t="shared" si="210"/>
        <v>10453.794253466775</v>
      </c>
      <c r="AX304" s="1">
        <f t="shared" si="211"/>
        <v>201136.05683008276</v>
      </c>
      <c r="AY304" s="1">
        <f t="shared" si="211"/>
        <v>40061.731878939565</v>
      </c>
      <c r="AZ304" s="1">
        <f t="shared" si="211"/>
        <v>9568.790824691916</v>
      </c>
      <c r="BA304" s="1">
        <f t="shared" si="212"/>
        <v>14231.625644844469</v>
      </c>
      <c r="BB304" s="1">
        <f t="shared" si="212"/>
        <v>31414.789083357631</v>
      </c>
      <c r="BC304" s="1">
        <f t="shared" si="212"/>
        <v>40056.14506267196</v>
      </c>
      <c r="BD304" s="1">
        <f>SUM(BA304:BC304)*BT304*0.75+0.1*econlow!BD304+0.15*econhigh!BD304</f>
        <v>64.89156604269435</v>
      </c>
      <c r="BE304" s="2">
        <f t="shared" si="233"/>
        <v>0.14950789050460667</v>
      </c>
      <c r="BF304" s="2">
        <f t="shared" si="233"/>
        <v>0.11076968641152254</v>
      </c>
      <c r="BG304" s="2">
        <f t="shared" si="233"/>
        <v>5.7402569690651904E-2</v>
      </c>
      <c r="BH304" s="2">
        <f t="shared" si="206"/>
        <v>6.6568493886933824E-2</v>
      </c>
      <c r="BI304" s="2">
        <f t="shared" si="213"/>
        <v>2.2352609323137459E-3</v>
      </c>
      <c r="BJ304" s="2">
        <f t="shared" si="213"/>
        <v>1.2269923427707043E-3</v>
      </c>
      <c r="BK304" s="2">
        <f t="shared" si="213"/>
        <v>3.295055007090149E-4</v>
      </c>
      <c r="BL304" s="2">
        <f t="shared" si="207"/>
        <v>654.94562634940155</v>
      </c>
      <c r="BM304" s="2">
        <f t="shared" si="207"/>
        <v>182.13129346320278</v>
      </c>
      <c r="BN304" s="2">
        <f t="shared" si="207"/>
        <v>17.222913548987957</v>
      </c>
      <c r="BO304" s="2">
        <f t="shared" si="214"/>
        <v>4245.5998325497912</v>
      </c>
      <c r="BP304" s="2">
        <f t="shared" si="214"/>
        <v>277.48704084771816</v>
      </c>
      <c r="BQ304" s="2">
        <f t="shared" si="214"/>
        <v>7.9142431920730081</v>
      </c>
      <c r="BR304" s="11">
        <f t="shared" si="215"/>
        <v>3.0197447389721715E-2</v>
      </c>
      <c r="BS304" s="17">
        <f t="shared" si="204"/>
        <v>1.047658215527828E-4</v>
      </c>
      <c r="BT304" s="17">
        <f t="shared" si="205"/>
        <v>7.5954655211818119E-4</v>
      </c>
      <c r="BU304" s="12">
        <f>(BU$3*tempmid!$I414+BU$4*tempmid!$I414^2+BU$5*tempmid!$I414^6)*(K304/K$56)^$BW$1</f>
        <v>-26.222806912296001</v>
      </c>
      <c r="BV304" s="12">
        <f>(BV$3*tempmid!$I414+BV$4*tempmid!$I414^2+BV$5*tempmid!$I414^6)*(L304/L$56)^$BW$1</f>
        <v>-18.314081185186176</v>
      </c>
      <c r="BW304" s="12">
        <f>(BW$3*tempmid!$I414+BW$4*tempmid!$I414^2+BW$5*tempmid!$I414^6)*(M304/M$56)^$BW$1</f>
        <v>-16.459602805419369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191"/>
        <v>2259</v>
      </c>
      <c r="B305" s="5">
        <f t="shared" si="234"/>
        <v>1165.4055419522404</v>
      </c>
      <c r="C305" s="5">
        <f t="shared" si="234"/>
        <v>2964.1692413906785</v>
      </c>
      <c r="D305" s="5">
        <f t="shared" si="234"/>
        <v>4369.9543381539661</v>
      </c>
      <c r="E305" s="15">
        <f t="shared" si="235"/>
        <v>1.1662876826562102E-8</v>
      </c>
      <c r="F305" s="15">
        <f t="shared" si="235"/>
        <v>2.2976649408138768E-8</v>
      </c>
      <c r="G305" s="15">
        <f t="shared" si="235"/>
        <v>4.6906012438164453E-8</v>
      </c>
      <c r="H305" s="5">
        <f t="shared" si="194"/>
        <v>292837.97215209878</v>
      </c>
      <c r="I305" s="5">
        <f t="shared" si="194"/>
        <v>148623.29870438983</v>
      </c>
      <c r="J305" s="5">
        <f t="shared" si="194"/>
        <v>52336.334847567567</v>
      </c>
      <c r="K305" s="5">
        <f t="shared" si="195"/>
        <v>251275.59601402652</v>
      </c>
      <c r="L305" s="5">
        <f t="shared" si="195"/>
        <v>50139.950387806224</v>
      </c>
      <c r="M305" s="5">
        <f t="shared" si="195"/>
        <v>11976.4031378132</v>
      </c>
      <c r="N305" s="15">
        <f t="shared" si="196"/>
        <v>-5.7463599855289704E-4</v>
      </c>
      <c r="O305" s="15">
        <f t="shared" si="196"/>
        <v>1.2537758341850669E-3</v>
      </c>
      <c r="P305" s="15">
        <f t="shared" si="196"/>
        <v>1.2887402164569739E-3</v>
      </c>
      <c r="Q305" s="5">
        <f t="shared" si="197"/>
        <v>2803.5669404255432</v>
      </c>
      <c r="R305" s="5">
        <f t="shared" si="197"/>
        <v>4212.4257056599145</v>
      </c>
      <c r="S305" s="5">
        <f t="shared" si="197"/>
        <v>3004.4845660229284</v>
      </c>
      <c r="T305" s="5">
        <f t="shared" si="236"/>
        <v>9.5737821151465372</v>
      </c>
      <c r="U305" s="5">
        <f t="shared" si="236"/>
        <v>28.342970061769282</v>
      </c>
      <c r="V305" s="5">
        <f t="shared" si="236"/>
        <v>57.407240586748266</v>
      </c>
      <c r="W305" s="15">
        <f t="shared" si="199"/>
        <v>-1.0734613539272964E-2</v>
      </c>
      <c r="X305" s="15">
        <f t="shared" si="199"/>
        <v>-1.217998157191269E-2</v>
      </c>
      <c r="Y305" s="15">
        <f t="shared" si="199"/>
        <v>-9.7425357312937999E-3</v>
      </c>
      <c r="Z305" s="5">
        <f t="shared" si="202"/>
        <v>2032.0943268227054</v>
      </c>
      <c r="AA305" s="5">
        <f t="shared" si="202"/>
        <v>11725.0143803232</v>
      </c>
      <c r="AB305" s="5">
        <f t="shared" si="202"/>
        <v>75918.279521835677</v>
      </c>
      <c r="AC305" s="16">
        <f t="shared" si="231"/>
        <v>0.84260848924896048</v>
      </c>
      <c r="AD305" s="16">
        <f t="shared" si="231"/>
        <v>3.0959138732118756</v>
      </c>
      <c r="AE305" s="16">
        <f t="shared" si="231"/>
        <v>26.580160930209487</v>
      </c>
      <c r="AF305" s="15">
        <f t="shared" si="209"/>
        <v>-4.0504037456468023E-3</v>
      </c>
      <c r="AG305" s="15">
        <f t="shared" si="209"/>
        <v>2.9673830763510267E-4</v>
      </c>
      <c r="AH305" s="15">
        <f t="shared" si="209"/>
        <v>9.7937136394747881E-3</v>
      </c>
      <c r="AI305" s="1">
        <f t="shared" si="232"/>
        <v>587579.19744840404</v>
      </c>
      <c r="AJ305" s="1">
        <f t="shared" si="232"/>
        <v>292814.70955359802</v>
      </c>
      <c r="AK305" s="1">
        <f t="shared" si="232"/>
        <v>103104.85149876474</v>
      </c>
      <c r="AL305" s="14">
        <f t="shared" si="237"/>
        <v>98.407481226258511</v>
      </c>
      <c r="AM305" s="14">
        <f t="shared" si="237"/>
        <v>24.533050944995889</v>
      </c>
      <c r="AN305" s="14">
        <f t="shared" si="237"/>
        <v>7.6215053922207181</v>
      </c>
      <c r="AO305" s="11">
        <f t="shared" si="238"/>
        <v>1.6884014809644557E-3</v>
      </c>
      <c r="AP305" s="11">
        <f t="shared" si="238"/>
        <v>2.1269405559779984E-3</v>
      </c>
      <c r="AQ305" s="11">
        <f t="shared" si="238"/>
        <v>1.9294034494779806E-3</v>
      </c>
      <c r="AR305" s="1">
        <f t="shared" si="203"/>
        <v>292837.97215209878</v>
      </c>
      <c r="AS305" s="1">
        <f t="shared" si="203"/>
        <v>148623.29870438983</v>
      </c>
      <c r="AT305" s="1">
        <f t="shared" si="203"/>
        <v>52336.334847567567</v>
      </c>
      <c r="AU305" s="1">
        <f t="shared" si="210"/>
        <v>58567.594430419762</v>
      </c>
      <c r="AV305" s="1">
        <f t="shared" si="210"/>
        <v>29724.659740877967</v>
      </c>
      <c r="AW305" s="1">
        <f t="shared" si="210"/>
        <v>10467.266969513514</v>
      </c>
      <c r="AX305" s="1">
        <f t="shared" si="211"/>
        <v>201020.47681122122</v>
      </c>
      <c r="AY305" s="1">
        <f t="shared" si="211"/>
        <v>40111.960310244984</v>
      </c>
      <c r="AZ305" s="1">
        <f t="shared" si="211"/>
        <v>9581.1225102505614</v>
      </c>
      <c r="BA305" s="1">
        <f t="shared" si="212"/>
        <v>14230.955934362844</v>
      </c>
      <c r="BB305" s="1">
        <f t="shared" si="212"/>
        <v>31418.503881104418</v>
      </c>
      <c r="BC305" s="1">
        <f t="shared" si="212"/>
        <v>40061.7750516382</v>
      </c>
      <c r="BD305" s="1">
        <f>SUM(BA305:BC305)*BT305*0.75+0.1*econlow!BD305+0.15*econhigh!BD305</f>
        <v>63.00530871500191</v>
      </c>
      <c r="BE305" s="2">
        <f t="shared" si="233"/>
        <v>0.14950789050460667</v>
      </c>
      <c r="BF305" s="2">
        <f t="shared" si="233"/>
        <v>0.11076968641152254</v>
      </c>
      <c r="BG305" s="2">
        <f t="shared" si="233"/>
        <v>5.7402569690651904E-2</v>
      </c>
      <c r="BH305" s="2">
        <f t="shared" si="206"/>
        <v>6.6467452786659539E-2</v>
      </c>
      <c r="BI305" s="2">
        <f t="shared" si="213"/>
        <v>2.2352609323137459E-3</v>
      </c>
      <c r="BJ305" s="2">
        <f t="shared" si="213"/>
        <v>1.2269923427707043E-3</v>
      </c>
      <c r="BK305" s="2">
        <f t="shared" si="213"/>
        <v>3.295055007090149E-4</v>
      </c>
      <c r="BL305" s="2">
        <f t="shared" si="207"/>
        <v>654.56927864956708</v>
      </c>
      <c r="BM305" s="2">
        <f t="shared" si="207"/>
        <v>182.35964946760947</v>
      </c>
      <c r="BN305" s="2">
        <f t="shared" si="207"/>
        <v>17.245110219222415</v>
      </c>
      <c r="BO305" s="2">
        <f t="shared" si="214"/>
        <v>4309.0113385201012</v>
      </c>
      <c r="BP305" s="2">
        <f t="shared" si="214"/>
        <v>280.8176716364506</v>
      </c>
      <c r="BQ305" s="2">
        <f t="shared" si="214"/>
        <v>7.9144051402711497</v>
      </c>
      <c r="BR305" s="11">
        <f t="shared" si="215"/>
        <v>3.0172344681962809E-2</v>
      </c>
      <c r="BS305" s="17">
        <f t="shared" si="204"/>
        <v>1.0169489530209454E-4</v>
      </c>
      <c r="BT305" s="17">
        <f t="shared" si="205"/>
        <v>7.3742383700794284E-4</v>
      </c>
      <c r="BU305" s="12">
        <f>(BU$3*tempmid!$I415+BU$4*tempmid!$I415^2+BU$5*tempmid!$I415^6)*(K305/K$56)^$BW$1</f>
        <v>-26.384875638146056</v>
      </c>
      <c r="BV305" s="12">
        <f>(BV$3*tempmid!$I415+BV$4*tempmid!$I415^2+BV$5*tempmid!$I415^6)*(L305/L$56)^$BW$1</f>
        <v>-18.410218052986675</v>
      </c>
      <c r="BW305" s="12">
        <f>(BW$3*tempmid!$I415+BW$4*tempmid!$I415^2+BW$5*tempmid!$I415^6)*(M305/M$56)^$BW$1</f>
        <v>-16.538712668998869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191"/>
        <v>2260</v>
      </c>
      <c r="B306" s="5">
        <f t="shared" si="234"/>
        <v>1165.4055548646224</v>
      </c>
      <c r="C306" s="5">
        <f t="shared" si="234"/>
        <v>2964.169306092022</v>
      </c>
      <c r="D306" s="5">
        <f t="shared" si="234"/>
        <v>4369.9545328822414</v>
      </c>
      <c r="E306" s="15">
        <f t="shared" si="235"/>
        <v>1.1079732985233995E-8</v>
      </c>
      <c r="F306" s="15">
        <f t="shared" si="235"/>
        <v>2.1827816937731829E-8</v>
      </c>
      <c r="G306" s="15">
        <f t="shared" si="235"/>
        <v>4.4560711816256225E-8</v>
      </c>
      <c r="H306" s="5">
        <f t="shared" si="194"/>
        <v>292662.17533877178</v>
      </c>
      <c r="I306" s="5">
        <f t="shared" si="194"/>
        <v>148805.7090603142</v>
      </c>
      <c r="J306" s="5">
        <f t="shared" si="194"/>
        <v>52402.552084025832</v>
      </c>
      <c r="K306" s="5">
        <f t="shared" si="195"/>
        <v>251124.74718963256</v>
      </c>
      <c r="L306" s="5">
        <f t="shared" si="195"/>
        <v>50201.487733674876</v>
      </c>
      <c r="M306" s="5">
        <f t="shared" si="195"/>
        <v>11991.555447480428</v>
      </c>
      <c r="N306" s="15">
        <f t="shared" si="196"/>
        <v>-6.0033217227173363E-4</v>
      </c>
      <c r="O306" s="15">
        <f t="shared" si="196"/>
        <v>1.2273116625105551E-3</v>
      </c>
      <c r="P306" s="15">
        <f t="shared" si="196"/>
        <v>1.2651803294252417E-3</v>
      </c>
      <c r="Q306" s="5">
        <f t="shared" si="197"/>
        <v>2771.8067591893923</v>
      </c>
      <c r="R306" s="5">
        <f t="shared" si="197"/>
        <v>4166.2255183198113</v>
      </c>
      <c r="S306" s="5">
        <f t="shared" si="197"/>
        <v>2978.9775818319304</v>
      </c>
      <c r="T306" s="5">
        <f t="shared" si="236"/>
        <v>9.4710112640312367</v>
      </c>
      <c r="U306" s="5">
        <f t="shared" si="236"/>
        <v>27.997753208723658</v>
      </c>
      <c r="V306" s="5">
        <f t="shared" si="236"/>
        <v>56.84794849409689</v>
      </c>
      <c r="W306" s="15">
        <f t="shared" si="199"/>
        <v>-1.0734613539272964E-2</v>
      </c>
      <c r="X306" s="15">
        <f t="shared" si="199"/>
        <v>-1.217998157191269E-2</v>
      </c>
      <c r="Y306" s="15">
        <f t="shared" si="199"/>
        <v>-9.7425357312937999E-3</v>
      </c>
      <c r="Z306" s="5">
        <f t="shared" si="202"/>
        <v>2000.987654252511</v>
      </c>
      <c r="AA306" s="5">
        <f t="shared" si="202"/>
        <v>11600.166867828333</v>
      </c>
      <c r="AB306" s="5">
        <f t="shared" si="202"/>
        <v>76012.759249267401</v>
      </c>
      <c r="AC306" s="16">
        <f t="shared" si="231"/>
        <v>0.83919558466799271</v>
      </c>
      <c r="AD306" s="16">
        <f t="shared" si="231"/>
        <v>3.0968325494551965</v>
      </c>
      <c r="AE306" s="16">
        <f t="shared" si="231"/>
        <v>26.840479414851114</v>
      </c>
      <c r="AF306" s="15">
        <f t="shared" si="209"/>
        <v>-4.0504037456468023E-3</v>
      </c>
      <c r="AG306" s="15">
        <f t="shared" si="209"/>
        <v>2.9673830763510267E-4</v>
      </c>
      <c r="AH306" s="15">
        <f t="shared" si="209"/>
        <v>9.7937136394747881E-3</v>
      </c>
      <c r="AI306" s="1">
        <f t="shared" si="232"/>
        <v>587388.87213398342</v>
      </c>
      <c r="AJ306" s="1">
        <f t="shared" si="232"/>
        <v>293257.89833911619</v>
      </c>
      <c r="AK306" s="1">
        <f t="shared" si="232"/>
        <v>103261.63331840177</v>
      </c>
      <c r="AL306" s="14">
        <f t="shared" si="237"/>
        <v>98.571971049928507</v>
      </c>
      <c r="AM306" s="14">
        <f t="shared" si="237"/>
        <v>24.584709482602506</v>
      </c>
      <c r="AN306" s="14">
        <f t="shared" si="237"/>
        <v>7.6360633014267441</v>
      </c>
      <c r="AO306" s="11">
        <f t="shared" si="238"/>
        <v>1.6715174661548111E-3</v>
      </c>
      <c r="AP306" s="11">
        <f t="shared" si="238"/>
        <v>2.1056711504182182E-3</v>
      </c>
      <c r="AQ306" s="11">
        <f t="shared" si="238"/>
        <v>1.9101094149832007E-3</v>
      </c>
      <c r="AR306" s="1">
        <f t="shared" si="203"/>
        <v>292662.17533877178</v>
      </c>
      <c r="AS306" s="1">
        <f t="shared" si="203"/>
        <v>148805.7090603142</v>
      </c>
      <c r="AT306" s="1">
        <f t="shared" si="203"/>
        <v>52402.552084025832</v>
      </c>
      <c r="AU306" s="1">
        <f t="shared" si="210"/>
        <v>58532.435067754355</v>
      </c>
      <c r="AV306" s="1">
        <f t="shared" si="210"/>
        <v>29761.14181206284</v>
      </c>
      <c r="AW306" s="1">
        <f t="shared" si="210"/>
        <v>10480.510416805168</v>
      </c>
      <c r="AX306" s="1">
        <f t="shared" si="211"/>
        <v>200899.79775170604</v>
      </c>
      <c r="AY306" s="1">
        <f t="shared" si="211"/>
        <v>40161.190186939901</v>
      </c>
      <c r="AZ306" s="1">
        <f t="shared" si="211"/>
        <v>9593.2443579843421</v>
      </c>
      <c r="BA306" s="1">
        <f t="shared" si="212"/>
        <v>14230.256251500285</v>
      </c>
      <c r="BB306" s="1">
        <f t="shared" si="212"/>
        <v>31422.140295830628</v>
      </c>
      <c r="BC306" s="1">
        <f t="shared" si="212"/>
        <v>40067.30212282986</v>
      </c>
      <c r="BD306" s="1">
        <f>SUM(BA306:BC306)*BT306*0.75+0.1*econlow!BD306+0.15*econhigh!BD306</f>
        <v>61.1736476930881</v>
      </c>
      <c r="BE306" s="2">
        <f t="shared" si="233"/>
        <v>0.14950789050460667</v>
      </c>
      <c r="BF306" s="2">
        <f t="shared" si="233"/>
        <v>0.11076968641152254</v>
      </c>
      <c r="BG306" s="2">
        <f t="shared" si="233"/>
        <v>5.7402569690651904E-2</v>
      </c>
      <c r="BH306" s="2">
        <f t="shared" si="206"/>
        <v>6.6367350216882171E-2</v>
      </c>
      <c r="BI306" s="2">
        <f t="shared" si="213"/>
        <v>2.2352609323137459E-3</v>
      </c>
      <c r="BJ306" s="2">
        <f t="shared" si="213"/>
        <v>1.2269923427707043E-3</v>
      </c>
      <c r="BK306" s="2">
        <f t="shared" si="213"/>
        <v>3.295055007090149E-4</v>
      </c>
      <c r="BL306" s="2">
        <f t="shared" si="207"/>
        <v>654.17632690071196</v>
      </c>
      <c r="BM306" s="2">
        <f t="shared" si="207"/>
        <v>182.58346557757073</v>
      </c>
      <c r="BN306" s="2">
        <f t="shared" si="207"/>
        <v>17.266929162877165</v>
      </c>
      <c r="BO306" s="2">
        <f t="shared" si="214"/>
        <v>4373.3707574257196</v>
      </c>
      <c r="BP306" s="2">
        <f t="shared" si="214"/>
        <v>284.18835550666654</v>
      </c>
      <c r="BQ306" s="2">
        <f t="shared" si="214"/>
        <v>7.9145690215167397</v>
      </c>
      <c r="BR306" s="11">
        <f t="shared" si="215"/>
        <v>3.0147459107969315E-2</v>
      </c>
      <c r="BS306" s="17">
        <f t="shared" si="204"/>
        <v>9.871639034679194E-5</v>
      </c>
      <c r="BT306" s="17">
        <f t="shared" si="205"/>
        <v>7.1594547282324546E-4</v>
      </c>
      <c r="BU306" s="12">
        <f>(BU$3*tempmid!$I416+BU$4*tempmid!$I416^2+BU$5*tempmid!$I416^6)*(K306/K$56)^$BW$1</f>
        <v>-26.5468309557548</v>
      </c>
      <c r="BV306" s="12">
        <f>(BV$3*tempmid!$I416+BV$4*tempmid!$I416^2+BV$5*tempmid!$I416^6)*(L306/L$56)^$BW$1</f>
        <v>-18.506189588812497</v>
      </c>
      <c r="BW306" s="12">
        <f>(BW$3*tempmid!$I416+BW$4*tempmid!$I416^2+BW$5*tempmid!$I416^6)*(M306/M$56)^$BW$1</f>
        <v>-16.617668799449486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191"/>
        <v>2261</v>
      </c>
      <c r="B307" s="5">
        <f t="shared" si="234"/>
        <v>1165.4055671313856</v>
      </c>
      <c r="C307" s="5">
        <f t="shared" si="234"/>
        <v>2964.1693675582997</v>
      </c>
      <c r="D307" s="5">
        <f t="shared" si="234"/>
        <v>4369.9547178741122</v>
      </c>
      <c r="E307" s="15">
        <f t="shared" si="235"/>
        <v>1.0525746335972294E-8</v>
      </c>
      <c r="F307" s="15">
        <f t="shared" si="235"/>
        <v>2.0736426090845238E-8</v>
      </c>
      <c r="G307" s="15">
        <f t="shared" si="235"/>
        <v>4.2332676225443413E-8</v>
      </c>
      <c r="H307" s="5">
        <f t="shared" si="194"/>
        <v>292479.01710473053</v>
      </c>
      <c r="I307" s="5">
        <f t="shared" si="194"/>
        <v>148984.44465766731</v>
      </c>
      <c r="J307" s="5">
        <f t="shared" si="194"/>
        <v>52467.631064090878</v>
      </c>
      <c r="K307" s="5">
        <f t="shared" si="195"/>
        <v>250967.58189053426</v>
      </c>
      <c r="L307" s="5">
        <f t="shared" si="195"/>
        <v>50261.78540546471</v>
      </c>
      <c r="M307" s="5">
        <f t="shared" si="195"/>
        <v>12006.447309279039</v>
      </c>
      <c r="N307" s="15">
        <f t="shared" si="196"/>
        <v>-6.2584552441424801E-4</v>
      </c>
      <c r="O307" s="15">
        <f t="shared" si="196"/>
        <v>1.2011132440878924E-3</v>
      </c>
      <c r="P307" s="15">
        <f t="shared" si="196"/>
        <v>1.2418623975707366E-3</v>
      </c>
      <c r="Q307" s="5">
        <f t="shared" si="197"/>
        <v>2740.336412392699</v>
      </c>
      <c r="R307" s="5">
        <f t="shared" si="197"/>
        <v>4120.424212421909</v>
      </c>
      <c r="S307" s="5">
        <f t="shared" si="197"/>
        <v>2953.6183492564114</v>
      </c>
      <c r="T307" s="5">
        <f t="shared" si="236"/>
        <v>9.369343618285761</v>
      </c>
      <c r="U307" s="5">
        <f t="shared" si="236"/>
        <v>27.656741090586443</v>
      </c>
      <c r="V307" s="5">
        <f t="shared" si="236"/>
        <v>56.294105324642402</v>
      </c>
      <c r="W307" s="15">
        <f t="shared" si="199"/>
        <v>-1.0734613539272964E-2</v>
      </c>
      <c r="X307" s="15">
        <f t="shared" si="199"/>
        <v>-1.217998157191269E-2</v>
      </c>
      <c r="Y307" s="15">
        <f t="shared" si="199"/>
        <v>-9.7425357312937999E-3</v>
      </c>
      <c r="Z307" s="5">
        <f t="shared" si="202"/>
        <v>1970.306492122628</v>
      </c>
      <c r="AA307" s="5">
        <f t="shared" si="202"/>
        <v>11476.34537408814</v>
      </c>
      <c r="AB307" s="5">
        <f t="shared" si="202"/>
        <v>76105.56560463662</v>
      </c>
      <c r="AC307" s="16">
        <f t="shared" si="231"/>
        <v>0.83579650372852321</v>
      </c>
      <c r="AD307" s="16">
        <f t="shared" si="231"/>
        <v>3.0977514983049512</v>
      </c>
      <c r="AE307" s="16">
        <f t="shared" si="231"/>
        <v>27.103347384186382</v>
      </c>
      <c r="AF307" s="15">
        <f t="shared" si="209"/>
        <v>-4.0504037456468023E-3</v>
      </c>
      <c r="AG307" s="15">
        <f t="shared" si="209"/>
        <v>2.9673830763510267E-4</v>
      </c>
      <c r="AH307" s="15">
        <f t="shared" si="209"/>
        <v>9.7937136394747881E-3</v>
      </c>
      <c r="AI307" s="1">
        <f t="shared" si="232"/>
        <v>587182.41998833942</v>
      </c>
      <c r="AJ307" s="1">
        <f t="shared" si="232"/>
        <v>293693.25031726738</v>
      </c>
      <c r="AK307" s="1">
        <f t="shared" si="232"/>
        <v>103415.98040336676</v>
      </c>
      <c r="AL307" s="14">
        <f t="shared" si="237"/>
        <v>98.735088173498937</v>
      </c>
      <c r="AM307" s="14">
        <f t="shared" si="237"/>
        <v>24.635959122966444</v>
      </c>
      <c r="AN307" s="14">
        <f t="shared" si="237"/>
        <v>7.6505031606681531</v>
      </c>
      <c r="AO307" s="11">
        <f t="shared" si="238"/>
        <v>1.654802291493263E-3</v>
      </c>
      <c r="AP307" s="11">
        <f t="shared" si="238"/>
        <v>2.084614438914036E-3</v>
      </c>
      <c r="AQ307" s="11">
        <f t="shared" si="238"/>
        <v>1.8910083208333686E-3</v>
      </c>
      <c r="AR307" s="1">
        <f t="shared" si="203"/>
        <v>292479.01710473053</v>
      </c>
      <c r="AS307" s="1">
        <f t="shared" si="203"/>
        <v>148984.44465766731</v>
      </c>
      <c r="AT307" s="1">
        <f t="shared" si="203"/>
        <v>52467.631064090878</v>
      </c>
      <c r="AU307" s="1">
        <f t="shared" si="210"/>
        <v>58495.803420946111</v>
      </c>
      <c r="AV307" s="1">
        <f t="shared" si="210"/>
        <v>29796.888931533464</v>
      </c>
      <c r="AW307" s="1">
        <f t="shared" si="210"/>
        <v>10493.526212818177</v>
      </c>
      <c r="AX307" s="1">
        <f t="shared" si="211"/>
        <v>200774.06551242739</v>
      </c>
      <c r="AY307" s="1">
        <f t="shared" si="211"/>
        <v>40209.428324371765</v>
      </c>
      <c r="AZ307" s="1">
        <f t="shared" si="211"/>
        <v>9605.1578474232301</v>
      </c>
      <c r="BA307" s="1">
        <f t="shared" si="212"/>
        <v>14229.526809096209</v>
      </c>
      <c r="BB307" s="1">
        <f t="shared" si="212"/>
        <v>31425.69911404559</v>
      </c>
      <c r="BC307" s="1">
        <f t="shared" si="212"/>
        <v>40072.727334495808</v>
      </c>
      <c r="BD307" s="1">
        <f>SUM(BA307:BC307)*BT307*0.75+0.1*econlow!BD307+0.15*econhigh!BD307</f>
        <v>59.395003796083252</v>
      </c>
      <c r="BE307" s="2">
        <f t="shared" si="233"/>
        <v>0.14950789050460667</v>
      </c>
      <c r="BF307" s="2">
        <f t="shared" si="233"/>
        <v>0.11076968641152254</v>
      </c>
      <c r="BG307" s="2">
        <f t="shared" si="233"/>
        <v>5.7402569690651904E-2</v>
      </c>
      <c r="BH307" s="2">
        <f t="shared" si="206"/>
        <v>6.6268181253260214E-2</v>
      </c>
      <c r="BI307" s="2">
        <f t="shared" si="213"/>
        <v>2.2352609323137459E-3</v>
      </c>
      <c r="BJ307" s="2">
        <f t="shared" si="213"/>
        <v>1.2269923427707043E-3</v>
      </c>
      <c r="BK307" s="2">
        <f t="shared" si="213"/>
        <v>3.295055007090149E-4</v>
      </c>
      <c r="BL307" s="2">
        <f t="shared" si="207"/>
        <v>653.76692045572804</v>
      </c>
      <c r="BM307" s="2">
        <f t="shared" si="207"/>
        <v>182.80277278690355</v>
      </c>
      <c r="BN307" s="2">
        <f t="shared" si="207"/>
        <v>17.288373044789129</v>
      </c>
      <c r="BO307" s="2">
        <f t="shared" si="214"/>
        <v>4438.692258185738</v>
      </c>
      <c r="BP307" s="2">
        <f t="shared" si="214"/>
        <v>287.59957420218188</v>
      </c>
      <c r="BQ307" s="2">
        <f t="shared" si="214"/>
        <v>7.91473481533761</v>
      </c>
      <c r="BR307" s="11">
        <f t="shared" si="215"/>
        <v>3.0122787888643615E-2</v>
      </c>
      <c r="BS307" s="17">
        <f t="shared" si="204"/>
        <v>9.5827436619872801E-5</v>
      </c>
      <c r="BT307" s="17">
        <f t="shared" si="205"/>
        <v>6.9509269206140332E-4</v>
      </c>
      <c r="BU307" s="12">
        <f>(BU$3*tempmid!$I417+BU$4*tempmid!$I417^2+BU$5*tempmid!$I417^6)*(K307/K$56)^$BW$1</f>
        <v>-26.708674177780438</v>
      </c>
      <c r="BV307" s="12">
        <f>(BV$3*tempmid!$I417+BV$4*tempmid!$I417^2+BV$5*tempmid!$I417^6)*(L307/L$56)^$BW$1</f>
        <v>-18.60199659862894</v>
      </c>
      <c r="BW307" s="12">
        <f>(BW$3*tempmid!$I417+BW$4*tempmid!$I417^2+BW$5*tempmid!$I417^6)*(M307/M$56)^$BW$1</f>
        <v>-16.696471885494699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191"/>
        <v>2262</v>
      </c>
      <c r="B308" s="5">
        <f t="shared" si="234"/>
        <v>1165.4055787848108</v>
      </c>
      <c r="C308" s="5">
        <f t="shared" si="234"/>
        <v>2964.1694259512647</v>
      </c>
      <c r="D308" s="5">
        <f t="shared" si="234"/>
        <v>4369.9548936163965</v>
      </c>
      <c r="E308" s="15">
        <f t="shared" si="235"/>
        <v>9.9994590191736791E-9</v>
      </c>
      <c r="F308" s="15">
        <f t="shared" si="235"/>
        <v>1.9699604786302975E-8</v>
      </c>
      <c r="G308" s="15">
        <f t="shared" si="235"/>
        <v>4.021604241417124E-8</v>
      </c>
      <c r="H308" s="5">
        <f t="shared" si="194"/>
        <v>292288.5638354554</v>
      </c>
      <c r="I308" s="5">
        <f t="shared" si="194"/>
        <v>149159.53079279774</v>
      </c>
      <c r="J308" s="5">
        <f t="shared" si="194"/>
        <v>52531.579877443924</v>
      </c>
      <c r="K308" s="5">
        <f t="shared" si="195"/>
        <v>250804.15707313662</v>
      </c>
      <c r="L308" s="5">
        <f t="shared" si="195"/>
        <v>50320.85193474705</v>
      </c>
      <c r="M308" s="5">
        <f t="shared" si="195"/>
        <v>12021.080573207229</v>
      </c>
      <c r="N308" s="15">
        <f t="shared" si="196"/>
        <v>-6.5117899358380082E-4</v>
      </c>
      <c r="O308" s="15">
        <f t="shared" si="196"/>
        <v>1.175177698242269E-3</v>
      </c>
      <c r="P308" s="15">
        <f t="shared" si="196"/>
        <v>1.2187838376536142E-3</v>
      </c>
      <c r="Q308" s="5">
        <f t="shared" si="197"/>
        <v>2709.1546929968827</v>
      </c>
      <c r="R308" s="5">
        <f t="shared" si="197"/>
        <v>4075.0208540841982</v>
      </c>
      <c r="S308" s="5">
        <f t="shared" si="197"/>
        <v>2928.4074856303523</v>
      </c>
      <c r="T308" s="5">
        <f t="shared" si="236"/>
        <v>9.2687673354268103</v>
      </c>
      <c r="U308" s="5">
        <f t="shared" si="236"/>
        <v>27.319882493763942</v>
      </c>
      <c r="V308" s="5">
        <f t="shared" si="236"/>
        <v>55.745657992055854</v>
      </c>
      <c r="W308" s="15">
        <f t="shared" si="199"/>
        <v>-1.0734613539272964E-2</v>
      </c>
      <c r="X308" s="15">
        <f t="shared" si="199"/>
        <v>-1.217998157191269E-2</v>
      </c>
      <c r="Y308" s="15">
        <f t="shared" si="199"/>
        <v>-9.7425357312937999E-3</v>
      </c>
      <c r="Z308" s="5">
        <f t="shared" si="202"/>
        <v>1940.046235379737</v>
      </c>
      <c r="AA308" s="5">
        <f t="shared" si="202"/>
        <v>11353.548464414702</v>
      </c>
      <c r="AB308" s="5">
        <f t="shared" si="202"/>
        <v>76196.710554452759</v>
      </c>
      <c r="AC308" s="16">
        <f t="shared" si="231"/>
        <v>0.83241119043922274</v>
      </c>
      <c r="AD308" s="16">
        <f t="shared" si="231"/>
        <v>3.0986707198420325</v>
      </c>
      <c r="AE308" s="16">
        <f t="shared" si="231"/>
        <v>27.36878980713831</v>
      </c>
      <c r="AF308" s="15">
        <f t="shared" si="209"/>
        <v>-4.0504037456468023E-3</v>
      </c>
      <c r="AG308" s="15">
        <f t="shared" si="209"/>
        <v>2.9673830763510267E-4</v>
      </c>
      <c r="AH308" s="15">
        <f t="shared" si="209"/>
        <v>9.7937136394747881E-3</v>
      </c>
      <c r="AI308" s="1">
        <f t="shared" si="232"/>
        <v>586959.98141045158</v>
      </c>
      <c r="AJ308" s="1">
        <f t="shared" si="232"/>
        <v>294120.81421707408</v>
      </c>
      <c r="AK308" s="1">
        <f t="shared" si="232"/>
        <v>103567.90857584827</v>
      </c>
      <c r="AL308" s="14">
        <f t="shared" si="237"/>
        <v>98.896841353157612</v>
      </c>
      <c r="AM308" s="14">
        <f t="shared" si="237"/>
        <v>24.686802034309633</v>
      </c>
      <c r="AN308" s="14">
        <f t="shared" si="237"/>
        <v>7.6648256541521844</v>
      </c>
      <c r="AO308" s="11">
        <f t="shared" si="238"/>
        <v>1.6382542685783304E-3</v>
      </c>
      <c r="AP308" s="11">
        <f t="shared" si="238"/>
        <v>2.0637682945248955E-3</v>
      </c>
      <c r="AQ308" s="11">
        <f t="shared" si="238"/>
        <v>1.8720982376250349E-3</v>
      </c>
      <c r="AR308" s="1">
        <f t="shared" si="203"/>
        <v>292288.5638354554</v>
      </c>
      <c r="AS308" s="1">
        <f t="shared" si="203"/>
        <v>149159.53079279774</v>
      </c>
      <c r="AT308" s="1">
        <f t="shared" si="203"/>
        <v>52531.579877443924</v>
      </c>
      <c r="AU308" s="1">
        <f t="shared" si="210"/>
        <v>58457.712767091085</v>
      </c>
      <c r="AV308" s="1">
        <f t="shared" si="210"/>
        <v>29831.906158559548</v>
      </c>
      <c r="AW308" s="1">
        <f t="shared" si="210"/>
        <v>10506.315975488786</v>
      </c>
      <c r="AX308" s="1">
        <f t="shared" si="211"/>
        <v>200643.3256585093</v>
      </c>
      <c r="AY308" s="1">
        <f t="shared" si="211"/>
        <v>40256.681547797642</v>
      </c>
      <c r="AZ308" s="1">
        <f t="shared" si="211"/>
        <v>9616.8644585657839</v>
      </c>
      <c r="BA308" s="1">
        <f t="shared" si="212"/>
        <v>14228.767816558711</v>
      </c>
      <c r="BB308" s="1">
        <f t="shared" si="212"/>
        <v>31429.181113702649</v>
      </c>
      <c r="BC308" s="1">
        <f t="shared" si="212"/>
        <v>40078.05173345279</v>
      </c>
      <c r="BD308" s="1">
        <f>SUM(BA308:BC308)*BT308*0.75+0.1*econlow!BD308+0.15*econhigh!BD308</f>
        <v>57.667842573878659</v>
      </c>
      <c r="BE308" s="2">
        <f t="shared" si="233"/>
        <v>0.14950789050460667</v>
      </c>
      <c r="BF308" s="2">
        <f t="shared" si="233"/>
        <v>0.11076968641152254</v>
      </c>
      <c r="BG308" s="2">
        <f t="shared" si="233"/>
        <v>5.7402569690651904E-2</v>
      </c>
      <c r="BH308" s="2">
        <f t="shared" si="206"/>
        <v>6.6169940913388903E-2</v>
      </c>
      <c r="BI308" s="2">
        <f t="shared" si="213"/>
        <v>2.2352609323137459E-3</v>
      </c>
      <c r="BJ308" s="2">
        <f t="shared" si="213"/>
        <v>1.2269923427707043E-3</v>
      </c>
      <c r="BK308" s="2">
        <f t="shared" si="213"/>
        <v>3.295055007090149E-4</v>
      </c>
      <c r="BL308" s="2">
        <f t="shared" si="207"/>
        <v>653.34120770348591</v>
      </c>
      <c r="BM308" s="2">
        <f t="shared" si="207"/>
        <v>183.01760213403389</v>
      </c>
      <c r="BN308" s="2">
        <f t="shared" si="207"/>
        <v>17.309444530552771</v>
      </c>
      <c r="BO308" s="2">
        <f t="shared" si="214"/>
        <v>4504.9902214424756</v>
      </c>
      <c r="BP308" s="2">
        <f t="shared" si="214"/>
        <v>291.05181526275908</v>
      </c>
      <c r="BQ308" s="2">
        <f t="shared" si="214"/>
        <v>7.9149025015196193</v>
      </c>
      <c r="BR308" s="11">
        <f t="shared" si="215"/>
        <v>3.009832827908962E-2</v>
      </c>
      <c r="BS308" s="17">
        <f t="shared" si="204"/>
        <v>9.3025256548573466E-5</v>
      </c>
      <c r="BT308" s="17">
        <f t="shared" si="205"/>
        <v>6.7484727384602258E-4</v>
      </c>
      <c r="BU308" s="12">
        <f>(BU$3*tempmid!$I418+BU$4*tempmid!$I418^2+BU$5*tempmid!$I418^6)*(K308/K$56)^$BW$1</f>
        <v>-26.870406644004571</v>
      </c>
      <c r="BV308" s="12">
        <f>(BV$3*tempmid!$I418+BV$4*tempmid!$I418^2+BV$5*tempmid!$I418^6)*(L308/L$56)^$BW$1</f>
        <v>-18.697639893470011</v>
      </c>
      <c r="BW308" s="12">
        <f>(BW$3*tempmid!$I418+BW$4*tempmid!$I418^2+BW$5*tempmid!$I418^6)*(M308/M$56)^$BW$1</f>
        <v>-16.77512261924187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191"/>
        <v>2263</v>
      </c>
      <c r="B309" s="5">
        <f t="shared" si="234"/>
        <v>1165.4055898555648</v>
      </c>
      <c r="C309" s="5">
        <f t="shared" si="234"/>
        <v>2964.1694814245825</v>
      </c>
      <c r="D309" s="5">
        <f t="shared" si="234"/>
        <v>4369.9550605715731</v>
      </c>
      <c r="E309" s="15">
        <f t="shared" si="235"/>
        <v>9.499486068214995E-9</v>
      </c>
      <c r="F309" s="15">
        <f t="shared" si="235"/>
        <v>1.8714624546987826E-8</v>
      </c>
      <c r="G309" s="15">
        <f t="shared" si="235"/>
        <v>3.8205240293462678E-8</v>
      </c>
      <c r="H309" s="5">
        <f t="shared" si="194"/>
        <v>292090.88148213457</v>
      </c>
      <c r="I309" s="5">
        <f t="shared" si="194"/>
        <v>149330.99279342979</v>
      </c>
      <c r="J309" s="5">
        <f t="shared" si="194"/>
        <v>52594.406614715095</v>
      </c>
      <c r="K309" s="5">
        <f t="shared" si="195"/>
        <v>250634.52932153433</v>
      </c>
      <c r="L309" s="5">
        <f t="shared" si="195"/>
        <v>50378.695863794259</v>
      </c>
      <c r="M309" s="5">
        <f t="shared" si="195"/>
        <v>12035.457089537198</v>
      </c>
      <c r="N309" s="15">
        <f t="shared" si="196"/>
        <v>-6.7633548654788544E-4</v>
      </c>
      <c r="O309" s="15">
        <f t="shared" si="196"/>
        <v>1.1495021809688755E-3</v>
      </c>
      <c r="P309" s="15">
        <f t="shared" si="196"/>
        <v>1.1959420987504021E-3</v>
      </c>
      <c r="Q309" s="5">
        <f t="shared" si="197"/>
        <v>2678.260361339223</v>
      </c>
      <c r="R309" s="5">
        <f t="shared" si="197"/>
        <v>4030.0144419336093</v>
      </c>
      <c r="S309" s="5">
        <f t="shared" si="197"/>
        <v>2903.3455674180923</v>
      </c>
      <c r="T309" s="5">
        <f t="shared" si="236"/>
        <v>9.1692707000955664</v>
      </c>
      <c r="U309" s="5">
        <f t="shared" si="236"/>
        <v>26.987126828443078</v>
      </c>
      <c r="V309" s="5">
        <f t="shared" si="236"/>
        <v>55.202553927203766</v>
      </c>
      <c r="W309" s="15">
        <f t="shared" si="199"/>
        <v>-1.0734613539272964E-2</v>
      </c>
      <c r="X309" s="15">
        <f t="shared" si="199"/>
        <v>-1.217998157191269E-2</v>
      </c>
      <c r="Y309" s="15">
        <f t="shared" si="199"/>
        <v>-9.7425357312937999E-3</v>
      </c>
      <c r="Z309" s="5">
        <f t="shared" si="202"/>
        <v>1910.2022955194668</v>
      </c>
      <c r="AA309" s="5">
        <f t="shared" si="202"/>
        <v>11231.774509908046</v>
      </c>
      <c r="AB309" s="5">
        <f t="shared" si="202"/>
        <v>76286.206066465951</v>
      </c>
      <c r="AC309" s="16">
        <f t="shared" si="231"/>
        <v>0.82903958903554942</v>
      </c>
      <c r="AD309" s="16">
        <f t="shared" si="231"/>
        <v>3.0995902141473568</v>
      </c>
      <c r="AE309" s="16">
        <f t="shared" si="231"/>
        <v>27.636831897168399</v>
      </c>
      <c r="AF309" s="15">
        <f t="shared" si="209"/>
        <v>-4.0504037456468023E-3</v>
      </c>
      <c r="AG309" s="15">
        <f t="shared" si="209"/>
        <v>2.9673830763510267E-4</v>
      </c>
      <c r="AH309" s="15">
        <f t="shared" si="209"/>
        <v>9.7937136394747881E-3</v>
      </c>
      <c r="AI309" s="1">
        <f t="shared" si="232"/>
        <v>586721.6960364976</v>
      </c>
      <c r="AJ309" s="1">
        <f t="shared" si="232"/>
        <v>294540.63895392622</v>
      </c>
      <c r="AK309" s="1">
        <f t="shared" si="232"/>
        <v>103717.43369375223</v>
      </c>
      <c r="AL309" s="14">
        <f t="shared" si="237"/>
        <v>99.057239343928373</v>
      </c>
      <c r="AM309" s="14">
        <f t="shared" si="237"/>
        <v>24.737240395247934</v>
      </c>
      <c r="AN309" s="14">
        <f t="shared" si="237"/>
        <v>7.6790314676850366</v>
      </c>
      <c r="AO309" s="11">
        <f t="shared" si="238"/>
        <v>1.621871725892547E-3</v>
      </c>
      <c r="AP309" s="11">
        <f t="shared" si="238"/>
        <v>2.0431306115796465E-3</v>
      </c>
      <c r="AQ309" s="11">
        <f t="shared" si="238"/>
        <v>1.8533772552487846E-3</v>
      </c>
      <c r="AR309" s="1">
        <f t="shared" si="203"/>
        <v>292090.88148213457</v>
      </c>
      <c r="AS309" s="1">
        <f t="shared" si="203"/>
        <v>149330.99279342979</v>
      </c>
      <c r="AT309" s="1">
        <f t="shared" si="203"/>
        <v>52594.406614715095</v>
      </c>
      <c r="AU309" s="1">
        <f t="shared" si="210"/>
        <v>58418.176296426915</v>
      </c>
      <c r="AV309" s="1">
        <f t="shared" si="210"/>
        <v>29866.198558685959</v>
      </c>
      <c r="AW309" s="1">
        <f t="shared" si="210"/>
        <v>10518.88132294302</v>
      </c>
      <c r="AX309" s="1">
        <f t="shared" si="211"/>
        <v>200507.62345722746</v>
      </c>
      <c r="AY309" s="1">
        <f t="shared" si="211"/>
        <v>40302.956691035411</v>
      </c>
      <c r="AZ309" s="1">
        <f t="shared" si="211"/>
        <v>9628.3656716297592</v>
      </c>
      <c r="BA309" s="1">
        <f t="shared" si="212"/>
        <v>14227.979479902247</v>
      </c>
      <c r="BB309" s="1">
        <f t="shared" si="212"/>
        <v>31432.587064310625</v>
      </c>
      <c r="BC309" s="1">
        <f t="shared" si="212"/>
        <v>40083.276355236172</v>
      </c>
      <c r="BD309" s="1">
        <f>SUM(BA309:BC309)*BT309*0.75+0.1*econlow!BD309+0.15*econhigh!BD309</f>
        <v>55.99067290209392</v>
      </c>
      <c r="BE309" s="2">
        <f t="shared" si="233"/>
        <v>0.14950789050460667</v>
      </c>
      <c r="BF309" s="2">
        <f t="shared" si="233"/>
        <v>0.11076968641152254</v>
      </c>
      <c r="BG309" s="2">
        <f t="shared" si="233"/>
        <v>5.7402569690651904E-2</v>
      </c>
      <c r="BH309" s="2">
        <f t="shared" si="206"/>
        <v>6.6072624158960022E-2</v>
      </c>
      <c r="BI309" s="2">
        <f t="shared" si="213"/>
        <v>2.2352609323137459E-3</v>
      </c>
      <c r="BJ309" s="2">
        <f t="shared" si="213"/>
        <v>1.2269923427707043E-3</v>
      </c>
      <c r="BK309" s="2">
        <f t="shared" si="213"/>
        <v>3.295055007090149E-4</v>
      </c>
      <c r="BL309" s="2">
        <f t="shared" si="207"/>
        <v>652.89933606210002</v>
      </c>
      <c r="BM309" s="2">
        <f t="shared" si="207"/>
        <v>183.22798469588557</v>
      </c>
      <c r="BN309" s="2">
        <f t="shared" si="207"/>
        <v>17.330146286075223</v>
      </c>
      <c r="BO309" s="2">
        <f t="shared" si="214"/>
        <v>4572.2792427227487</v>
      </c>
      <c r="BP309" s="2">
        <f t="shared" si="214"/>
        <v>294.54557209384319</v>
      </c>
      <c r="BQ309" s="2">
        <f t="shared" si="214"/>
        <v>7.9150720601028519</v>
      </c>
      <c r="BR309" s="11">
        <f t="shared" si="215"/>
        <v>3.0074077568059215E-2</v>
      </c>
      <c r="BS309" s="17">
        <f t="shared" si="204"/>
        <v>9.030716194247591E-5</v>
      </c>
      <c r="BT309" s="17">
        <f t="shared" si="205"/>
        <v>6.5519152800584712E-4</v>
      </c>
      <c r="BU309" s="12">
        <f>(BU$3*tempmid!$I419+BU$4*tempmid!$I419^2+BU$5*tempmid!$I419^6)*(K309/K$56)^$BW$1</f>
        <v>-27.032029720375562</v>
      </c>
      <c r="BV309" s="12">
        <f>(BV$3*tempmid!$I419+BV$4*tempmid!$I419^2+BV$5*tempmid!$I419^6)*(L309/L$56)^$BW$1</f>
        <v>-18.793120288840921</v>
      </c>
      <c r="BW309" s="12">
        <f>(BW$3*tempmid!$I419+BW$4*tempmid!$I419^2+BW$5*tempmid!$I419^6)*(M309/M$56)^$BW$1</f>
        <v>-16.853621695706334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191"/>
        <v>2264</v>
      </c>
      <c r="B310" s="5">
        <f t="shared" si="234"/>
        <v>1165.4056003727812</v>
      </c>
      <c r="C310" s="5">
        <f t="shared" si="234"/>
        <v>2964.1695341242353</v>
      </c>
      <c r="D310" s="5">
        <f t="shared" si="234"/>
        <v>4369.9552191789971</v>
      </c>
      <c r="E310" s="15">
        <f t="shared" si="235"/>
        <v>9.0245117648042454E-9</v>
      </c>
      <c r="F310" s="15">
        <f t="shared" si="235"/>
        <v>1.7778893319638433E-8</v>
      </c>
      <c r="G310" s="15">
        <f t="shared" si="235"/>
        <v>3.629497827878954E-8</v>
      </c>
      <c r="H310" s="5">
        <f t="shared" si="194"/>
        <v>291886.0355588196</v>
      </c>
      <c r="I310" s="5">
        <f t="shared" si="194"/>
        <v>149498.85601379478</v>
      </c>
      <c r="J310" s="5">
        <f t="shared" si="194"/>
        <v>52656.119366165272</v>
      </c>
      <c r="K310" s="5">
        <f t="shared" si="195"/>
        <v>250458.75484505418</v>
      </c>
      <c r="L310" s="5">
        <f t="shared" si="195"/>
        <v>50435.325743931935</v>
      </c>
      <c r="M310" s="5">
        <f t="shared" si="195"/>
        <v>12049.578708510888</v>
      </c>
      <c r="N310" s="15">
        <f t="shared" si="196"/>
        <v>-7.0131787888905173E-4</v>
      </c>
      <c r="O310" s="15">
        <f t="shared" si="196"/>
        <v>1.124083884401994E-3</v>
      </c>
      <c r="P310" s="15">
        <f t="shared" si="196"/>
        <v>1.1733346617941454E-3</v>
      </c>
      <c r="Q310" s="5">
        <f t="shared" si="197"/>
        <v>2647.6521463728259</v>
      </c>
      <c r="R310" s="5">
        <f t="shared" si="197"/>
        <v>3985.4039092191215</v>
      </c>
      <c r="S310" s="5">
        <f t="shared" si="197"/>
        <v>2878.4331310661614</v>
      </c>
      <c r="T310" s="5">
        <f t="shared" si="236"/>
        <v>9.0708421226930618</v>
      </c>
      <c r="U310" s="5">
        <f t="shared" si="236"/>
        <v>26.658424120993772</v>
      </c>
      <c r="V310" s="5">
        <f t="shared" si="236"/>
        <v>54.664741073109312</v>
      </c>
      <c r="W310" s="15">
        <f t="shared" si="199"/>
        <v>-1.0734613539272964E-2</v>
      </c>
      <c r="X310" s="15">
        <f t="shared" si="199"/>
        <v>-1.217998157191269E-2</v>
      </c>
      <c r="Y310" s="15">
        <f t="shared" si="199"/>
        <v>-9.7425357312937999E-3</v>
      </c>
      <c r="Z310" s="5">
        <f t="shared" si="202"/>
        <v>1880.7701016536155</v>
      </c>
      <c r="AA310" s="5">
        <f t="shared" si="202"/>
        <v>11111.021693103023</v>
      </c>
      <c r="AB310" s="5">
        <f t="shared" si="202"/>
        <v>76374.064107706028</v>
      </c>
      <c r="AC310" s="16">
        <f t="shared" si="231"/>
        <v>0.82568164397883037</v>
      </c>
      <c r="AD310" s="16">
        <f t="shared" si="231"/>
        <v>3.1005099813018653</v>
      </c>
      <c r="AE310" s="16">
        <f t="shared" si="231"/>
        <v>27.90749911467157</v>
      </c>
      <c r="AF310" s="15">
        <f t="shared" si="209"/>
        <v>-4.0504037456468023E-3</v>
      </c>
      <c r="AG310" s="15">
        <f t="shared" si="209"/>
        <v>2.9673830763510267E-4</v>
      </c>
      <c r="AH310" s="15">
        <f t="shared" si="209"/>
        <v>9.7937136394747881E-3</v>
      </c>
      <c r="AI310" s="1">
        <f t="shared" si="232"/>
        <v>586467.70272927475</v>
      </c>
      <c r="AJ310" s="1">
        <f t="shared" si="232"/>
        <v>294952.77361721953</v>
      </c>
      <c r="AK310" s="1">
        <f t="shared" si="232"/>
        <v>103864.57164732003</v>
      </c>
      <c r="AL310" s="14">
        <f t="shared" si="237"/>
        <v>99.216290898307903</v>
      </c>
      <c r="AM310" s="14">
        <f t="shared" si="237"/>
        <v>24.787276394214498</v>
      </c>
      <c r="AN310" s="14">
        <f t="shared" si="237"/>
        <v>7.693121288526938</v>
      </c>
      <c r="AO310" s="11">
        <f t="shared" si="238"/>
        <v>1.6056530086336215E-3</v>
      </c>
      <c r="AP310" s="11">
        <f t="shared" si="238"/>
        <v>2.0226993054638502E-3</v>
      </c>
      <c r="AQ310" s="11">
        <f t="shared" si="238"/>
        <v>1.8348434826962966E-3</v>
      </c>
      <c r="AR310" s="1">
        <f t="shared" si="203"/>
        <v>291886.0355588196</v>
      </c>
      <c r="AS310" s="1">
        <f t="shared" si="203"/>
        <v>149498.85601379478</v>
      </c>
      <c r="AT310" s="1">
        <f t="shared" si="203"/>
        <v>52656.119366165272</v>
      </c>
      <c r="AU310" s="1">
        <f t="shared" si="210"/>
        <v>58377.207111763921</v>
      </c>
      <c r="AV310" s="1">
        <f t="shared" si="210"/>
        <v>29899.771202758959</v>
      </c>
      <c r="AW310" s="1">
        <f t="shared" si="210"/>
        <v>10531.223873233055</v>
      </c>
      <c r="AX310" s="1">
        <f t="shared" si="211"/>
        <v>200367.00387604337</v>
      </c>
      <c r="AY310" s="1">
        <f t="shared" si="211"/>
        <v>40348.260595145548</v>
      </c>
      <c r="AZ310" s="1">
        <f t="shared" si="211"/>
        <v>9639.6629668087116</v>
      </c>
      <c r="BA310" s="1">
        <f t="shared" si="212"/>
        <v>14227.162001784558</v>
      </c>
      <c r="BB310" s="1">
        <f t="shared" si="212"/>
        <v>31435.917727043572</v>
      </c>
      <c r="BC310" s="1">
        <f t="shared" si="212"/>
        <v>40088.402224248137</v>
      </c>
      <c r="BD310" s="1">
        <f>SUM(BA310:BC310)*BT310*0.75+0.1*econlow!BD310+0.15*econhigh!BD310</f>
        <v>54.362045579213564</v>
      </c>
      <c r="BE310" s="2">
        <f t="shared" si="233"/>
        <v>0.14950789050460667</v>
      </c>
      <c r="BF310" s="2">
        <f t="shared" si="233"/>
        <v>0.11076968641152254</v>
      </c>
      <c r="BG310" s="2">
        <f t="shared" si="233"/>
        <v>5.7402569690651904E-2</v>
      </c>
      <c r="BH310" s="2">
        <f t="shared" si="206"/>
        <v>6.5976225897898505E-2</v>
      </c>
      <c r="BI310" s="2">
        <f t="shared" si="213"/>
        <v>2.2352609323137459E-3</v>
      </c>
      <c r="BJ310" s="2">
        <f t="shared" si="213"/>
        <v>1.2269923427707043E-3</v>
      </c>
      <c r="BK310" s="2">
        <f t="shared" si="213"/>
        <v>3.295055007090149E-4</v>
      </c>
      <c r="BL310" s="2">
        <f t="shared" si="207"/>
        <v>652.44145197257023</v>
      </c>
      <c r="BM310" s="2">
        <f t="shared" si="207"/>
        <v>183.43395158190626</v>
      </c>
      <c r="BN310" s="2">
        <f t="shared" si="207"/>
        <v>17.350480977141945</v>
      </c>
      <c r="BO310" s="2">
        <f t="shared" si="214"/>
        <v>4640.5741356461494</v>
      </c>
      <c r="BP310" s="2">
        <f t="shared" si="214"/>
        <v>298.08134403713234</v>
      </c>
      <c r="BQ310" s="2">
        <f t="shared" si="214"/>
        <v>7.9152434713779023</v>
      </c>
      <c r="BR310" s="11">
        <f t="shared" si="215"/>
        <v>3.005003307738538E-2</v>
      </c>
      <c r="BS310" s="17">
        <f t="shared" si="204"/>
        <v>8.7670550991522379E-5</v>
      </c>
      <c r="BT310" s="17">
        <f t="shared" si="205"/>
        <v>6.3610827961732726E-4</v>
      </c>
      <c r="BU310" s="12">
        <f>(BU$3*tempmid!$I420+BU$4*tempmid!$I420^2+BU$5*tempmid!$I420^6)*(K310/K$56)^$BW$1</f>
        <v>-27.19354479808397</v>
      </c>
      <c r="BV310" s="12">
        <f>(BV$3*tempmid!$I420+BV$4*tempmid!$I420^2+BV$5*tempmid!$I420^6)*(L310/L$56)^$BW$1</f>
        <v>-18.888438604140575</v>
      </c>
      <c r="BW310" s="12">
        <f>(BW$3*tempmid!$I420+BW$4*tempmid!$I420^2+BW$5*tempmid!$I420^6)*(M310/M$56)^$BW$1</f>
        <v>-16.931969812351671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191"/>
        <v>2265</v>
      </c>
      <c r="B311" s="5">
        <f t="shared" si="234"/>
        <v>1165.4056103641369</v>
      </c>
      <c r="C311" s="5">
        <f t="shared" si="234"/>
        <v>2964.1695841889064</v>
      </c>
      <c r="D311" s="5">
        <f t="shared" si="234"/>
        <v>4369.9553698560549</v>
      </c>
      <c r="E311" s="15">
        <f t="shared" si="235"/>
        <v>8.573286176564033E-9</v>
      </c>
      <c r="F311" s="15">
        <f t="shared" si="235"/>
        <v>1.6889948653656511E-8</v>
      </c>
      <c r="G311" s="15">
        <f t="shared" si="235"/>
        <v>3.4480229364850064E-8</v>
      </c>
      <c r="H311" s="5">
        <f t="shared" si="194"/>
        <v>291674.09113974968</v>
      </c>
      <c r="I311" s="5">
        <f t="shared" si="194"/>
        <v>149663.14582987464</v>
      </c>
      <c r="J311" s="5">
        <f t="shared" si="194"/>
        <v>52716.7262203996</v>
      </c>
      <c r="K311" s="5">
        <f t="shared" si="195"/>
        <v>250276.88947594358</v>
      </c>
      <c r="L311" s="5">
        <f t="shared" si="195"/>
        <v>50490.750133929119</v>
      </c>
      <c r="M311" s="5">
        <f t="shared" si="195"/>
        <v>12063.447280043063</v>
      </c>
      <c r="N311" s="15">
        <f t="shared" si="196"/>
        <v>-7.2612901562618681E-4</v>
      </c>
      <c r="O311" s="15">
        <f t="shared" si="196"/>
        <v>1.0989200362971907E-3</v>
      </c>
      <c r="P311" s="15">
        <f t="shared" si="196"/>
        <v>1.1509590391223234E-3</v>
      </c>
      <c r="Q311" s="5">
        <f t="shared" si="197"/>
        <v>2617.3287468796411</v>
      </c>
      <c r="R311" s="5">
        <f t="shared" si="197"/>
        <v>3941.1881258862136</v>
      </c>
      <c r="S311" s="5">
        <f t="shared" si="197"/>
        <v>2853.6706738446987</v>
      </c>
      <c r="T311" s="5">
        <f t="shared" si="236"/>
        <v>8.9734701380301942</v>
      </c>
      <c r="U311" s="5">
        <f t="shared" si="236"/>
        <v>26.333725006463833</v>
      </c>
      <c r="V311" s="5">
        <f t="shared" si="236"/>
        <v>54.132167879962623</v>
      </c>
      <c r="W311" s="15">
        <f t="shared" si="199"/>
        <v>-1.0734613539272964E-2</v>
      </c>
      <c r="X311" s="15">
        <f t="shared" si="199"/>
        <v>-1.217998157191269E-2</v>
      </c>
      <c r="Y311" s="15">
        <f t="shared" si="199"/>
        <v>-9.7425357312937999E-3</v>
      </c>
      <c r="Z311" s="5">
        <f t="shared" si="202"/>
        <v>1851.7451015328047</v>
      </c>
      <c r="AA311" s="5">
        <f t="shared" si="202"/>
        <v>10991.28801351895</v>
      </c>
      <c r="AB311" s="5">
        <f t="shared" si="202"/>
        <v>76460.296642568472</v>
      </c>
      <c r="AC311" s="16">
        <f t="shared" ref="AC311:AE326" si="239">AC310*(1+AF311)</f>
        <v>0.82233729995534666</v>
      </c>
      <c r="AD311" s="16">
        <f t="shared" si="239"/>
        <v>3.1014300213865225</v>
      </c>
      <c r="AE311" s="16">
        <f t="shared" si="239"/>
        <v>28.180817169394558</v>
      </c>
      <c r="AF311" s="15">
        <f t="shared" si="209"/>
        <v>-4.0504037456468023E-3</v>
      </c>
      <c r="AG311" s="15">
        <f t="shared" si="209"/>
        <v>2.9673830763510267E-4</v>
      </c>
      <c r="AH311" s="15">
        <f t="shared" si="209"/>
        <v>9.7937136394747881E-3</v>
      </c>
      <c r="AI311" s="1">
        <f t="shared" si="232"/>
        <v>586198.13956811116</v>
      </c>
      <c r="AJ311" s="1">
        <f t="shared" si="232"/>
        <v>295357.26745825651</v>
      </c>
      <c r="AK311" s="1">
        <f t="shared" si="232"/>
        <v>104009.33835582109</v>
      </c>
      <c r="AL311" s="14">
        <f t="shared" si="237"/>
        <v>99.374004764934384</v>
      </c>
      <c r="AM311" s="14">
        <f t="shared" si="237"/>
        <v>24.836912228893947</v>
      </c>
      <c r="AN311" s="14">
        <f t="shared" si="237"/>
        <v>7.7070958052502059</v>
      </c>
      <c r="AO311" s="11">
        <f t="shared" si="238"/>
        <v>1.5895964785472853E-3</v>
      </c>
      <c r="AP311" s="11">
        <f t="shared" si="238"/>
        <v>2.0024723124092117E-3</v>
      </c>
      <c r="AQ311" s="11">
        <f t="shared" si="238"/>
        <v>1.8164950478693337E-3</v>
      </c>
      <c r="AR311" s="1">
        <f t="shared" si="203"/>
        <v>291674.09113974968</v>
      </c>
      <c r="AS311" s="1">
        <f t="shared" si="203"/>
        <v>149663.14582987464</v>
      </c>
      <c r="AT311" s="1">
        <f t="shared" si="203"/>
        <v>52716.7262203996</v>
      </c>
      <c r="AU311" s="1">
        <f t="shared" si="210"/>
        <v>58334.818227949938</v>
      </c>
      <c r="AV311" s="1">
        <f t="shared" si="210"/>
        <v>29932.629165974929</v>
      </c>
      <c r="AW311" s="1">
        <f t="shared" si="210"/>
        <v>10543.345244079921</v>
      </c>
      <c r="AX311" s="1">
        <f t="shared" si="211"/>
        <v>200221.51158075489</v>
      </c>
      <c r="AY311" s="1">
        <f t="shared" si="211"/>
        <v>40392.600107143298</v>
      </c>
      <c r="AZ311" s="1">
        <f t="shared" si="211"/>
        <v>9650.7578240344501</v>
      </c>
      <c r="BA311" s="1">
        <f t="shared" si="212"/>
        <v>14226.315581542789</v>
      </c>
      <c r="BB311" s="1">
        <f t="shared" si="212"/>
        <v>31439.173854848792</v>
      </c>
      <c r="BC311" s="1">
        <f t="shared" si="212"/>
        <v>40093.43035390335</v>
      </c>
      <c r="BD311" s="1">
        <f>SUM(BA311:BC311)*BT311*0.75+0.1*econlow!BD311+0.15*econhigh!BD311</f>
        <v>52.780551912195257</v>
      </c>
      <c r="BE311" s="2">
        <f t="shared" si="233"/>
        <v>0.14950789050460667</v>
      </c>
      <c r="BF311" s="2">
        <f t="shared" si="233"/>
        <v>0.11076968641152254</v>
      </c>
      <c r="BG311" s="2">
        <f t="shared" si="233"/>
        <v>5.7402569690651904E-2</v>
      </c>
      <c r="BH311" s="2">
        <f t="shared" si="206"/>
        <v>6.5880740986475436E-2</v>
      </c>
      <c r="BI311" s="2">
        <f t="shared" si="213"/>
        <v>2.2352609323137459E-3</v>
      </c>
      <c r="BJ311" s="2">
        <f t="shared" si="213"/>
        <v>1.2269923427707043E-3</v>
      </c>
      <c r="BK311" s="2">
        <f t="shared" si="213"/>
        <v>3.295055007090149E-4</v>
      </c>
      <c r="BL311" s="2">
        <f t="shared" si="207"/>
        <v>651.96770089280142</v>
      </c>
      <c r="BM311" s="2">
        <f t="shared" si="207"/>
        <v>183.63553392823144</v>
      </c>
      <c r="BN311" s="2">
        <f t="shared" si="207"/>
        <v>17.370451268992824</v>
      </c>
      <c r="BO311" s="2">
        <f t="shared" si="214"/>
        <v>4709.8899351812142</v>
      </c>
      <c r="BP311" s="2">
        <f t="shared" si="214"/>
        <v>301.65963644199985</v>
      </c>
      <c r="BQ311" s="2">
        <f t="shared" si="214"/>
        <v>7.9154167158822366</v>
      </c>
      <c r="BR311" s="11">
        <f t="shared" si="215"/>
        <v>3.0026192161445059E-2</v>
      </c>
      <c r="BS311" s="17">
        <f t="shared" si="204"/>
        <v>8.5112905369846132E-5</v>
      </c>
      <c r="BT311" s="17">
        <f t="shared" si="205"/>
        <v>6.1758085399740508E-4</v>
      </c>
      <c r="BU311" s="12">
        <f>(BU$3*tempmid!$I421+BU$4*tempmid!$I421^2+BU$5*tempmid!$I421^6)*(K311/K$56)^$BW$1</f>
        <v>-27.354953292669418</v>
      </c>
      <c r="BV311" s="12">
        <f>(BV$3*tempmid!$I421+BV$4*tempmid!$I421^2+BV$5*tempmid!$I421^6)*(L311/L$56)^$BW$1</f>
        <v>-18.983595662103625</v>
      </c>
      <c r="BW311" s="12">
        <f>(BW$3*tempmid!$I421+BW$4*tempmid!$I421^2+BW$5*tempmid!$I421^6)*(M311/M$56)^$BW$1</f>
        <v>-17.010167668645945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191"/>
        <v>2266</v>
      </c>
      <c r="B312" s="5">
        <f t="shared" si="234"/>
        <v>1165.4056198559249</v>
      </c>
      <c r="C312" s="5">
        <f t="shared" si="234"/>
        <v>2964.1696317503447</v>
      </c>
      <c r="D312" s="5">
        <f t="shared" si="234"/>
        <v>4369.955512999265</v>
      </c>
      <c r="E312" s="15">
        <f t="shared" si="235"/>
        <v>8.1446218677358315E-9</v>
      </c>
      <c r="F312" s="15">
        <f t="shared" si="235"/>
        <v>1.6045451220973685E-8</v>
      </c>
      <c r="G312" s="15">
        <f t="shared" si="235"/>
        <v>3.2756217896607561E-8</v>
      </c>
      <c r="H312" s="5">
        <f t="shared" si="194"/>
        <v>291455.11285683454</v>
      </c>
      <c r="I312" s="5">
        <f t="shared" si="194"/>
        <v>149823.88763475366</v>
      </c>
      <c r="J312" s="5">
        <f t="shared" si="194"/>
        <v>52776.235263111332</v>
      </c>
      <c r="K312" s="5">
        <f t="shared" si="195"/>
        <v>250088.98866719569</v>
      </c>
      <c r="L312" s="5">
        <f t="shared" si="195"/>
        <v>50544.97759842527</v>
      </c>
      <c r="M312" s="5">
        <f t="shared" si="195"/>
        <v>12077.064653431451</v>
      </c>
      <c r="N312" s="15">
        <f t="shared" si="196"/>
        <v>-7.5077171184811942E-4</v>
      </c>
      <c r="O312" s="15">
        <f t="shared" si="196"/>
        <v>1.0740078995123969E-3</v>
      </c>
      <c r="P312" s="15">
        <f t="shared" si="196"/>
        <v>1.1288127740165521E-3</v>
      </c>
      <c r="Q312" s="5">
        <f t="shared" si="197"/>
        <v>2587.2888326568609</v>
      </c>
      <c r="R312" s="5">
        <f t="shared" si="197"/>
        <v>3897.3659006128814</v>
      </c>
      <c r="S312" s="5">
        <f t="shared" si="197"/>
        <v>2829.0586546783848</v>
      </c>
      <c r="T312" s="5">
        <f t="shared" si="236"/>
        <v>8.8771434039922337</v>
      </c>
      <c r="U312" s="5">
        <f t="shared" si="236"/>
        <v>26.012980721165288</v>
      </c>
      <c r="V312" s="5">
        <f t="shared" si="236"/>
        <v>53.60478330017969</v>
      </c>
      <c r="W312" s="15">
        <f t="shared" si="199"/>
        <v>-1.0734613539272964E-2</v>
      </c>
      <c r="X312" s="15">
        <f t="shared" si="199"/>
        <v>-1.217998157191269E-2</v>
      </c>
      <c r="Y312" s="15">
        <f t="shared" si="199"/>
        <v>-9.7425357312937999E-3</v>
      </c>
      <c r="Z312" s="5">
        <f t="shared" si="202"/>
        <v>1823.1227625257654</v>
      </c>
      <c r="AA312" s="5">
        <f t="shared" si="202"/>
        <v>10872.571293112753</v>
      </c>
      <c r="AB312" s="5">
        <f t="shared" si="202"/>
        <v>76544.915630946678</v>
      </c>
      <c r="AC312" s="16">
        <f t="shared" si="239"/>
        <v>0.81900650187542245</v>
      </c>
      <c r="AD312" s="16">
        <f t="shared" si="239"/>
        <v>3.1023503344823173</v>
      </c>
      <c r="AE312" s="16">
        <f t="shared" si="239"/>
        <v>28.456812022878005</v>
      </c>
      <c r="AF312" s="15">
        <f t="shared" si="209"/>
        <v>-4.0504037456468023E-3</v>
      </c>
      <c r="AG312" s="15">
        <f t="shared" si="209"/>
        <v>2.9673830763510267E-4</v>
      </c>
      <c r="AH312" s="15">
        <f t="shared" si="209"/>
        <v>9.7937136394747881E-3</v>
      </c>
      <c r="AI312" s="1">
        <f t="shared" ref="AI312:AK327" si="240">(1-$AI$5)*AI311+AU311</f>
        <v>585913.14383924997</v>
      </c>
      <c r="AJ312" s="1">
        <f t="shared" si="240"/>
        <v>295754.16987840575</v>
      </c>
      <c r="AK312" s="1">
        <f t="shared" si="240"/>
        <v>104151.7497643189</v>
      </c>
      <c r="AL312" s="14">
        <f t="shared" si="237"/>
        <v>99.530389687287524</v>
      </c>
      <c r="AM312" s="14">
        <f t="shared" si="237"/>
        <v>24.886150105667404</v>
      </c>
      <c r="AN312" s="14">
        <f t="shared" si="237"/>
        <v>7.7209557076002611</v>
      </c>
      <c r="AO312" s="11">
        <f t="shared" si="238"/>
        <v>1.5737005137618125E-3</v>
      </c>
      <c r="AP312" s="11">
        <f t="shared" si="238"/>
        <v>1.9824475892851194E-3</v>
      </c>
      <c r="AQ312" s="11">
        <f t="shared" si="238"/>
        <v>1.7983300973906404E-3</v>
      </c>
      <c r="AR312" s="1">
        <f t="shared" si="203"/>
        <v>291455.11285683454</v>
      </c>
      <c r="AS312" s="1">
        <f t="shared" si="203"/>
        <v>149823.88763475366</v>
      </c>
      <c r="AT312" s="1">
        <f t="shared" si="203"/>
        <v>52776.235263111332</v>
      </c>
      <c r="AU312" s="1">
        <f t="shared" si="210"/>
        <v>58291.022571366913</v>
      </c>
      <c r="AV312" s="1">
        <f t="shared" si="210"/>
        <v>29964.777526950733</v>
      </c>
      <c r="AW312" s="1">
        <f t="shared" si="210"/>
        <v>10555.247052622268</v>
      </c>
      <c r="AX312" s="1">
        <f t="shared" si="211"/>
        <v>200071.19093375653</v>
      </c>
      <c r="AY312" s="1">
        <f t="shared" si="211"/>
        <v>40435.98207874022</v>
      </c>
      <c r="AZ312" s="1">
        <f t="shared" si="211"/>
        <v>9661.6517227451604</v>
      </c>
      <c r="BA312" s="1">
        <f t="shared" si="212"/>
        <v>14225.440415228853</v>
      </c>
      <c r="BB312" s="1">
        <f t="shared" si="212"/>
        <v>31442.356192553187</v>
      </c>
      <c r="BC312" s="1">
        <f t="shared" si="212"/>
        <v>40098.361746772258</v>
      </c>
      <c r="BD312" s="1">
        <f>SUM(BA312:BC312)*BT312*0.75+0.1*econlow!BD312+0.15*econhigh!BD312</f>
        <v>51.244822271095657</v>
      </c>
      <c r="BE312" s="2">
        <f t="shared" ref="BE312:BG327" si="241">BE311</f>
        <v>0.14950789050460667</v>
      </c>
      <c r="BF312" s="2">
        <f t="shared" si="241"/>
        <v>0.11076968641152254</v>
      </c>
      <c r="BG312" s="2">
        <f t="shared" si="241"/>
        <v>5.7402569690651904E-2</v>
      </c>
      <c r="BH312" s="2">
        <f t="shared" si="206"/>
        <v>6.5786164231396715E-2</v>
      </c>
      <c r="BI312" s="2">
        <f t="shared" si="213"/>
        <v>2.2352609323137459E-3</v>
      </c>
      <c r="BJ312" s="2">
        <f t="shared" si="213"/>
        <v>1.2269923427707043E-3</v>
      </c>
      <c r="BK312" s="2">
        <f t="shared" si="213"/>
        <v>3.295055007090149E-4</v>
      </c>
      <c r="BL312" s="2">
        <f t="shared" si="207"/>
        <v>651.47822729197605</v>
      </c>
      <c r="BM312" s="2">
        <f t="shared" si="207"/>
        <v>183.83276289198113</v>
      </c>
      <c r="BN312" s="2">
        <f t="shared" si="207"/>
        <v>17.390059825908267</v>
      </c>
      <c r="BO312" s="2">
        <f t="shared" si="214"/>
        <v>4780.2419009500554</v>
      </c>
      <c r="BP312" s="2">
        <f t="shared" si="214"/>
        <v>305.28096073777107</v>
      </c>
      <c r="BQ312" s="2">
        <f t="shared" si="214"/>
        <v>7.9155917743965292</v>
      </c>
      <c r="BR312" s="11">
        <f t="shared" si="215"/>
        <v>3.0002552206602057E-2</v>
      </c>
      <c r="BS312" s="17">
        <f t="shared" si="204"/>
        <v>8.2631787441484429E-5</v>
      </c>
      <c r="BT312" s="17">
        <f t="shared" si="205"/>
        <v>5.9959306213340296E-4</v>
      </c>
      <c r="BU312" s="12">
        <f>(BU$3*tempmid!$I422+BU$4*tempmid!$I422^2+BU$5*tempmid!$I422^6)*(K312/K$56)^$BW$1</f>
        <v>-27.516256643158673</v>
      </c>
      <c r="BV312" s="12">
        <f>(BV$3*tempmid!$I422+BV$4*tempmid!$I422^2+BV$5*tempmid!$I422^6)*(L312/L$56)^$BW$1</f>
        <v>-19.078592288261639</v>
      </c>
      <c r="BW312" s="12">
        <f>(BW$3*tempmid!$I422+BW$4*tempmid!$I422^2+BW$5*tempmid!$I422^6)*(M312/M$56)^$BW$1</f>
        <v>-17.088215965633477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191"/>
        <v>2267</v>
      </c>
      <c r="B313" s="5">
        <f t="shared" si="234"/>
        <v>1165.4056288731235</v>
      </c>
      <c r="C313" s="5">
        <f t="shared" si="234"/>
        <v>2964.1696769337123</v>
      </c>
      <c r="D313" s="5">
        <f t="shared" si="234"/>
        <v>4369.9556489853194</v>
      </c>
      <c r="E313" s="15">
        <f t="shared" si="235"/>
        <v>7.7373907743490388E-9</v>
      </c>
      <c r="F313" s="15">
        <f t="shared" si="235"/>
        <v>1.5243178659925E-8</v>
      </c>
      <c r="G313" s="15">
        <f t="shared" si="235"/>
        <v>3.1118407001777183E-8</v>
      </c>
      <c r="H313" s="5">
        <f t="shared" si="194"/>
        <v>291229.16489729326</v>
      </c>
      <c r="I313" s="5">
        <f t="shared" si="194"/>
        <v>149981.10683407981</v>
      </c>
      <c r="J313" s="5">
        <f t="shared" si="194"/>
        <v>52834.654575856104</v>
      </c>
      <c r="K313" s="5">
        <f t="shared" si="195"/>
        <v>249895.10749050885</v>
      </c>
      <c r="L313" s="5">
        <f t="shared" si="195"/>
        <v>50598.016706394446</v>
      </c>
      <c r="M313" s="5">
        <f t="shared" si="195"/>
        <v>12090.432677073972</v>
      </c>
      <c r="N313" s="15">
        <f t="shared" si="196"/>
        <v>-7.7524875333412346E-4</v>
      </c>
      <c r="O313" s="15">
        <f t="shared" si="196"/>
        <v>1.0493447715136384E-3</v>
      </c>
      <c r="P313" s="15">
        <f t="shared" si="196"/>
        <v>1.106893440263379E-3</v>
      </c>
      <c r="Q313" s="5">
        <f t="shared" si="197"/>
        <v>2557.5310456771022</v>
      </c>
      <c r="R313" s="5">
        <f t="shared" si="197"/>
        <v>3853.9359828076372</v>
      </c>
      <c r="S313" s="5">
        <f t="shared" si="197"/>
        <v>2804.5974949668962</v>
      </c>
      <c r="T313" s="5">
        <f t="shared" si="236"/>
        <v>8.7818507002176709</v>
      </c>
      <c r="U313" s="5">
        <f t="shared" si="236"/>
        <v>25.696143095350976</v>
      </c>
      <c r="V313" s="5">
        <f t="shared" si="236"/>
        <v>53.082536783509426</v>
      </c>
      <c r="W313" s="15">
        <f t="shared" si="199"/>
        <v>-1.0734613539272964E-2</v>
      </c>
      <c r="X313" s="15">
        <f t="shared" si="199"/>
        <v>-1.217998157191269E-2</v>
      </c>
      <c r="Y313" s="15">
        <f t="shared" si="199"/>
        <v>-9.7425357312937999E-3</v>
      </c>
      <c r="Z313" s="5">
        <f t="shared" si="202"/>
        <v>1794.8985725563541</v>
      </c>
      <c r="AA313" s="5">
        <f t="shared" si="202"/>
        <v>10754.869181635973</v>
      </c>
      <c r="AB313" s="5">
        <f t="shared" si="202"/>
        <v>76627.933026408835</v>
      </c>
      <c r="AC313" s="16">
        <f t="shared" si="239"/>
        <v>0.81568919487251712</v>
      </c>
      <c r="AD313" s="16">
        <f t="shared" si="239"/>
        <v>3.1032709206702629</v>
      </c>
      <c r="AE313" s="16">
        <f t="shared" si="239"/>
        <v>28.735509890922437</v>
      </c>
      <c r="AF313" s="15">
        <f t="shared" si="209"/>
        <v>-4.0504037456468023E-3</v>
      </c>
      <c r="AG313" s="15">
        <f t="shared" si="209"/>
        <v>2.9673830763510267E-4</v>
      </c>
      <c r="AH313" s="15">
        <f t="shared" si="209"/>
        <v>9.7937136394747881E-3</v>
      </c>
      <c r="AI313" s="1">
        <f t="shared" si="240"/>
        <v>585612.85202669189</v>
      </c>
      <c r="AJ313" s="1">
        <f t="shared" si="240"/>
        <v>296143.53041751595</v>
      </c>
      <c r="AK313" s="1">
        <f t="shared" si="240"/>
        <v>104291.82184050928</v>
      </c>
      <c r="AL313" s="14">
        <f t="shared" si="237"/>
        <v>99.685454402419467</v>
      </c>
      <c r="AM313" s="14">
        <f t="shared" si="237"/>
        <v>24.934992239068137</v>
      </c>
      <c r="AN313" s="14">
        <f t="shared" si="237"/>
        <v>7.7347016863595632</v>
      </c>
      <c r="AO313" s="11">
        <f t="shared" si="238"/>
        <v>1.5579635086241943E-3</v>
      </c>
      <c r="AP313" s="11">
        <f t="shared" si="238"/>
        <v>1.9626231133922684E-3</v>
      </c>
      <c r="AQ313" s="11">
        <f t="shared" si="238"/>
        <v>1.7803467964167339E-3</v>
      </c>
      <c r="AR313" s="1">
        <f t="shared" si="203"/>
        <v>291229.16489729326</v>
      </c>
      <c r="AS313" s="1">
        <f t="shared" si="203"/>
        <v>149981.10683407981</v>
      </c>
      <c r="AT313" s="1">
        <f t="shared" si="203"/>
        <v>52834.654575856104</v>
      </c>
      <c r="AU313" s="1">
        <f t="shared" si="210"/>
        <v>58245.832979458653</v>
      </c>
      <c r="AV313" s="1">
        <f t="shared" si="210"/>
        <v>29996.221366815964</v>
      </c>
      <c r="AW313" s="1">
        <f t="shared" si="210"/>
        <v>10566.930915171222</v>
      </c>
      <c r="AX313" s="1">
        <f t="shared" si="211"/>
        <v>199916.08599240708</v>
      </c>
      <c r="AY313" s="1">
        <f t="shared" si="211"/>
        <v>40478.413365115557</v>
      </c>
      <c r="AZ313" s="1">
        <f t="shared" si="211"/>
        <v>9672.3461416591781</v>
      </c>
      <c r="BA313" s="1">
        <f t="shared" si="212"/>
        <v>14224.536695644039</v>
      </c>
      <c r="BB313" s="1">
        <f t="shared" si="212"/>
        <v>31445.465476967922</v>
      </c>
      <c r="BC313" s="1">
        <f t="shared" si="212"/>
        <v>40103.197394721923</v>
      </c>
      <c r="BD313" s="1">
        <f>SUM(BA313:BC313)*BT313*0.75+0.1*econlow!BD313+0.15*econhigh!BD313</f>
        <v>49.753524584316381</v>
      </c>
      <c r="BE313" s="2">
        <f t="shared" si="241"/>
        <v>0.14950789050460667</v>
      </c>
      <c r="BF313" s="2">
        <f t="shared" si="241"/>
        <v>0.11076968641152254</v>
      </c>
      <c r="BG313" s="2">
        <f t="shared" si="241"/>
        <v>5.7402569690651904E-2</v>
      </c>
      <c r="BH313" s="2">
        <f t="shared" si="206"/>
        <v>6.5692490391867031E-2</v>
      </c>
      <c r="BI313" s="2">
        <f t="shared" si="213"/>
        <v>2.2352609323137459E-3</v>
      </c>
      <c r="BJ313" s="2">
        <f t="shared" si="213"/>
        <v>1.2269923427707043E-3</v>
      </c>
      <c r="BK313" s="2">
        <f t="shared" si="213"/>
        <v>3.295055007090149E-4</v>
      </c>
      <c r="BL313" s="2">
        <f t="shared" si="207"/>
        <v>650.97317464527737</v>
      </c>
      <c r="BM313" s="2">
        <f t="shared" si="207"/>
        <v>184.02566964569087</v>
      </c>
      <c r="BN313" s="2">
        <f t="shared" si="207"/>
        <v>17.409309310805309</v>
      </c>
      <c r="BO313" s="2">
        <f t="shared" si="214"/>
        <v>4851.6455205822513</v>
      </c>
      <c r="BP313" s="2">
        <f t="shared" si="214"/>
        <v>308.94583450687679</v>
      </c>
      <c r="BQ313" s="2">
        <f t="shared" si="214"/>
        <v>7.9157686279411177</v>
      </c>
      <c r="BR313" s="11">
        <f t="shared" si="215"/>
        <v>2.9979110630679012E-2</v>
      </c>
      <c r="BS313" s="17">
        <f t="shared" si="204"/>
        <v>8.02248375641984E-5</v>
      </c>
      <c r="BT313" s="17">
        <f t="shared" si="205"/>
        <v>5.8212918653728445E-4</v>
      </c>
      <c r="BU313" s="12">
        <f>(BU$3*tempmid!$I423+BU$4*tempmid!$I423^2+BU$5*tempmid!$I423^6)*(K313/K$56)^$BW$1</f>
        <v>-27.677456311233961</v>
      </c>
      <c r="BV313" s="12">
        <f>(BV$3*tempmid!$I423+BV$4*tempmid!$I423^2+BV$5*tempmid!$I423^6)*(L313/L$56)^$BW$1</f>
        <v>-19.173429310422939</v>
      </c>
      <c r="BW313" s="12">
        <f>(BW$3*tempmid!$I423+BW$4*tempmid!$I423^2+BW$5*tempmid!$I423^6)*(M313/M$56)^$BW$1</f>
        <v>-17.166115405521762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242">1+A313</f>
        <v>2268</v>
      </c>
      <c r="B314" s="5">
        <f t="shared" ref="B314:D329" si="243">B313*(1+E314)</f>
        <v>1165.4056374394625</v>
      </c>
      <c r="C314" s="5">
        <f t="shared" si="243"/>
        <v>2964.1697198579118</v>
      </c>
      <c r="D314" s="5">
        <f t="shared" si="243"/>
        <v>4369.955778172075</v>
      </c>
      <c r="E314" s="15">
        <f t="shared" ref="E314:G329" si="244">E313*$E$5</f>
        <v>7.3505212356315861E-9</v>
      </c>
      <c r="F314" s="15">
        <f t="shared" si="244"/>
        <v>1.4481019726928749E-8</v>
      </c>
      <c r="G314" s="15">
        <f t="shared" si="244"/>
        <v>2.9562486651688323E-8</v>
      </c>
      <c r="H314" s="5">
        <f t="shared" ref="H314:J346" si="245">AR314</f>
        <v>290996.31100143743</v>
      </c>
      <c r="I314" s="5">
        <f t="shared" si="245"/>
        <v>150134.82884162979</v>
      </c>
      <c r="J314" s="5">
        <f t="shared" si="245"/>
        <v>52891.992234856625</v>
      </c>
      <c r="K314" s="5">
        <f t="shared" ref="K314:M346" si="246">H314/B314*1000</f>
        <v>249695.30063437109</v>
      </c>
      <c r="L314" s="5">
        <f t="shared" si="246"/>
        <v>50649.876029644664</v>
      </c>
      <c r="M314" s="5">
        <f t="shared" si="246"/>
        <v>12103.553198193007</v>
      </c>
      <c r="N314" s="15">
        <f t="shared" ref="N314:P346" si="247">K314/K313-1</f>
        <v>-7.9956289718619011E-4</v>
      </c>
      <c r="O314" s="15">
        <f t="shared" si="247"/>
        <v>1.0249279838603353E-3</v>
      </c>
      <c r="P314" s="15">
        <f t="shared" si="247"/>
        <v>1.0851986417255155E-3</v>
      </c>
      <c r="Q314" s="5">
        <f t="shared" ref="Q314:S346" si="248">T314*H314/1000</f>
        <v>2528.0540012226993</v>
      </c>
      <c r="R314" s="5">
        <f t="shared" si="248"/>
        <v>3810.8970645696886</v>
      </c>
      <c r="S314" s="5">
        <f t="shared" si="248"/>
        <v>2780.2875793948883</v>
      </c>
      <c r="T314" s="5">
        <f t="shared" ref="T314:V329" si="249">T313*(1+W314)</f>
        <v>8.6875809267912398</v>
      </c>
      <c r="U314" s="5">
        <f t="shared" si="249"/>
        <v>25.383164545980371</v>
      </c>
      <c r="V314" s="5">
        <f t="shared" si="249"/>
        <v>52.565378272188369</v>
      </c>
      <c r="W314" s="15">
        <f t="shared" ref="W314:Y346" si="250">T$5-1</f>
        <v>-1.0734613539272964E-2</v>
      </c>
      <c r="X314" s="15">
        <f t="shared" si="250"/>
        <v>-1.217998157191269E-2</v>
      </c>
      <c r="Y314" s="15">
        <f t="shared" si="250"/>
        <v>-9.7425357312937999E-3</v>
      </c>
      <c r="Z314" s="5">
        <f t="shared" si="202"/>
        <v>1767.0680409994297</v>
      </c>
      <c r="AA314" s="5">
        <f t="shared" si="202"/>
        <v>10638.179161896627</v>
      </c>
      <c r="AB314" s="5">
        <f t="shared" si="202"/>
        <v>76709.360774419649</v>
      </c>
      <c r="AC314" s="16">
        <f t="shared" si="239"/>
        <v>0.8123853243023218</v>
      </c>
      <c r="AD314" s="16">
        <f t="shared" si="239"/>
        <v>3.1041917800313956</v>
      </c>
      <c r="AE314" s="16">
        <f t="shared" si="239"/>
        <v>29.016937246078427</v>
      </c>
      <c r="AF314" s="15">
        <f t="shared" si="209"/>
        <v>-4.0504037456468023E-3</v>
      </c>
      <c r="AG314" s="15">
        <f t="shared" si="209"/>
        <v>2.9673830763510267E-4</v>
      </c>
      <c r="AH314" s="15">
        <f t="shared" si="209"/>
        <v>9.7937136394747881E-3</v>
      </c>
      <c r="AI314" s="1">
        <f t="shared" si="240"/>
        <v>585297.3998034813</v>
      </c>
      <c r="AJ314" s="1">
        <f t="shared" si="240"/>
        <v>296525.39874258032</v>
      </c>
      <c r="AK314" s="1">
        <f t="shared" si="240"/>
        <v>104429.57057162958</v>
      </c>
      <c r="AL314" s="14">
        <f t="shared" ref="AL314:AN329" si="251">AL313*(1+AO314)</f>
        <v>99.839207639716065</v>
      </c>
      <c r="AM314" s="14">
        <f t="shared" si="251"/>
        <v>24.983440851247785</v>
      </c>
      <c r="AN314" s="14">
        <f t="shared" si="251"/>
        <v>7.7483344332144268</v>
      </c>
      <c r="AO314" s="11">
        <f t="shared" ref="AO314:AQ329" si="252">AO$5*AO313</f>
        <v>1.5423838735379523E-3</v>
      </c>
      <c r="AP314" s="11">
        <f t="shared" si="252"/>
        <v>1.9429968822583456E-3</v>
      </c>
      <c r="AQ314" s="11">
        <f t="shared" si="252"/>
        <v>1.7625433284525665E-3</v>
      </c>
      <c r="AR314" s="1">
        <f t="shared" si="203"/>
        <v>290996.31100143743</v>
      </c>
      <c r="AS314" s="1">
        <f t="shared" si="203"/>
        <v>150134.82884162979</v>
      </c>
      <c r="AT314" s="1">
        <f t="shared" si="203"/>
        <v>52891.992234856625</v>
      </c>
      <c r="AU314" s="1">
        <f t="shared" si="210"/>
        <v>58199.262200287485</v>
      </c>
      <c r="AV314" s="1">
        <f t="shared" si="210"/>
        <v>30026.965768325957</v>
      </c>
      <c r="AW314" s="1">
        <f t="shared" si="210"/>
        <v>10578.398446971325</v>
      </c>
      <c r="AX314" s="1">
        <f t="shared" si="211"/>
        <v>199756.24050749684</v>
      </c>
      <c r="AY314" s="1">
        <f t="shared" si="211"/>
        <v>40519.900823715732</v>
      </c>
      <c r="AZ314" s="1">
        <f t="shared" si="211"/>
        <v>9682.8425585544046</v>
      </c>
      <c r="BA314" s="1">
        <f t="shared" si="212"/>
        <v>14223.60461237285</v>
      </c>
      <c r="BB314" s="1">
        <f t="shared" si="212"/>
        <v>31448.502436991497</v>
      </c>
      <c r="BC314" s="1">
        <f t="shared" si="212"/>
        <v>40107.938279054586</v>
      </c>
      <c r="BD314" s="1">
        <f>SUM(BA314:BC314)*BT314*0.75+0.1*econlow!BD314+0.15*econhigh!BD314</f>
        <v>48.305362731841818</v>
      </c>
      <c r="BE314" s="2">
        <f t="shared" si="241"/>
        <v>0.14950789050460667</v>
      </c>
      <c r="BF314" s="2">
        <f t="shared" si="241"/>
        <v>0.11076968641152254</v>
      </c>
      <c r="BG314" s="2">
        <f t="shared" si="241"/>
        <v>5.7402569690651904E-2</v>
      </c>
      <c r="BH314" s="2">
        <f t="shared" si="206"/>
        <v>6.5599714181628688E-2</v>
      </c>
      <c r="BI314" s="2">
        <f t="shared" si="213"/>
        <v>2.2352609323137459E-3</v>
      </c>
      <c r="BJ314" s="2">
        <f t="shared" si="213"/>
        <v>1.2269923427707043E-3</v>
      </c>
      <c r="BK314" s="2">
        <f t="shared" si="213"/>
        <v>3.295055007090149E-4</v>
      </c>
      <c r="BL314" s="2">
        <f t="shared" si="207"/>
        <v>650.45268542893382</v>
      </c>
      <c r="BM314" s="2">
        <f t="shared" si="207"/>
        <v>184.21428537187003</v>
      </c>
      <c r="BN314" s="2">
        <f t="shared" si="207"/>
        <v>17.428202384843761</v>
      </c>
      <c r="BO314" s="2">
        <f t="shared" si="214"/>
        <v>4924.1165131186272</v>
      </c>
      <c r="BP314" s="2">
        <f t="shared" si="214"/>
        <v>312.65478155887718</v>
      </c>
      <c r="BQ314" s="2">
        <f t="shared" si="214"/>
        <v>7.9159472577725891</v>
      </c>
      <c r="BR314" s="11">
        <f t="shared" si="215"/>
        <v>2.9955864882413724E-2</v>
      </c>
      <c r="BS314" s="17">
        <f t="shared" si="204"/>
        <v>7.7889771487768281E-5</v>
      </c>
      <c r="BT314" s="17">
        <f t="shared" si="205"/>
        <v>5.6517396751192667E-4</v>
      </c>
      <c r="BU314" s="12">
        <f>(BU$3*tempmid!$I424+BU$4*tempmid!$I424^2+BU$5*tempmid!$I424^6)*(K314/K$56)^$BW$1</f>
        <v>-27.838553780431447</v>
      </c>
      <c r="BV314" s="12">
        <f>(BV$3*tempmid!$I424+BV$4*tempmid!$I424^2+BV$5*tempmid!$I424^6)*(L314/L$56)^$BW$1</f>
        <v>-19.268107558170737</v>
      </c>
      <c r="BW314" s="12">
        <f>(BW$3*tempmid!$I424+BW$4*tempmid!$I424^2+BW$5*tempmid!$I424^6)*(M314/M$56)^$BW$1</f>
        <v>-17.243866691283319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242"/>
        <v>2269</v>
      </c>
      <c r="B315" s="5">
        <f t="shared" si="243"/>
        <v>1165.4056455774842</v>
      </c>
      <c r="C315" s="5">
        <f t="shared" si="243"/>
        <v>2964.1697606359016</v>
      </c>
      <c r="D315" s="5">
        <f t="shared" si="243"/>
        <v>4369.9559008994966</v>
      </c>
      <c r="E315" s="15">
        <f t="shared" si="244"/>
        <v>6.9829951738500065E-9</v>
      </c>
      <c r="F315" s="15">
        <f t="shared" si="244"/>
        <v>1.3756968740582312E-8</v>
      </c>
      <c r="G315" s="15">
        <f t="shared" si="244"/>
        <v>2.8084362319103905E-8</v>
      </c>
      <c r="H315" s="5">
        <f t="shared" si="245"/>
        <v>290756.61446060386</v>
      </c>
      <c r="I315" s="5">
        <f t="shared" si="245"/>
        <v>150285.07907497929</v>
      </c>
      <c r="J315" s="5">
        <f t="shared" si="245"/>
        <v>52948.2563098354</v>
      </c>
      <c r="K315" s="5">
        <f t="shared" si="246"/>
        <v>249489.62240227312</v>
      </c>
      <c r="L315" s="5">
        <f t="shared" si="246"/>
        <v>50700.56414135293</v>
      </c>
      <c r="M315" s="5">
        <f t="shared" si="246"/>
        <v>12116.428062566194</v>
      </c>
      <c r="N315" s="15">
        <f t="shared" si="247"/>
        <v>-8.2371687242577263E-4</v>
      </c>
      <c r="O315" s="15">
        <f t="shared" si="247"/>
        <v>1.0007549017216899E-3</v>
      </c>
      <c r="P315" s="15">
        <f t="shared" si="247"/>
        <v>1.0637260118879777E-3</v>
      </c>
      <c r="Q315" s="5">
        <f t="shared" si="248"/>
        <v>2498.8562889945779</v>
      </c>
      <c r="R315" s="5">
        <f t="shared" si="248"/>
        <v>3768.247782611732</v>
      </c>
      <c r="S315" s="5">
        <f t="shared" si="248"/>
        <v>2756.129256731399</v>
      </c>
      <c r="T315" s="5">
        <f t="shared" si="249"/>
        <v>8.5943231029509768</v>
      </c>
      <c r="U315" s="5">
        <f t="shared" si="249"/>
        <v>25.073998069573502</v>
      </c>
      <c r="V315" s="5">
        <f t="shared" si="249"/>
        <v>52.0532581961426</v>
      </c>
      <c r="W315" s="15">
        <f t="shared" si="250"/>
        <v>-1.0734613539272964E-2</v>
      </c>
      <c r="X315" s="15">
        <f t="shared" si="250"/>
        <v>-1.217998157191269E-2</v>
      </c>
      <c r="Y315" s="15">
        <f t="shared" si="250"/>
        <v>-9.7425357312937999E-3</v>
      </c>
      <c r="Z315" s="5">
        <f t="shared" si="202"/>
        <v>1739.6266995366509</v>
      </c>
      <c r="AA315" s="5">
        <f t="shared" si="202"/>
        <v>10522.498554926222</v>
      </c>
      <c r="AB315" s="5">
        <f t="shared" si="202"/>
        <v>76789.210810606397</v>
      </c>
      <c r="AC315" s="16">
        <f t="shared" si="239"/>
        <v>0.80909483574185914</v>
      </c>
      <c r="AD315" s="16">
        <f t="shared" si="239"/>
        <v>3.1051129126467769</v>
      </c>
      <c r="AE315" s="16">
        <f t="shared" si="239"/>
        <v>29.301120820161131</v>
      </c>
      <c r="AF315" s="15">
        <f t="shared" si="209"/>
        <v>-4.0504037456468023E-3</v>
      </c>
      <c r="AG315" s="15">
        <f t="shared" si="209"/>
        <v>2.9673830763510267E-4</v>
      </c>
      <c r="AH315" s="15">
        <f t="shared" si="209"/>
        <v>9.7937136394747881E-3</v>
      </c>
      <c r="AI315" s="1">
        <f t="shared" si="240"/>
        <v>584966.92202342069</v>
      </c>
      <c r="AJ315" s="1">
        <f t="shared" si="240"/>
        <v>296899.82463664823</v>
      </c>
      <c r="AK315" s="1">
        <f t="shared" si="240"/>
        <v>104565.01196143794</v>
      </c>
      <c r="AL315" s="14">
        <f t="shared" si="251"/>
        <v>99.991658119688282</v>
      </c>
      <c r="AM315" s="14">
        <f t="shared" si="251"/>
        <v>25.031498171453027</v>
      </c>
      <c r="AN315" s="14">
        <f t="shared" si="251"/>
        <v>7.7618546406246898</v>
      </c>
      <c r="AO315" s="11">
        <f t="shared" si="252"/>
        <v>1.5269600348025727E-3</v>
      </c>
      <c r="AP315" s="11">
        <f t="shared" si="252"/>
        <v>1.9235669134357622E-3</v>
      </c>
      <c r="AQ315" s="11">
        <f t="shared" si="252"/>
        <v>1.7449178951680407E-3</v>
      </c>
      <c r="AR315" s="1">
        <f t="shared" si="203"/>
        <v>290756.61446060386</v>
      </c>
      <c r="AS315" s="1">
        <f t="shared" si="203"/>
        <v>150285.07907497929</v>
      </c>
      <c r="AT315" s="1">
        <f t="shared" si="203"/>
        <v>52948.2563098354</v>
      </c>
      <c r="AU315" s="1">
        <f t="shared" si="210"/>
        <v>58151.322892120777</v>
      </c>
      <c r="AV315" s="1">
        <f t="shared" si="210"/>
        <v>30057.015814995859</v>
      </c>
      <c r="AW315" s="1">
        <f t="shared" si="210"/>
        <v>10589.651261967081</v>
      </c>
      <c r="AX315" s="1">
        <f t="shared" si="211"/>
        <v>199591.69792181847</v>
      </c>
      <c r="AY315" s="1">
        <f t="shared" si="211"/>
        <v>40560.451313082347</v>
      </c>
      <c r="AZ315" s="1">
        <f t="shared" si="211"/>
        <v>9693.1424500529556</v>
      </c>
      <c r="BA315" s="1">
        <f t="shared" si="212"/>
        <v>14222.644351816085</v>
      </c>
      <c r="BB315" s="1">
        <f t="shared" si="212"/>
        <v>31451.467793711225</v>
      </c>
      <c r="BC315" s="1">
        <f t="shared" si="212"/>
        <v>40112.585370643887</v>
      </c>
      <c r="BD315" s="1">
        <f>SUM(BA315:BC315)*BT315*0.75+0.1*econlow!BD315+0.15*econhigh!BD315</f>
        <v>46.899074770579396</v>
      </c>
      <c r="BE315" s="2">
        <f t="shared" si="241"/>
        <v>0.14950789050460667</v>
      </c>
      <c r="BF315" s="2">
        <f t="shared" si="241"/>
        <v>0.11076968641152254</v>
      </c>
      <c r="BG315" s="2">
        <f t="shared" si="241"/>
        <v>5.7402569690651904E-2</v>
      </c>
      <c r="BH315" s="2">
        <f t="shared" si="206"/>
        <v>6.5507830270974704E-2</v>
      </c>
      <c r="BI315" s="2">
        <f t="shared" si="213"/>
        <v>2.2352609323137459E-3</v>
      </c>
      <c r="BJ315" s="2">
        <f t="shared" si="213"/>
        <v>1.2269923427707043E-3</v>
      </c>
      <c r="BK315" s="2">
        <f t="shared" si="213"/>
        <v>3.295055007090149E-4</v>
      </c>
      <c r="BL315" s="2">
        <f t="shared" si="207"/>
        <v>649.91690111559774</v>
      </c>
      <c r="BM315" s="2">
        <f t="shared" si="207"/>
        <v>184.39864125768941</v>
      </c>
      <c r="BN315" s="2">
        <f t="shared" si="207"/>
        <v>17.446741707041571</v>
      </c>
      <c r="BO315" s="2">
        <f t="shared" si="214"/>
        <v>4997.6708324658885</v>
      </c>
      <c r="BP315" s="2">
        <f t="shared" si="214"/>
        <v>316.40833200538367</v>
      </c>
      <c r="BQ315" s="2">
        <f t="shared" si="214"/>
        <v>7.916127645380147</v>
      </c>
      <c r="BR315" s="11">
        <f t="shared" si="215"/>
        <v>2.9932812440937234E-2</v>
      </c>
      <c r="BS315" s="17">
        <f t="shared" si="204"/>
        <v>7.5624377843278441E-5</v>
      </c>
      <c r="BT315" s="17">
        <f t="shared" si="205"/>
        <v>5.4871258981740447E-4</v>
      </c>
      <c r="BU315" s="12">
        <f>(BU$3*tempmid!$I425+BU$4*tempmid!$I425^2+BU$5*tempmid!$I425^6)*(K315/K$56)^$BW$1</f>
        <v>-27.999550555369105</v>
      </c>
      <c r="BV315" s="12">
        <f>(BV$3*tempmid!$I425+BV$4*tempmid!$I425^2+BV$5*tempmid!$I425^6)*(L315/L$56)^$BW$1</f>
        <v>-19.362627862379096</v>
      </c>
      <c r="BW315" s="12">
        <f>(BW$3*tempmid!$I425+BW$4*tempmid!$I425^2+BW$5*tempmid!$I425^6)*(M315/M$56)^$BW$1</f>
        <v>-17.321470526271959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242"/>
        <v>2270</v>
      </c>
      <c r="B316" s="5">
        <f t="shared" si="243"/>
        <v>1165.4056533086052</v>
      </c>
      <c r="C316" s="5">
        <f t="shared" si="243"/>
        <v>2964.1697993749926</v>
      </c>
      <c r="D316" s="5">
        <f t="shared" si="243"/>
        <v>4369.95601749055</v>
      </c>
      <c r="E316" s="15">
        <f t="shared" si="244"/>
        <v>6.6338454151575061E-9</v>
      </c>
      <c r="F316" s="15">
        <f t="shared" si="244"/>
        <v>1.3069120303553195E-8</v>
      </c>
      <c r="G316" s="15">
        <f t="shared" si="244"/>
        <v>2.6680144203148707E-8</v>
      </c>
      <c r="H316" s="5">
        <f t="shared" si="245"/>
        <v>290510.13811521832</v>
      </c>
      <c r="I316" s="5">
        <f t="shared" si="245"/>
        <v>150431.88295127571</v>
      </c>
      <c r="J316" s="5">
        <f t="shared" si="245"/>
        <v>53003.454862877319</v>
      </c>
      <c r="K316" s="5">
        <f t="shared" si="246"/>
        <v>249278.12671103439</v>
      </c>
      <c r="L316" s="5">
        <f t="shared" si="246"/>
        <v>50750.089614635057</v>
      </c>
      <c r="M316" s="5">
        <f t="shared" si="246"/>
        <v>12129.059114264172</v>
      </c>
      <c r="N316" s="15">
        <f t="shared" si="247"/>
        <v>-8.4771338062994417E-4</v>
      </c>
      <c r="O316" s="15">
        <f t="shared" si="247"/>
        <v>9.7682292339085208E-4</v>
      </c>
      <c r="P316" s="15">
        <f t="shared" si="247"/>
        <v>1.0424732134548531E-3</v>
      </c>
      <c r="Q316" s="5">
        <f t="shared" si="248"/>
        <v>2469.9364741959694</v>
      </c>
      <c r="R316" s="5">
        <f t="shared" si="248"/>
        <v>3725.986720145665</v>
      </c>
      <c r="S316" s="5">
        <f t="shared" si="248"/>
        <v>2732.1228406187897</v>
      </c>
      <c r="T316" s="5">
        <f t="shared" si="249"/>
        <v>8.5020663658091529</v>
      </c>
      <c r="U316" s="5">
        <f t="shared" si="249"/>
        <v>24.768597235151923</v>
      </c>
      <c r="V316" s="5">
        <f t="shared" si="249"/>
        <v>51.546127468236421</v>
      </c>
      <c r="W316" s="15">
        <f t="shared" si="250"/>
        <v>-1.0734613539272964E-2</v>
      </c>
      <c r="X316" s="15">
        <f t="shared" si="250"/>
        <v>-1.217998157191269E-2</v>
      </c>
      <c r="Y316" s="15">
        <f t="shared" si="250"/>
        <v>-9.7425357312937999E-3</v>
      </c>
      <c r="Z316" s="5">
        <f t="shared" si="202"/>
        <v>1712.5701029733254</v>
      </c>
      <c r="AA316" s="5">
        <f t="shared" si="202"/>
        <v>10407.824525052925</v>
      </c>
      <c r="AB316" s="5">
        <f t="shared" si="202"/>
        <v>76867.495059066321</v>
      </c>
      <c r="AC316" s="16">
        <f t="shared" si="239"/>
        <v>0.80581767498858681</v>
      </c>
      <c r="AD316" s="16">
        <f t="shared" si="239"/>
        <v>3.1060343185974917</v>
      </c>
      <c r="AE316" s="16">
        <f t="shared" si="239"/>
        <v>29.588087606789443</v>
      </c>
      <c r="AF316" s="15">
        <f t="shared" si="209"/>
        <v>-4.0504037456468023E-3</v>
      </c>
      <c r="AG316" s="15">
        <f t="shared" si="209"/>
        <v>2.9673830763510267E-4</v>
      </c>
      <c r="AH316" s="15">
        <f t="shared" si="209"/>
        <v>9.7937136394747881E-3</v>
      </c>
      <c r="AI316" s="1">
        <f t="shared" si="240"/>
        <v>584621.5527131994</v>
      </c>
      <c r="AJ316" s="1">
        <f t="shared" si="240"/>
        <v>297266.85798797925</v>
      </c>
      <c r="AK316" s="1">
        <f t="shared" si="240"/>
        <v>104698.16202726123</v>
      </c>
      <c r="AL316" s="14">
        <f t="shared" si="251"/>
        <v>100.14281455279307</v>
      </c>
      <c r="AM316" s="14">
        <f t="shared" si="251"/>
        <v>25.079166435512601</v>
      </c>
      <c r="AN316" s="14">
        <f t="shared" si="251"/>
        <v>7.775263001696187</v>
      </c>
      <c r="AO316" s="11">
        <f t="shared" si="252"/>
        <v>1.511690434454547E-3</v>
      </c>
      <c r="AP316" s="11">
        <f t="shared" si="252"/>
        <v>1.9043312443014046E-3</v>
      </c>
      <c r="AQ316" s="11">
        <f t="shared" si="252"/>
        <v>1.7274687162163603E-3</v>
      </c>
      <c r="AR316" s="1">
        <f t="shared" si="203"/>
        <v>290510.13811521832</v>
      </c>
      <c r="AS316" s="1">
        <f t="shared" si="203"/>
        <v>150431.88295127571</v>
      </c>
      <c r="AT316" s="1">
        <f t="shared" si="203"/>
        <v>53003.454862877319</v>
      </c>
      <c r="AU316" s="1">
        <f t="shared" si="210"/>
        <v>58102.027623043665</v>
      </c>
      <c r="AV316" s="1">
        <f t="shared" si="210"/>
        <v>30086.376590255142</v>
      </c>
      <c r="AW316" s="1">
        <f t="shared" si="210"/>
        <v>10600.690972575465</v>
      </c>
      <c r="AX316" s="1">
        <f t="shared" si="211"/>
        <v>199422.50136882751</v>
      </c>
      <c r="AY316" s="1">
        <f t="shared" si="211"/>
        <v>40600.07169170805</v>
      </c>
      <c r="AZ316" s="1">
        <f t="shared" si="211"/>
        <v>9703.2472914113368</v>
      </c>
      <c r="BA316" s="1">
        <f t="shared" si="212"/>
        <v>14221.656097223215</v>
      </c>
      <c r="BB316" s="1">
        <f t="shared" si="212"/>
        <v>31454.362260503098</v>
      </c>
      <c r="BC316" s="1">
        <f t="shared" si="212"/>
        <v>40117.139630068894</v>
      </c>
      <c r="BD316" s="1">
        <f>SUM(BA316:BC316)*BT316*0.75+0.1*econlow!BD316+0.15*econhigh!BD316</f>
        <v>45.53343088671739</v>
      </c>
      <c r="BE316" s="2">
        <f t="shared" si="241"/>
        <v>0.14950789050460667</v>
      </c>
      <c r="BF316" s="2">
        <f t="shared" si="241"/>
        <v>0.11076968641152254</v>
      </c>
      <c r="BG316" s="2">
        <f t="shared" si="241"/>
        <v>5.7402569690651904E-2</v>
      </c>
      <c r="BH316" s="2">
        <f t="shared" si="206"/>
        <v>6.5416833288735945E-2</v>
      </c>
      <c r="BI316" s="2">
        <f t="shared" si="213"/>
        <v>2.2352609323137459E-3</v>
      </c>
      <c r="BJ316" s="2">
        <f t="shared" si="213"/>
        <v>1.2269923427707043E-3</v>
      </c>
      <c r="BK316" s="2">
        <f t="shared" si="213"/>
        <v>3.295055007090149E-4</v>
      </c>
      <c r="BL316" s="2">
        <f t="shared" si="207"/>
        <v>649.36596217001795</v>
      </c>
      <c r="BM316" s="2">
        <f t="shared" si="207"/>
        <v>184.57876848979416</v>
      </c>
      <c r="BN316" s="2">
        <f t="shared" si="207"/>
        <v>17.464929933900063</v>
      </c>
      <c r="BO316" s="2">
        <f t="shared" si="214"/>
        <v>5072.324670902507</v>
      </c>
      <c r="BP316" s="2">
        <f t="shared" si="214"/>
        <v>320.2070223358794</v>
      </c>
      <c r="BQ316" s="2">
        <f t="shared" si="214"/>
        <v>7.9163097724823785</v>
      </c>
      <c r="BR316" s="11">
        <f t="shared" si="215"/>
        <v>2.990995081524514E-2</v>
      </c>
      <c r="BS316" s="17">
        <f t="shared" si="204"/>
        <v>7.3426515720038978E-5</v>
      </c>
      <c r="BT316" s="17">
        <f t="shared" si="205"/>
        <v>5.3273066972563544E-4</v>
      </c>
      <c r="BU316" s="12">
        <f>(BU$3*tempmid!$I426+BU$4*tempmid!$I426^2+BU$5*tempmid!$I426^6)*(K316/K$56)^$BW$1</f>
        <v>-28.160448161003639</v>
      </c>
      <c r="BV316" s="12">
        <f>(BV$3*tempmid!$I426+BV$4*tempmid!$I426^2+BV$5*tempmid!$I426^6)*(L316/L$56)^$BW$1</f>
        <v>-19.4569910547464</v>
      </c>
      <c r="BW316" s="12">
        <f>(BW$3*tempmid!$I426+BW$4*tempmid!$I426^2+BW$5*tempmid!$I426^6)*(M316/M$56)^$BW$1</f>
        <v>-17.398927613853377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242"/>
        <v>2271</v>
      </c>
      <c r="B317" s="5">
        <f t="shared" si="243"/>
        <v>1165.4056606531703</v>
      </c>
      <c r="C317" s="5">
        <f t="shared" si="243"/>
        <v>2964.1698361771296</v>
      </c>
      <c r="D317" s="5">
        <f t="shared" si="243"/>
        <v>4369.9561282520535</v>
      </c>
      <c r="E317" s="15">
        <f t="shared" si="244"/>
        <v>6.3021531443996307E-9</v>
      </c>
      <c r="F317" s="15">
        <f t="shared" si="244"/>
        <v>1.2415664288375536E-8</v>
      </c>
      <c r="G317" s="15">
        <f t="shared" si="244"/>
        <v>2.534613699299127E-8</v>
      </c>
      <c r="H317" s="5">
        <f t="shared" si="245"/>
        <v>290256.94435299461</v>
      </c>
      <c r="I317" s="5">
        <f t="shared" si="245"/>
        <v>150575.26588310997</v>
      </c>
      <c r="J317" s="5">
        <f t="shared" si="245"/>
        <v>53057.595947320086</v>
      </c>
      <c r="K317" s="5">
        <f t="shared" si="246"/>
        <v>249060.86708924637</v>
      </c>
      <c r="L317" s="5">
        <f t="shared" si="246"/>
        <v>50798.461021149145</v>
      </c>
      <c r="M317" s="5">
        <f t="shared" si="246"/>
        <v>12141.448195394742</v>
      </c>
      <c r="N317" s="15">
        <f t="shared" si="247"/>
        <v>-8.7155509652825369E-4</v>
      </c>
      <c r="O317" s="15">
        <f t="shared" si="247"/>
        <v>9.5312947979775409E-4</v>
      </c>
      <c r="P317" s="15">
        <f t="shared" si="247"/>
        <v>1.0214379379189786E-3</v>
      </c>
      <c r="Q317" s="5">
        <f t="shared" si="248"/>
        <v>2441.2930985914372</v>
      </c>
      <c r="R317" s="5">
        <f t="shared" si="248"/>
        <v>3684.1124087315393</v>
      </c>
      <c r="S317" s="5">
        <f t="shared" si="248"/>
        <v>2708.2686103511501</v>
      </c>
      <c r="T317" s="5">
        <f t="shared" si="249"/>
        <v>8.4107999690869413</v>
      </c>
      <c r="U317" s="5">
        <f t="shared" si="249"/>
        <v>24.466916177265645</v>
      </c>
      <c r="V317" s="5">
        <f t="shared" si="249"/>
        <v>51.043937479567305</v>
      </c>
      <c r="W317" s="15">
        <f t="shared" si="250"/>
        <v>-1.0734613539272964E-2</v>
      </c>
      <c r="X317" s="15">
        <f t="shared" si="250"/>
        <v>-1.217998157191269E-2</v>
      </c>
      <c r="Y317" s="15">
        <f t="shared" si="250"/>
        <v>-9.7425357312937999E-3</v>
      </c>
      <c r="Z317" s="5">
        <f t="shared" si="202"/>
        <v>1685.8938300172886</v>
      </c>
      <c r="AA317" s="5">
        <f t="shared" si="202"/>
        <v>10294.154084881542</v>
      </c>
      <c r="AB317" s="5">
        <f t="shared" si="202"/>
        <v>76944.225430717706</v>
      </c>
      <c r="AC317" s="16">
        <f t="shared" si="239"/>
        <v>0.80255378805950461</v>
      </c>
      <c r="AD317" s="16">
        <f t="shared" si="239"/>
        <v>3.1069559979646488</v>
      </c>
      <c r="AE317" s="16">
        <f t="shared" si="239"/>
        <v>29.87786486395003</v>
      </c>
      <c r="AF317" s="15">
        <f t="shared" si="209"/>
        <v>-4.0504037456468023E-3</v>
      </c>
      <c r="AG317" s="15">
        <f t="shared" si="209"/>
        <v>2.9673830763510267E-4</v>
      </c>
      <c r="AH317" s="15">
        <f t="shared" si="209"/>
        <v>9.7937136394747881E-3</v>
      </c>
      <c r="AI317" s="1">
        <f t="shared" si="240"/>
        <v>584261.42506492313</v>
      </c>
      <c r="AJ317" s="1">
        <f t="shared" si="240"/>
        <v>297626.54877943645</v>
      </c>
      <c r="AK317" s="1">
        <f t="shared" si="240"/>
        <v>104829.03679711057</v>
      </c>
      <c r="AL317" s="14">
        <f t="shared" si="251"/>
        <v>100.2926856382835</v>
      </c>
      <c r="AM317" s="14">
        <f t="shared" si="251"/>
        <v>25.126447885334542</v>
      </c>
      <c r="AN317" s="14">
        <f t="shared" si="251"/>
        <v>7.7885602100560147</v>
      </c>
      <c r="AO317" s="11">
        <f t="shared" si="252"/>
        <v>1.4965735301100014E-3</v>
      </c>
      <c r="AP317" s="11">
        <f t="shared" si="252"/>
        <v>1.8852879318583906E-3</v>
      </c>
      <c r="AQ317" s="11">
        <f t="shared" si="252"/>
        <v>1.7101940290541967E-3</v>
      </c>
      <c r="AR317" s="1">
        <f t="shared" si="203"/>
        <v>290256.94435299461</v>
      </c>
      <c r="AS317" s="1">
        <f t="shared" si="203"/>
        <v>150575.26588310997</v>
      </c>
      <c r="AT317" s="1">
        <f t="shared" si="203"/>
        <v>53057.595947320086</v>
      </c>
      <c r="AU317" s="1">
        <f t="shared" si="210"/>
        <v>58051.388870598923</v>
      </c>
      <c r="AV317" s="1">
        <f t="shared" si="210"/>
        <v>30115.053176621994</v>
      </c>
      <c r="AW317" s="1">
        <f t="shared" si="210"/>
        <v>10611.519189464017</v>
      </c>
      <c r="AX317" s="1">
        <f t="shared" si="211"/>
        <v>199248.69367139708</v>
      </c>
      <c r="AY317" s="1">
        <f t="shared" si="211"/>
        <v>40638.768816919313</v>
      </c>
      <c r="AZ317" s="1">
        <f t="shared" si="211"/>
        <v>9713.1585563157932</v>
      </c>
      <c r="BA317" s="1">
        <f t="shared" si="212"/>
        <v>14220.640028723959</v>
      </c>
      <c r="BB317" s="1">
        <f t="shared" si="212"/>
        <v>31457.186543130163</v>
      </c>
      <c r="BC317" s="1">
        <f t="shared" si="212"/>
        <v>40121.602007745918</v>
      </c>
      <c r="BD317" s="1">
        <f>SUM(BA317:BC317)*BT317*0.75+0.1*econlow!BD317+0.15*econhigh!BD317</f>
        <v>44.20723090164082</v>
      </c>
      <c r="BE317" s="2">
        <f t="shared" si="241"/>
        <v>0.14950789050460667</v>
      </c>
      <c r="BF317" s="2">
        <f t="shared" si="241"/>
        <v>0.11076968641152254</v>
      </c>
      <c r="BG317" s="2">
        <f t="shared" si="241"/>
        <v>5.7402569690651904E-2</v>
      </c>
      <c r="BH317" s="2">
        <f t="shared" si="206"/>
        <v>6.5326717824241862E-2</v>
      </c>
      <c r="BI317" s="2">
        <f t="shared" si="213"/>
        <v>2.2352609323137459E-3</v>
      </c>
      <c r="BJ317" s="2">
        <f t="shared" si="213"/>
        <v>1.2269923427707043E-3</v>
      </c>
      <c r="BK317" s="2">
        <f t="shared" si="213"/>
        <v>3.295055007090149E-4</v>
      </c>
      <c r="BL317" s="2">
        <f t="shared" si="207"/>
        <v>648.80000804501378</v>
      </c>
      <c r="BM317" s="2">
        <f t="shared" si="207"/>
        <v>184.7546982492388</v>
      </c>
      <c r="BN317" s="2">
        <f t="shared" si="207"/>
        <v>17.482769719038306</v>
      </c>
      <c r="BO317" s="2">
        <f t="shared" si="214"/>
        <v>5148.0944626369755</v>
      </c>
      <c r="BP317" s="2">
        <f t="shared" si="214"/>
        <v>324.05139549444885</v>
      </c>
      <c r="BQ317" s="2">
        <f t="shared" si="214"/>
        <v>7.9164936210238572</v>
      </c>
      <c r="BR317" s="11">
        <f t="shared" si="215"/>
        <v>2.988727754368023E-2</v>
      </c>
      <c r="BS317" s="17">
        <f t="shared" si="204"/>
        <v>7.1294112326924114E-5</v>
      </c>
      <c r="BT317" s="17">
        <f t="shared" si="205"/>
        <v>5.1721424245207328E-4</v>
      </c>
      <c r="BU317" s="12">
        <f>(BU$3*tempmid!$I427+BU$4*tempmid!$I427^2+BU$5*tempmid!$I427^6)*(K317/K$56)^$BW$1</f>
        <v>-28.321248141915781</v>
      </c>
      <c r="BV317" s="12">
        <f>(BV$3*tempmid!$I427+BV$4*tempmid!$I427^2+BV$5*tempmid!$I427^6)*(L317/L$56)^$BW$1</f>
        <v>-19.551197967345807</v>
      </c>
      <c r="BW317" s="12">
        <f>(BW$3*tempmid!$I427+BW$4*tempmid!$I427^2+BW$5*tempmid!$I427^6)*(M317/M$56)^$BW$1</f>
        <v>-17.476238657049421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242"/>
        <v>2272</v>
      </c>
      <c r="B318" s="5">
        <f t="shared" si="243"/>
        <v>1165.4056676305072</v>
      </c>
      <c r="C318" s="5">
        <f t="shared" si="243"/>
        <v>2964.1698711391605</v>
      </c>
      <c r="D318" s="5">
        <f t="shared" si="243"/>
        <v>4369.9562334754846</v>
      </c>
      <c r="E318" s="15">
        <f t="shared" si="244"/>
        <v>5.987045487179649E-9</v>
      </c>
      <c r="F318" s="15">
        <f t="shared" si="244"/>
        <v>1.1794881073956759E-8</v>
      </c>
      <c r="G318" s="15">
        <f t="shared" si="244"/>
        <v>2.4078830143341707E-8</v>
      </c>
      <c r="H318" s="5">
        <f t="shared" si="245"/>
        <v>289997.09510726144</v>
      </c>
      <c r="I318" s="5">
        <f t="shared" si="245"/>
        <v>150715.25327448917</v>
      </c>
      <c r="J318" s="5">
        <f t="shared" si="245"/>
        <v>53110.687606671861</v>
      </c>
      <c r="K318" s="5">
        <f t="shared" si="246"/>
        <v>248837.89667582538</v>
      </c>
      <c r="L318" s="5">
        <f t="shared" si="246"/>
        <v>50845.686929733136</v>
      </c>
      <c r="M318" s="5">
        <f t="shared" si="246"/>
        <v>12153.597145853386</v>
      </c>
      <c r="N318" s="15">
        <f t="shared" si="247"/>
        <v>-8.952446686097959E-4</v>
      </c>
      <c r="O318" s="15">
        <f t="shared" si="247"/>
        <v>9.2967203404703547E-4</v>
      </c>
      <c r="P318" s="15">
        <f t="shared" si="247"/>
        <v>1.0006179051402775E-3</v>
      </c>
      <c r="Q318" s="5">
        <f t="shared" si="248"/>
        <v>2412.9246815415595</v>
      </c>
      <c r="R318" s="5">
        <f t="shared" si="248"/>
        <v>3642.6233300901927</v>
      </c>
      <c r="S318" s="5">
        <f t="shared" si="248"/>
        <v>2684.5668116421525</v>
      </c>
      <c r="T318" s="5">
        <f t="shared" si="249"/>
        <v>8.3205132818626648</v>
      </c>
      <c r="U318" s="5">
        <f t="shared" si="249"/>
        <v>24.168909589105017</v>
      </c>
      <c r="V318" s="5">
        <f t="shared" si="249"/>
        <v>50.546640094806691</v>
      </c>
      <c r="W318" s="15">
        <f t="shared" si="250"/>
        <v>-1.0734613539272964E-2</v>
      </c>
      <c r="X318" s="15">
        <f t="shared" si="250"/>
        <v>-1.217998157191269E-2</v>
      </c>
      <c r="Y318" s="15">
        <f t="shared" si="250"/>
        <v>-9.7425357312937999E-3</v>
      </c>
      <c r="Z318" s="5">
        <f t="shared" ref="Z318:AB346" si="253">Q317*AC318*(1-BE317)</f>
        <v>1659.5934840209015</v>
      </c>
      <c r="AA318" s="5">
        <f t="shared" si="253"/>
        <v>10181.484100180976</v>
      </c>
      <c r="AB318" s="5">
        <f t="shared" si="253"/>
        <v>77019.413821692142</v>
      </c>
      <c r="AC318" s="16">
        <f t="shared" si="239"/>
        <v>0.79930312119026536</v>
      </c>
      <c r="AD318" s="16">
        <f t="shared" si="239"/>
        <v>3.1078779508293817</v>
      </c>
      <c r="AE318" s="16">
        <f t="shared" si="239"/>
        <v>30.170480116586482</v>
      </c>
      <c r="AF318" s="15">
        <f t="shared" si="209"/>
        <v>-4.0504037456468023E-3</v>
      </c>
      <c r="AG318" s="15">
        <f t="shared" si="209"/>
        <v>2.9673830763510267E-4</v>
      </c>
      <c r="AH318" s="15">
        <f t="shared" si="209"/>
        <v>9.7937136394747881E-3</v>
      </c>
      <c r="AI318" s="1">
        <f t="shared" si="240"/>
        <v>583886.67142902967</v>
      </c>
      <c r="AJ318" s="1">
        <f t="shared" si="240"/>
        <v>297978.94707811484</v>
      </c>
      <c r="AK318" s="1">
        <f t="shared" si="240"/>
        <v>104957.65230686353</v>
      </c>
      <c r="AL318" s="14">
        <f t="shared" si="251"/>
        <v>100.4412800630875</v>
      </c>
      <c r="AM318" s="14">
        <f t="shared" si="251"/>
        <v>25.17334476841355</v>
      </c>
      <c r="AN318" s="14">
        <f t="shared" si="251"/>
        <v>7.8017469597305205</v>
      </c>
      <c r="AO318" s="11">
        <f t="shared" si="252"/>
        <v>1.4816077948089014E-3</v>
      </c>
      <c r="AP318" s="11">
        <f t="shared" si="252"/>
        <v>1.8664350525398068E-3</v>
      </c>
      <c r="AQ318" s="11">
        <f t="shared" si="252"/>
        <v>1.6930920887636548E-3</v>
      </c>
      <c r="AR318" s="1">
        <f t="shared" ref="AR318:AT346" si="254">MAX(0.3*B318,AL318*AI318^$AR$5*B318^(1-$AR$5)*(1-BI317+BU317/100))</f>
        <v>289997.09510726144</v>
      </c>
      <c r="AS318" s="1">
        <f t="shared" si="254"/>
        <v>150715.25327448917</v>
      </c>
      <c r="AT318" s="1">
        <f t="shared" si="254"/>
        <v>53110.687606671861</v>
      </c>
      <c r="AU318" s="1">
        <f t="shared" si="210"/>
        <v>57999.41902145229</v>
      </c>
      <c r="AV318" s="1">
        <f t="shared" si="210"/>
        <v>30143.050654897834</v>
      </c>
      <c r="AW318" s="1">
        <f t="shared" si="210"/>
        <v>10622.137521334373</v>
      </c>
      <c r="AX318" s="1">
        <f t="shared" si="211"/>
        <v>199070.31734066029</v>
      </c>
      <c r="AY318" s="1">
        <f t="shared" si="211"/>
        <v>40676.54954378651</v>
      </c>
      <c r="AZ318" s="1">
        <f t="shared" si="211"/>
        <v>9722.8777166827076</v>
      </c>
      <c r="BA318" s="1">
        <f t="shared" si="212"/>
        <v>14219.596323359179</v>
      </c>
      <c r="BB318" s="1">
        <f t="shared" si="212"/>
        <v>31459.941339839337</v>
      </c>
      <c r="BC318" s="1">
        <f t="shared" si="212"/>
        <v>40125.973444058138</v>
      </c>
      <c r="BD318" s="1">
        <f>SUM(BA318:BC318)*BT318*0.75+0.1*econlow!BD318+0.15*econhigh!BD318</f>
        <v>42.919301033828432</v>
      </c>
      <c r="BE318" s="2">
        <f t="shared" si="241"/>
        <v>0.14950789050460667</v>
      </c>
      <c r="BF318" s="2">
        <f t="shared" si="241"/>
        <v>0.11076968641152254</v>
      </c>
      <c r="BG318" s="2">
        <f t="shared" si="241"/>
        <v>5.7402569690651904E-2</v>
      </c>
      <c r="BH318" s="2">
        <f t="shared" si="206"/>
        <v>6.5237478429254286E-2</v>
      </c>
      <c r="BI318" s="2">
        <f t="shared" si="213"/>
        <v>2.2352609323137459E-3</v>
      </c>
      <c r="BJ318" s="2">
        <f t="shared" si="213"/>
        <v>1.2269923427707043E-3</v>
      </c>
      <c r="BK318" s="2">
        <f t="shared" si="213"/>
        <v>3.295055007090149E-4</v>
      </c>
      <c r="BL318" s="2">
        <f t="shared" si="207"/>
        <v>648.21917717773522</v>
      </c>
      <c r="BM318" s="2">
        <f t="shared" si="207"/>
        <v>184.92646170654552</v>
      </c>
      <c r="BN318" s="2">
        <f t="shared" si="207"/>
        <v>17.500263712836485</v>
      </c>
      <c r="BO318" s="2">
        <f t="shared" si="214"/>
        <v>5224.9968874190154</v>
      </c>
      <c r="BP318" s="2">
        <f t="shared" si="214"/>
        <v>327.94200095743639</v>
      </c>
      <c r="BQ318" s="2">
        <f t="shared" si="214"/>
        <v>7.9166791731717261</v>
      </c>
      <c r="BR318" s="11">
        <f t="shared" si="215"/>
        <v>2.9864790193421781E-2</v>
      </c>
      <c r="BS318" s="17">
        <f t="shared" si="204"/>
        <v>6.922516073503039E-5</v>
      </c>
      <c r="BT318" s="17">
        <f t="shared" si="205"/>
        <v>5.0214974995346925E-4</v>
      </c>
      <c r="BU318" s="12">
        <f>(BU$3*tempmid!$I428+BU$4*tempmid!$I428^2+BU$5*tempmid!$I428^6)*(K318/K$56)^$BW$1</f>
        <v>-28.481952061623677</v>
      </c>
      <c r="BV318" s="12">
        <f>(BV$3*tempmid!$I428+BV$4*tempmid!$I428^2+BV$5*tempmid!$I428^6)*(L318/L$56)^$BW$1</f>
        <v>-19.645249432192387</v>
      </c>
      <c r="BW318" s="12">
        <f>(BW$3*tempmid!$I428+BW$4*tempmid!$I428^2+BW$5*tempmid!$I428^6)*(M318/M$56)^$BW$1</f>
        <v>-17.553404358195987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242"/>
        <v>2273</v>
      </c>
      <c r="B319" s="5">
        <f t="shared" si="243"/>
        <v>1165.4056742589771</v>
      </c>
      <c r="C319" s="5">
        <f t="shared" si="243"/>
        <v>2964.1699043530903</v>
      </c>
      <c r="D319" s="5">
        <f t="shared" si="243"/>
        <v>4369.9563334377472</v>
      </c>
      <c r="E319" s="15">
        <f t="shared" si="244"/>
        <v>5.6876932128206659E-9</v>
      </c>
      <c r="F319" s="15">
        <f t="shared" si="244"/>
        <v>1.120513702025892E-8</v>
      </c>
      <c r="G319" s="15">
        <f t="shared" si="244"/>
        <v>2.2874888636174622E-8</v>
      </c>
      <c r="H319" s="5">
        <f t="shared" si="245"/>
        <v>289730.65185540949</v>
      </c>
      <c r="I319" s="5">
        <f t="shared" si="245"/>
        <v>150851.87051690414</v>
      </c>
      <c r="J319" s="5">
        <f t="shared" si="245"/>
        <v>53162.737873557118</v>
      </c>
      <c r="K319" s="5">
        <f t="shared" si="246"/>
        <v>248609.26821866957</v>
      </c>
      <c r="L319" s="5">
        <f t="shared" si="246"/>
        <v>50891.77590507469</v>
      </c>
      <c r="M319" s="5">
        <f t="shared" si="246"/>
        <v>12165.507803080307</v>
      </c>
      <c r="N319" s="15">
        <f t="shared" si="247"/>
        <v>-9.187847197312804E-4</v>
      </c>
      <c r="O319" s="15">
        <f t="shared" si="247"/>
        <v>9.0644808094042517E-4</v>
      </c>
      <c r="P319" s="15">
        <f t="shared" si="247"/>
        <v>9.8001086295540496E-4</v>
      </c>
      <c r="Q319" s="5">
        <f t="shared" si="248"/>
        <v>2384.8297210136302</v>
      </c>
      <c r="R319" s="5">
        <f t="shared" si="248"/>
        <v>3601.5179178798389</v>
      </c>
      <c r="S319" s="5">
        <f t="shared" si="248"/>
        <v>2661.0176573824656</v>
      </c>
      <c r="T319" s="5">
        <f t="shared" si="249"/>
        <v>8.2311957873334816</v>
      </c>
      <c r="U319" s="5">
        <f t="shared" si="249"/>
        <v>23.874532715696493</v>
      </c>
      <c r="V319" s="5">
        <f t="shared" si="249"/>
        <v>50.05418764758619</v>
      </c>
      <c r="W319" s="15">
        <f t="shared" si="250"/>
        <v>-1.0734613539272964E-2</v>
      </c>
      <c r="X319" s="15">
        <f t="shared" si="250"/>
        <v>-1.217998157191269E-2</v>
      </c>
      <c r="Y319" s="15">
        <f t="shared" si="250"/>
        <v>-9.7425357312937999E-3</v>
      </c>
      <c r="Z319" s="5">
        <f t="shared" si="253"/>
        <v>1633.6646936871689</v>
      </c>
      <c r="AA319" s="5">
        <f t="shared" si="253"/>
        <v>10069.811294680176</v>
      </c>
      <c r="AB319" s="5">
        <f t="shared" si="253"/>
        <v>77093.072111766101</v>
      </c>
      <c r="AC319" s="16">
        <f t="shared" si="239"/>
        <v>0.79606562083428911</v>
      </c>
      <c r="AD319" s="16">
        <f t="shared" si="239"/>
        <v>3.1088001772728471</v>
      </c>
      <c r="AE319" s="16">
        <f t="shared" si="239"/>
        <v>30.465961159213798</v>
      </c>
      <c r="AF319" s="15">
        <f t="shared" si="209"/>
        <v>-4.0504037456468023E-3</v>
      </c>
      <c r="AG319" s="15">
        <f t="shared" si="209"/>
        <v>2.9673830763510267E-4</v>
      </c>
      <c r="AH319" s="15">
        <f t="shared" si="209"/>
        <v>9.7937136394747881E-3</v>
      </c>
      <c r="AI319" s="1">
        <f t="shared" si="240"/>
        <v>583497.42330757901</v>
      </c>
      <c r="AJ319" s="1">
        <f t="shared" si="240"/>
        <v>298324.10302520118</v>
      </c>
      <c r="AK319" s="1">
        <f t="shared" si="240"/>
        <v>105084.02459751155</v>
      </c>
      <c r="AL319" s="14">
        <f t="shared" si="251"/>
        <v>100.58860650071493</v>
      </c>
      <c r="AM319" s="14">
        <f t="shared" si="251"/>
        <v>25.219859337348332</v>
      </c>
      <c r="AN319" s="14">
        <f t="shared" si="251"/>
        <v>7.8148239450260153</v>
      </c>
      <c r="AO319" s="11">
        <f t="shared" si="252"/>
        <v>1.4667917168608123E-3</v>
      </c>
      <c r="AP319" s="11">
        <f t="shared" si="252"/>
        <v>1.8477707020144087E-3</v>
      </c>
      <c r="AQ319" s="11">
        <f t="shared" si="252"/>
        <v>1.6761611678760182E-3</v>
      </c>
      <c r="AR319" s="1">
        <f t="shared" si="254"/>
        <v>289730.65185540949</v>
      </c>
      <c r="AS319" s="1">
        <f t="shared" si="254"/>
        <v>150851.87051690414</v>
      </c>
      <c r="AT319" s="1">
        <f t="shared" si="254"/>
        <v>53162.737873557118</v>
      </c>
      <c r="AU319" s="1">
        <f t="shared" si="210"/>
        <v>57946.130371081905</v>
      </c>
      <c r="AV319" s="1">
        <f t="shared" si="210"/>
        <v>30170.374103380829</v>
      </c>
      <c r="AW319" s="1">
        <f t="shared" si="210"/>
        <v>10632.547574711425</v>
      </c>
      <c r="AX319" s="1">
        <f t="shared" si="211"/>
        <v>198887.41457493562</v>
      </c>
      <c r="AY319" s="1">
        <f t="shared" si="211"/>
        <v>40713.420724059746</v>
      </c>
      <c r="AZ319" s="1">
        <f t="shared" si="211"/>
        <v>9732.4062424642452</v>
      </c>
      <c r="BA319" s="1">
        <f t="shared" si="212"/>
        <v>14218.525155111025</v>
      </c>
      <c r="BB319" s="1">
        <f t="shared" si="212"/>
        <v>31462.62734145674</v>
      </c>
      <c r="BC319" s="1">
        <f t="shared" si="212"/>
        <v>40130.2548694832</v>
      </c>
      <c r="BD319" s="1">
        <f>SUM(BA319:BC319)*BT319*0.75+0.1*econlow!BD319+0.15*econhigh!BD319</f>
        <v>41.668489383222777</v>
      </c>
      <c r="BE319" s="2">
        <f t="shared" si="241"/>
        <v>0.14950789050460667</v>
      </c>
      <c r="BF319" s="2">
        <f t="shared" si="241"/>
        <v>0.11076968641152254</v>
      </c>
      <c r="BG319" s="2">
        <f t="shared" si="241"/>
        <v>5.7402569690651904E-2</v>
      </c>
      <c r="BH319" s="2">
        <f t="shared" si="206"/>
        <v>6.5149109619874593E-2</v>
      </c>
      <c r="BI319" s="2">
        <f t="shared" si="213"/>
        <v>2.2352609323137459E-3</v>
      </c>
      <c r="BJ319" s="2">
        <f t="shared" si="213"/>
        <v>1.2269923427707043E-3</v>
      </c>
      <c r="BK319" s="2">
        <f t="shared" si="213"/>
        <v>3.295055007090149E-4</v>
      </c>
      <c r="BL319" s="2">
        <f t="shared" si="207"/>
        <v>647.62360698619193</v>
      </c>
      <c r="BM319" s="2">
        <f t="shared" si="207"/>
        <v>185.09409001687914</v>
      </c>
      <c r="BN319" s="2">
        <f t="shared" si="207"/>
        <v>17.517414562088547</v>
      </c>
      <c r="BO319" s="2">
        <f t="shared" si="214"/>
        <v>5303.0488742044972</v>
      </c>
      <c r="BP319" s="2">
        <f t="shared" si="214"/>
        <v>331.87939481203136</v>
      </c>
      <c r="BQ319" s="2">
        <f t="shared" si="214"/>
        <v>7.9168664113126415</v>
      </c>
      <c r="BR319" s="11">
        <f t="shared" si="215"/>
        <v>2.9842486359974413E-2</v>
      </c>
      <c r="BS319" s="17">
        <f t="shared" ref="BS319:BS346" si="255">BS318/(1+BR318)</f>
        <v>6.7217717698678703E-5</v>
      </c>
      <c r="BT319" s="17">
        <f t="shared" ref="BT319:BT346" si="256">BT318/(1+BR$5)</f>
        <v>4.8752402908103806E-4</v>
      </c>
      <c r="BU319" s="12">
        <f>(BU$3*tempmid!$I429+BU$4*tempmid!$I429^2+BU$5*tempmid!$I429^6)*(K319/K$56)^$BW$1</f>
        <v>-28.64256150192379</v>
      </c>
      <c r="BV319" s="12">
        <f>(BV$3*tempmid!$I429+BV$4*tempmid!$I429^2+BV$5*tempmid!$I429^6)*(L319/L$56)^$BW$1</f>
        <v>-19.739146280826549</v>
      </c>
      <c r="BW319" s="12">
        <f>(BW$3*tempmid!$I429+BW$4*tempmid!$I429^2+BW$5*tempmid!$I429^6)*(M319/M$56)^$BW$1</f>
        <v>-17.630425418614131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242"/>
        <v>2274</v>
      </c>
      <c r="B320" s="5">
        <f t="shared" si="243"/>
        <v>1165.4056805560235</v>
      </c>
      <c r="C320" s="5">
        <f t="shared" si="243"/>
        <v>2964.1699359063236</v>
      </c>
      <c r="D320" s="5">
        <f t="shared" si="243"/>
        <v>4369.9564284018988</v>
      </c>
      <c r="E320" s="15">
        <f t="shared" si="244"/>
        <v>5.4033085521796321E-9</v>
      </c>
      <c r="F320" s="15">
        <f t="shared" si="244"/>
        <v>1.0644880169245973E-8</v>
      </c>
      <c r="G320" s="15">
        <f t="shared" si="244"/>
        <v>2.173114420436589E-8</v>
      </c>
      <c r="H320" s="5">
        <f t="shared" si="245"/>
        <v>289457.67561745649</v>
      </c>
      <c r="I320" s="5">
        <f t="shared" si="245"/>
        <v>150985.14298549449</v>
      </c>
      <c r="J320" s="5">
        <f t="shared" si="245"/>
        <v>53213.754768688726</v>
      </c>
      <c r="K320" s="5">
        <f t="shared" si="246"/>
        <v>248375.03407341737</v>
      </c>
      <c r="L320" s="5">
        <f t="shared" si="246"/>
        <v>50936.736506414003</v>
      </c>
      <c r="M320" s="5">
        <f t="shared" si="246"/>
        <v>12177.18200182355</v>
      </c>
      <c r="N320" s="15">
        <f t="shared" si="247"/>
        <v>-9.4217784771477575E-4</v>
      </c>
      <c r="O320" s="15">
        <f t="shared" si="247"/>
        <v>8.8345514652843349E-4</v>
      </c>
      <c r="P320" s="15">
        <f t="shared" si="247"/>
        <v>9.5961458676541156E-4</v>
      </c>
      <c r="Q320" s="5">
        <f t="shared" si="248"/>
        <v>2357.0066945687799</v>
      </c>
      <c r="R320" s="5">
        <f t="shared" si="248"/>
        <v>3560.7945594370844</v>
      </c>
      <c r="S320" s="5">
        <f t="shared" si="248"/>
        <v>2637.6213283866423</v>
      </c>
      <c r="T320" s="5">
        <f t="shared" si="249"/>
        <v>8.1428370815903648</v>
      </c>
      <c r="U320" s="5">
        <f t="shared" si="249"/>
        <v>23.583741347181284</v>
      </c>
      <c r="V320" s="5">
        <f t="shared" si="249"/>
        <v>49.566532935928699</v>
      </c>
      <c r="W320" s="15">
        <f t="shared" si="250"/>
        <v>-1.0734613539272964E-2</v>
      </c>
      <c r="X320" s="15">
        <f t="shared" si="250"/>
        <v>-1.217998157191269E-2</v>
      </c>
      <c r="Y320" s="15">
        <f t="shared" si="250"/>
        <v>-9.7425357312937999E-3</v>
      </c>
      <c r="Z320" s="5">
        <f t="shared" si="253"/>
        <v>1608.1031137409493</v>
      </c>
      <c r="AA320" s="5">
        <f t="shared" si="253"/>
        <v>9959.132254773147</v>
      </c>
      <c r="AB320" s="5">
        <f t="shared" si="253"/>
        <v>77165.212162834578</v>
      </c>
      <c r="AC320" s="16">
        <f t="shared" si="239"/>
        <v>0.79284123366188131</v>
      </c>
      <c r="AD320" s="16">
        <f t="shared" si="239"/>
        <v>3.1097226773762268</v>
      </c>
      <c r="AE320" s="16">
        <f t="shared" si="239"/>
        <v>30.764336058558499</v>
      </c>
      <c r="AF320" s="15">
        <f t="shared" si="209"/>
        <v>-4.0504037456468023E-3</v>
      </c>
      <c r="AG320" s="15">
        <f t="shared" si="209"/>
        <v>2.9673830763510267E-4</v>
      </c>
      <c r="AH320" s="15">
        <f t="shared" si="209"/>
        <v>9.7937136394747881E-3</v>
      </c>
      <c r="AI320" s="1">
        <f t="shared" si="240"/>
        <v>583093.81134790299</v>
      </c>
      <c r="AJ320" s="1">
        <f t="shared" si="240"/>
        <v>298662.06682606193</v>
      </c>
      <c r="AK320" s="1">
        <f t="shared" si="240"/>
        <v>105208.16971247182</v>
      </c>
      <c r="AL320" s="14">
        <f t="shared" si="251"/>
        <v>100.7346736101925</v>
      </c>
      <c r="AM320" s="14">
        <f t="shared" si="251"/>
        <v>25.265993849368886</v>
      </c>
      <c r="AN320" s="14">
        <f t="shared" si="251"/>
        <v>7.8277918604121517</v>
      </c>
      <c r="AO320" s="11">
        <f t="shared" si="252"/>
        <v>1.4521237996922042E-3</v>
      </c>
      <c r="AP320" s="11">
        <f t="shared" si="252"/>
        <v>1.8292929949942647E-3</v>
      </c>
      <c r="AQ320" s="11">
        <f t="shared" si="252"/>
        <v>1.6593995561972579E-3</v>
      </c>
      <c r="AR320" s="1">
        <f t="shared" si="254"/>
        <v>289457.67561745649</v>
      </c>
      <c r="AS320" s="1">
        <f t="shared" si="254"/>
        <v>150985.14298549449</v>
      </c>
      <c r="AT320" s="1">
        <f t="shared" si="254"/>
        <v>53213.754768688726</v>
      </c>
      <c r="AU320" s="1">
        <f t="shared" si="210"/>
        <v>57891.535123491303</v>
      </c>
      <c r="AV320" s="1">
        <f t="shared" si="210"/>
        <v>30197.028597098899</v>
      </c>
      <c r="AW320" s="1">
        <f t="shared" si="210"/>
        <v>10642.750953737746</v>
      </c>
      <c r="AX320" s="1">
        <f t="shared" si="211"/>
        <v>198700.02725873387</v>
      </c>
      <c r="AY320" s="1">
        <f t="shared" si="211"/>
        <v>40749.3892051312</v>
      </c>
      <c r="AZ320" s="1">
        <f t="shared" si="211"/>
        <v>9741.7456014588406</v>
      </c>
      <c r="BA320" s="1">
        <f t="shared" si="212"/>
        <v>14217.426694932363</v>
      </c>
      <c r="BB320" s="1">
        <f t="shared" si="212"/>
        <v>31465.245231481607</v>
      </c>
      <c r="BC320" s="1">
        <f t="shared" si="212"/>
        <v>40134.447204718679</v>
      </c>
      <c r="BD320" s="1">
        <f>SUM(BA320:BC320)*BT320*0.75+0.1*econlow!BD320+0.15*econhigh!BD320</f>
        <v>40.453659131170745</v>
      </c>
      <c r="BE320" s="2">
        <f t="shared" si="241"/>
        <v>0.14950789050460667</v>
      </c>
      <c r="BF320" s="2">
        <f t="shared" si="241"/>
        <v>0.11076968641152254</v>
      </c>
      <c r="BG320" s="2">
        <f t="shared" si="241"/>
        <v>5.7402569690651904E-2</v>
      </c>
      <c r="BH320" s="2">
        <f t="shared" si="206"/>
        <v>6.5061605878422968E-2</v>
      </c>
      <c r="BI320" s="2">
        <f t="shared" si="213"/>
        <v>2.2352609323137459E-3</v>
      </c>
      <c r="BJ320" s="2">
        <f t="shared" si="213"/>
        <v>1.2269923427707043E-3</v>
      </c>
      <c r="BK320" s="2">
        <f t="shared" si="213"/>
        <v>3.295055007090149E-4</v>
      </c>
      <c r="BL320" s="2">
        <f t="shared" si="207"/>
        <v>647.0134338660456</v>
      </c>
      <c r="BM320" s="2">
        <f t="shared" si="207"/>
        <v>185.25761431534164</v>
      </c>
      <c r="BN320" s="2">
        <f t="shared" si="207"/>
        <v>17.534224909663507</v>
      </c>
      <c r="BO320" s="2">
        <f t="shared" si="214"/>
        <v>5382.2676048750009</v>
      </c>
      <c r="BP320" s="2">
        <f t="shared" si="214"/>
        <v>335.86413983580701</v>
      </c>
      <c r="BQ320" s="2">
        <f t="shared" si="214"/>
        <v>7.9170553180494423</v>
      </c>
      <c r="BR320" s="11">
        <f t="shared" si="215"/>
        <v>2.9820363666665378E-2</v>
      </c>
      <c r="BS320" s="17">
        <f t="shared" si="255"/>
        <v>6.5269901551899271E-5</v>
      </c>
      <c r="BT320" s="17">
        <f t="shared" si="256"/>
        <v>4.7332430007867774E-4</v>
      </c>
      <c r="BU320" s="12">
        <f>(BU$3*tempmid!$I430+BU$4*tempmid!$I430^2+BU$5*tempmid!$I430^6)*(K320/K$56)^$BW$1</f>
        <v>-28.803078062258852</v>
      </c>
      <c r="BV320" s="12">
        <f>(BV$3*tempmid!$I430+BV$4*tempmid!$I430^2+BV$5*tempmid!$I430^6)*(L320/L$56)^$BW$1</f>
        <v>-19.832889343913244</v>
      </c>
      <c r="BW320" s="12">
        <f>(BW$3*tempmid!$I430+BW$4*tempmid!$I430^2+BW$5*tempmid!$I430^6)*(M320/M$56)^$BW$1</f>
        <v>-17.707302538293991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242"/>
        <v>2275</v>
      </c>
      <c r="B321" s="5">
        <f t="shared" si="243"/>
        <v>1165.4056865382177</v>
      </c>
      <c r="C321" s="5">
        <f t="shared" si="243"/>
        <v>2964.1699658818952</v>
      </c>
      <c r="D321" s="5">
        <f t="shared" si="243"/>
        <v>4369.9565186178443</v>
      </c>
      <c r="E321" s="15">
        <f t="shared" si="244"/>
        <v>5.1331431245706503E-9</v>
      </c>
      <c r="F321" s="15">
        <f t="shared" si="244"/>
        <v>1.0112636160783674E-8</v>
      </c>
      <c r="G321" s="15">
        <f t="shared" si="244"/>
        <v>2.0644586994147596E-8</v>
      </c>
      <c r="H321" s="5">
        <f t="shared" si="245"/>
        <v>289178.22695472563</v>
      </c>
      <c r="I321" s="5">
        <f t="shared" si="245"/>
        <v>151115.09603530559</v>
      </c>
      <c r="J321" s="5">
        <f t="shared" si="245"/>
        <v>53263.746299866034</v>
      </c>
      <c r="K321" s="5">
        <f t="shared" si="246"/>
        <v>248135.24620230391</v>
      </c>
      <c r="L321" s="5">
        <f t="shared" si="246"/>
        <v>50980.577286277861</v>
      </c>
      <c r="M321" s="5">
        <f t="shared" si="246"/>
        <v>12188.621573908156</v>
      </c>
      <c r="N321" s="15">
        <f t="shared" si="247"/>
        <v>-9.6542662594090167E-4</v>
      </c>
      <c r="O321" s="15">
        <f t="shared" si="247"/>
        <v>8.6069078764672291E-4</v>
      </c>
      <c r="P321" s="15">
        <f t="shared" si="247"/>
        <v>9.3942687913295408E-4</v>
      </c>
      <c r="Q321" s="5">
        <f t="shared" si="248"/>
        <v>2329.4540603258847</v>
      </c>
      <c r="R321" s="5">
        <f t="shared" si="248"/>
        <v>3520.4515974826654</v>
      </c>
      <c r="S321" s="5">
        <f t="shared" si="248"/>
        <v>2614.3779741295466</v>
      </c>
      <c r="T321" s="5">
        <f t="shared" si="249"/>
        <v>8.0554268724062315</v>
      </c>
      <c r="U321" s="5">
        <f t="shared" si="249"/>
        <v>23.296491812175862</v>
      </c>
      <c r="V321" s="5">
        <f t="shared" si="249"/>
        <v>49.083629217724059</v>
      </c>
      <c r="W321" s="15">
        <f t="shared" si="250"/>
        <v>-1.0734613539272964E-2</v>
      </c>
      <c r="X321" s="15">
        <f t="shared" si="250"/>
        <v>-1.217998157191269E-2</v>
      </c>
      <c r="Y321" s="15">
        <f t="shared" si="250"/>
        <v>-9.7425357312937999E-3</v>
      </c>
      <c r="Z321" s="5">
        <f t="shared" si="253"/>
        <v>1582.90442556626</v>
      </c>
      <c r="AA321" s="5">
        <f t="shared" si="253"/>
        <v>9849.4434341341348</v>
      </c>
      <c r="AB321" s="5">
        <f t="shared" si="253"/>
        <v>77235.845817422582</v>
      </c>
      <c r="AC321" s="16">
        <f t="shared" si="239"/>
        <v>0.78962990655935394</v>
      </c>
      <c r="AD321" s="16">
        <f t="shared" si="239"/>
        <v>3.110645451220726</v>
      </c>
      <c r="AE321" s="16">
        <f t="shared" si="239"/>
        <v>31.065633156224589</v>
      </c>
      <c r="AF321" s="15">
        <f t="shared" si="209"/>
        <v>-4.0504037456468023E-3</v>
      </c>
      <c r="AG321" s="15">
        <f t="shared" si="209"/>
        <v>2.9673830763510267E-4</v>
      </c>
      <c r="AH321" s="15">
        <f t="shared" si="209"/>
        <v>9.7937136394747881E-3</v>
      </c>
      <c r="AI321" s="1">
        <f t="shared" si="240"/>
        <v>582675.96533660404</v>
      </c>
      <c r="AJ321" s="1">
        <f t="shared" si="240"/>
        <v>298992.88874055463</v>
      </c>
      <c r="AK321" s="1">
        <f t="shared" si="240"/>
        <v>105330.10369496238</v>
      </c>
      <c r="AL321" s="14">
        <f t="shared" si="251"/>
        <v>100.87949003502605</v>
      </c>
      <c r="AM321" s="14">
        <f t="shared" si="251"/>
        <v>25.311750565873506</v>
      </c>
      <c r="AN321" s="14">
        <f t="shared" si="251"/>
        <v>7.840651400407932</v>
      </c>
      <c r="AO321" s="11">
        <f t="shared" si="252"/>
        <v>1.4376025616952821E-3</v>
      </c>
      <c r="AP321" s="11">
        <f t="shared" si="252"/>
        <v>1.811000065044322E-3</v>
      </c>
      <c r="AQ321" s="11">
        <f t="shared" si="252"/>
        <v>1.6428055606352854E-3</v>
      </c>
      <c r="AR321" s="1">
        <f t="shared" si="254"/>
        <v>289178.22695472563</v>
      </c>
      <c r="AS321" s="1">
        <f t="shared" si="254"/>
        <v>151115.09603530559</v>
      </c>
      <c r="AT321" s="1">
        <f t="shared" si="254"/>
        <v>53263.746299866034</v>
      </c>
      <c r="AU321" s="1">
        <f t="shared" si="210"/>
        <v>57835.64539094513</v>
      </c>
      <c r="AV321" s="1">
        <f t="shared" si="210"/>
        <v>30223.019207061119</v>
      </c>
      <c r="AW321" s="1">
        <f t="shared" si="210"/>
        <v>10652.749259973207</v>
      </c>
      <c r="AX321" s="1">
        <f t="shared" si="211"/>
        <v>198508.19696184312</v>
      </c>
      <c r="AY321" s="1">
        <f t="shared" si="211"/>
        <v>40784.461829022293</v>
      </c>
      <c r="AZ321" s="1">
        <f t="shared" si="211"/>
        <v>9750.8972591265247</v>
      </c>
      <c r="BA321" s="1">
        <f t="shared" si="212"/>
        <v>14216.301110775485</v>
      </c>
      <c r="BB321" s="1">
        <f t="shared" si="212"/>
        <v>31467.795686178692</v>
      </c>
      <c r="BC321" s="1">
        <f t="shared" si="212"/>
        <v>40138.551360805548</v>
      </c>
      <c r="BD321" s="1">
        <f>SUM(BA321:BC321)*BT321*0.75+0.1*econlow!BD321+0.15*econhigh!BD321</f>
        <v>39.27367743596529</v>
      </c>
      <c r="BE321" s="2">
        <f t="shared" si="241"/>
        <v>0.14950789050460667</v>
      </c>
      <c r="BF321" s="2">
        <f t="shared" si="241"/>
        <v>0.11076968641152254</v>
      </c>
      <c r="BG321" s="2">
        <f t="shared" si="241"/>
        <v>5.7402569690651904E-2</v>
      </c>
      <c r="BH321" s="2">
        <f t="shared" si="206"/>
        <v>6.4974961655290431E-2</v>
      </c>
      <c r="BI321" s="2">
        <f t="shared" si="213"/>
        <v>2.2352609323137459E-3</v>
      </c>
      <c r="BJ321" s="2">
        <f t="shared" si="213"/>
        <v>1.2269923427707043E-3</v>
      </c>
      <c r="BK321" s="2">
        <f t="shared" si="213"/>
        <v>3.295055007090149E-4</v>
      </c>
      <c r="BL321" s="2">
        <f t="shared" si="207"/>
        <v>646.38879318765601</v>
      </c>
      <c r="BM321" s="2">
        <f t="shared" si="207"/>
        <v>185.41706571237955</v>
      </c>
      <c r="BN321" s="2">
        <f t="shared" si="207"/>
        <v>17.550697394175298</v>
      </c>
      <c r="BO321" s="2">
        <f t="shared" si="214"/>
        <v>5462.6705180127301</v>
      </c>
      <c r="BP321" s="2">
        <f t="shared" si="214"/>
        <v>339.89680557720646</v>
      </c>
      <c r="BQ321" s="2">
        <f t="shared" si="214"/>
        <v>7.9172458761979891</v>
      </c>
      <c r="BR321" s="11">
        <f t="shared" si="215"/>
        <v>2.979841976414796E-2</v>
      </c>
      <c r="BS321" s="17">
        <f t="shared" si="255"/>
        <v>6.3379890177648476E-5</v>
      </c>
      <c r="BT321" s="17">
        <f t="shared" si="256"/>
        <v>4.5953815541619196E-4</v>
      </c>
      <c r="BU321" s="12">
        <f>(BU$3*tempmid!$I431+BU$4*tempmid!$I431^2+BU$5*tempmid!$I431^6)*(K321/K$56)^$BW$1</f>
        <v>-28.963503359112408</v>
      </c>
      <c r="BV321" s="12">
        <f>(BV$3*tempmid!$I431+BV$4*tempmid!$I431^2+BV$5*tempmid!$I431^6)*(L321/L$56)^$BW$1</f>
        <v>-19.926479450856789</v>
      </c>
      <c r="BW321" s="12">
        <f>(BW$3*tempmid!$I431+BW$4*tempmid!$I431^2+BW$5*tempmid!$I431^6)*(M321/M$56)^$BW$1</f>
        <v>-17.784036415591338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242"/>
        <v>2276</v>
      </c>
      <c r="B322" s="5">
        <f t="shared" si="243"/>
        <v>1165.4056922213019</v>
      </c>
      <c r="C322" s="5">
        <f t="shared" si="243"/>
        <v>2964.1699943586887</v>
      </c>
      <c r="D322" s="5">
        <f t="shared" si="243"/>
        <v>4369.9566043229952</v>
      </c>
      <c r="E322" s="15">
        <f t="shared" si="244"/>
        <v>4.8764859683421175E-9</v>
      </c>
      <c r="F322" s="15">
        <f t="shared" si="244"/>
        <v>9.6070043527444895E-9</v>
      </c>
      <c r="G322" s="15">
        <f t="shared" si="244"/>
        <v>1.9612357644440214E-8</v>
      </c>
      <c r="H322" s="5">
        <f t="shared" si="245"/>
        <v>288892.36596863106</v>
      </c>
      <c r="I322" s="5">
        <f t="shared" si="245"/>
        <v>151241.75499763928</v>
      </c>
      <c r="J322" s="5">
        <f t="shared" si="245"/>
        <v>53312.720460999459</v>
      </c>
      <c r="K322" s="5">
        <f t="shared" si="246"/>
        <v>247889.95617310965</v>
      </c>
      <c r="L322" s="5">
        <f t="shared" si="246"/>
        <v>51023.306789245435</v>
      </c>
      <c r="M322" s="5">
        <f t="shared" si="246"/>
        <v>12199.828348011433</v>
      </c>
      <c r="N322" s="15">
        <f t="shared" si="247"/>
        <v>-9.8853360394546286E-4</v>
      </c>
      <c r="O322" s="15">
        <f t="shared" si="247"/>
        <v>8.3815259147868026E-4</v>
      </c>
      <c r="P322" s="15">
        <f t="shared" si="247"/>
        <v>9.1944556940437572E-4</v>
      </c>
      <c r="Q322" s="5">
        <f t="shared" si="248"/>
        <v>2302.1702579026314</v>
      </c>
      <c r="R322" s="5">
        <f t="shared" si="248"/>
        <v>3480.4873317923843</v>
      </c>
      <c r="S322" s="5">
        <f t="shared" si="248"/>
        <v>2591.2877134723617</v>
      </c>
      <c r="T322" s="5">
        <f t="shared" si="249"/>
        <v>7.9689549780370763</v>
      </c>
      <c r="U322" s="5">
        <f t="shared" si="249"/>
        <v>23.012740971213347</v>
      </c>
      <c r="V322" s="5">
        <f t="shared" si="249"/>
        <v>48.605430206248805</v>
      </c>
      <c r="W322" s="15">
        <f t="shared" si="250"/>
        <v>-1.0734613539272964E-2</v>
      </c>
      <c r="X322" s="15">
        <f t="shared" si="250"/>
        <v>-1.217998157191269E-2</v>
      </c>
      <c r="Y322" s="15">
        <f t="shared" si="250"/>
        <v>-9.7425357312937999E-3</v>
      </c>
      <c r="Z322" s="5">
        <f t="shared" si="253"/>
        <v>1558.0643378106224</v>
      </c>
      <c r="AA322" s="5">
        <f t="shared" si="253"/>
        <v>9740.7411582435889</v>
      </c>
      <c r="AB322" s="5">
        <f t="shared" si="253"/>
        <v>77304.984897235321</v>
      </c>
      <c r="AC322" s="16">
        <f t="shared" si="239"/>
        <v>0.78643158662815116</v>
      </c>
      <c r="AD322" s="16">
        <f t="shared" si="239"/>
        <v>3.111568498887574</v>
      </c>
      <c r="AE322" s="16">
        <f t="shared" si="239"/>
        <v>31.369881071385628</v>
      </c>
      <c r="AF322" s="15">
        <f t="shared" si="209"/>
        <v>-4.0504037456468023E-3</v>
      </c>
      <c r="AG322" s="15">
        <f t="shared" si="209"/>
        <v>2.9673830763510267E-4</v>
      </c>
      <c r="AH322" s="15">
        <f t="shared" si="209"/>
        <v>9.7937136394747881E-3</v>
      </c>
      <c r="AI322" s="1">
        <f t="shared" si="240"/>
        <v>582244.01419388875</v>
      </c>
      <c r="AJ322" s="1">
        <f t="shared" si="240"/>
        <v>299316.61907356029</v>
      </c>
      <c r="AK322" s="1">
        <f t="shared" si="240"/>
        <v>105449.84258543936</v>
      </c>
      <c r="AL322" s="14">
        <f t="shared" si="251"/>
        <v>101.02306440218995</v>
      </c>
      <c r="AM322" s="14">
        <f t="shared" si="251"/>
        <v>25.35713175197548</v>
      </c>
      <c r="AN322" s="14">
        <f t="shared" si="251"/>
        <v>7.8534032594703289</v>
      </c>
      <c r="AO322" s="11">
        <f t="shared" si="252"/>
        <v>1.4232265360783294E-3</v>
      </c>
      <c r="AP322" s="11">
        <f t="shared" si="252"/>
        <v>1.7928900643938788E-3</v>
      </c>
      <c r="AQ322" s="11">
        <f t="shared" si="252"/>
        <v>1.6263775050289326E-3</v>
      </c>
      <c r="AR322" s="1">
        <f t="shared" si="254"/>
        <v>288892.36596863106</v>
      </c>
      <c r="AS322" s="1">
        <f t="shared" si="254"/>
        <v>151241.75499763928</v>
      </c>
      <c r="AT322" s="1">
        <f t="shared" si="254"/>
        <v>53312.720460999459</v>
      </c>
      <c r="AU322" s="1">
        <f t="shared" si="210"/>
        <v>57778.473193726211</v>
      </c>
      <c r="AV322" s="1">
        <f t="shared" si="210"/>
        <v>30248.350999527858</v>
      </c>
      <c r="AW322" s="1">
        <f t="shared" si="210"/>
        <v>10662.544092199892</v>
      </c>
      <c r="AX322" s="1">
        <f t="shared" si="211"/>
        <v>198311.96493848774</v>
      </c>
      <c r="AY322" s="1">
        <f t="shared" si="211"/>
        <v>40818.645431396348</v>
      </c>
      <c r="AZ322" s="1">
        <f t="shared" si="211"/>
        <v>9759.8626784091484</v>
      </c>
      <c r="BA322" s="1">
        <f t="shared" si="212"/>
        <v>14215.148567620092</v>
      </c>
      <c r="BB322" s="1">
        <f t="shared" si="212"/>
        <v>31470.279374669335</v>
      </c>
      <c r="BC322" s="1">
        <f t="shared" si="212"/>
        <v>40142.56823924966</v>
      </c>
      <c r="BD322" s="1">
        <f>SUM(BA322:BC322)*BT322*0.75+0.1*econlow!BD322+0.15*econhigh!BD322</f>
        <v>38.127395659623389</v>
      </c>
      <c r="BE322" s="2">
        <f t="shared" si="241"/>
        <v>0.14950789050460667</v>
      </c>
      <c r="BF322" s="2">
        <f t="shared" si="241"/>
        <v>0.11076968641152254</v>
      </c>
      <c r="BG322" s="2">
        <f t="shared" si="241"/>
        <v>5.7402569690651904E-2</v>
      </c>
      <c r="BH322" s="2">
        <f t="shared" si="206"/>
        <v>6.4889171370762902E-2</v>
      </c>
      <c r="BI322" s="2">
        <f t="shared" si="213"/>
        <v>2.2352609323137459E-3</v>
      </c>
      <c r="BJ322" s="2">
        <f t="shared" si="213"/>
        <v>1.2269923427707043E-3</v>
      </c>
      <c r="BK322" s="2">
        <f t="shared" si="213"/>
        <v>3.295055007090149E-4</v>
      </c>
      <c r="BL322" s="2">
        <f t="shared" si="207"/>
        <v>645.74981929336616</v>
      </c>
      <c r="BM322" s="2">
        <f t="shared" si="207"/>
        <v>185.57247528930628</v>
      </c>
      <c r="BN322" s="2">
        <f t="shared" si="207"/>
        <v>17.56683464966137</v>
      </c>
      <c r="BO322" s="2">
        <f t="shared" si="214"/>
        <v>5544.2753127316182</v>
      </c>
      <c r="BP322" s="2">
        <f t="shared" si="214"/>
        <v>343.97796843700672</v>
      </c>
      <c r="BQ322" s="2">
        <f t="shared" si="214"/>
        <v>7.9174380687841301</v>
      </c>
      <c r="BR322" s="11">
        <f t="shared" si="215"/>
        <v>2.9776652329908421E-2</v>
      </c>
      <c r="BS322" s="17">
        <f t="shared" si="255"/>
        <v>6.154591904711236E-5</v>
      </c>
      <c r="BT322" s="17">
        <f t="shared" si="256"/>
        <v>4.4615354894775918E-4</v>
      </c>
      <c r="BU322" s="12">
        <f>(BU$3*tempmid!$I432+BU$4*tempmid!$I432^2+BU$5*tempmid!$I432^6)*(K322/K$56)^$BW$1</f>
        <v>-29.123839025429433</v>
      </c>
      <c r="BV322" s="12">
        <f>(BV$3*tempmid!$I432+BV$4*tempmid!$I432^2+BV$5*tempmid!$I432^6)*(L322/L$56)^$BW$1</f>
        <v>-20.019917429430699</v>
      </c>
      <c r="BW322" s="12">
        <f>(BW$3*tempmid!$I432+BW$4*tempmid!$I432^2+BW$5*tempmid!$I432^6)*(M322/M$56)^$BW$1</f>
        <v>-17.860627746936348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242"/>
        <v>2277</v>
      </c>
      <c r="B323" s="5">
        <f t="shared" si="243"/>
        <v>1165.4056976202321</v>
      </c>
      <c r="C323" s="5">
        <f t="shared" si="243"/>
        <v>2964.1700214116427</v>
      </c>
      <c r="D323" s="5">
        <f t="shared" si="243"/>
        <v>4369.956685742889</v>
      </c>
      <c r="E323" s="15">
        <f t="shared" si="244"/>
        <v>4.6326616699250113E-9</v>
      </c>
      <c r="F323" s="15">
        <f t="shared" si="244"/>
        <v>9.1266541351072643E-9</v>
      </c>
      <c r="G323" s="15">
        <f t="shared" si="244"/>
        <v>1.8631739762218202E-8</v>
      </c>
      <c r="H323" s="5">
        <f t="shared" si="245"/>
        <v>288600.15229956718</v>
      </c>
      <c r="I323" s="5">
        <f t="shared" si="245"/>
        <v>151365.14517649374</v>
      </c>
      <c r="J323" s="5">
        <f t="shared" si="245"/>
        <v>53360.685231160001</v>
      </c>
      <c r="K323" s="5">
        <f t="shared" si="246"/>
        <v>247639.21515819858</v>
      </c>
      <c r="L323" s="5">
        <f t="shared" si="246"/>
        <v>51064.933550744267</v>
      </c>
      <c r="M323" s="5">
        <f t="shared" si="246"/>
        <v>12210.804149444042</v>
      </c>
      <c r="N323" s="15">
        <f t="shared" si="247"/>
        <v>-1.0115013080076452E-3</v>
      </c>
      <c r="O323" s="15">
        <f t="shared" si="247"/>
        <v>8.1583817510644252E-4</v>
      </c>
      <c r="P323" s="15">
        <f t="shared" si="247"/>
        <v>8.9966851331957365E-4</v>
      </c>
      <c r="Q323" s="5">
        <f t="shared" si="248"/>
        <v>2275.1537093341171</v>
      </c>
      <c r="R323" s="5">
        <f t="shared" si="248"/>
        <v>3440.9000208335615</v>
      </c>
      <c r="S323" s="5">
        <f t="shared" si="248"/>
        <v>2568.35063537819</v>
      </c>
      <c r="T323" s="5">
        <f t="shared" si="249"/>
        <v>7.8834113260359828</v>
      </c>
      <c r="U323" s="5">
        <f t="shared" si="249"/>
        <v>22.732446210264769</v>
      </c>
      <c r="V323" s="5">
        <f t="shared" si="249"/>
        <v>48.131890065729522</v>
      </c>
      <c r="W323" s="15">
        <f t="shared" si="250"/>
        <v>-1.0734613539272964E-2</v>
      </c>
      <c r="X323" s="15">
        <f t="shared" si="250"/>
        <v>-1.217998157191269E-2</v>
      </c>
      <c r="Y323" s="15">
        <f t="shared" si="250"/>
        <v>-9.7425357312937999E-3</v>
      </c>
      <c r="Z323" s="5">
        <f t="shared" si="253"/>
        <v>1533.5785869573817</v>
      </c>
      <c r="AA323" s="5">
        <f t="shared" si="253"/>
        <v>9633.0216288260344</v>
      </c>
      <c r="AB323" s="5">
        <f t="shared" si="253"/>
        <v>77372.641201746694</v>
      </c>
      <c r="AC323" s="16">
        <f t="shared" si="239"/>
        <v>0.78324622118397758</v>
      </c>
      <c r="AD323" s="16">
        <f t="shared" si="239"/>
        <v>3.1124918204580245</v>
      </c>
      <c r="AE323" s="16">
        <f t="shared" si="239"/>
        <v>31.677108703503158</v>
      </c>
      <c r="AF323" s="15">
        <f t="shared" si="209"/>
        <v>-4.0504037456468023E-3</v>
      </c>
      <c r="AG323" s="15">
        <f t="shared" si="209"/>
        <v>2.9673830763510267E-4</v>
      </c>
      <c r="AH323" s="15">
        <f t="shared" si="209"/>
        <v>9.7937136394747881E-3</v>
      </c>
      <c r="AI323" s="1">
        <f t="shared" si="240"/>
        <v>581798.08596822608</v>
      </c>
      <c r="AJ323" s="1">
        <f t="shared" si="240"/>
        <v>299633.30816573213</v>
      </c>
      <c r="AK323" s="1">
        <f t="shared" si="240"/>
        <v>105567.40241909532</v>
      </c>
      <c r="AL323" s="14">
        <f t="shared" si="251"/>
        <v>101.16540532114297</v>
      </c>
      <c r="AM323" s="14">
        <f t="shared" si="251"/>
        <v>25.402139676059324</v>
      </c>
      <c r="AN323" s="14">
        <f t="shared" si="251"/>
        <v>7.8660481318854609</v>
      </c>
      <c r="AO323" s="11">
        <f t="shared" si="252"/>
        <v>1.408994270717546E-3</v>
      </c>
      <c r="AP323" s="11">
        <f t="shared" si="252"/>
        <v>1.7749611637499401E-3</v>
      </c>
      <c r="AQ323" s="11">
        <f t="shared" si="252"/>
        <v>1.6101137299786431E-3</v>
      </c>
      <c r="AR323" s="1">
        <f t="shared" si="254"/>
        <v>288600.15229956718</v>
      </c>
      <c r="AS323" s="1">
        <f t="shared" si="254"/>
        <v>151365.14517649374</v>
      </c>
      <c r="AT323" s="1">
        <f t="shared" si="254"/>
        <v>53360.685231160001</v>
      </c>
      <c r="AU323" s="1">
        <f t="shared" si="210"/>
        <v>57720.03045991344</v>
      </c>
      <c r="AV323" s="1">
        <f t="shared" si="210"/>
        <v>30273.02903529875</v>
      </c>
      <c r="AW323" s="1">
        <f t="shared" si="210"/>
        <v>10672.137046232001</v>
      </c>
      <c r="AX323" s="1">
        <f t="shared" si="211"/>
        <v>198111.37212655888</v>
      </c>
      <c r="AY323" s="1">
        <f t="shared" si="211"/>
        <v>40851.94684059541</v>
      </c>
      <c r="AZ323" s="1">
        <f t="shared" si="211"/>
        <v>9768.6433195552345</v>
      </c>
      <c r="BA323" s="1">
        <f t="shared" si="212"/>
        <v>14213.969227500613</v>
      </c>
      <c r="BB323" s="1">
        <f t="shared" si="212"/>
        <v>31472.696959021039</v>
      </c>
      <c r="BC323" s="1">
        <f t="shared" si="212"/>
        <v>40146.498732141314</v>
      </c>
      <c r="BD323" s="1">
        <f>SUM(BA323:BC323)*BT323*0.75+0.1*econlow!BD323+0.15*econhigh!BD323</f>
        <v>37.01361058096176</v>
      </c>
      <c r="BE323" s="2">
        <f t="shared" si="241"/>
        <v>0.14950789050460667</v>
      </c>
      <c r="BF323" s="2">
        <f t="shared" si="241"/>
        <v>0.11076968641152254</v>
      </c>
      <c r="BG323" s="2">
        <f t="shared" si="241"/>
        <v>5.7402569690651904E-2</v>
      </c>
      <c r="BH323" s="2">
        <f t="shared" si="206"/>
        <v>6.4804229416817113E-2</v>
      </c>
      <c r="BI323" s="2">
        <f t="shared" si="213"/>
        <v>2.2352609323137459E-3</v>
      </c>
      <c r="BJ323" s="2">
        <f t="shared" si="213"/>
        <v>1.2269923427707043E-3</v>
      </c>
      <c r="BK323" s="2">
        <f t="shared" si="213"/>
        <v>3.295055007090149E-4</v>
      </c>
      <c r="BL323" s="2">
        <f t="shared" si="207"/>
        <v>645.09664549501963</v>
      </c>
      <c r="BM323" s="2">
        <f t="shared" si="207"/>
        <v>185.72387409393383</v>
      </c>
      <c r="BN323" s="2">
        <f t="shared" si="207"/>
        <v>17.582639305269513</v>
      </c>
      <c r="BO323" s="2">
        <f t="shared" si="214"/>
        <v>5627.0999525654688</v>
      </c>
      <c r="BP323" s="2">
        <f t="shared" si="214"/>
        <v>348.10821175075324</v>
      </c>
      <c r="BQ323" s="2">
        <f t="shared" si="214"/>
        <v>7.9176318790406075</v>
      </c>
      <c r="BR323" s="11">
        <f t="shared" si="215"/>
        <v>2.9755059067775064E-2</v>
      </c>
      <c r="BS323" s="17">
        <f t="shared" si="255"/>
        <v>5.9766279326553393E-5</v>
      </c>
      <c r="BT323" s="17">
        <f t="shared" si="256"/>
        <v>4.3315878538617396E-4</v>
      </c>
      <c r="BU323" s="12">
        <f>(BU$3*tempmid!$I433+BU$4*tempmid!$I433^2+BU$5*tempmid!$I433^6)*(K323/K$56)^$BW$1</f>
        <v>-29.284086710062752</v>
      </c>
      <c r="BV323" s="12">
        <f>(BV$3*tempmid!$I433+BV$4*tempmid!$I433^2+BV$5*tempmid!$I433^6)*(L323/L$56)^$BW$1</f>
        <v>-20.113204105422305</v>
      </c>
      <c r="BW323" s="12">
        <f>(BW$3*tempmid!$I433+BW$4*tempmid!$I433^2+BW$5*tempmid!$I433^6)*(M323/M$56)^$BW$1</f>
        <v>-17.937077226554365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242"/>
        <v>2278</v>
      </c>
      <c r="B324" s="5">
        <f t="shared" si="243"/>
        <v>1165.4057027492161</v>
      </c>
      <c r="C324" s="5">
        <f t="shared" si="243"/>
        <v>2964.1700471119493</v>
      </c>
      <c r="D324" s="5">
        <f t="shared" si="243"/>
        <v>4369.95676309179</v>
      </c>
      <c r="E324" s="15">
        <f t="shared" si="244"/>
        <v>4.4010285864287604E-9</v>
      </c>
      <c r="F324" s="15">
        <f t="shared" si="244"/>
        <v>8.6703214283519008E-9</v>
      </c>
      <c r="G324" s="15">
        <f t="shared" si="244"/>
        <v>1.770015277410729E-8</v>
      </c>
      <c r="H324" s="5">
        <f t="shared" si="245"/>
        <v>288301.64512589545</v>
      </c>
      <c r="I324" s="5">
        <f t="shared" si="245"/>
        <v>151485.29184509299</v>
      </c>
      <c r="J324" s="5">
        <f t="shared" si="245"/>
        <v>53407.648573653642</v>
      </c>
      <c r="K324" s="5">
        <f t="shared" si="246"/>
        <v>247383.07393364038</v>
      </c>
      <c r="L324" s="5">
        <f t="shared" si="246"/>
        <v>51105.466095876705</v>
      </c>
      <c r="M324" s="5">
        <f t="shared" si="246"/>
        <v>12221.550799936787</v>
      </c>
      <c r="N324" s="15">
        <f t="shared" si="247"/>
        <v>-1.0343322417435408E-3</v>
      </c>
      <c r="O324" s="15">
        <f t="shared" si="247"/>
        <v>7.9374518508212866E-4</v>
      </c>
      <c r="P324" s="15">
        <f t="shared" si="247"/>
        <v>8.8009359262675169E-4</v>
      </c>
      <c r="Q324" s="5">
        <f t="shared" si="248"/>
        <v>2248.4028199693462</v>
      </c>
      <c r="R324" s="5">
        <f t="shared" si="248"/>
        <v>3401.6878833674637</v>
      </c>
      <c r="S324" s="5">
        <f t="shared" si="248"/>
        <v>2545.5667996172692</v>
      </c>
      <c r="T324" s="5">
        <f t="shared" si="249"/>
        <v>7.798785952079859</v>
      </c>
      <c r="U324" s="5">
        <f t="shared" si="249"/>
        <v>22.455565434339249</v>
      </c>
      <c r="V324" s="5">
        <f t="shared" si="249"/>
        <v>47.662963406949444</v>
      </c>
      <c r="W324" s="15">
        <f t="shared" si="250"/>
        <v>-1.0734613539272964E-2</v>
      </c>
      <c r="X324" s="15">
        <f t="shared" si="250"/>
        <v>-1.217998157191269E-2</v>
      </c>
      <c r="Y324" s="15">
        <f t="shared" si="250"/>
        <v>-9.7425357312937999E-3</v>
      </c>
      <c r="Z324" s="5">
        <f t="shared" si="253"/>
        <v>1509.4429378669229</v>
      </c>
      <c r="AA324" s="5">
        <f t="shared" si="253"/>
        <v>9526.2809282005401</v>
      </c>
      <c r="AB324" s="5">
        <f t="shared" si="253"/>
        <v>77438.826506824858</v>
      </c>
      <c r="AC324" s="16">
        <f t="shared" si="239"/>
        <v>0.78007375775593024</v>
      </c>
      <c r="AD324" s="16">
        <f t="shared" si="239"/>
        <v>3.1134154160133551</v>
      </c>
      <c r="AE324" s="16">
        <f t="shared" si="239"/>
        <v>31.987345235071782</v>
      </c>
      <c r="AF324" s="15">
        <f t="shared" si="209"/>
        <v>-4.0504037456468023E-3</v>
      </c>
      <c r="AG324" s="15">
        <f t="shared" si="209"/>
        <v>2.9673830763510267E-4</v>
      </c>
      <c r="AH324" s="15">
        <f t="shared" si="209"/>
        <v>9.7937136394747881E-3</v>
      </c>
      <c r="AI324" s="1">
        <f t="shared" si="240"/>
        <v>581338.30783131695</v>
      </c>
      <c r="AJ324" s="1">
        <f t="shared" si="240"/>
        <v>299943.00638445764</v>
      </c>
      <c r="AK324" s="1">
        <f t="shared" si="240"/>
        <v>105682.79922341779</v>
      </c>
      <c r="AL324" s="14">
        <f t="shared" si="251"/>
        <v>101.30652138287036</v>
      </c>
      <c r="AM324" s="14">
        <f t="shared" si="251"/>
        <v>25.446776609346472</v>
      </c>
      <c r="AN324" s="14">
        <f t="shared" si="251"/>
        <v>7.8785867116623036</v>
      </c>
      <c r="AO324" s="11">
        <f t="shared" si="252"/>
        <v>1.3949043280103706E-3</v>
      </c>
      <c r="AP324" s="11">
        <f t="shared" si="252"/>
        <v>1.7572115521124407E-3</v>
      </c>
      <c r="AQ324" s="11">
        <f t="shared" si="252"/>
        <v>1.5940125926788566E-3</v>
      </c>
      <c r="AR324" s="1">
        <f t="shared" si="254"/>
        <v>288301.64512589545</v>
      </c>
      <c r="AS324" s="1">
        <f t="shared" si="254"/>
        <v>151485.29184509299</v>
      </c>
      <c r="AT324" s="1">
        <f t="shared" si="254"/>
        <v>53407.648573653642</v>
      </c>
      <c r="AU324" s="1">
        <f t="shared" si="210"/>
        <v>57660.32902517909</v>
      </c>
      <c r="AV324" s="1">
        <f t="shared" si="210"/>
        <v>30297.058369018599</v>
      </c>
      <c r="AW324" s="1">
        <f t="shared" si="210"/>
        <v>10681.529714730728</v>
      </c>
      <c r="AX324" s="1">
        <f t="shared" si="211"/>
        <v>197906.45914691233</v>
      </c>
      <c r="AY324" s="1">
        <f t="shared" si="211"/>
        <v>40884.37287670136</v>
      </c>
      <c r="AZ324" s="1">
        <f t="shared" si="211"/>
        <v>9777.2406399494303</v>
      </c>
      <c r="BA324" s="1">
        <f t="shared" si="212"/>
        <v>14212.763249532756</v>
      </c>
      <c r="BB324" s="1">
        <f t="shared" si="212"/>
        <v>31475.049094335787</v>
      </c>
      <c r="BC324" s="1">
        <f t="shared" si="212"/>
        <v>40150.343722272861</v>
      </c>
      <c r="BD324" s="1">
        <f>SUM(BA324:BC324)*BT324*0.75+0.1*econlow!BD324+0.15*econhigh!BD324</f>
        <v>35.930978952575323</v>
      </c>
      <c r="BE324" s="2">
        <f t="shared" si="241"/>
        <v>0.14950789050460667</v>
      </c>
      <c r="BF324" s="2">
        <f t="shared" si="241"/>
        <v>0.11076968641152254</v>
      </c>
      <c r="BG324" s="2">
        <f t="shared" si="241"/>
        <v>5.7402569690651904E-2</v>
      </c>
      <c r="BH324" s="2">
        <f t="shared" si="206"/>
        <v>6.4720130158888375E-2</v>
      </c>
      <c r="BI324" s="2">
        <f t="shared" si="213"/>
        <v>2.2352609323137459E-3</v>
      </c>
      <c r="BJ324" s="2">
        <f t="shared" si="213"/>
        <v>1.2269923427707043E-3</v>
      </c>
      <c r="BK324" s="2">
        <f t="shared" si="213"/>
        <v>3.295055007090149E-4</v>
      </c>
      <c r="BL324" s="2">
        <f t="shared" si="207"/>
        <v>644.42940407169579</v>
      </c>
      <c r="BM324" s="2">
        <f t="shared" si="207"/>
        <v>185.87129313631451</v>
      </c>
      <c r="BN324" s="2">
        <f t="shared" si="207"/>
        <v>17.59811398495285</v>
      </c>
      <c r="BO324" s="2">
        <f t="shared" si="214"/>
        <v>5711.1626694139359</v>
      </c>
      <c r="BP324" s="2">
        <f t="shared" si="214"/>
        <v>352.28812587219323</v>
      </c>
      <c r="BQ324" s="2">
        <f t="shared" si="214"/>
        <v>7.9178272904040172</v>
      </c>
      <c r="BR324" s="11">
        <f t="shared" si="215"/>
        <v>2.9733637707435173E-2</v>
      </c>
      <c r="BS324" s="17">
        <f t="shared" si="255"/>
        <v>5.8039316049254555E-5</v>
      </c>
      <c r="BT324" s="17">
        <f t="shared" si="256"/>
        <v>4.2054251008366404E-4</v>
      </c>
      <c r="BU324" s="12">
        <f>(BU$3*tempmid!$I434+BU$4*tempmid!$I434^2+BU$5*tempmid!$I434^6)*(K324/K$56)^$BW$1</f>
        <v>-29.444248077244609</v>
      </c>
      <c r="BV324" s="12">
        <f>(BV$3*tempmid!$I434+BV$4*tempmid!$I434^2+BV$5*tempmid!$I434^6)*(L324/L$56)^$BW$1</f>
        <v>-20.206340302291778</v>
      </c>
      <c r="BW324" s="12">
        <f>(BW$3*tempmid!$I434+BW$4*tempmid!$I434^2+BW$5*tempmid!$I434^6)*(M324/M$56)^$BW$1</f>
        <v>-18.013385546198343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242"/>
        <v>2279</v>
      </c>
      <c r="B325" s="5">
        <f t="shared" si="243"/>
        <v>1165.4057076217507</v>
      </c>
      <c r="C325" s="5">
        <f t="shared" si="243"/>
        <v>2964.1700715272414</v>
      </c>
      <c r="D325" s="5">
        <f t="shared" si="243"/>
        <v>4369.9568365732466</v>
      </c>
      <c r="E325" s="15">
        <f t="shared" si="244"/>
        <v>4.1809771571073224E-9</v>
      </c>
      <c r="F325" s="15">
        <f t="shared" si="244"/>
        <v>8.2368053569343059E-9</v>
      </c>
      <c r="G325" s="15">
        <f t="shared" si="244"/>
        <v>1.6815145135401924E-8</v>
      </c>
      <c r="H325" s="5">
        <f t="shared" si="245"/>
        <v>287996.90316303162</v>
      </c>
      <c r="I325" s="5">
        <f t="shared" si="245"/>
        <v>151602.22024250388</v>
      </c>
      <c r="J325" s="5">
        <f t="shared" si="245"/>
        <v>53453.618435120508</v>
      </c>
      <c r="K325" s="5">
        <f t="shared" si="246"/>
        <v>247121.58287841952</v>
      </c>
      <c r="L325" s="5">
        <f t="shared" si="246"/>
        <v>51144.912938275927</v>
      </c>
      <c r="M325" s="5">
        <f t="shared" si="246"/>
        <v>12232.070117433195</v>
      </c>
      <c r="N325" s="15">
        <f t="shared" si="247"/>
        <v>-1.0570288866691424E-3</v>
      </c>
      <c r="O325" s="15">
        <f t="shared" si="247"/>
        <v>7.7187129700018176E-4</v>
      </c>
      <c r="P325" s="15">
        <f t="shared" si="247"/>
        <v>8.6071871472004347E-4</v>
      </c>
      <c r="Q325" s="5">
        <f t="shared" si="248"/>
        <v>2221.9159793460367</v>
      </c>
      <c r="R325" s="5">
        <f t="shared" si="248"/>
        <v>3362.8491000180875</v>
      </c>
      <c r="S325" s="5">
        <f t="shared" si="248"/>
        <v>2522.9362374618868</v>
      </c>
      <c r="T325" s="5">
        <f t="shared" si="249"/>
        <v>7.7150689988087704</v>
      </c>
      <c r="U325" s="5">
        <f t="shared" si="249"/>
        <v>22.182057061162116</v>
      </c>
      <c r="V325" s="5">
        <f t="shared" si="249"/>
        <v>47.198605282897887</v>
      </c>
      <c r="W325" s="15">
        <f t="shared" si="250"/>
        <v>-1.0734613539272964E-2</v>
      </c>
      <c r="X325" s="15">
        <f t="shared" si="250"/>
        <v>-1.217998157191269E-2</v>
      </c>
      <c r="Y325" s="15">
        <f t="shared" si="250"/>
        <v>-9.7425357312937999E-3</v>
      </c>
      <c r="Z325" s="5">
        <f t="shared" si="253"/>
        <v>1485.6531842876791</v>
      </c>
      <c r="AA325" s="5">
        <f t="shared" si="253"/>
        <v>9420.5150235448782</v>
      </c>
      <c r="AB325" s="5">
        <f t="shared" si="253"/>
        <v>77503.552563393823</v>
      </c>
      <c r="AC325" s="16">
        <f t="shared" si="239"/>
        <v>0.77691414408563486</v>
      </c>
      <c r="AD325" s="16">
        <f t="shared" si="239"/>
        <v>3.1143392856348679</v>
      </c>
      <c r="AE325" s="16">
        <f t="shared" si="239"/>
        <v>32.300620134391096</v>
      </c>
      <c r="AF325" s="15">
        <f t="shared" si="209"/>
        <v>-4.0504037456468023E-3</v>
      </c>
      <c r="AG325" s="15">
        <f t="shared" si="209"/>
        <v>2.9673830763510267E-4</v>
      </c>
      <c r="AH325" s="15">
        <f t="shared" si="209"/>
        <v>9.7937136394747881E-3</v>
      </c>
      <c r="AI325" s="1">
        <f t="shared" si="240"/>
        <v>580864.80607336434</v>
      </c>
      <c r="AJ325" s="1">
        <f t="shared" si="240"/>
        <v>300245.76411503047</v>
      </c>
      <c r="AK325" s="1">
        <f t="shared" si="240"/>
        <v>105796.04901580674</v>
      </c>
      <c r="AL325" s="14">
        <f t="shared" si="251"/>
        <v>101.44642115895168</v>
      </c>
      <c r="AM325" s="14">
        <f t="shared" si="251"/>
        <v>25.491044825470222</v>
      </c>
      <c r="AN325" s="14">
        <f t="shared" si="251"/>
        <v>7.8910196924288964</v>
      </c>
      <c r="AO325" s="11">
        <f t="shared" si="252"/>
        <v>1.3809552847302668E-3</v>
      </c>
      <c r="AP325" s="11">
        <f t="shared" si="252"/>
        <v>1.7396394365913163E-3</v>
      </c>
      <c r="AQ325" s="11">
        <f t="shared" si="252"/>
        <v>1.578072466752068E-3</v>
      </c>
      <c r="AR325" s="1">
        <f t="shared" si="254"/>
        <v>287996.90316303162</v>
      </c>
      <c r="AS325" s="1">
        <f t="shared" si="254"/>
        <v>151602.22024250388</v>
      </c>
      <c r="AT325" s="1">
        <f t="shared" si="254"/>
        <v>53453.618435120508</v>
      </c>
      <c r="AU325" s="1">
        <f t="shared" si="210"/>
        <v>57599.380632606328</v>
      </c>
      <c r="AV325" s="1">
        <f t="shared" si="210"/>
        <v>30320.44404850078</v>
      </c>
      <c r="AW325" s="1">
        <f t="shared" si="210"/>
        <v>10690.723687024103</v>
      </c>
      <c r="AX325" s="1">
        <f t="shared" si="211"/>
        <v>197697.2663027356</v>
      </c>
      <c r="AY325" s="1">
        <f t="shared" si="211"/>
        <v>40915.930350620743</v>
      </c>
      <c r="AZ325" s="1">
        <f t="shared" si="211"/>
        <v>9785.6560939465562</v>
      </c>
      <c r="BA325" s="1">
        <f t="shared" si="212"/>
        <v>14211.530789939428</v>
      </c>
      <c r="BB325" s="1">
        <f t="shared" si="212"/>
        <v>31477.336428836919</v>
      </c>
      <c r="BC325" s="1">
        <f t="shared" si="212"/>
        <v>40154.104083254497</v>
      </c>
      <c r="BD325" s="1">
        <f>SUM(BA325:BC325)*BT325*0.75+0.1*econlow!BD325+0.15*econhigh!BD325</f>
        <v>34.877798466391745</v>
      </c>
      <c r="BE325" s="2">
        <f t="shared" si="241"/>
        <v>0.14950789050460667</v>
      </c>
      <c r="BF325" s="2">
        <f t="shared" si="241"/>
        <v>0.11076968641152254</v>
      </c>
      <c r="BG325" s="2">
        <f t="shared" si="241"/>
        <v>5.7402569690651904E-2</v>
      </c>
      <c r="BH325" s="2">
        <f t="shared" si="206"/>
        <v>6.4636867937609851E-2</v>
      </c>
      <c r="BI325" s="2">
        <f t="shared" si="213"/>
        <v>2.2352609323137459E-3</v>
      </c>
      <c r="BJ325" s="2">
        <f t="shared" si="213"/>
        <v>1.2269923427707043E-3</v>
      </c>
      <c r="BK325" s="2">
        <f t="shared" si="213"/>
        <v>3.295055007090149E-4</v>
      </c>
      <c r="BL325" s="2">
        <f t="shared" si="207"/>
        <v>643.74822626766968</v>
      </c>
      <c r="BM325" s="2">
        <f t="shared" si="207"/>
        <v>186.01476338459014</v>
      </c>
      <c r="BN325" s="2">
        <f t="shared" si="207"/>
        <v>17.613261307173012</v>
      </c>
      <c r="BO325" s="2">
        <f t="shared" si="214"/>
        <v>5796.4819675473746</v>
      </c>
      <c r="BP325" s="2">
        <f t="shared" si="214"/>
        <v>356.5183082577085</v>
      </c>
      <c r="BQ325" s="2">
        <f t="shared" si="214"/>
        <v>7.9180242865119039</v>
      </c>
      <c r="BR325" s="11">
        <f t="shared" si="215"/>
        <v>2.9712386003967611E-2</v>
      </c>
      <c r="BS325" s="17">
        <f t="shared" si="255"/>
        <v>5.6363426350207779E-5</v>
      </c>
      <c r="BT325" s="17">
        <f t="shared" si="256"/>
        <v>4.0829369911035343E-4</v>
      </c>
      <c r="BU325" s="12">
        <f>(BU$3*tempmid!$I435+BU$4*tempmid!$I435^2+BU$5*tempmid!$I435^6)*(K325/K$56)^$BW$1</f>
        <v>-29.604324806082982</v>
      </c>
      <c r="BV325" s="12">
        <f>(BV$3*tempmid!$I435+BV$4*tempmid!$I435^2+BV$5*tempmid!$I435^6)*(L325/L$56)^$BW$1</f>
        <v>-20.299326840845119</v>
      </c>
      <c r="BW325" s="12">
        <f>(BW$3*tempmid!$I435+BW$4*tempmid!$I435^2+BW$5*tempmid!$I435^6)*(M325/M$56)^$BW$1</f>
        <v>-18.089553394892544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242"/>
        <v>2280</v>
      </c>
      <c r="B326" s="5">
        <f t="shared" si="243"/>
        <v>1165.4057122506588</v>
      </c>
      <c r="C326" s="5">
        <f t="shared" si="243"/>
        <v>2964.1700947217687</v>
      </c>
      <c r="D326" s="5">
        <f t="shared" si="243"/>
        <v>4369.9569063806321</v>
      </c>
      <c r="E326" s="15">
        <f t="shared" si="244"/>
        <v>3.971928299251956E-9</v>
      </c>
      <c r="F326" s="15">
        <f t="shared" si="244"/>
        <v>7.8249650890875896E-9</v>
      </c>
      <c r="G326" s="15">
        <f t="shared" si="244"/>
        <v>1.5974387878631828E-8</v>
      </c>
      <c r="H326" s="5">
        <f t="shared" si="245"/>
        <v>287685.98466261575</v>
      </c>
      <c r="I326" s="5">
        <f t="shared" si="245"/>
        <v>151715.95557033911</v>
      </c>
      <c r="J326" s="5">
        <f t="shared" si="245"/>
        <v>53498.602744657735</v>
      </c>
      <c r="K326" s="5">
        <f t="shared" si="246"/>
        <v>246854.79197371518</v>
      </c>
      <c r="L326" s="5">
        <f t="shared" si="246"/>
        <v>51183.282578991108</v>
      </c>
      <c r="M326" s="5">
        <f t="shared" si="246"/>
        <v>12242.363915887527</v>
      </c>
      <c r="N326" s="15">
        <f t="shared" si="247"/>
        <v>-1.07959370281141E-3</v>
      </c>
      <c r="O326" s="15">
        <f t="shared" si="247"/>
        <v>7.502142150772606E-4</v>
      </c>
      <c r="P326" s="15">
        <f t="shared" si="247"/>
        <v>8.4154181226114844E-4</v>
      </c>
      <c r="Q326" s="5">
        <f t="shared" si="248"/>
        <v>2195.6915620440163</v>
      </c>
      <c r="R326" s="5">
        <f t="shared" si="248"/>
        <v>3324.381814807728</v>
      </c>
      <c r="S326" s="5">
        <f t="shared" si="248"/>
        <v>2500.4589523709901</v>
      </c>
      <c r="T326" s="5">
        <f t="shared" si="249"/>
        <v>7.632250714677733</v>
      </c>
      <c r="U326" s="5">
        <f t="shared" si="249"/>
        <v>21.911880014930045</v>
      </c>
      <c r="V326" s="5">
        <f t="shared" si="249"/>
        <v>46.738771184462024</v>
      </c>
      <c r="W326" s="15">
        <f t="shared" si="250"/>
        <v>-1.0734613539272964E-2</v>
      </c>
      <c r="X326" s="15">
        <f t="shared" si="250"/>
        <v>-1.217998157191269E-2</v>
      </c>
      <c r="Y326" s="15">
        <f t="shared" si="250"/>
        <v>-9.7425357312937999E-3</v>
      </c>
      <c r="Z326" s="5">
        <f t="shared" si="253"/>
        <v>1462.2051493378369</v>
      </c>
      <c r="AA326" s="5">
        <f t="shared" si="253"/>
        <v>9315.7197710742184</v>
      </c>
      <c r="AB326" s="5">
        <f t="shared" si="253"/>
        <v>77566.831096131617</v>
      </c>
      <c r="AC326" s="16">
        <f t="shared" si="239"/>
        <v>0.77376732812638438</v>
      </c>
      <c r="AD326" s="16">
        <f t="shared" si="239"/>
        <v>3.1152634294038886</v>
      </c>
      <c r="AE326" s="16">
        <f t="shared" si="239"/>
        <v>32.616963158364776</v>
      </c>
      <c r="AF326" s="15">
        <f t="shared" si="209"/>
        <v>-4.0504037456468023E-3</v>
      </c>
      <c r="AG326" s="15">
        <f t="shared" si="209"/>
        <v>2.9673830763510267E-4</v>
      </c>
      <c r="AH326" s="15">
        <f t="shared" si="209"/>
        <v>9.7937136394747881E-3</v>
      </c>
      <c r="AI326" s="1">
        <f t="shared" si="240"/>
        <v>580377.70609863417</v>
      </c>
      <c r="AJ326" s="1">
        <f t="shared" si="240"/>
        <v>300541.63175202825</v>
      </c>
      <c r="AK326" s="1">
        <f t="shared" si="240"/>
        <v>105907.16780125017</v>
      </c>
      <c r="AL326" s="14">
        <f t="shared" si="251"/>
        <v>101.58511320065394</v>
      </c>
      <c r="AM326" s="14">
        <f t="shared" si="251"/>
        <v>25.534946600059946</v>
      </c>
      <c r="AN326" s="14">
        <f t="shared" si="251"/>
        <v>7.9033477673310051</v>
      </c>
      <c r="AO326" s="11">
        <f t="shared" si="252"/>
        <v>1.3671457318829641E-3</v>
      </c>
      <c r="AP326" s="11">
        <f t="shared" si="252"/>
        <v>1.7222430422254031E-3</v>
      </c>
      <c r="AQ326" s="11">
        <f t="shared" si="252"/>
        <v>1.5622917420845474E-3</v>
      </c>
      <c r="AR326" s="1">
        <f t="shared" si="254"/>
        <v>287685.98466261575</v>
      </c>
      <c r="AS326" s="1">
        <f t="shared" si="254"/>
        <v>151715.95557033911</v>
      </c>
      <c r="AT326" s="1">
        <f t="shared" si="254"/>
        <v>53498.602744657735</v>
      </c>
      <c r="AU326" s="1">
        <f t="shared" si="210"/>
        <v>57537.196932523155</v>
      </c>
      <c r="AV326" s="1">
        <f t="shared" si="210"/>
        <v>30343.191114067824</v>
      </c>
      <c r="AW326" s="1">
        <f t="shared" si="210"/>
        <v>10699.720548931547</v>
      </c>
      <c r="AX326" s="1">
        <f t="shared" si="211"/>
        <v>197483.83357897215</v>
      </c>
      <c r="AY326" s="1">
        <f t="shared" si="211"/>
        <v>40946.626063192882</v>
      </c>
      <c r="AZ326" s="1">
        <f t="shared" si="211"/>
        <v>9793.8911327100213</v>
      </c>
      <c r="BA326" s="1">
        <f t="shared" si="212"/>
        <v>14210.272002075915</v>
      </c>
      <c r="BB326" s="1">
        <f t="shared" si="212"/>
        <v>31479.559603954771</v>
      </c>
      <c r="BC326" s="1">
        <f t="shared" si="212"/>
        <v>40157.780679628187</v>
      </c>
      <c r="BD326" s="1">
        <f>SUM(BA326:BC326)*BT326*0.75+0.1*econlow!BD326+0.15*econhigh!BD326</f>
        <v>33.851307617951157</v>
      </c>
      <c r="BE326" s="2">
        <f t="shared" si="241"/>
        <v>0.14950789050460667</v>
      </c>
      <c r="BF326" s="2">
        <f t="shared" si="241"/>
        <v>0.11076968641152254</v>
      </c>
      <c r="BG326" s="2">
        <f t="shared" si="241"/>
        <v>5.7402569690651904E-2</v>
      </c>
      <c r="BH326" s="2">
        <f t="shared" ref="BH326:BH346" si="257">(BE326*Z326+BF326*AA326+BG326*AB326)/(Z326+AA326+AB326)</f>
        <v>6.4554437070523316E-2</v>
      </c>
      <c r="BI326" s="2">
        <f t="shared" si="213"/>
        <v>2.2352609323137459E-3</v>
      </c>
      <c r="BJ326" s="2">
        <f t="shared" si="213"/>
        <v>1.2269923427707043E-3</v>
      </c>
      <c r="BK326" s="2">
        <f t="shared" si="213"/>
        <v>3.295055007090149E-4</v>
      </c>
      <c r="BL326" s="2">
        <f t="shared" ref="BL326:BN346" si="258">BI326*AR326</f>
        <v>643.05324229055645</v>
      </c>
      <c r="BM326" s="2">
        <f t="shared" si="258"/>
        <v>186.15431576094647</v>
      </c>
      <c r="BN326" s="2">
        <f t="shared" si="258"/>
        <v>17.628083884611126</v>
      </c>
      <c r="BO326" s="2">
        <f t="shared" si="214"/>
        <v>5883.0766276710347</v>
      </c>
      <c r="BP326" s="2">
        <f t="shared" si="214"/>
        <v>360.79936355176699</v>
      </c>
      <c r="BQ326" s="2">
        <f t="shared" si="214"/>
        <v>7.9182228511997854</v>
      </c>
      <c r="BR326" s="11">
        <f t="shared" si="215"/>
        <v>2.9691301737352432E-2</v>
      </c>
      <c r="BS326" s="17">
        <f t="shared" si="255"/>
        <v>5.4737057761283063E-5</v>
      </c>
      <c r="BT326" s="17">
        <f t="shared" si="256"/>
        <v>3.9640164962170235E-4</v>
      </c>
      <c r="BU326" s="12">
        <f>(BU$3*tempmid!$I436+BU$4*tempmid!$I436^2+BU$5*tempmid!$I436^6)*(K326/K$56)^$BW$1</f>
        <v>-29.764318590082546</v>
      </c>
      <c r="BV326" s="12">
        <f>(BV$3*tempmid!$I436+BV$4*tempmid!$I436^2+BV$5*tempmid!$I436^6)*(L326/L$56)^$BW$1</f>
        <v>-20.392164538920895</v>
      </c>
      <c r="BW326" s="12">
        <f>(BW$3*tempmid!$I436+BW$4*tempmid!$I436^2+BW$5*tempmid!$I436^6)*(M326/M$56)^$BW$1</f>
        <v>-18.165581458687498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242"/>
        <v>2281</v>
      </c>
      <c r="B327" s="5">
        <f t="shared" si="243"/>
        <v>1165.4057166481214</v>
      </c>
      <c r="C327" s="5">
        <f t="shared" si="243"/>
        <v>2964.1701167565698</v>
      </c>
      <c r="D327" s="5">
        <f t="shared" si="243"/>
        <v>4369.9569726976497</v>
      </c>
      <c r="E327" s="15">
        <f t="shared" si="244"/>
        <v>3.7733318842893578E-9</v>
      </c>
      <c r="F327" s="15">
        <f t="shared" si="244"/>
        <v>7.4337168346332098E-9</v>
      </c>
      <c r="G327" s="15">
        <f t="shared" si="244"/>
        <v>1.5175668484700237E-8</v>
      </c>
      <c r="H327" s="5">
        <f t="shared" si="245"/>
        <v>287368.94741177553</v>
      </c>
      <c r="I327" s="5">
        <f t="shared" si="245"/>
        <v>151826.52298954251</v>
      </c>
      <c r="J327" s="5">
        <f t="shared" si="245"/>
        <v>53542.609412966005</v>
      </c>
      <c r="K327" s="5">
        <f t="shared" si="246"/>
        <v>246582.75080226222</v>
      </c>
      <c r="L327" s="5">
        <f t="shared" si="246"/>
        <v>51220.583505400464</v>
      </c>
      <c r="M327" s="5">
        <f t="shared" si="246"/>
        <v>12252.434005068299</v>
      </c>
      <c r="N327" s="15">
        <f t="shared" si="247"/>
        <v>-1.1020291292620499E-3</v>
      </c>
      <c r="O327" s="15">
        <f t="shared" si="247"/>
        <v>7.2877167172280544E-4</v>
      </c>
      <c r="P327" s="15">
        <f t="shared" si="247"/>
        <v>8.2256084282095188E-4</v>
      </c>
      <c r="Q327" s="5">
        <f t="shared" si="248"/>
        <v>2169.7279285176692</v>
      </c>
      <c r="R327" s="5">
        <f t="shared" si="248"/>
        <v>3286.2841366596786</v>
      </c>
      <c r="S327" s="5">
        <f t="shared" si="248"/>
        <v>2478.1349206645655</v>
      </c>
      <c r="T327" s="5">
        <f t="shared" si="249"/>
        <v>7.5503214528208273</v>
      </c>
      <c r="U327" s="5">
        <f t="shared" si="249"/>
        <v>21.644993720142235</v>
      </c>
      <c r="V327" s="5">
        <f t="shared" si="249"/>
        <v>46.283417036160635</v>
      </c>
      <c r="W327" s="15">
        <f t="shared" si="250"/>
        <v>-1.0734613539272964E-2</v>
      </c>
      <c r="X327" s="15">
        <f t="shared" si="250"/>
        <v>-1.217998157191269E-2</v>
      </c>
      <c r="Y327" s="15">
        <f t="shared" si="250"/>
        <v>-9.7425357312937999E-3</v>
      </c>
      <c r="Z327" s="5">
        <f t="shared" si="253"/>
        <v>1439.0946859585511</v>
      </c>
      <c r="AA327" s="5">
        <f t="shared" si="253"/>
        <v>9211.890920135389</v>
      </c>
      <c r="AB327" s="5">
        <f t="shared" si="253"/>
        <v>77628.673802203091</v>
      </c>
      <c r="AC327" s="16">
        <f t="shared" ref="AC327:AE342" si="259">AC326*(1+AF327)</f>
        <v>0.77063325804228211</v>
      </c>
      <c r="AD327" s="16">
        <f t="shared" si="259"/>
        <v>3.1161878474017675</v>
      </c>
      <c r="AE327" s="16">
        <f t="shared" si="259"/>
        <v>32.936404355327099</v>
      </c>
      <c r="AF327" s="15">
        <f t="shared" ref="AF327:AH346" si="260">AC$5-1</f>
        <v>-4.0504037456468023E-3</v>
      </c>
      <c r="AG327" s="15">
        <f t="shared" si="260"/>
        <v>2.9673830763510267E-4</v>
      </c>
      <c r="AH327" s="15">
        <f t="shared" si="260"/>
        <v>9.7937136394747881E-3</v>
      </c>
      <c r="AI327" s="1">
        <f t="shared" si="240"/>
        <v>579877.13242129388</v>
      </c>
      <c r="AJ327" s="1">
        <f t="shared" si="240"/>
        <v>300830.65969089326</v>
      </c>
      <c r="AK327" s="1">
        <f t="shared" si="240"/>
        <v>106016.1715700567</v>
      </c>
      <c r="AL327" s="14">
        <f t="shared" si="251"/>
        <v>101.72260603804972</v>
      </c>
      <c r="AM327" s="14">
        <f t="shared" si="251"/>
        <v>25.578484210334341</v>
      </c>
      <c r="AN327" s="14">
        <f t="shared" si="251"/>
        <v>7.9155716289332112</v>
      </c>
      <c r="AO327" s="11">
        <f t="shared" si="252"/>
        <v>1.3534742745641346E-3</v>
      </c>
      <c r="AP327" s="11">
        <f t="shared" si="252"/>
        <v>1.7050206118031492E-3</v>
      </c>
      <c r="AQ327" s="11">
        <f t="shared" si="252"/>
        <v>1.5466688246637019E-3</v>
      </c>
      <c r="AR327" s="1">
        <f t="shared" si="254"/>
        <v>287368.94741177553</v>
      </c>
      <c r="AS327" s="1">
        <f t="shared" si="254"/>
        <v>151826.52298954251</v>
      </c>
      <c r="AT327" s="1">
        <f t="shared" si="254"/>
        <v>53542.609412966005</v>
      </c>
      <c r="AU327" s="1">
        <f t="shared" ref="AU327:AW346" si="261">$AU$5*AR327</f>
        <v>57473.789482355111</v>
      </c>
      <c r="AV327" s="1">
        <f t="shared" si="261"/>
        <v>30365.304597908504</v>
      </c>
      <c r="AW327" s="1">
        <f t="shared" si="261"/>
        <v>10708.521882593202</v>
      </c>
      <c r="AX327" s="1">
        <f t="shared" ref="AX327:AZ346" si="262">(AR327-AU327)/B327*1000</f>
        <v>197266.20064180979</v>
      </c>
      <c r="AY327" s="1">
        <f t="shared" si="262"/>
        <v>40976.466804320364</v>
      </c>
      <c r="AZ327" s="1">
        <f t="shared" si="262"/>
        <v>9801.9472040546407</v>
      </c>
      <c r="BA327" s="1">
        <f t="shared" ref="BA327:BC346" si="263">LN(AX327)*B327</f>
        <v>14208.987036454393</v>
      </c>
      <c r="BB327" s="1">
        <f t="shared" si="263"/>
        <v>31481.719254410928</v>
      </c>
      <c r="BC327" s="1">
        <f t="shared" si="263"/>
        <v>40161.37436697982</v>
      </c>
      <c r="BD327" s="1">
        <f>SUM(BA327:BC327)*BT327*0.75+0.1*econlow!BD327+0.15*econhigh!BD327</f>
        <v>32.844411009059783</v>
      </c>
      <c r="BE327" s="2">
        <f t="shared" si="241"/>
        <v>0.14950789050460667</v>
      </c>
      <c r="BF327" s="2">
        <f t="shared" si="241"/>
        <v>0.11076968641152254</v>
      </c>
      <c r="BG327" s="2">
        <f t="shared" si="241"/>
        <v>5.7402569690651904E-2</v>
      </c>
      <c r="BH327" s="2">
        <f t="shared" si="257"/>
        <v>6.4472831853761264E-2</v>
      </c>
      <c r="BI327" s="2">
        <f t="shared" ref="BI327:BK346" si="264">BI$5*BE327^2</f>
        <v>2.2352609323137459E-3</v>
      </c>
      <c r="BJ327" s="2">
        <f t="shared" si="264"/>
        <v>1.2269923427707043E-3</v>
      </c>
      <c r="BK327" s="2">
        <f t="shared" si="264"/>
        <v>3.295055007090149E-4</v>
      </c>
      <c r="BL327" s="2">
        <f t="shared" si="258"/>
        <v>642.34458130966516</v>
      </c>
      <c r="BM327" s="2">
        <f t="shared" si="258"/>
        <v>186.28998113766897</v>
      </c>
      <c r="BN327" s="2">
        <f t="shared" si="258"/>
        <v>17.642584323886577</v>
      </c>
      <c r="BO327" s="2">
        <f t="shared" ref="BO327:BQ346" si="265">2*BI$5*BE327*AR327/Z327*1000</f>
        <v>5970.9657110499902</v>
      </c>
      <c r="BP327" s="2">
        <f t="shared" si="265"/>
        <v>365.13190367339416</v>
      </c>
      <c r="BQ327" s="2">
        <f t="shared" si="265"/>
        <v>7.9184229684982999</v>
      </c>
      <c r="BR327" s="11">
        <f t="shared" ref="BR327:BR346" si="266">SUM(H327:J327)*SUM(B326:D326)/SUM(H326:J326)/SUM(B327:D327)-1+BR$5</f>
        <v>2.9670382712011251E-2</v>
      </c>
      <c r="BS327" s="17">
        <f t="shared" si="255"/>
        <v>5.3158706564703089E-5</v>
      </c>
      <c r="BT327" s="17">
        <f t="shared" si="256"/>
        <v>3.8485597050650711E-4</v>
      </c>
      <c r="BU327" s="12">
        <f>(BU$3*tempmid!$I437+BU$4*tempmid!$I437^2+BU$5*tempmid!$I437^6)*(K327/K$56)^$BW$1</f>
        <v>-29.924231136689205</v>
      </c>
      <c r="BV327" s="12">
        <f>(BV$3*tempmid!$I437+BV$4*tempmid!$I437^2+BV$5*tempmid!$I437^6)*(L327/L$56)^$BW$1</f>
        <v>-20.484854211090227</v>
      </c>
      <c r="BW327" s="12">
        <f>(BW$3*tempmid!$I437+BW$4*tempmid!$I437^2+BW$5*tempmid!$I437^6)*(M327/M$56)^$BW$1</f>
        <v>-18.241470420425557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242"/>
        <v>2282</v>
      </c>
      <c r="B328" s="5">
        <f t="shared" si="243"/>
        <v>1165.4057208257107</v>
      </c>
      <c r="C328" s="5">
        <f t="shared" si="243"/>
        <v>2964.1701376896308</v>
      </c>
      <c r="D328" s="5">
        <f t="shared" si="243"/>
        <v>4369.957035698817</v>
      </c>
      <c r="E328" s="15">
        <f t="shared" si="244"/>
        <v>3.5846652900748897E-9</v>
      </c>
      <c r="F328" s="15">
        <f t="shared" si="244"/>
        <v>7.0620309929015493E-9</v>
      </c>
      <c r="G328" s="15">
        <f t="shared" si="244"/>
        <v>1.4416885060465224E-8</v>
      </c>
      <c r="H328" s="5">
        <f t="shared" si="245"/>
        <v>287045.8487324696</v>
      </c>
      <c r="I328" s="5">
        <f t="shared" si="245"/>
        <v>151933.947617261</v>
      </c>
      <c r="J328" s="5">
        <f t="shared" si="245"/>
        <v>53585.646331519303</v>
      </c>
      <c r="K328" s="5">
        <f t="shared" si="246"/>
        <v>246305.50854778072</v>
      </c>
      <c r="L328" s="5">
        <f t="shared" si="246"/>
        <v>51256.824190153675</v>
      </c>
      <c r="M328" s="5">
        <f t="shared" si="246"/>
        <v>12262.282190367168</v>
      </c>
      <c r="N328" s="15">
        <f t="shared" si="247"/>
        <v>-1.1243375847641568E-3</v>
      </c>
      <c r="O328" s="15">
        <f t="shared" si="247"/>
        <v>7.0754142715667712E-4</v>
      </c>
      <c r="P328" s="15">
        <f t="shared" si="247"/>
        <v>8.0377378852203307E-4</v>
      </c>
      <c r="Q328" s="5">
        <f t="shared" si="248"/>
        <v>2144.0234259077338</v>
      </c>
      <c r="R328" s="5">
        <f t="shared" si="248"/>
        <v>3248.5541408686199</v>
      </c>
      <c r="S328" s="5">
        <f t="shared" si="248"/>
        <v>2455.9640921878408</v>
      </c>
      <c r="T328" s="5">
        <f t="shared" si="249"/>
        <v>7.4692716699275135</v>
      </c>
      <c r="U328" s="5">
        <f t="shared" si="249"/>
        <v>21.381358095506737</v>
      </c>
      <c r="V328" s="5">
        <f t="shared" si="249"/>
        <v>45.832499191919467</v>
      </c>
      <c r="W328" s="15">
        <f t="shared" si="250"/>
        <v>-1.0734613539272964E-2</v>
      </c>
      <c r="X328" s="15">
        <f t="shared" si="250"/>
        <v>-1.217998157191269E-2</v>
      </c>
      <c r="Y328" s="15">
        <f t="shared" si="250"/>
        <v>-9.7425357312937999E-3</v>
      </c>
      <c r="Z328" s="5">
        <f t="shared" si="253"/>
        <v>1416.3176773395685</v>
      </c>
      <c r="AA328" s="5">
        <f t="shared" si="253"/>
        <v>9109.0241172174374</v>
      </c>
      <c r="AB328" s="5">
        <f t="shared" si="253"/>
        <v>77689.092350027349</v>
      </c>
      <c r="AC328" s="16">
        <f t="shared" si="259"/>
        <v>0.76751188220738764</v>
      </c>
      <c r="AD328" s="16">
        <f t="shared" si="259"/>
        <v>3.1171125397098787</v>
      </c>
      <c r="AE328" s="16">
        <f t="shared" si="259"/>
        <v>33.258974067897121</v>
      </c>
      <c r="AF328" s="15">
        <f t="shared" si="260"/>
        <v>-4.0504037456468023E-3</v>
      </c>
      <c r="AG328" s="15">
        <f t="shared" si="260"/>
        <v>2.9673830763510267E-4</v>
      </c>
      <c r="AH328" s="15">
        <f t="shared" si="260"/>
        <v>9.7937136394747881E-3</v>
      </c>
      <c r="AI328" s="1">
        <f t="shared" ref="AI328:AK343" si="267">(1-$AI$5)*AI327+AU327</f>
        <v>579363.20866151957</v>
      </c>
      <c r="AJ328" s="1">
        <f t="shared" si="267"/>
        <v>301112.89831971243</v>
      </c>
      <c r="AK328" s="1">
        <f t="shared" si="267"/>
        <v>106123.07629564425</v>
      </c>
      <c r="AL328" s="14">
        <f t="shared" si="251"/>
        <v>101.85890817915971</v>
      </c>
      <c r="AM328" s="14">
        <f t="shared" si="251"/>
        <v>25.621659934703672</v>
      </c>
      <c r="AN328" s="14">
        <f t="shared" si="251"/>
        <v>7.9276919691223968</v>
      </c>
      <c r="AO328" s="11">
        <f t="shared" si="252"/>
        <v>1.3399395318184932E-3</v>
      </c>
      <c r="AP328" s="11">
        <f t="shared" si="252"/>
        <v>1.6879704056851177E-3</v>
      </c>
      <c r="AQ328" s="11">
        <f t="shared" si="252"/>
        <v>1.5312021364170649E-3</v>
      </c>
      <c r="AR328" s="1">
        <f t="shared" si="254"/>
        <v>287045.8487324696</v>
      </c>
      <c r="AS328" s="1">
        <f t="shared" si="254"/>
        <v>151933.947617261</v>
      </c>
      <c r="AT328" s="1">
        <f t="shared" si="254"/>
        <v>53585.646331519303</v>
      </c>
      <c r="AU328" s="1">
        <f t="shared" si="261"/>
        <v>57409.169746493921</v>
      </c>
      <c r="AV328" s="1">
        <f t="shared" si="261"/>
        <v>30386.7895234522</v>
      </c>
      <c r="AW328" s="1">
        <f t="shared" si="261"/>
        <v>10717.129266303862</v>
      </c>
      <c r="AX328" s="1">
        <f t="shared" si="262"/>
        <v>197044.40683822456</v>
      </c>
      <c r="AY328" s="1">
        <f t="shared" si="262"/>
        <v>41005.459352122933</v>
      </c>
      <c r="AZ328" s="1">
        <f t="shared" si="262"/>
        <v>9809.8257522937329</v>
      </c>
      <c r="BA328" s="1">
        <f t="shared" si="263"/>
        <v>14207.676040767745</v>
      </c>
      <c r="BB328" s="1">
        <f t="shared" si="263"/>
        <v>31483.816008301324</v>
      </c>
      <c r="BC328" s="1">
        <f t="shared" si="263"/>
        <v>40164.885992049545</v>
      </c>
      <c r="BD328" s="1">
        <f>SUM(BA328:BC328)*BT328*0.75+0.1*econlow!BD328+0.15*econhigh!BD328</f>
        <v>31.799618230324764</v>
      </c>
      <c r="BE328" s="2">
        <f t="shared" ref="BE328:BG343" si="268">BE327</f>
        <v>0.14950789050460667</v>
      </c>
      <c r="BF328" s="2">
        <f t="shared" si="268"/>
        <v>0.11076968641152254</v>
      </c>
      <c r="BG328" s="2">
        <f t="shared" si="268"/>
        <v>5.7402569690651904E-2</v>
      </c>
      <c r="BH328" s="2">
        <f t="shared" si="257"/>
        <v>6.4392046563700095E-2</v>
      </c>
      <c r="BI328" s="2">
        <f t="shared" si="264"/>
        <v>2.2352609323137459E-3</v>
      </c>
      <c r="BJ328" s="2">
        <f t="shared" si="264"/>
        <v>1.2269923427707043E-3</v>
      </c>
      <c r="BK328" s="2">
        <f t="shared" si="264"/>
        <v>3.295055007090149E-4</v>
      </c>
      <c r="BL328" s="2">
        <f t="shared" si="258"/>
        <v>641.62237145453048</v>
      </c>
      <c r="BM328" s="2">
        <f t="shared" si="258"/>
        <v>186.42179033330453</v>
      </c>
      <c r="BN328" s="2">
        <f t="shared" si="258"/>
        <v>17.656765225283454</v>
      </c>
      <c r="BO328" s="2">
        <f t="shared" si="265"/>
        <v>6060.1685636952971</v>
      </c>
      <c r="BP328" s="2">
        <f t="shared" si="265"/>
        <v>369.51654790370037</v>
      </c>
      <c r="BQ328" s="2">
        <f t="shared" si="265"/>
        <v>7.9186246226303858</v>
      </c>
      <c r="BR328" s="11">
        <f t="shared" si="266"/>
        <v>2.9649626756347719E-2</v>
      </c>
      <c r="BS328" s="17">
        <f t="shared" si="255"/>
        <v>5.1626916202727235E-5</v>
      </c>
      <c r="BT328" s="17">
        <f t="shared" si="256"/>
        <v>3.7364657330728846E-4</v>
      </c>
      <c r="BU328" s="12">
        <f>(BU$3*tempmid!$I438+BU$4*tempmid!$I438^2+BU$5*tempmid!$I438^6)*(K328/K$56)^$BW$1</f>
        <v>-30.084064166858564</v>
      </c>
      <c r="BV328" s="12">
        <f>(BV$3*tempmid!$I438+BV$4*tempmid!$I438^2+BV$5*tempmid!$I438^6)*(L328/L$56)^$BW$1</f>
        <v>-20.577396668369829</v>
      </c>
      <c r="BW328" s="12">
        <f>(BW$3*tempmid!$I438+BW$4*tempmid!$I438^2+BW$5*tempmid!$I438^6)*(M328/M$56)^$BW$1</f>
        <v>-18.317220959517144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242"/>
        <v>2283</v>
      </c>
      <c r="B329" s="5">
        <f t="shared" si="243"/>
        <v>1165.4057247944206</v>
      </c>
      <c r="C329" s="5">
        <f t="shared" si="243"/>
        <v>2964.1701575760389</v>
      </c>
      <c r="D329" s="5">
        <f t="shared" si="243"/>
        <v>4369.9570955499266</v>
      </c>
      <c r="E329" s="15">
        <f t="shared" si="244"/>
        <v>3.4054320255711452E-9</v>
      </c>
      <c r="F329" s="15">
        <f t="shared" si="244"/>
        <v>6.7089294432564718E-9</v>
      </c>
      <c r="G329" s="15">
        <f t="shared" si="244"/>
        <v>1.3696040807441962E-8</v>
      </c>
      <c r="H329" s="5">
        <f t="shared" si="245"/>
        <v>286716.74548091117</v>
      </c>
      <c r="I329" s="5">
        <f t="shared" si="245"/>
        <v>152038.2545237942</v>
      </c>
      <c r="J329" s="5">
        <f t="shared" si="245"/>
        <v>53627.721371757361</v>
      </c>
      <c r="K329" s="5">
        <f t="shared" si="246"/>
        <v>246023.1139944747</v>
      </c>
      <c r="L329" s="5">
        <f t="shared" si="246"/>
        <v>51292.013090140557</v>
      </c>
      <c r="M329" s="5">
        <f t="shared" si="246"/>
        <v>12271.910272613035</v>
      </c>
      <c r="N329" s="15">
        <f t="shared" si="247"/>
        <v>-1.1465214682814251E-3</v>
      </c>
      <c r="O329" s="15">
        <f t="shared" si="247"/>
        <v>6.8652126897950083E-4</v>
      </c>
      <c r="P329" s="15">
        <f t="shared" si="247"/>
        <v>7.8517865568539236E-4</v>
      </c>
      <c r="Q329" s="5">
        <f t="shared" si="248"/>
        <v>2118.5763888328415</v>
      </c>
      <c r="R329" s="5">
        <f t="shared" si="248"/>
        <v>3211.1898705389567</v>
      </c>
      <c r="S329" s="5">
        <f t="shared" si="248"/>
        <v>2433.9463909653496</v>
      </c>
      <c r="T329" s="5">
        <f t="shared" si="249"/>
        <v>7.3890919251310017</v>
      </c>
      <c r="U329" s="5">
        <f t="shared" si="249"/>
        <v>21.120933547920998</v>
      </c>
      <c r="V329" s="5">
        <f t="shared" si="249"/>
        <v>45.3859744308877</v>
      </c>
      <c r="W329" s="15">
        <f t="shared" si="250"/>
        <v>-1.0734613539272964E-2</v>
      </c>
      <c r="X329" s="15">
        <f t="shared" si="250"/>
        <v>-1.217998157191269E-2</v>
      </c>
      <c r="Y329" s="15">
        <f t="shared" si="250"/>
        <v>-9.7425357312937999E-3</v>
      </c>
      <c r="Z329" s="5">
        <f t="shared" si="253"/>
        <v>1393.8700373180525</v>
      </c>
      <c r="AA329" s="5">
        <f t="shared" si="253"/>
        <v>9007.114909879916</v>
      </c>
      <c r="AB329" s="5">
        <f t="shared" si="253"/>
        <v>77748.098378079507</v>
      </c>
      <c r="AC329" s="16">
        <f t="shared" si="259"/>
        <v>0.76440314920486641</v>
      </c>
      <c r="AD329" s="16">
        <f t="shared" si="259"/>
        <v>3.1180375064096202</v>
      </c>
      <c r="AE329" s="16">
        <f t="shared" si="259"/>
        <v>33.584702935860825</v>
      </c>
      <c r="AF329" s="15">
        <f t="shared" si="260"/>
        <v>-4.0504037456468023E-3</v>
      </c>
      <c r="AG329" s="15">
        <f t="shared" si="260"/>
        <v>2.9673830763510267E-4</v>
      </c>
      <c r="AH329" s="15">
        <f t="shared" si="260"/>
        <v>9.7937136394747881E-3</v>
      </c>
      <c r="AI329" s="1">
        <f t="shared" si="267"/>
        <v>578836.05754186155</v>
      </c>
      <c r="AJ329" s="1">
        <f t="shared" si="267"/>
        <v>301388.39801119338</v>
      </c>
      <c r="AK329" s="1">
        <f t="shared" si="267"/>
        <v>106227.89793238368</v>
      </c>
      <c r="AL329" s="14">
        <f t="shared" si="251"/>
        <v>101.99402810911947</v>
      </c>
      <c r="AM329" s="14">
        <f t="shared" si="251"/>
        <v>25.664476052380834</v>
      </c>
      <c r="AN329" s="14">
        <f t="shared" si="251"/>
        <v>7.9397094790135743</v>
      </c>
      <c r="AO329" s="11">
        <f t="shared" si="252"/>
        <v>1.3265401365003082E-3</v>
      </c>
      <c r="AP329" s="11">
        <f t="shared" si="252"/>
        <v>1.6710907016282664E-3</v>
      </c>
      <c r="AQ329" s="11">
        <f t="shared" si="252"/>
        <v>1.5158901150528943E-3</v>
      </c>
      <c r="AR329" s="1">
        <f t="shared" si="254"/>
        <v>286716.74548091117</v>
      </c>
      <c r="AS329" s="1">
        <f t="shared" si="254"/>
        <v>152038.2545237942</v>
      </c>
      <c r="AT329" s="1">
        <f t="shared" si="254"/>
        <v>53627.721371757361</v>
      </c>
      <c r="AU329" s="1">
        <f t="shared" si="261"/>
        <v>57343.349096182239</v>
      </c>
      <c r="AV329" s="1">
        <f t="shared" si="261"/>
        <v>30407.650904758841</v>
      </c>
      <c r="AW329" s="1">
        <f t="shared" si="261"/>
        <v>10725.544274351472</v>
      </c>
      <c r="AX329" s="1">
        <f t="shared" si="262"/>
        <v>196818.49119557976</v>
      </c>
      <c r="AY329" s="1">
        <f t="shared" si="262"/>
        <v>41033.61047211245</v>
      </c>
      <c r="AZ329" s="1">
        <f t="shared" si="262"/>
        <v>9817.5282180904269</v>
      </c>
      <c r="BA329" s="1">
        <f t="shared" si="263"/>
        <v>14206.339159912715</v>
      </c>
      <c r="BB329" s="1">
        <f t="shared" si="263"/>
        <v>31485.850487177944</v>
      </c>
      <c r="BC329" s="1">
        <f t="shared" si="263"/>
        <v>40168.316392840505</v>
      </c>
      <c r="BD329" s="1">
        <f>SUM(BA329:BC329)*BT329*0.75+0.1*econlow!BD329+0.15*econhigh!BD329</f>
        <v>30.669894570813543</v>
      </c>
      <c r="BE329" s="2">
        <f t="shared" si="268"/>
        <v>0.14950789050460667</v>
      </c>
      <c r="BF329" s="2">
        <f t="shared" si="268"/>
        <v>0.11076968641152254</v>
      </c>
      <c r="BG329" s="2">
        <f t="shared" si="268"/>
        <v>5.7402569690651904E-2</v>
      </c>
      <c r="BH329" s="2">
        <f t="shared" si="257"/>
        <v>6.4312075458584708E-2</v>
      </c>
      <c r="BI329" s="2">
        <f t="shared" si="264"/>
        <v>2.2352609323137459E-3</v>
      </c>
      <c r="BJ329" s="2">
        <f t="shared" si="264"/>
        <v>1.2269923427707043E-3</v>
      </c>
      <c r="BK329" s="2">
        <f t="shared" si="264"/>
        <v>3.295055007090149E-4</v>
      </c>
      <c r="BL329" s="2">
        <f t="shared" si="258"/>
        <v>640.88673981362444</v>
      </c>
      <c r="BM329" s="2">
        <f t="shared" si="258"/>
        <v>186.54977410891888</v>
      </c>
      <c r="BN329" s="2">
        <f t="shared" si="258"/>
        <v>17.670629182484447</v>
      </c>
      <c r="BO329" s="2">
        <f t="shared" si="265"/>
        <v>6150.7048206124846</v>
      </c>
      <c r="BP329" s="2">
        <f t="shared" si="265"/>
        <v>373.95392297444249</v>
      </c>
      <c r="BQ329" s="2">
        <f t="shared" si="265"/>
        <v>7.9188277980084667</v>
      </c>
      <c r="BR329" s="11">
        <f t="shared" si="266"/>
        <v>2.9629031722279792E-2</v>
      </c>
      <c r="BS329" s="17">
        <f t="shared" si="255"/>
        <v>5.0140275741530498E-5</v>
      </c>
      <c r="BT329" s="17">
        <f t="shared" si="256"/>
        <v>3.6276366340513443E-4</v>
      </c>
      <c r="BU329" s="12">
        <f>(BU$3*tempmid!$I439+BU$4*tempmid!$I439^2+BU$5*tempmid!$I439^6)*(K329/K$56)^$BW$1</f>
        <v>-30.243819414647227</v>
      </c>
      <c r="BV329" s="12">
        <f>(BV$3*tempmid!$I439+BV$4*tempmid!$I439^2+BV$5*tempmid!$I439^6)*(L329/L$56)^$BW$1</f>
        <v>-20.669792717947608</v>
      </c>
      <c r="BW329" s="12">
        <f>(BW$3*tempmid!$I439+BW$4*tempmid!$I439^2+BW$5*tempmid!$I439^6)*(M329/M$56)^$BW$1</f>
        <v>-18.392833751727093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242"/>
        <v>2284</v>
      </c>
      <c r="B330" s="5">
        <f t="shared" ref="B330:D345" si="269">B329*(1+E330)</f>
        <v>1165.405728564695</v>
      </c>
      <c r="C330" s="5">
        <f t="shared" si="269"/>
        <v>2964.1701764681275</v>
      </c>
      <c r="D330" s="5">
        <f t="shared" si="269"/>
        <v>4369.9571524084813</v>
      </c>
      <c r="E330" s="15">
        <f t="shared" ref="E330:G345" si="270">E329*$E$5</f>
        <v>3.2351604242925876E-9</v>
      </c>
      <c r="F330" s="15">
        <f t="shared" si="270"/>
        <v>6.3734829710936477E-9</v>
      </c>
      <c r="G330" s="15">
        <f t="shared" si="270"/>
        <v>1.3011238767069864E-8</v>
      </c>
      <c r="H330" s="5">
        <f t="shared" si="245"/>
        <v>286381.69404706528</v>
      </c>
      <c r="I330" s="5">
        <f t="shared" si="245"/>
        <v>152139.46872962551</v>
      </c>
      <c r="J330" s="5">
        <f t="shared" si="245"/>
        <v>53668.84238430034</v>
      </c>
      <c r="K330" s="5">
        <f t="shared" si="246"/>
        <v>245735.61552659504</v>
      </c>
      <c r="L330" s="5">
        <f t="shared" si="246"/>
        <v>51326.158645487412</v>
      </c>
      <c r="M330" s="5">
        <f t="shared" si="246"/>
        <v>12281.320047891319</v>
      </c>
      <c r="N330" s="15">
        <f t="shared" si="247"/>
        <v>-1.1685831595730223E-3</v>
      </c>
      <c r="O330" s="15">
        <f t="shared" si="247"/>
        <v>6.6570901178808484E-4</v>
      </c>
      <c r="P330" s="15">
        <f t="shared" si="247"/>
        <v>7.6677347448361743E-4</v>
      </c>
      <c r="Q330" s="5">
        <f t="shared" si="248"/>
        <v>2093.3851401611259</v>
      </c>
      <c r="R330" s="5">
        <f t="shared" si="248"/>
        <v>3174.1893379916241</v>
      </c>
      <c r="S330" s="5">
        <f t="shared" si="248"/>
        <v>2412.0817158449245</v>
      </c>
      <c r="T330" s="5">
        <f t="shared" ref="T330:V345" si="271">T329*(1+W330)</f>
        <v>7.3097728789085581</v>
      </c>
      <c r="U330" s="5">
        <f t="shared" si="271"/>
        <v>20.863680966525727</v>
      </c>
      <c r="V330" s="5">
        <f t="shared" si="271"/>
        <v>44.943799953295191</v>
      </c>
      <c r="W330" s="15">
        <f t="shared" si="250"/>
        <v>-1.0734613539272964E-2</v>
      </c>
      <c r="X330" s="15">
        <f t="shared" si="250"/>
        <v>-1.217998157191269E-2</v>
      </c>
      <c r="Y330" s="15">
        <f t="shared" si="250"/>
        <v>-9.7425357312937999E-3</v>
      </c>
      <c r="Z330" s="5">
        <f t="shared" si="253"/>
        <v>1371.747710751436</v>
      </c>
      <c r="AA330" s="5">
        <f t="shared" si="253"/>
        <v>8906.1587505993812</v>
      </c>
      <c r="AB330" s="5">
        <f t="shared" si="253"/>
        <v>77805.703493725116</v>
      </c>
      <c r="AC330" s="16">
        <f t="shared" si="259"/>
        <v>0.7613070078261428</v>
      </c>
      <c r="AD330" s="16">
        <f t="shared" si="259"/>
        <v>3.1189627475824149</v>
      </c>
      <c r="AE330" s="16">
        <f t="shared" si="259"/>
        <v>33.913621899081477</v>
      </c>
      <c r="AF330" s="15">
        <f t="shared" si="260"/>
        <v>-4.0504037456468023E-3</v>
      </c>
      <c r="AG330" s="15">
        <f t="shared" si="260"/>
        <v>2.9673830763510267E-4</v>
      </c>
      <c r="AH330" s="15">
        <f t="shared" si="260"/>
        <v>9.7937136394747881E-3</v>
      </c>
      <c r="AI330" s="1">
        <f t="shared" si="267"/>
        <v>578295.80088385765</v>
      </c>
      <c r="AJ330" s="1">
        <f t="shared" si="267"/>
        <v>301657.20911483286</v>
      </c>
      <c r="AK330" s="1">
        <f t="shared" si="267"/>
        <v>106330.65241349679</v>
      </c>
      <c r="AL330" s="14">
        <f t="shared" ref="AL330:AN345" si="272">AL329*(1+AO330)</f>
        <v>102.12797428936985</v>
      </c>
      <c r="AM330" s="14">
        <f t="shared" si="272"/>
        <v>25.706934843001196</v>
      </c>
      <c r="AN330" s="14">
        <f t="shared" si="272"/>
        <v>7.9516248488580468</v>
      </c>
      <c r="AO330" s="11">
        <f t="shared" ref="AO330:AQ345" si="273">AO$5*AO329</f>
        <v>1.3132747351353052E-3</v>
      </c>
      <c r="AP330" s="11">
        <f t="shared" si="273"/>
        <v>1.6543797946119837E-3</v>
      </c>
      <c r="AQ330" s="11">
        <f t="shared" si="273"/>
        <v>1.5007312139023654E-3</v>
      </c>
      <c r="AR330" s="1">
        <f t="shared" si="254"/>
        <v>286381.69404706528</v>
      </c>
      <c r="AS330" s="1">
        <f t="shared" si="254"/>
        <v>152139.46872962551</v>
      </c>
      <c r="AT330" s="1">
        <f t="shared" si="254"/>
        <v>53668.84238430034</v>
      </c>
      <c r="AU330" s="1">
        <f t="shared" si="261"/>
        <v>57276.338809413057</v>
      </c>
      <c r="AV330" s="1">
        <f t="shared" si="261"/>
        <v>30427.893745925103</v>
      </c>
      <c r="AW330" s="1">
        <f t="shared" si="261"/>
        <v>10733.768476860068</v>
      </c>
      <c r="AX330" s="1">
        <f t="shared" si="262"/>
        <v>196588.49242127605</v>
      </c>
      <c r="AY330" s="1">
        <f t="shared" si="262"/>
        <v>41060.926916389923</v>
      </c>
      <c r="AZ330" s="1">
        <f t="shared" si="262"/>
        <v>9825.056038313056</v>
      </c>
      <c r="BA330" s="1">
        <f t="shared" si="263"/>
        <v>14204.976536012342</v>
      </c>
      <c r="BB330" s="1">
        <f t="shared" si="263"/>
        <v>31487.823306129369</v>
      </c>
      <c r="BC330" s="1">
        <f t="shared" si="263"/>
        <v>40171.666398725749</v>
      </c>
      <c r="BD330" s="1">
        <f>SUM(BA330:BC330)*BT330*0.75+0.1*econlow!BD330+0.15*econhigh!BD330</f>
        <v>29.777727616875481</v>
      </c>
      <c r="BE330" s="2">
        <f t="shared" si="268"/>
        <v>0.14950789050460667</v>
      </c>
      <c r="BF330" s="2">
        <f t="shared" si="268"/>
        <v>0.11076968641152254</v>
      </c>
      <c r="BG330" s="2">
        <f t="shared" si="268"/>
        <v>5.7402569690651904E-2</v>
      </c>
      <c r="BH330" s="2">
        <f t="shared" si="257"/>
        <v>6.4232912780124024E-2</v>
      </c>
      <c r="BI330" s="2">
        <f t="shared" si="264"/>
        <v>2.2352609323137459E-3</v>
      </c>
      <c r="BJ330" s="2">
        <f t="shared" si="264"/>
        <v>1.2269923427707043E-3</v>
      </c>
      <c r="BK330" s="2">
        <f t="shared" si="264"/>
        <v>3.295055007090149E-4</v>
      </c>
      <c r="BL330" s="2">
        <f t="shared" si="258"/>
        <v>640.13781243323308</v>
      </c>
      <c r="BM330" s="2">
        <f t="shared" si="258"/>
        <v>186.67396316445351</v>
      </c>
      <c r="BN330" s="2">
        <f t="shared" si="258"/>
        <v>17.684178782312085</v>
      </c>
      <c r="BO330" s="2">
        <f t="shared" si="265"/>
        <v>6242.5944101131918</v>
      </c>
      <c r="BP330" s="2">
        <f t="shared" si="265"/>
        <v>378.44466315766255</v>
      </c>
      <c r="BQ330" s="2">
        <f t="shared" si="265"/>
        <v>7.9190324792317286</v>
      </c>
      <c r="BR330" s="11">
        <f t="shared" si="266"/>
        <v>2.9608595484786199E-2</v>
      </c>
      <c r="BS330" s="17">
        <f t="shared" si="255"/>
        <v>4.8697418387338898E-5</v>
      </c>
      <c r="BT330" s="17">
        <f t="shared" si="256"/>
        <v>3.5219773146129556E-4</v>
      </c>
      <c r="BU330" s="12">
        <f>(BU$3*tempmid!$I440+BU$4*tempmid!$I440^2+BU$5*tempmid!$I440^6)*(K330/K$56)^$BW$1</f>
        <v>-30.403498626827055</v>
      </c>
      <c r="BV330" s="12">
        <f>(BV$3*tempmid!$I440+BV$4*tempmid!$I440^2+BV$5*tempmid!$I440^6)*(L330/L$56)^$BW$1</f>
        <v>-20.762043162920691</v>
      </c>
      <c r="BW330" s="12">
        <f>(BW$3*tempmid!$I440+BW$4*tempmid!$I440^2+BW$5*tempmid!$I440^6)*(M330/M$56)^$BW$1</f>
        <v>-18.468309468971025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242"/>
        <v>2285</v>
      </c>
      <c r="B331" s="5">
        <f t="shared" si="269"/>
        <v>1165.4057321464559</v>
      </c>
      <c r="C331" s="5">
        <f t="shared" si="269"/>
        <v>2964.1701944156111</v>
      </c>
      <c r="D331" s="5">
        <f t="shared" si="269"/>
        <v>4369.9572064241102</v>
      </c>
      <c r="E331" s="15">
        <f t="shared" si="270"/>
        <v>3.0734024030779582E-9</v>
      </c>
      <c r="F331" s="15">
        <f t="shared" si="270"/>
        <v>6.0548088225389649E-9</v>
      </c>
      <c r="G331" s="15">
        <f t="shared" si="270"/>
        <v>1.2360676828716369E-8</v>
      </c>
      <c r="H331" s="5">
        <f t="shared" si="245"/>
        <v>286040.75035422028</v>
      </c>
      <c r="I331" s="5">
        <f t="shared" si="245"/>
        <v>152237.615202532</v>
      </c>
      <c r="J331" s="5">
        <f t="shared" si="245"/>
        <v>53709.017198185582</v>
      </c>
      <c r="K331" s="5">
        <f t="shared" si="246"/>
        <v>245443.06112806528</v>
      </c>
      <c r="L331" s="5">
        <f t="shared" si="246"/>
        <v>51359.26927857993</v>
      </c>
      <c r="M331" s="5">
        <f t="shared" si="246"/>
        <v>12290.513307368314</v>
      </c>
      <c r="N331" s="15">
        <f t="shared" si="247"/>
        <v>-1.1905250197568051E-3</v>
      </c>
      <c r="O331" s="15">
        <f t="shared" si="247"/>
        <v>6.4510249678373377E-4</v>
      </c>
      <c r="P331" s="15">
        <f t="shared" si="247"/>
        <v>7.4855629860182127E-4</v>
      </c>
      <c r="Q331" s="5">
        <f t="shared" si="248"/>
        <v>2068.447991762298</v>
      </c>
      <c r="R331" s="5">
        <f t="shared" si="248"/>
        <v>3137.5505261397793</v>
      </c>
      <c r="S331" s="5">
        <f t="shared" si="248"/>
        <v>2390.3699411316888</v>
      </c>
      <c r="T331" s="5">
        <f t="shared" si="271"/>
        <v>7.2313052919936158</v>
      </c>
      <c r="U331" s="5">
        <f t="shared" si="271"/>
        <v>20.609561716831177</v>
      </c>
      <c r="V331" s="5">
        <f t="shared" si="271"/>
        <v>44.505933376350093</v>
      </c>
      <c r="W331" s="15">
        <f t="shared" si="250"/>
        <v>-1.0734613539272964E-2</v>
      </c>
      <c r="X331" s="15">
        <f t="shared" si="250"/>
        <v>-1.217998157191269E-2</v>
      </c>
      <c r="Y331" s="15">
        <f t="shared" si="250"/>
        <v>-9.7425357312937999E-3</v>
      </c>
      <c r="Z331" s="5">
        <f t="shared" si="253"/>
        <v>1349.9466738650713</v>
      </c>
      <c r="AA331" s="5">
        <f t="shared" si="253"/>
        <v>8806.1510005353903</v>
      </c>
      <c r="AB331" s="5">
        <f t="shared" si="253"/>
        <v>77861.91927208766</v>
      </c>
      <c r="AC331" s="16">
        <f t="shared" si="259"/>
        <v>0.75822340707005664</v>
      </c>
      <c r="AD331" s="16">
        <f t="shared" si="259"/>
        <v>3.1198882633097096</v>
      </c>
      <c r="AE331" s="16">
        <f t="shared" si="259"/>
        <v>34.245762200438499</v>
      </c>
      <c r="AF331" s="15">
        <f t="shared" si="260"/>
        <v>-4.0504037456468023E-3</v>
      </c>
      <c r="AG331" s="15">
        <f t="shared" si="260"/>
        <v>2.9673830763510267E-4</v>
      </c>
      <c r="AH331" s="15">
        <f t="shared" si="260"/>
        <v>9.7937136394747881E-3</v>
      </c>
      <c r="AI331" s="1">
        <f t="shared" si="267"/>
        <v>577742.55960488494</v>
      </c>
      <c r="AJ331" s="1">
        <f t="shared" si="267"/>
        <v>301919.38194927468</v>
      </c>
      <c r="AK331" s="1">
        <f t="shared" si="267"/>
        <v>106431.35564900719</v>
      </c>
      <c r="AL331" s="14">
        <f t="shared" si="272"/>
        <v>102.26075515687079</v>
      </c>
      <c r="AM331" s="14">
        <f t="shared" si="272"/>
        <v>25.749038586251004</v>
      </c>
      <c r="AN331" s="14">
        <f t="shared" si="272"/>
        <v>7.9634387679538507</v>
      </c>
      <c r="AO331" s="11">
        <f t="shared" si="273"/>
        <v>1.3001419877839522E-3</v>
      </c>
      <c r="AP331" s="11">
        <f t="shared" si="273"/>
        <v>1.6378359966658638E-3</v>
      </c>
      <c r="AQ331" s="11">
        <f t="shared" si="273"/>
        <v>1.4857239017633417E-3</v>
      </c>
      <c r="AR331" s="1">
        <f t="shared" si="254"/>
        <v>286040.75035422028</v>
      </c>
      <c r="AS331" s="1">
        <f t="shared" si="254"/>
        <v>152237.615202532</v>
      </c>
      <c r="AT331" s="1">
        <f t="shared" si="254"/>
        <v>53709.017198185582</v>
      </c>
      <c r="AU331" s="1">
        <f t="shared" si="261"/>
        <v>57208.150070844058</v>
      </c>
      <c r="AV331" s="1">
        <f t="shared" si="261"/>
        <v>30447.523040506403</v>
      </c>
      <c r="AW331" s="1">
        <f t="shared" si="261"/>
        <v>10741.803439637117</v>
      </c>
      <c r="AX331" s="1">
        <f t="shared" si="262"/>
        <v>196354.44890245225</v>
      </c>
      <c r="AY331" s="1">
        <f t="shared" si="262"/>
        <v>41087.415422863938</v>
      </c>
      <c r="AZ331" s="1">
        <f t="shared" si="262"/>
        <v>9832.4106458946517</v>
      </c>
      <c r="BA331" s="1">
        <f t="shared" si="263"/>
        <v>14203.588308437777</v>
      </c>
      <c r="BB331" s="1">
        <f t="shared" si="263"/>
        <v>31489.735073860127</v>
      </c>
      <c r="BC331" s="1">
        <f t="shared" si="263"/>
        <v>40174.936830553539</v>
      </c>
      <c r="BD331" s="1">
        <f>SUM(BA331:BC331)*BT331*0.75+0.1*econlow!BD331+0.15*econhigh!BD331</f>
        <v>28.911456581632983</v>
      </c>
      <c r="BE331" s="2">
        <f t="shared" si="268"/>
        <v>0.14950789050460667</v>
      </c>
      <c r="BF331" s="2">
        <f t="shared" si="268"/>
        <v>0.11076968641152254</v>
      </c>
      <c r="BG331" s="2">
        <f t="shared" si="268"/>
        <v>5.7402569690651904E-2</v>
      </c>
      <c r="BH331" s="2">
        <f t="shared" si="257"/>
        <v>6.4154552755057562E-2</v>
      </c>
      <c r="BI331" s="2">
        <f t="shared" si="264"/>
        <v>2.2352609323137459E-3</v>
      </c>
      <c r="BJ331" s="2">
        <f t="shared" si="264"/>
        <v>1.2269923427707043E-3</v>
      </c>
      <c r="BK331" s="2">
        <f t="shared" si="264"/>
        <v>3.295055007090149E-4</v>
      </c>
      <c r="BL331" s="2">
        <f t="shared" si="258"/>
        <v>639.37571431649792</v>
      </c>
      <c r="BM331" s="2">
        <f t="shared" si="258"/>
        <v>186.79438813517973</v>
      </c>
      <c r="BN331" s="2">
        <f t="shared" si="258"/>
        <v>17.697416604477233</v>
      </c>
      <c r="BO331" s="2">
        <f t="shared" si="265"/>
        <v>6335.8575581910345</v>
      </c>
      <c r="BP331" s="2">
        <f t="shared" si="265"/>
        <v>382.98941035640348</v>
      </c>
      <c r="BQ331" s="2">
        <f t="shared" si="265"/>
        <v>7.9192386510834236</v>
      </c>
      <c r="BR331" s="11">
        <f t="shared" si="266"/>
        <v>2.9588315941462467E-2</v>
      </c>
      <c r="BS331" s="17">
        <f t="shared" si="255"/>
        <v>4.729702005295513E-5</v>
      </c>
      <c r="BT331" s="17">
        <f t="shared" si="256"/>
        <v>3.4193954510805394E-4</v>
      </c>
      <c r="BU331" s="12">
        <f>(BU$3*tempmid!$I441+BU$4*tempmid!$I441^2+BU$5*tempmid!$I441^6)*(K331/K$56)^$BW$1</f>
        <v>-30.563103562521743</v>
      </c>
      <c r="BV331" s="12">
        <f>(BV$3*tempmid!$I441+BV$4*tempmid!$I441^2+BV$5*tempmid!$I441^6)*(L331/L$56)^$BW$1</f>
        <v>-20.854148802045341</v>
      </c>
      <c r="BW331" s="12">
        <f>(BW$3*tempmid!$I441+BW$4*tempmid!$I441^2+BW$5*tempmid!$I441^6)*(M331/M$56)^$BW$1</f>
        <v>-18.543648779121447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242"/>
        <v>2286</v>
      </c>
      <c r="B332" s="5">
        <f t="shared" si="269"/>
        <v>1165.4057355491286</v>
      </c>
      <c r="C332" s="5">
        <f t="shared" si="269"/>
        <v>2964.170211465721</v>
      </c>
      <c r="D332" s="5">
        <f t="shared" si="269"/>
        <v>4369.9572577389581</v>
      </c>
      <c r="E332" s="15">
        <f t="shared" si="270"/>
        <v>2.9197322829240603E-9</v>
      </c>
      <c r="F332" s="15">
        <f t="shared" si="270"/>
        <v>5.7520683814120161E-9</v>
      </c>
      <c r="G332" s="15">
        <f t="shared" si="270"/>
        <v>1.174264298728055E-8</v>
      </c>
      <c r="H332" s="5">
        <f t="shared" si="245"/>
        <v>285693.96985862649</v>
      </c>
      <c r="I332" s="5">
        <f t="shared" si="245"/>
        <v>152332.71885477134</v>
      </c>
      <c r="J332" s="5">
        <f t="shared" si="245"/>
        <v>53748.253620125746</v>
      </c>
      <c r="K332" s="5">
        <f t="shared" si="246"/>
        <v>245145.49838216652</v>
      </c>
      <c r="L332" s="5">
        <f t="shared" si="246"/>
        <v>51391.353393112317</v>
      </c>
      <c r="M332" s="5">
        <f t="shared" si="246"/>
        <v>12299.491837120488</v>
      </c>
      <c r="N332" s="15">
        <f t="shared" si="247"/>
        <v>-1.2123493918758665E-3</v>
      </c>
      <c r="O332" s="15">
        <f t="shared" si="247"/>
        <v>6.2469959138944375E-4</v>
      </c>
      <c r="P332" s="15">
        <f t="shared" si="247"/>
        <v>7.3052520489857997E-4</v>
      </c>
      <c r="Q332" s="5">
        <f t="shared" si="248"/>
        <v>2043.763245240498</v>
      </c>
      <c r="R332" s="5">
        <f t="shared" si="248"/>
        <v>3101.2713898337847</v>
      </c>
      <c r="S332" s="5">
        <f t="shared" si="248"/>
        <v>2368.8109172120912</v>
      </c>
      <c r="T332" s="5">
        <f t="shared" si="271"/>
        <v>7.1536800242995646</v>
      </c>
      <c r="U332" s="5">
        <f t="shared" si="271"/>
        <v>20.358537634914978</v>
      </c>
      <c r="V332" s="5">
        <f t="shared" si="271"/>
        <v>44.07233273017642</v>
      </c>
      <c r="W332" s="15">
        <f t="shared" si="250"/>
        <v>-1.0734613539272964E-2</v>
      </c>
      <c r="X332" s="15">
        <f t="shared" si="250"/>
        <v>-1.217998157191269E-2</v>
      </c>
      <c r="Y332" s="15">
        <f t="shared" si="250"/>
        <v>-9.7425357312937999E-3</v>
      </c>
      <c r="Z332" s="5">
        <f t="shared" si="253"/>
        <v>1328.462934575484</v>
      </c>
      <c r="AA332" s="5">
        <f t="shared" si="253"/>
        <v>8707.086933216995</v>
      </c>
      <c r="AB332" s="5">
        <f t="shared" si="253"/>
        <v>77916.757254948301</v>
      </c>
      <c r="AC332" s="16">
        <f t="shared" si="259"/>
        <v>0.75515229614202306</v>
      </c>
      <c r="AD332" s="16">
        <f t="shared" si="259"/>
        <v>3.1208140536729747</v>
      </c>
      <c r="AE332" s="16">
        <f t="shared" si="259"/>
        <v>34.581155388795146</v>
      </c>
      <c r="AF332" s="15">
        <f t="shared" si="260"/>
        <v>-4.0504037456468023E-3</v>
      </c>
      <c r="AG332" s="15">
        <f t="shared" si="260"/>
        <v>2.9673830763510267E-4</v>
      </c>
      <c r="AH332" s="15">
        <f t="shared" si="260"/>
        <v>9.7937136394747881E-3</v>
      </c>
      <c r="AI332" s="1">
        <f t="shared" si="267"/>
        <v>577176.45371524058</v>
      </c>
      <c r="AJ332" s="1">
        <f t="shared" si="267"/>
        <v>302174.96679485362</v>
      </c>
      <c r="AK332" s="1">
        <f t="shared" si="267"/>
        <v>106530.0235237436</v>
      </c>
      <c r="AL332" s="14">
        <f t="shared" si="272"/>
        <v>102.3923791233379</v>
      </c>
      <c r="AM332" s="14">
        <f t="shared" si="272"/>
        <v>25.790789561504344</v>
      </c>
      <c r="AN332" s="14">
        <f t="shared" si="272"/>
        <v>7.9751519245584506</v>
      </c>
      <c r="AO332" s="11">
        <f t="shared" si="273"/>
        <v>1.2871405679061127E-3</v>
      </c>
      <c r="AP332" s="11">
        <f t="shared" si="273"/>
        <v>1.6214576366992051E-3</v>
      </c>
      <c r="AQ332" s="11">
        <f t="shared" si="273"/>
        <v>1.4708666627457083E-3</v>
      </c>
      <c r="AR332" s="1">
        <f t="shared" si="254"/>
        <v>285693.96985862649</v>
      </c>
      <c r="AS332" s="1">
        <f t="shared" si="254"/>
        <v>152332.71885477134</v>
      </c>
      <c r="AT332" s="1">
        <f t="shared" si="254"/>
        <v>53748.253620125746</v>
      </c>
      <c r="AU332" s="1">
        <f t="shared" si="261"/>
        <v>57138.793971725303</v>
      </c>
      <c r="AV332" s="1">
        <f t="shared" si="261"/>
        <v>30466.543770954271</v>
      </c>
      <c r="AW332" s="1">
        <f t="shared" si="261"/>
        <v>10749.65072402515</v>
      </c>
      <c r="AX332" s="1">
        <f t="shared" si="262"/>
        <v>196116.39870573321</v>
      </c>
      <c r="AY332" s="1">
        <f t="shared" si="262"/>
        <v>41113.082714489858</v>
      </c>
      <c r="AZ332" s="1">
        <f t="shared" si="262"/>
        <v>9839.5934696963886</v>
      </c>
      <c r="BA332" s="1">
        <f t="shared" si="263"/>
        <v>14202.174613829369</v>
      </c>
      <c r="BB332" s="1">
        <f t="shared" si="263"/>
        <v>31491.58639276883</v>
      </c>
      <c r="BC332" s="1">
        <f t="shared" si="263"/>
        <v>40178.128500751016</v>
      </c>
      <c r="BD332" s="1">
        <f>SUM(BA332:BC332)*BT332*0.75+0.1*econlow!BD332+0.15*econhigh!BD332</f>
        <v>28.070331996256005</v>
      </c>
      <c r="BE332" s="2">
        <f t="shared" si="268"/>
        <v>0.14950789050460667</v>
      </c>
      <c r="BF332" s="2">
        <f t="shared" si="268"/>
        <v>0.11076968641152254</v>
      </c>
      <c r="BG332" s="2">
        <f t="shared" si="268"/>
        <v>5.7402569690651904E-2</v>
      </c>
      <c r="BH332" s="2">
        <f t="shared" si="257"/>
        <v>6.4076989596693237E-2</v>
      </c>
      <c r="BI332" s="2">
        <f t="shared" si="264"/>
        <v>2.2352609323137459E-3</v>
      </c>
      <c r="BJ332" s="2">
        <f t="shared" si="264"/>
        <v>1.2269923427707043E-3</v>
      </c>
      <c r="BK332" s="2">
        <f t="shared" si="264"/>
        <v>3.295055007090149E-4</v>
      </c>
      <c r="BL332" s="2">
        <f t="shared" si="258"/>
        <v>638.60056942260871</v>
      </c>
      <c r="BM332" s="2">
        <f t="shared" si="258"/>
        <v>186.91107958824693</v>
      </c>
      <c r="BN332" s="2">
        <f t="shared" si="258"/>
        <v>17.710345221334656</v>
      </c>
      <c r="BO332" s="2">
        <f t="shared" si="265"/>
        <v>6430.5147929624718</v>
      </c>
      <c r="BP332" s="2">
        <f t="shared" si="265"/>
        <v>387.58881419651323</v>
      </c>
      <c r="BQ332" s="2">
        <f t="shared" si="265"/>
        <v>7.9194462985281975</v>
      </c>
      <c r="BR332" s="11">
        <f t="shared" si="266"/>
        <v>2.9568191012070838E-2</v>
      </c>
      <c r="BS332" s="17">
        <f t="shared" si="255"/>
        <v>4.5937797972878527E-5</v>
      </c>
      <c r="BT332" s="17">
        <f t="shared" si="256"/>
        <v>3.3198014088160575E-4</v>
      </c>
      <c r="BU332" s="12">
        <f>(BU$3*tempmid!$I442+BU$4*tempmid!$I442^2+BU$5*tempmid!$I442^6)*(K332/K$56)^$BW$1</f>
        <v>-30.722635992865349</v>
      </c>
      <c r="BV332" s="12">
        <f>(BV$3*tempmid!$I442+BV$4*tempmid!$I442^2+BV$5*tempmid!$I442^6)*(L332/L$56)^$BW$1</f>
        <v>-20.946110429498628</v>
      </c>
      <c r="BW332" s="12">
        <f>(BW$3*tempmid!$I442+BW$4*tempmid!$I442^2+BW$5*tempmid!$I442^6)*(M332/M$56)^$BW$1</f>
        <v>-18.618852345823228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242"/>
        <v>2287</v>
      </c>
      <c r="B333" s="5">
        <f t="shared" si="269"/>
        <v>1165.4057387816677</v>
      </c>
      <c r="C333" s="5">
        <f t="shared" si="269"/>
        <v>2964.170227663325</v>
      </c>
      <c r="D333" s="5">
        <f t="shared" si="269"/>
        <v>4369.9573064880633</v>
      </c>
      <c r="E333" s="15">
        <f t="shared" si="270"/>
        <v>2.773745668777857E-9</v>
      </c>
      <c r="F333" s="15">
        <f t="shared" si="270"/>
        <v>5.4644649623414151E-9</v>
      </c>
      <c r="G333" s="15">
        <f t="shared" si="270"/>
        <v>1.1155510837916522E-8</v>
      </c>
      <c r="H333" s="5">
        <f t="shared" si="245"/>
        <v>285341.40754919953</v>
      </c>
      <c r="I333" s="5">
        <f t="shared" si="245"/>
        <v>152424.80454034213</v>
      </c>
      <c r="J333" s="5">
        <f t="shared" si="245"/>
        <v>53786.559433787799</v>
      </c>
      <c r="K333" s="5">
        <f t="shared" si="246"/>
        <v>244842.97447127695</v>
      </c>
      <c r="L333" s="5">
        <f t="shared" si="246"/>
        <v>51422.419373161167</v>
      </c>
      <c r="M333" s="5">
        <f t="shared" si="246"/>
        <v>12308.257417968603</v>
      </c>
      <c r="N333" s="15">
        <f t="shared" si="247"/>
        <v>-1.2340586014676358E-3</v>
      </c>
      <c r="O333" s="15">
        <f t="shared" si="247"/>
        <v>6.0449818885310869E-4</v>
      </c>
      <c r="P333" s="15">
        <f t="shared" si="247"/>
        <v>7.1267829307064545E-4</v>
      </c>
      <c r="Q333" s="5">
        <f t="shared" si="248"/>
        <v>2019.3291926482993</v>
      </c>
      <c r="R333" s="5">
        <f t="shared" si="248"/>
        <v>3065.3498571758614</v>
      </c>
      <c r="S333" s="5">
        <f t="shared" si="248"/>
        <v>2347.4044711680535</v>
      </c>
      <c r="T333" s="5">
        <f t="shared" si="271"/>
        <v>7.0768880338550924</v>
      </c>
      <c r="U333" s="5">
        <f t="shared" si="271"/>
        <v>20.110571021690621</v>
      </c>
      <c r="V333" s="5">
        <f t="shared" si="271"/>
        <v>43.642956453791207</v>
      </c>
      <c r="W333" s="15">
        <f t="shared" si="250"/>
        <v>-1.0734613539272964E-2</v>
      </c>
      <c r="X333" s="15">
        <f t="shared" si="250"/>
        <v>-1.217998157191269E-2</v>
      </c>
      <c r="Y333" s="15">
        <f t="shared" si="250"/>
        <v>-9.7425357312937999E-3</v>
      </c>
      <c r="Z333" s="5">
        <f t="shared" si="253"/>
        <v>1307.2925327899563</v>
      </c>
      <c r="AA333" s="5">
        <f t="shared" si="253"/>
        <v>8608.9617381506541</v>
      </c>
      <c r="AB333" s="5">
        <f t="shared" si="253"/>
        <v>77970.228949676617</v>
      </c>
      <c r="AC333" s="16">
        <f t="shared" si="259"/>
        <v>0.75209362445319561</v>
      </c>
      <c r="AD333" s="16">
        <f t="shared" si="259"/>
        <v>3.1217401187537055</v>
      </c>
      <c r="AE333" s="16">
        <f t="shared" si="259"/>
        <v>34.919833321995185</v>
      </c>
      <c r="AF333" s="15">
        <f t="shared" si="260"/>
        <v>-4.0504037456468023E-3</v>
      </c>
      <c r="AG333" s="15">
        <f t="shared" si="260"/>
        <v>2.9673830763510267E-4</v>
      </c>
      <c r="AH333" s="15">
        <f t="shared" si="260"/>
        <v>9.7937136394747881E-3</v>
      </c>
      <c r="AI333" s="1">
        <f t="shared" si="267"/>
        <v>576597.60231544182</v>
      </c>
      <c r="AJ333" s="1">
        <f t="shared" si="267"/>
        <v>302424.0138863225</v>
      </c>
      <c r="AK333" s="1">
        <f t="shared" si="267"/>
        <v>106626.67189539439</v>
      </c>
      <c r="AL333" s="14">
        <f t="shared" si="272"/>
        <v>102.52285457450182</v>
      </c>
      <c r="AM333" s="14">
        <f t="shared" si="272"/>
        <v>25.832190047468437</v>
      </c>
      <c r="AN333" s="14">
        <f t="shared" si="272"/>
        <v>7.9867650058036546</v>
      </c>
      <c r="AO333" s="11">
        <f t="shared" si="273"/>
        <v>1.2742691622270516E-3</v>
      </c>
      <c r="AP333" s="11">
        <f t="shared" si="273"/>
        <v>1.6052430603322131E-3</v>
      </c>
      <c r="AQ333" s="11">
        <f t="shared" si="273"/>
        <v>1.4561579961182513E-3</v>
      </c>
      <c r="AR333" s="1">
        <f t="shared" si="254"/>
        <v>285341.40754919953</v>
      </c>
      <c r="AS333" s="1">
        <f t="shared" si="254"/>
        <v>152424.80454034213</v>
      </c>
      <c r="AT333" s="1">
        <f t="shared" si="254"/>
        <v>53786.559433787799</v>
      </c>
      <c r="AU333" s="1">
        <f t="shared" si="261"/>
        <v>57068.281509839908</v>
      </c>
      <c r="AV333" s="1">
        <f t="shared" si="261"/>
        <v>30484.960908068428</v>
      </c>
      <c r="AW333" s="1">
        <f t="shared" si="261"/>
        <v>10757.311886757561</v>
      </c>
      <c r="AX333" s="1">
        <f t="shared" si="262"/>
        <v>195874.37957702158</v>
      </c>
      <c r="AY333" s="1">
        <f t="shared" si="262"/>
        <v>41137.935498528932</v>
      </c>
      <c r="AZ333" s="1">
        <f t="shared" si="262"/>
        <v>9846.6059343748821</v>
      </c>
      <c r="BA333" s="1">
        <f t="shared" si="263"/>
        <v>14200.735586117133</v>
      </c>
      <c r="BB333" s="1">
        <f t="shared" si="263"/>
        <v>31493.377859025059</v>
      </c>
      <c r="BC333" s="1">
        <f t="shared" si="263"/>
        <v>40181.24221342626</v>
      </c>
      <c r="BD333" s="1">
        <f>SUM(BA333:BC333)*BT333*0.75+0.1*econlow!BD333+0.15*econhigh!BD333</f>
        <v>27.253625950391157</v>
      </c>
      <c r="BE333" s="2">
        <f t="shared" si="268"/>
        <v>0.14950789050460667</v>
      </c>
      <c r="BF333" s="2">
        <f t="shared" si="268"/>
        <v>0.11076968641152254</v>
      </c>
      <c r="BG333" s="2">
        <f t="shared" si="268"/>
        <v>5.7402569690651904E-2</v>
      </c>
      <c r="BH333" s="2">
        <f t="shared" si="257"/>
        <v>6.4000217506416102E-2</v>
      </c>
      <c r="BI333" s="2">
        <f t="shared" si="264"/>
        <v>2.2352609323137459E-3</v>
      </c>
      <c r="BJ333" s="2">
        <f t="shared" si="264"/>
        <v>1.2269923427707043E-3</v>
      </c>
      <c r="BK333" s="2">
        <f t="shared" si="264"/>
        <v>3.295055007090149E-4</v>
      </c>
      <c r="BL333" s="2">
        <f t="shared" si="258"/>
        <v>637.81250066614029</v>
      </c>
      <c r="BM333" s="2">
        <f t="shared" si="258"/>
        <v>187.02406801932108</v>
      </c>
      <c r="BN333" s="2">
        <f t="shared" si="258"/>
        <v>17.722967197645438</v>
      </c>
      <c r="BO333" s="2">
        <f t="shared" si="265"/>
        <v>6526.5869491737421</v>
      </c>
      <c r="BP333" s="2">
        <f t="shared" si="265"/>
        <v>392.24353211954889</v>
      </c>
      <c r="BQ333" s="2">
        <f t="shared" si="265"/>
        <v>7.9196554067094365</v>
      </c>
      <c r="BR333" s="11">
        <f t="shared" si="266"/>
        <v>2.9548218638093954E-2</v>
      </c>
      <c r="BS333" s="17">
        <f t="shared" si="255"/>
        <v>4.4618509365291711E-5</v>
      </c>
      <c r="BT333" s="17">
        <f t="shared" si="256"/>
        <v>3.223108163899085E-4</v>
      </c>
      <c r="BU333" s="12">
        <f>(BU$3*tempmid!$I443+BU$4*tempmid!$I443^2+BU$5*tempmid!$I443^6)*(K333/K$56)^$BW$1</f>
        <v>-30.882097700682461</v>
      </c>
      <c r="BV333" s="12">
        <f>(BV$3*tempmid!$I443+BV$4*tempmid!$I443^2+BV$5*tempmid!$I443^6)*(L333/L$56)^$BW$1</f>
        <v>-21.037928834651435</v>
      </c>
      <c r="BW333" s="12">
        <f>(BW$3*tempmid!$I443+BW$4*tempmid!$I443^2+BW$5*tempmid!$I443^6)*(M333/M$56)^$BW$1</f>
        <v>-18.69392082831833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242"/>
        <v>2288</v>
      </c>
      <c r="B334" s="5">
        <f t="shared" si="269"/>
        <v>1165.4057418525799</v>
      </c>
      <c r="C334" s="5">
        <f t="shared" si="269"/>
        <v>2964.1702430510491</v>
      </c>
      <c r="D334" s="5">
        <f t="shared" si="269"/>
        <v>4369.9573527997145</v>
      </c>
      <c r="E334" s="15">
        <f t="shared" si="270"/>
        <v>2.6350583853389641E-9</v>
      </c>
      <c r="F334" s="15">
        <f t="shared" si="270"/>
        <v>5.1912417142243443E-9</v>
      </c>
      <c r="G334" s="15">
        <f t="shared" si="270"/>
        <v>1.0597735296020695E-8</v>
      </c>
      <c r="H334" s="5">
        <f t="shared" si="245"/>
        <v>284983.11794728576</v>
      </c>
      <c r="I334" s="5">
        <f t="shared" si="245"/>
        <v>152513.89705232249</v>
      </c>
      <c r="J334" s="5">
        <f t="shared" si="245"/>
        <v>53823.942399093583</v>
      </c>
      <c r="K334" s="5">
        <f t="shared" si="246"/>
        <v>244535.53617666595</v>
      </c>
      <c r="L334" s="5">
        <f t="shared" si="246"/>
        <v>51452.475582285871</v>
      </c>
      <c r="M334" s="5">
        <f t="shared" si="246"/>
        <v>12316.81182531679</v>
      </c>
      <c r="N334" s="15">
        <f t="shared" si="247"/>
        <v>-1.2556549571205444E-3</v>
      </c>
      <c r="O334" s="15">
        <f t="shared" si="247"/>
        <v>5.8449620790090862E-4</v>
      </c>
      <c r="P334" s="15">
        <f t="shared" si="247"/>
        <v>6.9501368534097274E-4</v>
      </c>
      <c r="Q334" s="5">
        <f t="shared" si="248"/>
        <v>1995.1441171821898</v>
      </c>
      <c r="R334" s="5">
        <f t="shared" si="248"/>
        <v>3029.783830804985</v>
      </c>
      <c r="S334" s="5">
        <f t="shared" si="248"/>
        <v>2326.1504073813435</v>
      </c>
      <c r="T334" s="5">
        <f t="shared" si="271"/>
        <v>7.0009203757509528</v>
      </c>
      <c r="U334" s="5">
        <f t="shared" si="271"/>
        <v>19.865624637245787</v>
      </c>
      <c r="V334" s="5">
        <f t="shared" si="271"/>
        <v>43.217763391120847</v>
      </c>
      <c r="W334" s="15">
        <f t="shared" si="250"/>
        <v>-1.0734613539272964E-2</v>
      </c>
      <c r="X334" s="15">
        <f t="shared" si="250"/>
        <v>-1.217998157191269E-2</v>
      </c>
      <c r="Y334" s="15">
        <f t="shared" si="250"/>
        <v>-9.7425357312937999E-3</v>
      </c>
      <c r="Z334" s="5">
        <f t="shared" si="253"/>
        <v>1286.4315406831981</v>
      </c>
      <c r="AA334" s="5">
        <f t="shared" si="253"/>
        <v>8511.7705243504843</v>
      </c>
      <c r="AB334" s="5">
        <f t="shared" si="253"/>
        <v>78022.345828192294</v>
      </c>
      <c r="AC334" s="16">
        <f t="shared" si="259"/>
        <v>0.74904734161963327</v>
      </c>
      <c r="AD334" s="16">
        <f t="shared" si="259"/>
        <v>3.1226664586334212</v>
      </c>
      <c r="AE334" s="16">
        <f t="shared" si="259"/>
        <v>35.261828169888993</v>
      </c>
      <c r="AF334" s="15">
        <f t="shared" si="260"/>
        <v>-4.0504037456468023E-3</v>
      </c>
      <c r="AG334" s="15">
        <f t="shared" si="260"/>
        <v>2.9673830763510267E-4</v>
      </c>
      <c r="AH334" s="15">
        <f t="shared" si="260"/>
        <v>9.7937136394747881E-3</v>
      </c>
      <c r="AI334" s="1">
        <f t="shared" si="267"/>
        <v>576006.1235937376</v>
      </c>
      <c r="AJ334" s="1">
        <f t="shared" si="267"/>
        <v>302666.57340575865</v>
      </c>
      <c r="AK334" s="1">
        <f t="shared" si="267"/>
        <v>106721.31659261251</v>
      </c>
      <c r="AL334" s="14">
        <f t="shared" si="272"/>
        <v>102.65218986938953</v>
      </c>
      <c r="AM334" s="14">
        <f t="shared" si="272"/>
        <v>25.87324232183725</v>
      </c>
      <c r="AN334" s="14">
        <f t="shared" si="272"/>
        <v>7.9982786976127107</v>
      </c>
      <c r="AO334" s="11">
        <f t="shared" si="273"/>
        <v>1.2615264706047811E-3</v>
      </c>
      <c r="AP334" s="11">
        <f t="shared" si="273"/>
        <v>1.5891906297288909E-3</v>
      </c>
      <c r="AQ334" s="11">
        <f t="shared" si="273"/>
        <v>1.4415964161570687E-3</v>
      </c>
      <c r="AR334" s="1">
        <f t="shared" si="254"/>
        <v>284983.11794728576</v>
      </c>
      <c r="AS334" s="1">
        <f t="shared" si="254"/>
        <v>152513.89705232249</v>
      </c>
      <c r="AT334" s="1">
        <f t="shared" si="254"/>
        <v>53823.942399093583</v>
      </c>
      <c r="AU334" s="1">
        <f t="shared" si="261"/>
        <v>56996.623589457158</v>
      </c>
      <c r="AV334" s="1">
        <f t="shared" si="261"/>
        <v>30502.7794104645</v>
      </c>
      <c r="AW334" s="1">
        <f t="shared" si="261"/>
        <v>10764.788479818717</v>
      </c>
      <c r="AX334" s="1">
        <f t="shared" si="262"/>
        <v>195628.42894133274</v>
      </c>
      <c r="AY334" s="1">
        <f t="shared" si="262"/>
        <v>41161.980465828696</v>
      </c>
      <c r="AZ334" s="1">
        <f t="shared" si="262"/>
        <v>9853.4494602534323</v>
      </c>
      <c r="BA334" s="1">
        <f t="shared" si="263"/>
        <v>14199.271356540523</v>
      </c>
      <c r="BB334" s="1">
        <f t="shared" si="263"/>
        <v>31495.110062645283</v>
      </c>
      <c r="BC334" s="1">
        <f t="shared" si="263"/>
        <v>40184.278764468872</v>
      </c>
      <c r="BD334" s="1">
        <f>SUM(BA334:BC334)*BT334*0.75+0.1*econlow!BD334+0.15*econhigh!BD334</f>
        <v>26.460631520880419</v>
      </c>
      <c r="BE334" s="2">
        <f t="shared" si="268"/>
        <v>0.14950789050460667</v>
      </c>
      <c r="BF334" s="2">
        <f t="shared" si="268"/>
        <v>0.11076968641152254</v>
      </c>
      <c r="BG334" s="2">
        <f t="shared" si="268"/>
        <v>5.7402569690651904E-2</v>
      </c>
      <c r="BH334" s="2">
        <f t="shared" si="257"/>
        <v>6.3924230675168184E-2</v>
      </c>
      <c r="BI334" s="2">
        <f t="shared" si="264"/>
        <v>2.2352609323137459E-3</v>
      </c>
      <c r="BJ334" s="2">
        <f t="shared" si="264"/>
        <v>1.2269923427707043E-3</v>
      </c>
      <c r="BK334" s="2">
        <f t="shared" si="264"/>
        <v>3.295055007090149E-4</v>
      </c>
      <c r="BL334" s="2">
        <f t="shared" si="258"/>
        <v>637.01162991652825</v>
      </c>
      <c r="BM334" s="2">
        <f t="shared" si="258"/>
        <v>187.13338384931919</v>
      </c>
      <c r="BN334" s="2">
        <f t="shared" si="258"/>
        <v>17.735285090346508</v>
      </c>
      <c r="BO334" s="2">
        <f t="shared" si="265"/>
        <v>6624.0951727748152</v>
      </c>
      <c r="BP334" s="2">
        <f t="shared" si="265"/>
        <v>396.95422947681345</v>
      </c>
      <c r="BQ334" s="2">
        <f t="shared" si="265"/>
        <v>7.9198659609468134</v>
      </c>
      <c r="BR334" s="11">
        <f t="shared" si="266"/>
        <v>2.9528396782308647E-2</v>
      </c>
      <c r="BS334" s="17">
        <f t="shared" si="255"/>
        <v>4.3337950139250327E-5</v>
      </c>
      <c r="BT334" s="17">
        <f t="shared" si="256"/>
        <v>3.1292312270864901E-4</v>
      </c>
      <c r="BU334" s="12">
        <f>(BU$3*tempmid!$I444+BU$4*tempmid!$I444^2+BU$5*tempmid!$I444^6)*(K334/K$56)^$BW$1</f>
        <v>-31.041490480189719</v>
      </c>
      <c r="BV334" s="12">
        <f>(BV$3*tempmid!$I444+BV$4*tempmid!$I444^2+BV$5*tempmid!$I444^6)*(L334/L$56)^$BW$1</f>
        <v>-21.129604801852508</v>
      </c>
      <c r="BW334" s="12">
        <f>(BW$3*tempmid!$I444+BW$4*tempmid!$I444^2+BW$5*tempmid!$I444^6)*(M334/M$56)^$BW$1</f>
        <v>-18.768854881279392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242"/>
        <v>2289</v>
      </c>
      <c r="B335" s="5">
        <f t="shared" si="269"/>
        <v>1165.4057447699465</v>
      </c>
      <c r="C335" s="5">
        <f t="shared" si="269"/>
        <v>2964.1702576693874</v>
      </c>
      <c r="D335" s="5">
        <f t="shared" si="269"/>
        <v>4369.9573967957831</v>
      </c>
      <c r="E335" s="15">
        <f t="shared" si="270"/>
        <v>2.5033054660720158E-9</v>
      </c>
      <c r="F335" s="15">
        <f t="shared" si="270"/>
        <v>4.931679628513127E-9</v>
      </c>
      <c r="G335" s="15">
        <f t="shared" si="270"/>
        <v>1.006784853121966E-8</v>
      </c>
      <c r="H335" s="5">
        <f t="shared" si="245"/>
        <v>284619.15510648658</v>
      </c>
      <c r="I335" s="5">
        <f t="shared" si="245"/>
        <v>152600.02112027796</v>
      </c>
      <c r="J335" s="5">
        <f t="shared" si="245"/>
        <v>53860.410251539339</v>
      </c>
      <c r="K335" s="5">
        <f t="shared" si="246"/>
        <v>244223.2298783382</v>
      </c>
      <c r="L335" s="5">
        <f t="shared" si="246"/>
        <v>51481.530362652469</v>
      </c>
      <c r="M335" s="5">
        <f t="shared" si="246"/>
        <v>12325.156828996049</v>
      </c>
      <c r="N335" s="15">
        <f t="shared" si="247"/>
        <v>-1.2771407510363542E-3</v>
      </c>
      <c r="O335" s="15">
        <f t="shared" si="247"/>
        <v>5.6469159234384669E-4</v>
      </c>
      <c r="P335" s="15">
        <f t="shared" si="247"/>
        <v>6.77529526115217E-4</v>
      </c>
      <c r="Q335" s="5">
        <f t="shared" si="248"/>
        <v>1971.206293859897</v>
      </c>
      <c r="R335" s="5">
        <f t="shared" si="248"/>
        <v>2994.5711891522783</v>
      </c>
      <c r="S335" s="5">
        <f t="shared" si="248"/>
        <v>2305.048508128149</v>
      </c>
      <c r="T335" s="5">
        <f t="shared" si="271"/>
        <v>6.9257682010980446</v>
      </c>
      <c r="U335" s="5">
        <f t="shared" si="271"/>
        <v>19.623661695249599</v>
      </c>
      <c r="V335" s="5">
        <f t="shared" si="271"/>
        <v>42.796712787056251</v>
      </c>
      <c r="W335" s="15">
        <f t="shared" si="250"/>
        <v>-1.0734613539272964E-2</v>
      </c>
      <c r="X335" s="15">
        <f t="shared" si="250"/>
        <v>-1.217998157191269E-2</v>
      </c>
      <c r="Y335" s="15">
        <f t="shared" si="250"/>
        <v>-9.7425357312937999E-3</v>
      </c>
      <c r="Z335" s="5">
        <f t="shared" si="253"/>
        <v>1265.8760629518183</v>
      </c>
      <c r="AA335" s="5">
        <f t="shared" si="253"/>
        <v>8415.5083237922299</v>
      </c>
      <c r="AB335" s="5">
        <f t="shared" si="253"/>
        <v>78073.119325958047</v>
      </c>
      <c r="AC335" s="16">
        <f t="shared" si="259"/>
        <v>0.74601339746147033</v>
      </c>
      <c r="AD335" s="16">
        <f t="shared" si="259"/>
        <v>3.123593073393665</v>
      </c>
      <c r="AE335" s="16">
        <f t="shared" si="259"/>
        <v>35.607172417389251</v>
      </c>
      <c r="AF335" s="15">
        <f t="shared" si="260"/>
        <v>-4.0504037456468023E-3</v>
      </c>
      <c r="AG335" s="15">
        <f t="shared" si="260"/>
        <v>2.9673830763510267E-4</v>
      </c>
      <c r="AH335" s="15">
        <f t="shared" si="260"/>
        <v>9.7937136394747881E-3</v>
      </c>
      <c r="AI335" s="1">
        <f t="shared" si="267"/>
        <v>575402.13482382102</v>
      </c>
      <c r="AJ335" s="1">
        <f t="shared" si="267"/>
        <v>302902.69547564728</v>
      </c>
      <c r="AK335" s="1">
        <f t="shared" si="267"/>
        <v>106813.97341316998</v>
      </c>
      <c r="AL335" s="14">
        <f t="shared" si="272"/>
        <v>102.78039333962745</v>
      </c>
      <c r="AM335" s="14">
        <f t="shared" si="272"/>
        <v>25.913948660953231</v>
      </c>
      <c r="AN335" s="14">
        <f t="shared" si="272"/>
        <v>8.0096936846195543</v>
      </c>
      <c r="AO335" s="11">
        <f t="shared" si="273"/>
        <v>1.2489112058987333E-3</v>
      </c>
      <c r="AP335" s="11">
        <f t="shared" si="273"/>
        <v>1.5732987234316021E-3</v>
      </c>
      <c r="AQ335" s="11">
        <f t="shared" si="273"/>
        <v>1.427180451995498E-3</v>
      </c>
      <c r="AR335" s="1">
        <f t="shared" si="254"/>
        <v>284619.15510648658</v>
      </c>
      <c r="AS335" s="1">
        <f t="shared" si="254"/>
        <v>152600.02112027796</v>
      </c>
      <c r="AT335" s="1">
        <f t="shared" si="254"/>
        <v>53860.410251539339</v>
      </c>
      <c r="AU335" s="1">
        <f t="shared" si="261"/>
        <v>56923.831021297316</v>
      </c>
      <c r="AV335" s="1">
        <f t="shared" si="261"/>
        <v>30520.004224055592</v>
      </c>
      <c r="AW335" s="1">
        <f t="shared" si="261"/>
        <v>10772.082050307868</v>
      </c>
      <c r="AX335" s="1">
        <f t="shared" si="262"/>
        <v>195378.58390267057</v>
      </c>
      <c r="AY335" s="1">
        <f t="shared" si="262"/>
        <v>41185.224290121972</v>
      </c>
      <c r="AZ335" s="1">
        <f t="shared" si="262"/>
        <v>9860.1254631968386</v>
      </c>
      <c r="BA335" s="1">
        <f t="shared" si="263"/>
        <v>14197.782053667539</v>
      </c>
      <c r="BB335" s="1">
        <f t="shared" si="263"/>
        <v>31496.783587567443</v>
      </c>
      <c r="BC335" s="1">
        <f t="shared" si="263"/>
        <v>40187.238941648822</v>
      </c>
      <c r="BD335" s="1">
        <f>SUM(BA335:BC335)*BT335*0.75+0.1*econlow!BD335+0.15*econhigh!BD335</f>
        <v>25.690662175357303</v>
      </c>
      <c r="BE335" s="2">
        <f t="shared" si="268"/>
        <v>0.14950789050460667</v>
      </c>
      <c r="BF335" s="2">
        <f t="shared" si="268"/>
        <v>0.11076968641152254</v>
      </c>
      <c r="BG335" s="2">
        <f t="shared" si="268"/>
        <v>5.7402569690651904E-2</v>
      </c>
      <c r="BH335" s="2">
        <f t="shared" si="257"/>
        <v>6.3849023284899484E-2</v>
      </c>
      <c r="BI335" s="2">
        <f t="shared" si="264"/>
        <v>2.2352609323137459E-3</v>
      </c>
      <c r="BJ335" s="2">
        <f t="shared" si="264"/>
        <v>1.2269923427707043E-3</v>
      </c>
      <c r="BK335" s="2">
        <f t="shared" si="264"/>
        <v>3.295055007090149E-4</v>
      </c>
      <c r="BL335" s="2">
        <f t="shared" si="258"/>
        <v>636.1980779976758</v>
      </c>
      <c r="BM335" s="2">
        <f t="shared" si="258"/>
        <v>187.23905742122881</v>
      </c>
      <c r="BN335" s="2">
        <f t="shared" si="258"/>
        <v>17.747301448326429</v>
      </c>
      <c r="BO335" s="2">
        <f t="shared" si="265"/>
        <v>6723.0609255613836</v>
      </c>
      <c r="BP335" s="2">
        <f t="shared" si="265"/>
        <v>401.72157962450461</v>
      </c>
      <c r="BQ335" s="2">
        <f t="shared" si="265"/>
        <v>7.9200779467335591</v>
      </c>
      <c r="BR335" s="11">
        <f t="shared" si="266"/>
        <v>2.950872342834307E-2</v>
      </c>
      <c r="BS335" s="17">
        <f t="shared" si="255"/>
        <v>4.2094953645473889E-5</v>
      </c>
      <c r="BT335" s="17">
        <f t="shared" si="256"/>
        <v>3.0380885699868835E-4</v>
      </c>
      <c r="BU335" s="12">
        <f>(BU$3*tempmid!$I445+BU$4*tempmid!$I445^2+BU$5*tempmid!$I445^6)*(K335/K$56)^$BW$1</f>
        <v>-31.20081613671811</v>
      </c>
      <c r="BV335" s="12">
        <f>(BV$3*tempmid!$I445+BV$4*tempmid!$I445^2+BV$5*tempmid!$I445^6)*(L335/L$56)^$BW$1</f>
        <v>-21.221139110223262</v>
      </c>
      <c r="BW335" s="12">
        <f>(BW$3*tempmid!$I445+BW$4*tempmid!$I445^2+BW$5*tempmid!$I445^6)*(M335/M$56)^$BW$1</f>
        <v>-18.843655154652101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242"/>
        <v>2290</v>
      </c>
      <c r="B336" s="5">
        <f t="shared" si="269"/>
        <v>1165.4057475414447</v>
      </c>
      <c r="C336" s="5">
        <f t="shared" si="269"/>
        <v>2964.1702715568085</v>
      </c>
      <c r="D336" s="5">
        <f t="shared" si="269"/>
        <v>4369.9574385920487</v>
      </c>
      <c r="E336" s="15">
        <f t="shared" si="270"/>
        <v>2.3781401927684147E-9</v>
      </c>
      <c r="F336" s="15">
        <f t="shared" si="270"/>
        <v>4.6850956470874707E-9</v>
      </c>
      <c r="G336" s="15">
        <f t="shared" si="270"/>
        <v>9.5644561046586765E-9</v>
      </c>
      <c r="H336" s="5">
        <f t="shared" si="245"/>
        <v>284249.57261253661</v>
      </c>
      <c r="I336" s="5">
        <f t="shared" si="245"/>
        <v>152683.20140774327</v>
      </c>
      <c r="J336" s="5">
        <f t="shared" si="245"/>
        <v>53895.970701536688</v>
      </c>
      <c r="K336" s="5">
        <f t="shared" si="246"/>
        <v>243906.10155492474</v>
      </c>
      <c r="L336" s="5">
        <f t="shared" si="246"/>
        <v>51509.59203418254</v>
      </c>
      <c r="M336" s="5">
        <f t="shared" si="246"/>
        <v>12333.294193112637</v>
      </c>
      <c r="N336" s="15">
        <f t="shared" si="247"/>
        <v>-1.2985182595915967E-3</v>
      </c>
      <c r="O336" s="15">
        <f t="shared" si="247"/>
        <v>5.4508231073158164E-4</v>
      </c>
      <c r="P336" s="15">
        <f t="shared" si="247"/>
        <v>6.6022398168952279E-4</v>
      </c>
      <c r="Q336" s="5">
        <f t="shared" si="248"/>
        <v>1947.5139901798614</v>
      </c>
      <c r="R336" s="5">
        <f t="shared" si="248"/>
        <v>2959.709787667457</v>
      </c>
      <c r="S336" s="5">
        <f t="shared" si="248"/>
        <v>2284.0985341640499</v>
      </c>
      <c r="T336" s="5">
        <f t="shared" si="271"/>
        <v>6.8514227559966709</v>
      </c>
      <c r="U336" s="5">
        <f t="shared" si="271"/>
        <v>19.384645857428008</v>
      </c>
      <c r="V336" s="5">
        <f t="shared" si="271"/>
        <v>42.379764283546436</v>
      </c>
      <c r="W336" s="15">
        <f t="shared" si="250"/>
        <v>-1.0734613539272964E-2</v>
      </c>
      <c r="X336" s="15">
        <f t="shared" si="250"/>
        <v>-1.217998157191269E-2</v>
      </c>
      <c r="Y336" s="15">
        <f t="shared" si="250"/>
        <v>-9.7425357312937999E-3</v>
      </c>
      <c r="Z336" s="5">
        <f t="shared" si="253"/>
        <v>1245.622237047314</v>
      </c>
      <c r="AA336" s="5">
        <f t="shared" si="253"/>
        <v>8320.1700947915251</v>
      </c>
      <c r="AB336" s="5">
        <f t="shared" si="253"/>
        <v>78122.560841000581</v>
      </c>
      <c r="AC336" s="16">
        <f t="shared" si="259"/>
        <v>0.74299174200208973</v>
      </c>
      <c r="AD336" s="16">
        <f t="shared" si="259"/>
        <v>3.1245199631160046</v>
      </c>
      <c r="AE336" s="16">
        <f t="shared" si="259"/>
        <v>35.955898867556563</v>
      </c>
      <c r="AF336" s="15">
        <f t="shared" si="260"/>
        <v>-4.0504037456468023E-3</v>
      </c>
      <c r="AG336" s="15">
        <f t="shared" si="260"/>
        <v>2.9673830763510267E-4</v>
      </c>
      <c r="AH336" s="15">
        <f t="shared" si="260"/>
        <v>9.7937136394747881E-3</v>
      </c>
      <c r="AI336" s="1">
        <f t="shared" si="267"/>
        <v>574785.75236273627</v>
      </c>
      <c r="AJ336" s="1">
        <f t="shared" si="267"/>
        <v>303132.43015213811</v>
      </c>
      <c r="AK336" s="1">
        <f t="shared" si="267"/>
        <v>106904.65812216085</v>
      </c>
      <c r="AL336" s="14">
        <f t="shared" si="272"/>
        <v>102.9074732887661</v>
      </c>
      <c r="AM336" s="14">
        <f t="shared" si="272"/>
        <v>25.954311339477108</v>
      </c>
      <c r="AN336" s="14">
        <f t="shared" si="272"/>
        <v>8.021010650090183</v>
      </c>
      <c r="AO336" s="11">
        <f t="shared" si="273"/>
        <v>1.2364220938397459E-3</v>
      </c>
      <c r="AP336" s="11">
        <f t="shared" si="273"/>
        <v>1.557565736197286E-3</v>
      </c>
      <c r="AQ336" s="11">
        <f t="shared" si="273"/>
        <v>1.4129086474755431E-3</v>
      </c>
      <c r="AR336" s="1">
        <f t="shared" si="254"/>
        <v>284249.57261253661</v>
      </c>
      <c r="AS336" s="1">
        <f t="shared" si="254"/>
        <v>152683.20140774327</v>
      </c>
      <c r="AT336" s="1">
        <f t="shared" si="254"/>
        <v>53895.970701536688</v>
      </c>
      <c r="AU336" s="1">
        <f t="shared" si="261"/>
        <v>56849.914522507323</v>
      </c>
      <c r="AV336" s="1">
        <f t="shared" si="261"/>
        <v>30536.640281548654</v>
      </c>
      <c r="AW336" s="1">
        <f t="shared" si="261"/>
        <v>10779.194140307338</v>
      </c>
      <c r="AX336" s="1">
        <f t="shared" si="262"/>
        <v>195124.8812439398</v>
      </c>
      <c r="AY336" s="1">
        <f t="shared" si="262"/>
        <v>41207.673627346034</v>
      </c>
      <c r="AZ336" s="1">
        <f t="shared" si="262"/>
        <v>9866.6353544901103</v>
      </c>
      <c r="BA336" s="1">
        <f t="shared" si="263"/>
        <v>14196.267803413202</v>
      </c>
      <c r="BB336" s="1">
        <f t="shared" si="263"/>
        <v>31498.399011724541</v>
      </c>
      <c r="BC336" s="1">
        <f t="shared" si="263"/>
        <v>40190.123524713985</v>
      </c>
      <c r="BD336" s="1">
        <f>SUM(BA336:BC336)*BT336*0.75+0.1*econlow!BD336+0.15*econhigh!BD336</f>
        <v>24.943051187289793</v>
      </c>
      <c r="BE336" s="2">
        <f t="shared" si="268"/>
        <v>0.14950789050460667</v>
      </c>
      <c r="BF336" s="2">
        <f t="shared" si="268"/>
        <v>0.11076968641152254</v>
      </c>
      <c r="BG336" s="2">
        <f t="shared" si="268"/>
        <v>5.7402569690651904E-2</v>
      </c>
      <c r="BH336" s="2">
        <f t="shared" si="257"/>
        <v>6.3774589509990265E-2</v>
      </c>
      <c r="BI336" s="2">
        <f t="shared" si="264"/>
        <v>2.2352609323137459E-3</v>
      </c>
      <c r="BJ336" s="2">
        <f t="shared" si="264"/>
        <v>1.2269923427707043E-3</v>
      </c>
      <c r="BK336" s="2">
        <f t="shared" si="264"/>
        <v>3.295055007090149E-4</v>
      </c>
      <c r="BL336" s="2">
        <f t="shared" si="258"/>
        <v>635.37196468768241</v>
      </c>
      <c r="BM336" s="2">
        <f t="shared" si="258"/>
        <v>187.34111899701821</v>
      </c>
      <c r="BN336" s="2">
        <f t="shared" si="258"/>
        <v>17.759018812208243</v>
      </c>
      <c r="BO336" s="2">
        <f t="shared" si="265"/>
        <v>6823.5059898857817</v>
      </c>
      <c r="BP336" s="2">
        <f t="shared" si="265"/>
        <v>406.5462640200227</v>
      </c>
      <c r="BQ336" s="2">
        <f t="shared" si="265"/>
        <v>7.9202913497341729</v>
      </c>
      <c r="BR336" s="11">
        <f t="shared" si="266"/>
        <v>2.948919658025248E-2</v>
      </c>
      <c r="BS336" s="17">
        <f t="shared" si="255"/>
        <v>4.0888389469196977E-5</v>
      </c>
      <c r="BT336" s="17">
        <f t="shared" si="256"/>
        <v>2.9496005533853235E-4</v>
      </c>
      <c r="BU336" s="12">
        <f>(BU$3*tempmid!$I446+BU$4*tempmid!$I446^2+BU$5*tempmid!$I446^6)*(K336/K$56)^$BW$1</f>
        <v>-31.360076486455913</v>
      </c>
      <c r="BV336" s="12">
        <f>(BV$3*tempmid!$I446+BV$4*tempmid!$I446^2+BV$5*tempmid!$I446^6)*(L336/L$56)^$BW$1</f>
        <v>-21.312532533463052</v>
      </c>
      <c r="BW336" s="12">
        <f>(BW$3*tempmid!$I446+BW$4*tempmid!$I446^2+BW$5*tempmid!$I446^6)*(M336/M$56)^$BW$1</f>
        <v>-18.918322293505877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242"/>
        <v>2291</v>
      </c>
      <c r="B337" s="5">
        <f t="shared" si="269"/>
        <v>1165.4057501743682</v>
      </c>
      <c r="C337" s="5">
        <f t="shared" si="269"/>
        <v>2964.1702847498586</v>
      </c>
      <c r="D337" s="5">
        <f t="shared" si="269"/>
        <v>4369.9574782985019</v>
      </c>
      <c r="E337" s="15">
        <f t="shared" si="270"/>
        <v>2.2592331831299939E-9</v>
      </c>
      <c r="F337" s="15">
        <f t="shared" si="270"/>
        <v>4.4508408647330969E-9</v>
      </c>
      <c r="G337" s="15">
        <f t="shared" si="270"/>
        <v>9.0862332994257425E-9</v>
      </c>
      <c r="H337" s="5">
        <f t="shared" si="245"/>
        <v>283874.42358323571</v>
      </c>
      <c r="I337" s="5">
        <f t="shared" si="245"/>
        <v>152763.46250977321</v>
      </c>
      <c r="J337" s="5">
        <f t="shared" si="245"/>
        <v>53930.63143377201</v>
      </c>
      <c r="K337" s="5">
        <f t="shared" si="246"/>
        <v>243584.19678362008</v>
      </c>
      <c r="L337" s="5">
        <f t="shared" si="246"/>
        <v>51536.6688937254</v>
      </c>
      <c r="M337" s="5">
        <f t="shared" si="246"/>
        <v>12341.225675900761</v>
      </c>
      <c r="N337" s="15">
        <f t="shared" si="247"/>
        <v>-1.319789743891131E-3</v>
      </c>
      <c r="O337" s="15">
        <f t="shared" si="247"/>
        <v>5.2566635598449984E-4</v>
      </c>
      <c r="P337" s="15">
        <f t="shared" si="247"/>
        <v>6.4309523992012174E-4</v>
      </c>
      <c r="Q337" s="5">
        <f t="shared" si="248"/>
        <v>1924.0654667632298</v>
      </c>
      <c r="R337" s="5">
        <f t="shared" si="248"/>
        <v>2925.1974600166909</v>
      </c>
      <c r="S337" s="5">
        <f t="shared" si="248"/>
        <v>2263.3002252993501</v>
      </c>
      <c r="T337" s="5">
        <f t="shared" si="271"/>
        <v>6.7778753805168659</v>
      </c>
      <c r="U337" s="5">
        <f t="shared" si="271"/>
        <v>19.148541228106481</v>
      </c>
      <c r="V337" s="5">
        <f t="shared" si="271"/>
        <v>41.966877915730173</v>
      </c>
      <c r="W337" s="15">
        <f t="shared" si="250"/>
        <v>-1.0734613539272964E-2</v>
      </c>
      <c r="X337" s="15">
        <f t="shared" si="250"/>
        <v>-1.217998157191269E-2</v>
      </c>
      <c r="Y337" s="15">
        <f t="shared" si="250"/>
        <v>-9.7425357312937999E-3</v>
      </c>
      <c r="Z337" s="5">
        <f t="shared" si="253"/>
        <v>1225.6662333882516</v>
      </c>
      <c r="AA337" s="5">
        <f t="shared" si="253"/>
        <v>8225.750725307822</v>
      </c>
      <c r="AB337" s="5">
        <f t="shared" si="253"/>
        <v>78170.681732962723</v>
      </c>
      <c r="AC337" s="16">
        <f t="shared" si="259"/>
        <v>0.73998232546729981</v>
      </c>
      <c r="AD337" s="16">
        <f t="shared" si="259"/>
        <v>3.1254471278820315</v>
      </c>
      <c r="AE337" s="16">
        <f t="shared" si="259"/>
        <v>36.308040644715327</v>
      </c>
      <c r="AF337" s="15">
        <f t="shared" si="260"/>
        <v>-4.0504037456468023E-3</v>
      </c>
      <c r="AG337" s="15">
        <f t="shared" si="260"/>
        <v>2.9673830763510267E-4</v>
      </c>
      <c r="AH337" s="15">
        <f t="shared" si="260"/>
        <v>9.7937136394747881E-3</v>
      </c>
      <c r="AI337" s="1">
        <f t="shared" si="267"/>
        <v>574157.09164896992</v>
      </c>
      <c r="AJ337" s="1">
        <f t="shared" si="267"/>
        <v>303355.82741847297</v>
      </c>
      <c r="AK337" s="1">
        <f t="shared" si="267"/>
        <v>106993.38645025212</v>
      </c>
      <c r="AL337" s="14">
        <f t="shared" si="272"/>
        <v>103.03343799162559</v>
      </c>
      <c r="AM337" s="14">
        <f t="shared" si="272"/>
        <v>25.994332630065585</v>
      </c>
      <c r="AN337" s="14">
        <f t="shared" si="272"/>
        <v>8.0322302758460999</v>
      </c>
      <c r="AO337" s="11">
        <f t="shared" si="273"/>
        <v>1.2240578729013484E-3</v>
      </c>
      <c r="AP337" s="11">
        <f t="shared" si="273"/>
        <v>1.5419900788353131E-3</v>
      </c>
      <c r="AQ337" s="11">
        <f t="shared" si="273"/>
        <v>1.3987795610007877E-3</v>
      </c>
      <c r="AR337" s="1">
        <f t="shared" si="254"/>
        <v>283874.42358323571</v>
      </c>
      <c r="AS337" s="1">
        <f t="shared" si="254"/>
        <v>152763.46250977321</v>
      </c>
      <c r="AT337" s="1">
        <f t="shared" si="254"/>
        <v>53930.63143377201</v>
      </c>
      <c r="AU337" s="1">
        <f t="shared" si="261"/>
        <v>56774.884716647146</v>
      </c>
      <c r="AV337" s="1">
        <f t="shared" si="261"/>
        <v>30552.692501954643</v>
      </c>
      <c r="AW337" s="1">
        <f t="shared" si="261"/>
        <v>10786.126286754403</v>
      </c>
      <c r="AX337" s="1">
        <f t="shared" si="262"/>
        <v>194867.35742689605</v>
      </c>
      <c r="AY337" s="1">
        <f t="shared" si="262"/>
        <v>41229.33511498032</v>
      </c>
      <c r="AZ337" s="1">
        <f t="shared" si="262"/>
        <v>9872.9805407206077</v>
      </c>
      <c r="BA337" s="1">
        <f t="shared" si="263"/>
        <v>14194.728729057335</v>
      </c>
      <c r="BB337" s="1">
        <f t="shared" si="263"/>
        <v>31499.956907117114</v>
      </c>
      <c r="BC337" s="1">
        <f t="shared" si="263"/>
        <v>40192.933285486099</v>
      </c>
      <c r="BD337" s="1">
        <f>SUM(BA337:BC337)*BT337*0.75+0.1*econlow!BD337+0.15*econhigh!BD337</f>
        <v>24.217151067129201</v>
      </c>
      <c r="BE337" s="2">
        <f t="shared" si="268"/>
        <v>0.14950789050460667</v>
      </c>
      <c r="BF337" s="2">
        <f t="shared" si="268"/>
        <v>0.11076968641152254</v>
      </c>
      <c r="BG337" s="2">
        <f t="shared" si="268"/>
        <v>5.7402569690651904E-2</v>
      </c>
      <c r="BH337" s="2">
        <f t="shared" si="257"/>
        <v>6.3700923518644398E-2</v>
      </c>
      <c r="BI337" s="2">
        <f t="shared" si="264"/>
        <v>2.2352609323137459E-3</v>
      </c>
      <c r="BJ337" s="2">
        <f t="shared" si="264"/>
        <v>1.2269923427707043E-3</v>
      </c>
      <c r="BK337" s="2">
        <f t="shared" si="264"/>
        <v>3.295055007090149E-4</v>
      </c>
      <c r="BL337" s="2">
        <f t="shared" si="258"/>
        <v>634.53340871869068</v>
      </c>
      <c r="BM337" s="2">
        <f t="shared" si="258"/>
        <v>187.43959875463128</v>
      </c>
      <c r="BN337" s="2">
        <f t="shared" si="258"/>
        <v>17.770439714138384</v>
      </c>
      <c r="BO337" s="2">
        <f t="shared" si="265"/>
        <v>6925.4524734380357</v>
      </c>
      <c r="BP337" s="2">
        <f t="shared" si="265"/>
        <v>411.42897231942868</v>
      </c>
      <c r="BQ337" s="2">
        <f t="shared" si="265"/>
        <v>7.9205061557818119</v>
      </c>
      <c r="BR337" s="11">
        <f t="shared" si="266"/>
        <v>2.9469814262091915E-2</v>
      </c>
      <c r="BS337" s="17">
        <f t="shared" si="255"/>
        <v>3.9717162263596012E-5</v>
      </c>
      <c r="BT337" s="17">
        <f t="shared" si="256"/>
        <v>2.8636898576556537E-4</v>
      </c>
      <c r="BU337" s="12">
        <f>(BU$3*tempmid!$I447+BU$4*tempmid!$I447^2+BU$5*tempmid!$I447^6)*(K337/K$56)^$BW$1</f>
        <v>-31.519273356211997</v>
      </c>
      <c r="BV337" s="12">
        <f>(BV$3*tempmid!$I447+BV$4*tempmid!$I447^2+BV$5*tempmid!$I447^6)*(L337/L$56)^$BW$1</f>
        <v>-21.4037858396647</v>
      </c>
      <c r="BW337" s="12">
        <f>(BW$3*tempmid!$I447+BW$4*tempmid!$I447^2+BW$5*tempmid!$I447^6)*(M337/M$56)^$BW$1</f>
        <v>-18.992856937892903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242"/>
        <v>2292</v>
      </c>
      <c r="B338" s="5">
        <f t="shared" si="269"/>
        <v>1165.4057526756455</v>
      </c>
      <c r="C338" s="5">
        <f t="shared" si="269"/>
        <v>2964.1702972832563</v>
      </c>
      <c r="D338" s="5">
        <f t="shared" si="269"/>
        <v>4369.9575160196327</v>
      </c>
      <c r="E338" s="15">
        <f t="shared" si="270"/>
        <v>2.146271523973494E-9</v>
      </c>
      <c r="F338" s="15">
        <f t="shared" si="270"/>
        <v>4.2282988214964422E-9</v>
      </c>
      <c r="G338" s="15">
        <f t="shared" si="270"/>
        <v>8.6319216344544554E-9</v>
      </c>
      <c r="H338" s="5">
        <f t="shared" si="245"/>
        <v>283493.76066842995</v>
      </c>
      <c r="I338" s="5">
        <f t="shared" si="245"/>
        <v>152840.82895056313</v>
      </c>
      <c r="J338" s="5">
        <f t="shared" si="245"/>
        <v>53964.400106585563</v>
      </c>
      <c r="K338" s="5">
        <f t="shared" si="246"/>
        <v>243257.56074016192</v>
      </c>
      <c r="L338" s="5">
        <f t="shared" si="246"/>
        <v>51562.769214253967</v>
      </c>
      <c r="M338" s="5">
        <f t="shared" si="246"/>
        <v>12348.953029579776</v>
      </c>
      <c r="N338" s="15">
        <f t="shared" si="247"/>
        <v>-1.3409574503239208E-3</v>
      </c>
      <c r="O338" s="15">
        <f t="shared" si="247"/>
        <v>5.0644174504932415E-4</v>
      </c>
      <c r="P338" s="15">
        <f t="shared" si="247"/>
        <v>6.2614150992335027E-4</v>
      </c>
      <c r="Q338" s="5">
        <f t="shared" si="248"/>
        <v>1900.8589779786735</v>
      </c>
      <c r="R338" s="5">
        <f t="shared" si="248"/>
        <v>2891.03201925234</v>
      </c>
      <c r="S338" s="5">
        <f t="shared" si="248"/>
        <v>2242.6533009649238</v>
      </c>
      <c r="T338" s="5">
        <f t="shared" si="271"/>
        <v>6.705117507689665</v>
      </c>
      <c r="U338" s="5">
        <f t="shared" si="271"/>
        <v>18.915312348819135</v>
      </c>
      <c r="V338" s="5">
        <f t="shared" si="271"/>
        <v>41.558014108105326</v>
      </c>
      <c r="W338" s="15">
        <f t="shared" si="250"/>
        <v>-1.0734613539272964E-2</v>
      </c>
      <c r="X338" s="15">
        <f t="shared" si="250"/>
        <v>-1.217998157191269E-2</v>
      </c>
      <c r="Y338" s="15">
        <f t="shared" si="250"/>
        <v>-9.7425357312937999E-3</v>
      </c>
      <c r="Z338" s="5">
        <f t="shared" si="253"/>
        <v>1206.004255552333</v>
      </c>
      <c r="AA338" s="5">
        <f t="shared" si="253"/>
        <v>8132.2450361748188</v>
      </c>
      <c r="AB338" s="5">
        <f t="shared" si="253"/>
        <v>78217.493322182607</v>
      </c>
      <c r="AC338" s="16">
        <f t="shared" si="259"/>
        <v>0.73698509828451464</v>
      </c>
      <c r="AD338" s="16">
        <f t="shared" si="259"/>
        <v>3.1263745677733623</v>
      </c>
      <c r="AE338" s="16">
        <f t="shared" si="259"/>
        <v>36.663631197600083</v>
      </c>
      <c r="AF338" s="15">
        <f t="shared" si="260"/>
        <v>-4.0504037456468023E-3</v>
      </c>
      <c r="AG338" s="15">
        <f t="shared" si="260"/>
        <v>2.9673830763510267E-4</v>
      </c>
      <c r="AH338" s="15">
        <f t="shared" si="260"/>
        <v>9.7937136394747881E-3</v>
      </c>
      <c r="AI338" s="1">
        <f t="shared" si="267"/>
        <v>573516.26720072003</v>
      </c>
      <c r="AJ338" s="1">
        <f t="shared" si="267"/>
        <v>303572.93717858032</v>
      </c>
      <c r="AK338" s="1">
        <f t="shared" si="267"/>
        <v>107080.1740919813</v>
      </c>
      <c r="AL338" s="14">
        <f t="shared" si="272"/>
        <v>103.15829569366188</v>
      </c>
      <c r="AM338" s="14">
        <f t="shared" si="272"/>
        <v>26.034014803056877</v>
      </c>
      <c r="AN338" s="14">
        <f t="shared" si="272"/>
        <v>8.0433532421898146</v>
      </c>
      <c r="AO338" s="11">
        <f t="shared" si="273"/>
        <v>1.2118172941723349E-3</v>
      </c>
      <c r="AP338" s="11">
        <f t="shared" si="273"/>
        <v>1.5265701780469599E-3</v>
      </c>
      <c r="AQ338" s="11">
        <f t="shared" si="273"/>
        <v>1.3847917653907799E-3</v>
      </c>
      <c r="AR338" s="1">
        <f t="shared" si="254"/>
        <v>283493.76066842995</v>
      </c>
      <c r="AS338" s="1">
        <f t="shared" si="254"/>
        <v>152840.82895056313</v>
      </c>
      <c r="AT338" s="1">
        <f t="shared" si="254"/>
        <v>53964.400106585563</v>
      </c>
      <c r="AU338" s="1">
        <f t="shared" si="261"/>
        <v>56698.752133685994</v>
      </c>
      <c r="AV338" s="1">
        <f t="shared" si="261"/>
        <v>30568.165790112627</v>
      </c>
      <c r="AW338" s="1">
        <f t="shared" si="261"/>
        <v>10792.880021317113</v>
      </c>
      <c r="AX338" s="1">
        <f t="shared" si="262"/>
        <v>194606.04859212952</v>
      </c>
      <c r="AY338" s="1">
        <f t="shared" si="262"/>
        <v>41250.215371403174</v>
      </c>
      <c r="AZ338" s="1">
        <f t="shared" si="262"/>
        <v>9879.1624236638218</v>
      </c>
      <c r="BA338" s="1">
        <f t="shared" si="263"/>
        <v>14193.164951261719</v>
      </c>
      <c r="BB338" s="1">
        <f t="shared" si="263"/>
        <v>31501.457839884617</v>
      </c>
      <c r="BC338" s="1">
        <f t="shared" si="263"/>
        <v>40195.668987955243</v>
      </c>
      <c r="BD338" s="1">
        <f>SUM(BA338:BC338)*BT338*0.75+0.1*econlow!BD338+0.15*econhigh!BD338</f>
        <v>23.512333009740644</v>
      </c>
      <c r="BE338" s="2">
        <f t="shared" si="268"/>
        <v>0.14950789050460667</v>
      </c>
      <c r="BF338" s="2">
        <f t="shared" si="268"/>
        <v>0.11076968641152254</v>
      </c>
      <c r="BG338" s="2">
        <f t="shared" si="268"/>
        <v>5.7402569690651904E-2</v>
      </c>
      <c r="BH338" s="2">
        <f t="shared" si="257"/>
        <v>6.3628019474254213E-2</v>
      </c>
      <c r="BI338" s="2">
        <f t="shared" si="264"/>
        <v>2.2352609323137459E-3</v>
      </c>
      <c r="BJ338" s="2">
        <f t="shared" si="264"/>
        <v>1.2269923427707043E-3</v>
      </c>
      <c r="BK338" s="2">
        <f t="shared" si="264"/>
        <v>3.295055007090149E-4</v>
      </c>
      <c r="BL338" s="2">
        <f t="shared" si="258"/>
        <v>633.68252777684472</v>
      </c>
      <c r="BM338" s="2">
        <f t="shared" si="258"/>
        <v>187.53452678506792</v>
      </c>
      <c r="BN338" s="2">
        <f t="shared" si="258"/>
        <v>17.781566677582092</v>
      </c>
      <c r="BO338" s="2">
        <f t="shared" si="265"/>
        <v>7028.9228140979103</v>
      </c>
      <c r="BP338" s="2">
        <f t="shared" si="265"/>
        <v>416.37040247607933</v>
      </c>
      <c r="BQ338" s="2">
        <f t="shared" si="265"/>
        <v>7.9207223508759252</v>
      </c>
      <c r="BR338" s="11">
        <f t="shared" si="266"/>
        <v>2.9450574517498745E-2</v>
      </c>
      <c r="BS338" s="17">
        <f t="shared" si="255"/>
        <v>3.8580210622362602E-5</v>
      </c>
      <c r="BT338" s="17">
        <f t="shared" si="256"/>
        <v>2.7802814151996636E-4</v>
      </c>
      <c r="BU338" s="12">
        <f>(BU$3*tempmid!$I448+BU$4*tempmid!$I448^2+BU$5*tempmid!$I448^6)*(K338/K$56)^$BW$1</f>
        <v>-31.678408583198774</v>
      </c>
      <c r="BV338" s="12">
        <f>(BV$3*tempmid!$I448+BV$4*tempmid!$I448^2+BV$5*tempmid!$I448^6)*(L338/L$56)^$BW$1</f>
        <v>-21.494899791139687</v>
      </c>
      <c r="BW338" s="12">
        <f>(BW$3*tempmid!$I448+BW$4*tempmid!$I448^2+BW$5*tempmid!$I448^6)*(M338/M$56)^$BW$1</f>
        <v>-19.067259722715029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242"/>
        <v>2293</v>
      </c>
      <c r="B339" s="5">
        <f t="shared" si="269"/>
        <v>1165.4057550518587</v>
      </c>
      <c r="C339" s="5">
        <f t="shared" si="269"/>
        <v>2964.1703091899844</v>
      </c>
      <c r="D339" s="5">
        <f t="shared" si="269"/>
        <v>4369.9575518547072</v>
      </c>
      <c r="E339" s="15">
        <f t="shared" si="270"/>
        <v>2.0389579477748191E-9</v>
      </c>
      <c r="F339" s="15">
        <f t="shared" si="270"/>
        <v>4.01688388042162E-9</v>
      </c>
      <c r="G339" s="15">
        <f t="shared" si="270"/>
        <v>8.2003255527317319E-9</v>
      </c>
      <c r="H339" s="5">
        <f t="shared" si="245"/>
        <v>283107.63605003804</v>
      </c>
      <c r="I339" s="5">
        <f t="shared" si="245"/>
        <v>152915.3251811371</v>
      </c>
      <c r="J339" s="5">
        <f t="shared" si="245"/>
        <v>53997.284351369439</v>
      </c>
      <c r="K339" s="5">
        <f t="shared" si="246"/>
        <v>242926.23819884963</v>
      </c>
      <c r="L339" s="5">
        <f t="shared" si="246"/>
        <v>51587.901244083412</v>
      </c>
      <c r="M339" s="5">
        <f t="shared" si="246"/>
        <v>12356.478000215766</v>
      </c>
      <c r="N339" s="15">
        <f t="shared" si="247"/>
        <v>-1.3620236111230311E-3</v>
      </c>
      <c r="O339" s="15">
        <f t="shared" si="247"/>
        <v>4.8740651854850547E-4</v>
      </c>
      <c r="P339" s="15">
        <f t="shared" si="247"/>
        <v>6.0936102177766571E-4</v>
      </c>
      <c r="Q339" s="5">
        <f t="shared" si="248"/>
        <v>1877.8927725503636</v>
      </c>
      <c r="R339" s="5">
        <f t="shared" si="248"/>
        <v>2857.2112589549743</v>
      </c>
      <c r="S339" s="5">
        <f t="shared" si="248"/>
        <v>2222.1574607686211</v>
      </c>
      <c r="T339" s="5">
        <f t="shared" si="271"/>
        <v>6.6331406625092031</v>
      </c>
      <c r="U339" s="5">
        <f t="shared" si="271"/>
        <v>18.684924192983544</v>
      </c>
      <c r="V339" s="5">
        <f t="shared" si="271"/>
        <v>41.1531336707355</v>
      </c>
      <c r="W339" s="15">
        <f t="shared" si="250"/>
        <v>-1.0734613539272964E-2</v>
      </c>
      <c r="X339" s="15">
        <f t="shared" si="250"/>
        <v>-1.217998157191269E-2</v>
      </c>
      <c r="Y339" s="15">
        <f t="shared" si="250"/>
        <v>-9.7425357312937999E-3</v>
      </c>
      <c r="Z339" s="5">
        <f t="shared" si="253"/>
        <v>1186.6325404489912</v>
      </c>
      <c r="AA339" s="5">
        <f t="shared" si="253"/>
        <v>8039.6477842585218</v>
      </c>
      <c r="AB339" s="5">
        <f t="shared" si="253"/>
        <v>78263.006888801669</v>
      </c>
      <c r="AC339" s="16">
        <f t="shared" si="259"/>
        <v>0.73400001108193713</v>
      </c>
      <c r="AD339" s="16">
        <f t="shared" si="259"/>
        <v>3.1273022828716366</v>
      </c>
      <c r="AE339" s="16">
        <f t="shared" si="259"/>
        <v>37.022704302532695</v>
      </c>
      <c r="AF339" s="15">
        <f t="shared" si="260"/>
        <v>-4.0504037456468023E-3</v>
      </c>
      <c r="AG339" s="15">
        <f t="shared" si="260"/>
        <v>2.9673830763510267E-4</v>
      </c>
      <c r="AH339" s="15">
        <f t="shared" si="260"/>
        <v>9.7937136394747881E-3</v>
      </c>
      <c r="AI339" s="1">
        <f t="shared" si="267"/>
        <v>572863.39261433401</v>
      </c>
      <c r="AJ339" s="1">
        <f t="shared" si="267"/>
        <v>303783.80925083492</v>
      </c>
      <c r="AK339" s="1">
        <f t="shared" si="267"/>
        <v>107165.03670410029</v>
      </c>
      <c r="AL339" s="14">
        <f t="shared" si="272"/>
        <v>103.28205461035321</v>
      </c>
      <c r="AM339" s="14">
        <f t="shared" si="272"/>
        <v>26.073360126163923</v>
      </c>
      <c r="AN339" s="14">
        <f t="shared" si="272"/>
        <v>8.05438022783237</v>
      </c>
      <c r="AO339" s="11">
        <f t="shared" si="273"/>
        <v>1.1996991212306115E-3</v>
      </c>
      <c r="AP339" s="11">
        <f t="shared" si="273"/>
        <v>1.5113044762664902E-3</v>
      </c>
      <c r="AQ339" s="11">
        <f t="shared" si="273"/>
        <v>1.3709438477368721E-3</v>
      </c>
      <c r="AR339" s="1">
        <f t="shared" si="254"/>
        <v>283107.63605003804</v>
      </c>
      <c r="AS339" s="1">
        <f t="shared" si="254"/>
        <v>152915.3251811371</v>
      </c>
      <c r="AT339" s="1">
        <f t="shared" si="254"/>
        <v>53997.284351369439</v>
      </c>
      <c r="AU339" s="1">
        <f t="shared" si="261"/>
        <v>56621.527210007611</v>
      </c>
      <c r="AV339" s="1">
        <f t="shared" si="261"/>
        <v>30583.065036227421</v>
      </c>
      <c r="AW339" s="1">
        <f t="shared" si="261"/>
        <v>10799.456870273889</v>
      </c>
      <c r="AX339" s="1">
        <f t="shared" si="262"/>
        <v>194340.99055907974</v>
      </c>
      <c r="AY339" s="1">
        <f t="shared" si="262"/>
        <v>41270.320995266731</v>
      </c>
      <c r="AZ339" s="1">
        <f t="shared" si="262"/>
        <v>9885.1824001726127</v>
      </c>
      <c r="BA339" s="1">
        <f t="shared" si="263"/>
        <v>14191.576588086562</v>
      </c>
      <c r="BB339" s="1">
        <f t="shared" si="263"/>
        <v>31502.902370375745</v>
      </c>
      <c r="BC339" s="1">
        <f t="shared" si="263"/>
        <v>40198.331388373001</v>
      </c>
      <c r="BD339" s="1">
        <f>SUM(BA339:BC339)*BT339*0.75+0.1*econlow!BD339+0.15*econhigh!BD339</f>
        <v>22.827986357688317</v>
      </c>
      <c r="BE339" s="2">
        <f t="shared" si="268"/>
        <v>0.14950789050460667</v>
      </c>
      <c r="BF339" s="2">
        <f t="shared" si="268"/>
        <v>0.11076968641152254</v>
      </c>
      <c r="BG339" s="2">
        <f t="shared" si="268"/>
        <v>5.7402569690651904E-2</v>
      </c>
      <c r="BH339" s="2">
        <f t="shared" si="257"/>
        <v>6.3555871536736891E-2</v>
      </c>
      <c r="BI339" s="2">
        <f t="shared" si="264"/>
        <v>2.2352609323137459E-3</v>
      </c>
      <c r="BJ339" s="2">
        <f t="shared" si="264"/>
        <v>1.2269923427707043E-3</v>
      </c>
      <c r="BK339" s="2">
        <f t="shared" si="264"/>
        <v>3.295055007090149E-4</v>
      </c>
      <c r="BL339" s="2">
        <f t="shared" si="258"/>
        <v>632.8194385023487</v>
      </c>
      <c r="BM339" s="2">
        <f t="shared" si="258"/>
        <v>187.62593308954749</v>
      </c>
      <c r="BN339" s="2">
        <f t="shared" si="258"/>
        <v>17.792402217125041</v>
      </c>
      <c r="BO339" s="2">
        <f t="shared" si="265"/>
        <v>7133.9397848590515</v>
      </c>
      <c r="BP339" s="2">
        <f t="shared" si="265"/>
        <v>421.37126084044598</v>
      </c>
      <c r="BQ339" s="2">
        <f t="shared" si="265"/>
        <v>7.9209399211798965</v>
      </c>
      <c r="BR339" s="11">
        <f t="shared" si="266"/>
        <v>2.9431475409271796E-2</v>
      </c>
      <c r="BS339" s="17">
        <f t="shared" si="255"/>
        <v>3.747650599004723E-5</v>
      </c>
      <c r="BT339" s="17">
        <f t="shared" si="256"/>
        <v>2.6993023448540422E-4</v>
      </c>
      <c r="BU339" s="12">
        <f>(BU$3*tempmid!$I449+BU$4*tempmid!$I449^2+BU$5*tempmid!$I449^6)*(K339/K$56)^$BW$1</f>
        <v>-31.837484014835027</v>
      </c>
      <c r="BV339" s="12">
        <f>(BV$3*tempmid!$I449+BV$4*tempmid!$I449^2+BV$5*tempmid!$I449^6)*(L339/L$56)^$BW$1</f>
        <v>-21.58587514425323</v>
      </c>
      <c r="BW339" s="12">
        <f>(BW$3*tempmid!$I449+BW$4*tempmid!$I449^2+BW$5*tempmid!$I449^6)*(M339/M$56)^$BW$1</f>
        <v>-19.141531277598453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242"/>
        <v>2294</v>
      </c>
      <c r="B340" s="5">
        <f t="shared" si="269"/>
        <v>1165.4057573092614</v>
      </c>
      <c r="C340" s="5">
        <f t="shared" si="269"/>
        <v>2964.170320501376</v>
      </c>
      <c r="D340" s="5">
        <f t="shared" si="269"/>
        <v>4369.9575858980279</v>
      </c>
      <c r="E340" s="15">
        <f t="shared" si="270"/>
        <v>1.937010050386078E-9</v>
      </c>
      <c r="F340" s="15">
        <f t="shared" si="270"/>
        <v>3.8160396864005389E-9</v>
      </c>
      <c r="G340" s="15">
        <f t="shared" si="270"/>
        <v>7.7903092750951451E-9</v>
      </c>
      <c r="H340" s="5">
        <f t="shared" si="245"/>
        <v>282716.10144212068</v>
      </c>
      <c r="I340" s="5">
        <f t="shared" si="245"/>
        <v>152986.97557710239</v>
      </c>
      <c r="J340" s="5">
        <f t="shared" si="245"/>
        <v>54029.291771984012</v>
      </c>
      <c r="K340" s="5">
        <f t="shared" si="246"/>
        <v>242590.27353260008</v>
      </c>
      <c r="L340" s="5">
        <f t="shared" si="246"/>
        <v>51612.073206112305</v>
      </c>
      <c r="M340" s="5">
        <f t="shared" si="246"/>
        <v>12363.802327587346</v>
      </c>
      <c r="N340" s="15">
        <f t="shared" si="247"/>
        <v>-1.3829904449207397E-3</v>
      </c>
      <c r="O340" s="15">
        <f t="shared" si="247"/>
        <v>4.685587404404945E-4</v>
      </c>
      <c r="P340" s="15">
        <f t="shared" si="247"/>
        <v>5.9275202622077749E-4</v>
      </c>
      <c r="Q340" s="5">
        <f t="shared" si="248"/>
        <v>1855.1650941494267</v>
      </c>
      <c r="R340" s="5">
        <f t="shared" si="248"/>
        <v>2823.7329543481183</v>
      </c>
      <c r="S340" s="5">
        <f t="shared" si="248"/>
        <v>2201.8123850423303</v>
      </c>
      <c r="T340" s="5">
        <f t="shared" si="271"/>
        <v>6.56193646094553</v>
      </c>
      <c r="U340" s="5">
        <f t="shared" si="271"/>
        <v>18.457342160640419</v>
      </c>
      <c r="V340" s="5">
        <f t="shared" si="271"/>
        <v>40.75219779549365</v>
      </c>
      <c r="W340" s="15">
        <f t="shared" si="250"/>
        <v>-1.0734613539272964E-2</v>
      </c>
      <c r="X340" s="15">
        <f t="shared" si="250"/>
        <v>-1.217998157191269E-2</v>
      </c>
      <c r="Y340" s="15">
        <f t="shared" si="250"/>
        <v>-9.7425357312937999E-3</v>
      </c>
      <c r="Z340" s="5">
        <f t="shared" si="253"/>
        <v>1167.5473584731592</v>
      </c>
      <c r="AA340" s="5">
        <f t="shared" si="253"/>
        <v>7947.953665543926</v>
      </c>
      <c r="AB340" s="5">
        <f t="shared" si="253"/>
        <v>78307.233671900292</v>
      </c>
      <c r="AC340" s="16">
        <f t="shared" si="259"/>
        <v>0.73102701468774611</v>
      </c>
      <c r="AD340" s="16">
        <f t="shared" si="259"/>
        <v>3.1282302732585192</v>
      </c>
      <c r="AE340" s="16">
        <f t="shared" si="259"/>
        <v>37.385294066630649</v>
      </c>
      <c r="AF340" s="15">
        <f t="shared" si="260"/>
        <v>-4.0504037456468023E-3</v>
      </c>
      <c r="AG340" s="15">
        <f t="shared" si="260"/>
        <v>2.9673830763510267E-4</v>
      </c>
      <c r="AH340" s="15">
        <f t="shared" si="260"/>
        <v>9.7937136394747881E-3</v>
      </c>
      <c r="AI340" s="1">
        <f t="shared" si="267"/>
        <v>572198.5805629082</v>
      </c>
      <c r="AJ340" s="1">
        <f t="shared" si="267"/>
        <v>303988.49336197885</v>
      </c>
      <c r="AK340" s="1">
        <f t="shared" si="267"/>
        <v>107247.98990396416</v>
      </c>
      <c r="AL340" s="14">
        <f t="shared" si="272"/>
        <v>103.40472292660661</v>
      </c>
      <c r="AM340" s="14">
        <f t="shared" si="272"/>
        <v>26.112370864175205</v>
      </c>
      <c r="AN340" s="14">
        <f t="shared" si="272"/>
        <v>8.0653119098228441</v>
      </c>
      <c r="AO340" s="11">
        <f t="shared" si="273"/>
        <v>1.1877021300183055E-3</v>
      </c>
      <c r="AP340" s="11">
        <f t="shared" si="273"/>
        <v>1.4961914315038253E-3</v>
      </c>
      <c r="AQ340" s="11">
        <f t="shared" si="273"/>
        <v>1.3572344092595034E-3</v>
      </c>
      <c r="AR340" s="1">
        <f t="shared" si="254"/>
        <v>282716.10144212068</v>
      </c>
      <c r="AS340" s="1">
        <f t="shared" si="254"/>
        <v>152986.97557710239</v>
      </c>
      <c r="AT340" s="1">
        <f t="shared" si="254"/>
        <v>54029.291771984012</v>
      </c>
      <c r="AU340" s="1">
        <f t="shared" si="261"/>
        <v>56543.220288424141</v>
      </c>
      <c r="AV340" s="1">
        <f t="shared" si="261"/>
        <v>30597.395115420481</v>
      </c>
      <c r="AW340" s="1">
        <f t="shared" si="261"/>
        <v>10805.858354396803</v>
      </c>
      <c r="AX340" s="1">
        <f t="shared" si="262"/>
        <v>194072.21882608006</v>
      </c>
      <c r="AY340" s="1">
        <f t="shared" si="262"/>
        <v>41289.65856488984</v>
      </c>
      <c r="AZ340" s="1">
        <f t="shared" si="262"/>
        <v>9891.0418620698747</v>
      </c>
      <c r="BA340" s="1">
        <f t="shared" si="263"/>
        <v>14189.963755006347</v>
      </c>
      <c r="BB340" s="1">
        <f t="shared" si="263"/>
        <v>31504.291053217716</v>
      </c>
      <c r="BC340" s="1">
        <f t="shared" si="263"/>
        <v>40200.92123534406</v>
      </c>
      <c r="BD340" s="1">
        <f>SUM(BA340:BC340)*BT340*0.75+0.1*econlow!BD340+0.15*econhigh!BD340</f>
        <v>22.163518079895741</v>
      </c>
      <c r="BE340" s="2">
        <f t="shared" si="268"/>
        <v>0.14950789050460667</v>
      </c>
      <c r="BF340" s="2">
        <f t="shared" si="268"/>
        <v>0.11076968641152254</v>
      </c>
      <c r="BG340" s="2">
        <f t="shared" si="268"/>
        <v>5.7402569690651904E-2</v>
      </c>
      <c r="BH340" s="2">
        <f t="shared" si="257"/>
        <v>6.3484473863842233E-2</v>
      </c>
      <c r="BI340" s="2">
        <f t="shared" si="264"/>
        <v>2.2352609323137459E-3</v>
      </c>
      <c r="BJ340" s="2">
        <f t="shared" si="264"/>
        <v>1.2269923427707043E-3</v>
      </c>
      <c r="BK340" s="2">
        <f t="shared" si="264"/>
        <v>3.295055007090149E-4</v>
      </c>
      <c r="BL340" s="2">
        <f t="shared" si="258"/>
        <v>631.94425648962226</v>
      </c>
      <c r="BM340" s="2">
        <f t="shared" si="258"/>
        <v>187.71384757675338</v>
      </c>
      <c r="BN340" s="2">
        <f t="shared" si="258"/>
        <v>17.802948838281051</v>
      </c>
      <c r="BO340" s="2">
        <f t="shared" si="265"/>
        <v>7240.5264988263107</v>
      </c>
      <c r="BP340" s="2">
        <f t="shared" si="265"/>
        <v>426.43226226113524</v>
      </c>
      <c r="BQ340" s="2">
        <f t="shared" si="265"/>
        <v>7.9211588530186825</v>
      </c>
      <c r="BR340" s="11">
        <f t="shared" si="266"/>
        <v>2.9412515018955671E-2</v>
      </c>
      <c r="BS340" s="17">
        <f t="shared" si="255"/>
        <v>3.6405051608848151E-5</v>
      </c>
      <c r="BT340" s="17">
        <f t="shared" si="256"/>
        <v>2.620681888207808E-4</v>
      </c>
      <c r="BU340" s="12">
        <f>(BU$3*tempmid!$I450+BU$4*tempmid!$I450^2+BU$5*tempmid!$I450^6)*(K340/K$56)^$BW$1</f>
        <v>-31.996501508567956</v>
      </c>
      <c r="BV340" s="12">
        <f>(BV$3*tempmid!$I450+BV$4*tempmid!$I450^2+BV$5*tempmid!$I450^6)*(L340/L$56)^$BW$1</f>
        <v>-21.676712649268438</v>
      </c>
      <c r="BW340" s="12">
        <f>(BW$3*tempmid!$I450+BW$4*tempmid!$I450^2+BW$5*tempmid!$I450^6)*(M340/M$56)^$BW$1</f>
        <v>-19.215672226775919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242"/>
        <v>2295</v>
      </c>
      <c r="B341" s="5">
        <f t="shared" si="269"/>
        <v>1165.405759453794</v>
      </c>
      <c r="C341" s="5">
        <f t="shared" si="269"/>
        <v>2964.1703312471977</v>
      </c>
      <c r="D341" s="5">
        <f t="shared" si="269"/>
        <v>4369.9576182391829</v>
      </c>
      <c r="E341" s="15">
        <f t="shared" si="270"/>
        <v>1.840159547866774E-9</v>
      </c>
      <c r="F341" s="15">
        <f t="shared" si="270"/>
        <v>3.6252377020805117E-9</v>
      </c>
      <c r="G341" s="15">
        <f t="shared" si="270"/>
        <v>7.4007938113403873E-9</v>
      </c>
      <c r="H341" s="5">
        <f t="shared" si="245"/>
        <v>282319.20809099375</v>
      </c>
      <c r="I341" s="5">
        <f t="shared" si="245"/>
        <v>153055.80443646954</v>
      </c>
      <c r="J341" s="5">
        <f t="shared" si="245"/>
        <v>54060.42994419243</v>
      </c>
      <c r="K341" s="5">
        <f t="shared" si="246"/>
        <v>242249.71071304128</v>
      </c>
      <c r="L341" s="5">
        <f t="shared" si="246"/>
        <v>51635.293297085969</v>
      </c>
      <c r="M341" s="5">
        <f t="shared" si="246"/>
        <v>12370.927745055655</v>
      </c>
      <c r="N341" s="15">
        <f t="shared" si="247"/>
        <v>-1.4038601572912146E-3</v>
      </c>
      <c r="O341" s="15">
        <f t="shared" si="247"/>
        <v>4.4989649768445439E-4</v>
      </c>
      <c r="P341" s="15">
        <f t="shared" si="247"/>
        <v>5.7631279435854665E-4</v>
      </c>
      <c r="Q341" s="5">
        <f t="shared" si="248"/>
        <v>1832.6741819692215</v>
      </c>
      <c r="R341" s="5">
        <f t="shared" si="248"/>
        <v>2790.5948633861326</v>
      </c>
      <c r="S341" s="5">
        <f t="shared" si="248"/>
        <v>2181.6177353797634</v>
      </c>
      <c r="T341" s="5">
        <f t="shared" si="271"/>
        <v>6.4914966089680153</v>
      </c>
      <c r="U341" s="5">
        <f t="shared" si="271"/>
        <v>18.232532073257332</v>
      </c>
      <c r="V341" s="5">
        <f t="shared" si="271"/>
        <v>40.3551680523423</v>
      </c>
      <c r="W341" s="15">
        <f t="shared" si="250"/>
        <v>-1.0734613539272964E-2</v>
      </c>
      <c r="X341" s="15">
        <f t="shared" si="250"/>
        <v>-1.217998157191269E-2</v>
      </c>
      <c r="Y341" s="15">
        <f t="shared" si="250"/>
        <v>-9.7425357312937999E-3</v>
      </c>
      <c r="Z341" s="5">
        <f t="shared" si="253"/>
        <v>1148.7450136408399</v>
      </c>
      <c r="AA341" s="5">
        <f t="shared" si="253"/>
        <v>7857.1573181513568</v>
      </c>
      <c r="AB341" s="5">
        <f t="shared" si="253"/>
        <v>78350.184868660392</v>
      </c>
      <c r="AC341" s="16">
        <f t="shared" si="259"/>
        <v>0.72806606012928587</v>
      </c>
      <c r="AD341" s="16">
        <f t="shared" si="259"/>
        <v>3.1291585390156986</v>
      </c>
      <c r="AE341" s="16">
        <f t="shared" si="259"/>
        <v>37.751434931046788</v>
      </c>
      <c r="AF341" s="15">
        <f t="shared" si="260"/>
        <v>-4.0504037456468023E-3</v>
      </c>
      <c r="AG341" s="15">
        <f t="shared" si="260"/>
        <v>2.9673830763510267E-4</v>
      </c>
      <c r="AH341" s="15">
        <f t="shared" si="260"/>
        <v>9.7937136394747881E-3</v>
      </c>
      <c r="AI341" s="1">
        <f t="shared" si="267"/>
        <v>571521.94279504148</v>
      </c>
      <c r="AJ341" s="1">
        <f t="shared" si="267"/>
        <v>304187.03914120141</v>
      </c>
      <c r="AK341" s="1">
        <f t="shared" si="267"/>
        <v>107329.04926796454</v>
      </c>
      <c r="AL341" s="14">
        <f t="shared" si="272"/>
        <v>103.52630879618376</v>
      </c>
      <c r="AM341" s="14">
        <f t="shared" si="272"/>
        <v>26.151049278663002</v>
      </c>
      <c r="AN341" s="14">
        <f t="shared" si="272"/>
        <v>8.0761489634798131</v>
      </c>
      <c r="AO341" s="11">
        <f t="shared" si="273"/>
        <v>1.1758251087181223E-3</v>
      </c>
      <c r="AP341" s="11">
        <f t="shared" si="273"/>
        <v>1.4812295171887869E-3</v>
      </c>
      <c r="AQ341" s="11">
        <f t="shared" si="273"/>
        <v>1.3436620651669084E-3</v>
      </c>
      <c r="AR341" s="1">
        <f t="shared" si="254"/>
        <v>282319.20809099375</v>
      </c>
      <c r="AS341" s="1">
        <f t="shared" si="254"/>
        <v>153055.80443646954</v>
      </c>
      <c r="AT341" s="1">
        <f t="shared" si="254"/>
        <v>54060.42994419243</v>
      </c>
      <c r="AU341" s="1">
        <f t="shared" si="261"/>
        <v>56463.841618198756</v>
      </c>
      <c r="AV341" s="1">
        <f t="shared" si="261"/>
        <v>30611.16088729391</v>
      </c>
      <c r="AW341" s="1">
        <f t="shared" si="261"/>
        <v>10812.085988838488</v>
      </c>
      <c r="AX341" s="1">
        <f t="shared" si="262"/>
        <v>193799.76857043299</v>
      </c>
      <c r="AY341" s="1">
        <f t="shared" si="262"/>
        <v>41308.234637668778</v>
      </c>
      <c r="AZ341" s="1">
        <f t="shared" si="262"/>
        <v>9896.7421960445226</v>
      </c>
      <c r="BA341" s="1">
        <f t="shared" si="263"/>
        <v>14188.326564925001</v>
      </c>
      <c r="BB341" s="1">
        <f t="shared" si="263"/>
        <v>31505.624437384569</v>
      </c>
      <c r="BC341" s="1">
        <f t="shared" si="263"/>
        <v>40203.439269916613</v>
      </c>
      <c r="BD341" s="1">
        <f>SUM(BA341:BC341)*BT341*0.75+0.1*econlow!BD341+0.15*econhigh!BD341</f>
        <v>21.518352265220368</v>
      </c>
      <c r="BE341" s="2">
        <f t="shared" si="268"/>
        <v>0.14950789050460667</v>
      </c>
      <c r="BF341" s="2">
        <f t="shared" si="268"/>
        <v>0.11076968641152254</v>
      </c>
      <c r="BG341" s="2">
        <f t="shared" si="268"/>
        <v>5.7402569690651904E-2</v>
      </c>
      <c r="BH341" s="2">
        <f t="shared" si="257"/>
        <v>6.3413820612432267E-2</v>
      </c>
      <c r="BI341" s="2">
        <f t="shared" si="264"/>
        <v>2.2352609323137459E-3</v>
      </c>
      <c r="BJ341" s="2">
        <f t="shared" si="264"/>
        <v>1.2269923427707043E-3</v>
      </c>
      <c r="BK341" s="2">
        <f t="shared" si="264"/>
        <v>3.295055007090149E-4</v>
      </c>
      <c r="BL341" s="2">
        <f t="shared" si="258"/>
        <v>631.05709628755312</v>
      </c>
      <c r="BM341" s="2">
        <f t="shared" si="258"/>
        <v>187.79830006015851</v>
      </c>
      <c r="BN341" s="2">
        <f t="shared" si="258"/>
        <v>17.81320903730575</v>
      </c>
      <c r="BO341" s="2">
        <f t="shared" si="265"/>
        <v>7348.7064142874042</v>
      </c>
      <c r="BP341" s="2">
        <f t="shared" si="265"/>
        <v>431.55413018712471</v>
      </c>
      <c r="BQ341" s="2">
        <f t="shared" si="265"/>
        <v>7.9213791328764973</v>
      </c>
      <c r="BR341" s="11">
        <f t="shared" si="266"/>
        <v>2.9393691446439413E-2</v>
      </c>
      <c r="BS341" s="17">
        <f t="shared" si="255"/>
        <v>3.5364881500569074E-5</v>
      </c>
      <c r="BT341" s="17">
        <f t="shared" si="256"/>
        <v>2.5443513477745706E-4</v>
      </c>
      <c r="BU341" s="12">
        <f>(BU$3*tempmid!$I451+BU$4*tempmid!$I451^2+BU$5*tempmid!$I451^6)*(K341/K$56)^$BW$1</f>
        <v>-32.155462931714084</v>
      </c>
      <c r="BV341" s="12">
        <f>(BV$3*tempmid!$I451+BV$4*tempmid!$I451^2+BV$5*tempmid!$I451^6)*(L341/L$56)^$BW$1</f>
        <v>-21.767413050199693</v>
      </c>
      <c r="BW341" s="12">
        <f>(BW$3*tempmid!$I451+BW$4*tempmid!$I451^2+BW$5*tempmid!$I451^6)*(M341/M$56)^$BW$1</f>
        <v>-19.289683188976191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242"/>
        <v>2296</v>
      </c>
      <c r="B342" s="5">
        <f t="shared" si="269"/>
        <v>1165.4057614910998</v>
      </c>
      <c r="C342" s="5">
        <f t="shared" si="269"/>
        <v>2964.1703414557287</v>
      </c>
      <c r="D342" s="5">
        <f t="shared" si="269"/>
        <v>4369.9576489632809</v>
      </c>
      <c r="E342" s="15">
        <f t="shared" si="270"/>
        <v>1.7481515704734353E-9</v>
      </c>
      <c r="F342" s="15">
        <f t="shared" si="270"/>
        <v>3.443975816976486E-9</v>
      </c>
      <c r="G342" s="15">
        <f t="shared" si="270"/>
        <v>7.0307541207733676E-9</v>
      </c>
      <c r="H342" s="5">
        <f t="shared" si="245"/>
        <v>281917.00677537604</v>
      </c>
      <c r="I342" s="5">
        <f t="shared" si="245"/>
        <v>153121.83597753578</v>
      </c>
      <c r="J342" s="5">
        <f t="shared" si="245"/>
        <v>54090.706415112749</v>
      </c>
      <c r="K342" s="5">
        <f t="shared" si="246"/>
        <v>241904.59331063557</v>
      </c>
      <c r="L342" s="5">
        <f t="shared" si="246"/>
        <v>51657.569686881208</v>
      </c>
      <c r="M342" s="5">
        <f t="shared" si="246"/>
        <v>12377.855979438405</v>
      </c>
      <c r="N342" s="15">
        <f t="shared" si="247"/>
        <v>-1.424634941316949E-3</v>
      </c>
      <c r="O342" s="15">
        <f t="shared" si="247"/>
        <v>4.314178999056395E-4</v>
      </c>
      <c r="P342" s="15">
        <f t="shared" si="247"/>
        <v>5.6004161737344127E-4</v>
      </c>
      <c r="Q342" s="5">
        <f t="shared" si="248"/>
        <v>1810.4182712847125</v>
      </c>
      <c r="R342" s="5">
        <f t="shared" si="248"/>
        <v>2757.7947278156598</v>
      </c>
      <c r="S342" s="5">
        <f t="shared" si="248"/>
        <v>2161.5731551650547</v>
      </c>
      <c r="T342" s="5">
        <f t="shared" si="271"/>
        <v>6.4218129015792424</v>
      </c>
      <c r="U342" s="5">
        <f t="shared" si="271"/>
        <v>18.010460168595749</v>
      </c>
      <c r="V342" s="5">
        <f t="shared" si="271"/>
        <v>39.962006385649993</v>
      </c>
      <c r="W342" s="15">
        <f t="shared" si="250"/>
        <v>-1.0734613539272964E-2</v>
      </c>
      <c r="X342" s="15">
        <f t="shared" si="250"/>
        <v>-1.217998157191269E-2</v>
      </c>
      <c r="Y342" s="15">
        <f t="shared" si="250"/>
        <v>-9.7425357312937999E-3</v>
      </c>
      <c r="Z342" s="5">
        <f t="shared" si="253"/>
        <v>1130.2218437071049</v>
      </c>
      <c r="AA342" s="5">
        <f t="shared" si="253"/>
        <v>7767.2533252835119</v>
      </c>
      <c r="AB342" s="5">
        <f t="shared" si="253"/>
        <v>78391.871633554401</v>
      </c>
      <c r="AC342" s="16">
        <f t="shared" si="259"/>
        <v>0.72511709863225993</v>
      </c>
      <c r="AD342" s="16">
        <f t="shared" si="259"/>
        <v>3.1300870802248881</v>
      </c>
      <c r="AE342" s="16">
        <f t="shared" si="259"/>
        <v>38.121161674240724</v>
      </c>
      <c r="AF342" s="15">
        <f t="shared" si="260"/>
        <v>-4.0504037456468023E-3</v>
      </c>
      <c r="AG342" s="15">
        <f t="shared" si="260"/>
        <v>2.9673830763510267E-4</v>
      </c>
      <c r="AH342" s="15">
        <f t="shared" si="260"/>
        <v>9.7937136394747881E-3</v>
      </c>
      <c r="AI342" s="1">
        <f t="shared" si="267"/>
        <v>570833.59013373614</v>
      </c>
      <c r="AJ342" s="1">
        <f t="shared" si="267"/>
        <v>304379.49611437519</v>
      </c>
      <c r="AK342" s="1">
        <f t="shared" si="267"/>
        <v>107408.23033000657</v>
      </c>
      <c r="AL342" s="14">
        <f t="shared" si="272"/>
        <v>103.64682034114625</v>
      </c>
      <c r="AM342" s="14">
        <f t="shared" si="272"/>
        <v>26.189397627699048</v>
      </c>
      <c r="AN342" s="14">
        <f t="shared" si="272"/>
        <v>8.0868920623247309</v>
      </c>
      <c r="AO342" s="11">
        <f t="shared" si="273"/>
        <v>1.1640668576309411E-3</v>
      </c>
      <c r="AP342" s="11">
        <f t="shared" si="273"/>
        <v>1.466417222016899E-3</v>
      </c>
      <c r="AQ342" s="11">
        <f t="shared" si="273"/>
        <v>1.3302254445152393E-3</v>
      </c>
      <c r="AR342" s="1">
        <f t="shared" si="254"/>
        <v>281917.00677537604</v>
      </c>
      <c r="AS342" s="1">
        <f t="shared" si="254"/>
        <v>153121.83597753578</v>
      </c>
      <c r="AT342" s="1">
        <f t="shared" si="254"/>
        <v>54090.706415112749</v>
      </c>
      <c r="AU342" s="1">
        <f t="shared" si="261"/>
        <v>56383.401355075213</v>
      </c>
      <c r="AV342" s="1">
        <f t="shared" si="261"/>
        <v>30624.367195507159</v>
      </c>
      <c r="AW342" s="1">
        <f t="shared" si="261"/>
        <v>10818.141283022551</v>
      </c>
      <c r="AX342" s="1">
        <f t="shared" si="262"/>
        <v>193523.67464850843</v>
      </c>
      <c r="AY342" s="1">
        <f t="shared" si="262"/>
        <v>41326.055749504965</v>
      </c>
      <c r="AZ342" s="1">
        <f t="shared" si="262"/>
        <v>9902.2847835507255</v>
      </c>
      <c r="BA342" s="1">
        <f t="shared" si="263"/>
        <v>14186.665128190427</v>
      </c>
      <c r="BB342" s="1">
        <f t="shared" si="263"/>
        <v>31506.903066264385</v>
      </c>
      <c r="BC342" s="1">
        <f t="shared" si="263"/>
        <v>40205.886225671245</v>
      </c>
      <c r="BD342" s="1">
        <f>SUM(BA342:BC342)*BT342*0.75+0.1*econlow!BD342+0.15*econhigh!BD342</f>
        <v>20.891929630504102</v>
      </c>
      <c r="BE342" s="2">
        <f t="shared" si="268"/>
        <v>0.14950789050460667</v>
      </c>
      <c r="BF342" s="2">
        <f t="shared" si="268"/>
        <v>0.11076968641152254</v>
      </c>
      <c r="BG342" s="2">
        <f t="shared" si="268"/>
        <v>5.7402569690651904E-2</v>
      </c>
      <c r="BH342" s="2">
        <f t="shared" si="257"/>
        <v>6.3343905939732853E-2</v>
      </c>
      <c r="BI342" s="2">
        <f t="shared" si="264"/>
        <v>2.2352609323137459E-3</v>
      </c>
      <c r="BJ342" s="2">
        <f t="shared" si="264"/>
        <v>1.2269923427707043E-3</v>
      </c>
      <c r="BK342" s="2">
        <f t="shared" si="264"/>
        <v>3.295055007090149E-4</v>
      </c>
      <c r="BL342" s="2">
        <f t="shared" si="258"/>
        <v>630.15807139982769</v>
      </c>
      <c r="BM342" s="2">
        <f t="shared" si="258"/>
        <v>187.87932025542815</v>
      </c>
      <c r="BN342" s="2">
        <f t="shared" si="258"/>
        <v>17.82318530101605</v>
      </c>
      <c r="BO342" s="2">
        <f t="shared" si="265"/>
        <v>7458.5033398597407</v>
      </c>
      <c r="BP342" s="2">
        <f t="shared" si="265"/>
        <v>436.73759677122746</v>
      </c>
      <c r="BQ342" s="2">
        <f t="shared" si="265"/>
        <v>7.9216007473945274</v>
      </c>
      <c r="BR342" s="11">
        <f t="shared" si="266"/>
        <v>2.9375002809539391E-2</v>
      </c>
      <c r="BS342" s="17">
        <f t="shared" si="255"/>
        <v>3.435505948251593E-5</v>
      </c>
      <c r="BT342" s="17">
        <f t="shared" si="256"/>
        <v>2.4702440269656022E-4</v>
      </c>
      <c r="BU342" s="12">
        <f>(BU$3*tempmid!$I452+BU$4*tempmid!$I452^2+BU$5*tempmid!$I452^6)*(K342/K$56)^$BW$1</f>
        <v>-32.314370161319239</v>
      </c>
      <c r="BV342" s="12">
        <f>(BV$3*tempmid!$I452+BV$4*tempmid!$I452^2+BV$5*tempmid!$I452^6)*(L342/L$56)^$BW$1</f>
        <v>-21.857977084674843</v>
      </c>
      <c r="BW342" s="12">
        <f>(BW$3*tempmid!$I452+BW$4*tempmid!$I452^2+BW$5*tempmid!$I452^6)*(M342/M$56)^$BW$1</f>
        <v>-19.363564777320732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242"/>
        <v>2297</v>
      </c>
      <c r="B343" s="5">
        <f t="shared" si="269"/>
        <v>1165.4057634265405</v>
      </c>
      <c r="C343" s="5">
        <f t="shared" si="269"/>
        <v>2964.1703511538331</v>
      </c>
      <c r="D343" s="5">
        <f t="shared" si="269"/>
        <v>4369.9576781511742</v>
      </c>
      <c r="E343" s="15">
        <f t="shared" si="270"/>
        <v>1.6607439919497635E-9</v>
      </c>
      <c r="F343" s="15">
        <f t="shared" si="270"/>
        <v>3.2717770261276618E-9</v>
      </c>
      <c r="G343" s="15">
        <f t="shared" si="270"/>
        <v>6.6792164147346991E-9</v>
      </c>
      <c r="H343" s="5">
        <f t="shared" si="245"/>
        <v>281509.5478065749</v>
      </c>
      <c r="I343" s="5">
        <f t="shared" si="245"/>
        <v>153185.09433683267</v>
      </c>
      <c r="J343" s="5">
        <f t="shared" si="245"/>
        <v>54120.128702688198</v>
      </c>
      <c r="K343" s="5">
        <f t="shared" si="246"/>
        <v>241554.96449483573</v>
      </c>
      <c r="L343" s="5">
        <f t="shared" si="246"/>
        <v>51678.910517812794</v>
      </c>
      <c r="M343" s="5">
        <f t="shared" si="246"/>
        <v>12384.588750888121</v>
      </c>
      <c r="N343" s="15">
        <f t="shared" si="247"/>
        <v>-1.445316978131439E-3</v>
      </c>
      <c r="O343" s="15">
        <f t="shared" si="247"/>
        <v>4.1312107907787166E-4</v>
      </c>
      <c r="P343" s="15">
        <f t="shared" si="247"/>
        <v>5.4393680625297591E-4</v>
      </c>
      <c r="Q343" s="5">
        <f t="shared" si="248"/>
        <v>1788.3955939962934</v>
      </c>
      <c r="R343" s="5">
        <f t="shared" si="248"/>
        <v>2725.3302742110754</v>
      </c>
      <c r="S343" s="5">
        <f t="shared" si="248"/>
        <v>2141.6782700922859</v>
      </c>
      <c r="T343" s="5">
        <f t="shared" si="271"/>
        <v>6.3528772218592717</v>
      </c>
      <c r="U343" s="5">
        <f t="shared" si="271"/>
        <v>17.791093095640587</v>
      </c>
      <c r="V343" s="5">
        <f t="shared" si="271"/>
        <v>39.572675110543607</v>
      </c>
      <c r="W343" s="15">
        <f t="shared" si="250"/>
        <v>-1.0734613539272964E-2</v>
      </c>
      <c r="X343" s="15">
        <f t="shared" si="250"/>
        <v>-1.217998157191269E-2</v>
      </c>
      <c r="Y343" s="15">
        <f t="shared" si="250"/>
        <v>-9.7425357312937999E-3</v>
      </c>
      <c r="Z343" s="5">
        <f t="shared" si="253"/>
        <v>1111.9742202670877</v>
      </c>
      <c r="AA343" s="5">
        <f t="shared" si="253"/>
        <v>7678.2362181042117</v>
      </c>
      <c r="AB343" s="5">
        <f t="shared" si="253"/>
        <v>78432.305077560202</v>
      </c>
      <c r="AC343" s="16">
        <f t="shared" ref="AC343:AE346" si="274">AC342*(1+AF343)</f>
        <v>0.72218008161992731</v>
      </c>
      <c r="AD343" s="16">
        <f t="shared" si="274"/>
        <v>3.1310158969678246</v>
      </c>
      <c r="AE343" s="16">
        <f t="shared" si="274"/>
        <v>38.494509415282359</v>
      </c>
      <c r="AF343" s="15">
        <f t="shared" si="260"/>
        <v>-4.0504037456468023E-3</v>
      </c>
      <c r="AG343" s="15">
        <f t="shared" si="260"/>
        <v>2.9673830763510267E-4</v>
      </c>
      <c r="AH343" s="15">
        <f t="shared" si="260"/>
        <v>9.7937136394747881E-3</v>
      </c>
      <c r="AI343" s="1">
        <f t="shared" si="267"/>
        <v>570133.63247543771</v>
      </c>
      <c r="AJ343" s="1">
        <f t="shared" si="267"/>
        <v>304565.91369844484</v>
      </c>
      <c r="AK343" s="1">
        <f t="shared" si="267"/>
        <v>107485.54858002847</v>
      </c>
      <c r="AL343" s="14">
        <f t="shared" si="272"/>
        <v>103.76626565131961</v>
      </c>
      <c r="AM343" s="14">
        <f t="shared" si="272"/>
        <v>26.227418165577401</v>
      </c>
      <c r="AN343" s="14">
        <f t="shared" si="272"/>
        <v>8.0975418780171999</v>
      </c>
      <c r="AO343" s="11">
        <f t="shared" si="273"/>
        <v>1.1524261890546318E-3</v>
      </c>
      <c r="AP343" s="11">
        <f t="shared" si="273"/>
        <v>1.45175304979673E-3</v>
      </c>
      <c r="AQ343" s="11">
        <f t="shared" si="273"/>
        <v>1.3169231900700868E-3</v>
      </c>
      <c r="AR343" s="1">
        <f t="shared" si="254"/>
        <v>281509.5478065749</v>
      </c>
      <c r="AS343" s="1">
        <f t="shared" si="254"/>
        <v>153185.09433683267</v>
      </c>
      <c r="AT343" s="1">
        <f t="shared" si="254"/>
        <v>54120.128702688198</v>
      </c>
      <c r="AU343" s="1">
        <f t="shared" si="261"/>
        <v>56301.909561314984</v>
      </c>
      <c r="AV343" s="1">
        <f t="shared" si="261"/>
        <v>30637.018867366536</v>
      </c>
      <c r="AW343" s="1">
        <f t="shared" si="261"/>
        <v>10824.02574053764</v>
      </c>
      <c r="AX343" s="1">
        <f t="shared" si="262"/>
        <v>193243.97159586858</v>
      </c>
      <c r="AY343" s="1">
        <f t="shared" si="262"/>
        <v>41343.128414250241</v>
      </c>
      <c r="AZ343" s="1">
        <f t="shared" si="262"/>
        <v>9907.6710007104957</v>
      </c>
      <c r="BA343" s="1">
        <f t="shared" si="263"/>
        <v>14184.979552608385</v>
      </c>
      <c r="BB343" s="1">
        <f t="shared" si="263"/>
        <v>31508.127477725597</v>
      </c>
      <c r="BC343" s="1">
        <f t="shared" si="263"/>
        <v>40208.262828808627</v>
      </c>
      <c r="BD343" s="1">
        <f>SUM(BA343:BC343)*BT343*0.75+0.1*econlow!BD343+0.15*econhigh!BD343</f>
        <v>20.283707042680767</v>
      </c>
      <c r="BE343" s="2">
        <f t="shared" si="268"/>
        <v>0.14950789050460667</v>
      </c>
      <c r="BF343" s="2">
        <f t="shared" si="268"/>
        <v>0.11076968641152254</v>
      </c>
      <c r="BG343" s="2">
        <f t="shared" si="268"/>
        <v>5.7402569690651904E-2</v>
      </c>
      <c r="BH343" s="2">
        <f t="shared" si="257"/>
        <v>6.3274724004556984E-2</v>
      </c>
      <c r="BI343" s="2">
        <f t="shared" si="264"/>
        <v>2.2352609323137459E-3</v>
      </c>
      <c r="BJ343" s="2">
        <f t="shared" si="264"/>
        <v>1.2269923427707043E-3</v>
      </c>
      <c r="BK343" s="2">
        <f t="shared" si="264"/>
        <v>3.295055007090149E-4</v>
      </c>
      <c r="BL343" s="2">
        <f t="shared" si="258"/>
        <v>629.24729428534567</v>
      </c>
      <c r="BM343" s="2">
        <f t="shared" si="258"/>
        <v>187.95693777790166</v>
      </c>
      <c r="BN343" s="2">
        <f t="shared" si="258"/>
        <v>17.832880106615605</v>
      </c>
      <c r="BO343" s="2">
        <f t="shared" si="265"/>
        <v>7569.9414397138726</v>
      </c>
      <c r="BP343" s="2">
        <f t="shared" si="265"/>
        <v>441.98340297480433</v>
      </c>
      <c r="BQ343" s="2">
        <f t="shared" si="265"/>
        <v>7.9218236833687827</v>
      </c>
      <c r="BR343" s="11">
        <f t="shared" si="266"/>
        <v>2.9356447243604616E-2</v>
      </c>
      <c r="BS343" s="17">
        <f t="shared" si="255"/>
        <v>3.3374678216149077E-5</v>
      </c>
      <c r="BT343" s="17">
        <f t="shared" si="256"/>
        <v>2.3982951718112643E-4</v>
      </c>
      <c r="BU343" s="12">
        <f>(BU$3*tempmid!$I453+BU$4*tempmid!$I453^2+BU$5*tempmid!$I453^6)*(K343/K$56)^$BW$1</f>
        <v>-32.473225084036557</v>
      </c>
      <c r="BV343" s="12">
        <f>(BV$3*tempmid!$I453+BV$4*tempmid!$I453^2+BV$5*tempmid!$I453^6)*(L343/L$56)^$BW$1</f>
        <v>-21.94840548380575</v>
      </c>
      <c r="BW343" s="12">
        <f>(BW$3*tempmid!$I453+BW$4*tempmid!$I453^2+BW$5*tempmid!$I453^6)*(M343/M$56)^$BW$1</f>
        <v>-19.437317599227015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242"/>
        <v>2298</v>
      </c>
      <c r="B344" s="5">
        <f t="shared" si="269"/>
        <v>1165.4057652652091</v>
      </c>
      <c r="C344" s="5">
        <f t="shared" si="269"/>
        <v>2964.1703603670321</v>
      </c>
      <c r="D344" s="5">
        <f t="shared" si="269"/>
        <v>4369.9577058796731</v>
      </c>
      <c r="E344" s="15">
        <f t="shared" si="270"/>
        <v>1.5777067923522753E-9</v>
      </c>
      <c r="F344" s="15">
        <f t="shared" si="270"/>
        <v>3.1081881748212786E-9</v>
      </c>
      <c r="G344" s="15">
        <f t="shared" si="270"/>
        <v>6.3452555939979637E-9</v>
      </c>
      <c r="H344" s="5">
        <f t="shared" si="245"/>
        <v>281096.88102870208</v>
      </c>
      <c r="I344" s="5">
        <f t="shared" si="245"/>
        <v>153245.60356713436</v>
      </c>
      <c r="J344" s="5">
        <f t="shared" si="245"/>
        <v>54148.704295173753</v>
      </c>
      <c r="K344" s="5">
        <f t="shared" si="246"/>
        <v>241200.86703426717</v>
      </c>
      <c r="L344" s="5">
        <f t="shared" si="246"/>
        <v>51699.323903960445</v>
      </c>
      <c r="M344" s="5">
        <f t="shared" si="246"/>
        <v>12391.127772774087</v>
      </c>
      <c r="N344" s="15">
        <f t="shared" si="247"/>
        <v>-1.4659084374816223E-3</v>
      </c>
      <c r="O344" s="15">
        <f t="shared" si="247"/>
        <v>3.950041891964684E-4</v>
      </c>
      <c r="P344" s="15">
        <f t="shared" si="247"/>
        <v>5.2799669149261597E-4</v>
      </c>
      <c r="Q344" s="5">
        <f t="shared" si="248"/>
        <v>1766.6043791583279</v>
      </c>
      <c r="R344" s="5">
        <f t="shared" si="248"/>
        <v>2693.1992149843336</v>
      </c>
      <c r="S344" s="5">
        <f t="shared" si="248"/>
        <v>2121.9326886759723</v>
      </c>
      <c r="T344" s="5">
        <f t="shared" si="271"/>
        <v>6.2846815400201628</v>
      </c>
      <c r="U344" s="5">
        <f t="shared" si="271"/>
        <v>17.5743979095915</v>
      </c>
      <c r="V344" s="5">
        <f t="shared" si="271"/>
        <v>39.187136909296257</v>
      </c>
      <c r="W344" s="15">
        <f t="shared" si="250"/>
        <v>-1.0734613539272964E-2</v>
      </c>
      <c r="X344" s="15">
        <f t="shared" si="250"/>
        <v>-1.217998157191269E-2</v>
      </c>
      <c r="Y344" s="15">
        <f t="shared" si="250"/>
        <v>-9.7425357312937999E-3</v>
      </c>
      <c r="Z344" s="5">
        <f t="shared" si="253"/>
        <v>1093.9985488405898</v>
      </c>
      <c r="AA344" s="5">
        <f t="shared" si="253"/>
        <v>7590.1004785499472</v>
      </c>
      <c r="AB344" s="5">
        <f t="shared" si="253"/>
        <v>78471.496267402312</v>
      </c>
      <c r="AC344" s="16">
        <f t="shared" si="274"/>
        <v>0.71925496071230244</v>
      </c>
      <c r="AD344" s="16">
        <f t="shared" si="274"/>
        <v>3.1319449893262692</v>
      </c>
      <c r="AE344" s="16">
        <f t="shared" si="274"/>
        <v>38.871513617187702</v>
      </c>
      <c r="AF344" s="15">
        <f t="shared" si="260"/>
        <v>-4.0504037456468023E-3</v>
      </c>
      <c r="AG344" s="15">
        <f t="shared" si="260"/>
        <v>2.9673830763510267E-4</v>
      </c>
      <c r="AH344" s="15">
        <f t="shared" si="260"/>
        <v>9.7937136394747881E-3</v>
      </c>
      <c r="AI344" s="1">
        <f t="shared" ref="AI344:AK346" si="275">(1-$AI$5)*AI343+AU343</f>
        <v>569422.17878920899</v>
      </c>
      <c r="AJ344" s="1">
        <f t="shared" si="275"/>
        <v>304746.34119596693</v>
      </c>
      <c r="AK344" s="1">
        <f t="shared" si="275"/>
        <v>107561.01946256327</v>
      </c>
      <c r="AL344" s="14">
        <f t="shared" si="272"/>
        <v>103.88465278377582</v>
      </c>
      <c r="AM344" s="14">
        <f t="shared" si="272"/>
        <v>26.265113142544472</v>
      </c>
      <c r="AN344" s="14">
        <f t="shared" si="272"/>
        <v>8.1080990802921065</v>
      </c>
      <c r="AO344" s="11">
        <f t="shared" si="273"/>
        <v>1.1409019271640855E-3</v>
      </c>
      <c r="AP344" s="11">
        <f t="shared" si="273"/>
        <v>1.4372355192987627E-3</v>
      </c>
      <c r="AQ344" s="11">
        <f t="shared" si="273"/>
        <v>1.303753958169386E-3</v>
      </c>
      <c r="AR344" s="1">
        <f t="shared" si="254"/>
        <v>281096.88102870208</v>
      </c>
      <c r="AS344" s="1">
        <f t="shared" si="254"/>
        <v>153245.60356713436</v>
      </c>
      <c r="AT344" s="1">
        <f t="shared" si="254"/>
        <v>54148.704295173753</v>
      </c>
      <c r="AU344" s="1">
        <f t="shared" si="261"/>
        <v>56219.376205740416</v>
      </c>
      <c r="AV344" s="1">
        <f t="shared" si="261"/>
        <v>30649.120713426873</v>
      </c>
      <c r="AW344" s="1">
        <f t="shared" si="261"/>
        <v>10829.740859034751</v>
      </c>
      <c r="AX344" s="1">
        <f t="shared" si="262"/>
        <v>192960.69362741374</v>
      </c>
      <c r="AY344" s="1">
        <f t="shared" si="262"/>
        <v>41359.459123168359</v>
      </c>
      <c r="AZ344" s="1">
        <f t="shared" si="262"/>
        <v>9912.9022182192712</v>
      </c>
      <c r="BA344" s="1">
        <f t="shared" si="263"/>
        <v>14183.269943455713</v>
      </c>
      <c r="BB344" s="1">
        <f t="shared" si="263"/>
        <v>31509.298204182258</v>
      </c>
      <c r="BC344" s="1">
        <f t="shared" si="263"/>
        <v>40210.569798235825</v>
      </c>
      <c r="BD344" s="1">
        <f>SUM(BA344:BC344)*BT344*0.75+0.1*econlow!BD344+0.15*econhigh!BD344</f>
        <v>19.693157054537053</v>
      </c>
      <c r="BE344" s="2">
        <f t="shared" ref="BE344:BG346" si="276">BE343</f>
        <v>0.14950789050460667</v>
      </c>
      <c r="BF344" s="2">
        <f t="shared" si="276"/>
        <v>0.11076968641152254</v>
      </c>
      <c r="BG344" s="2">
        <f t="shared" si="276"/>
        <v>5.7402569690651904E-2</v>
      </c>
      <c r="BH344" s="2">
        <f t="shared" si="257"/>
        <v>6.3206268968500748E-2</v>
      </c>
      <c r="BI344" s="2">
        <f t="shared" si="264"/>
        <v>2.2352609323137459E-3</v>
      </c>
      <c r="BJ344" s="2">
        <f t="shared" si="264"/>
        <v>1.2269923427707043E-3</v>
      </c>
      <c r="BK344" s="2">
        <f t="shared" si="264"/>
        <v>3.295055007090149E-4</v>
      </c>
      <c r="BL344" s="2">
        <f t="shared" si="258"/>
        <v>628.32487635870268</v>
      </c>
      <c r="BM344" s="2">
        <f t="shared" si="258"/>
        <v>188.03118214014879</v>
      </c>
      <c r="BN344" s="2">
        <f t="shared" si="258"/>
        <v>17.842295921525611</v>
      </c>
      <c r="BO344" s="2">
        <f t="shared" si="265"/>
        <v>7683.0452388743379</v>
      </c>
      <c r="BP344" s="2">
        <f t="shared" si="265"/>
        <v>447.29229867373141</v>
      </c>
      <c r="BQ344" s="2">
        <f t="shared" si="265"/>
        <v>7.922047927747788</v>
      </c>
      <c r="BR344" s="11">
        <f t="shared" si="266"/>
        <v>2.9338022901112287E-2</v>
      </c>
      <c r="BS344" s="17">
        <f t="shared" si="255"/>
        <v>3.2422858287349628E-5</v>
      </c>
      <c r="BT344" s="17">
        <f t="shared" si="256"/>
        <v>2.3284419143798681E-4</v>
      </c>
      <c r="BU344" s="12">
        <f>(BU$3*tempmid!$I454+BU$4*tempmid!$I454^2+BU$5*tempmid!$I454^6)*(K344/K$56)^$BW$1</f>
        <v>-32.632029596023038</v>
      </c>
      <c r="BV344" s="12">
        <f>(BV$3*tempmid!$I454+BV$4*tempmid!$I454^2+BV$5*tempmid!$I454^6)*(L344/L$56)^$BW$1</f>
        <v>-22.038698972067362</v>
      </c>
      <c r="BW344" s="12">
        <f>(BW$3*tempmid!$I454+BW$4*tempmid!$I454^2+BW$5*tempmid!$I454^6)*(M344/M$56)^$BW$1</f>
        <v>-19.510942256318764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242"/>
        <v>2299</v>
      </c>
      <c r="B345" s="5">
        <f t="shared" si="269"/>
        <v>1165.4057670119444</v>
      </c>
      <c r="C345" s="5">
        <f t="shared" si="269"/>
        <v>2964.1703691195712</v>
      </c>
      <c r="D345" s="5">
        <f t="shared" si="269"/>
        <v>4369.9577322217465</v>
      </c>
      <c r="E345" s="15">
        <f t="shared" si="270"/>
        <v>1.4988214527346614E-9</v>
      </c>
      <c r="F345" s="15">
        <f t="shared" si="270"/>
        <v>2.9527787660802143E-9</v>
      </c>
      <c r="G345" s="15">
        <f t="shared" si="270"/>
        <v>6.0279928142980655E-9</v>
      </c>
      <c r="H345" s="5">
        <f t="shared" si="245"/>
        <v>280679.05581892282</v>
      </c>
      <c r="I345" s="5">
        <f t="shared" si="245"/>
        <v>153303.38763552593</v>
      </c>
      <c r="J345" s="5">
        <f t="shared" si="245"/>
        <v>54176.440650640121</v>
      </c>
      <c r="K345" s="5">
        <f t="shared" si="246"/>
        <v>240842.34329693866</v>
      </c>
      <c r="L345" s="5">
        <f t="shared" si="246"/>
        <v>51718.817930516139</v>
      </c>
      <c r="M345" s="5">
        <f t="shared" si="246"/>
        <v>12397.474751568381</v>
      </c>
      <c r="N345" s="15">
        <f t="shared" si="247"/>
        <v>-1.4864114782704441E-3</v>
      </c>
      <c r="O345" s="15">
        <f t="shared" si="247"/>
        <v>3.7706540595983107E-4</v>
      </c>
      <c r="P345" s="15">
        <f t="shared" si="247"/>
        <v>5.1221962283687361E-4</v>
      </c>
      <c r="Q345" s="5">
        <f t="shared" si="248"/>
        <v>1745.0428534927546</v>
      </c>
      <c r="R345" s="5">
        <f t="shared" si="248"/>
        <v>2661.3992493696305</v>
      </c>
      <c r="S345" s="5">
        <f t="shared" si="248"/>
        <v>2102.3360027526473</v>
      </c>
      <c r="T345" s="5">
        <f t="shared" si="271"/>
        <v>6.2172179124706437</v>
      </c>
      <c r="U345" s="5">
        <f t="shared" si="271"/>
        <v>17.360342066915216</v>
      </c>
      <c r="V345" s="5">
        <f t="shared" si="271"/>
        <v>38.805354827750335</v>
      </c>
      <c r="W345" s="15">
        <f t="shared" si="250"/>
        <v>-1.0734613539272964E-2</v>
      </c>
      <c r="X345" s="15">
        <f t="shared" si="250"/>
        <v>-1.217998157191269E-2</v>
      </c>
      <c r="Y345" s="15">
        <f t="shared" si="250"/>
        <v>-9.7425357312937999E-3</v>
      </c>
      <c r="Z345" s="5">
        <f t="shared" si="253"/>
        <v>1076.2912689408311</v>
      </c>
      <c r="AA345" s="5">
        <f t="shared" si="253"/>
        <v>7502.8405420751715</v>
      </c>
      <c r="AB345" s="5">
        <f t="shared" si="253"/>
        <v>78509.456224817113</v>
      </c>
      <c r="AC345" s="16">
        <f t="shared" si="274"/>
        <v>0.71634168772535833</v>
      </c>
      <c r="AD345" s="16">
        <f t="shared" si="274"/>
        <v>3.1328743573820081</v>
      </c>
      <c r="AE345" s="16">
        <f t="shared" si="274"/>
        <v>39.252210090287385</v>
      </c>
      <c r="AF345" s="15">
        <f t="shared" si="260"/>
        <v>-4.0504037456468023E-3</v>
      </c>
      <c r="AG345" s="15">
        <f t="shared" si="260"/>
        <v>2.9673830763510267E-4</v>
      </c>
      <c r="AH345" s="15">
        <f t="shared" si="260"/>
        <v>9.7937136394747881E-3</v>
      </c>
      <c r="AI345" s="1">
        <f t="shared" si="275"/>
        <v>568699.33711602853</v>
      </c>
      <c r="AJ345" s="1">
        <f t="shared" si="275"/>
        <v>304920.8277897971</v>
      </c>
      <c r="AK345" s="1">
        <f t="shared" si="275"/>
        <v>107634.65837534169</v>
      </c>
      <c r="AL345" s="14">
        <f t="shared" si="272"/>
        <v>104.00198976233396</v>
      </c>
      <c r="AM345" s="14">
        <f t="shared" si="272"/>
        <v>26.302484804536068</v>
      </c>
      <c r="AN345" s="14">
        <f t="shared" si="272"/>
        <v>8.1185643368985758</v>
      </c>
      <c r="AO345" s="11">
        <f t="shared" si="273"/>
        <v>1.1294929078924446E-3</v>
      </c>
      <c r="AP345" s="11">
        <f t="shared" si="273"/>
        <v>1.4228631641057751E-3</v>
      </c>
      <c r="AQ345" s="11">
        <f t="shared" si="273"/>
        <v>1.2907164185876922E-3</v>
      </c>
      <c r="AR345" s="1">
        <f t="shared" si="254"/>
        <v>280679.05581892282</v>
      </c>
      <c r="AS345" s="1">
        <f t="shared" si="254"/>
        <v>153303.38763552593</v>
      </c>
      <c r="AT345" s="1">
        <f t="shared" si="254"/>
        <v>54176.440650640121</v>
      </c>
      <c r="AU345" s="1">
        <f t="shared" si="261"/>
        <v>56135.811163784565</v>
      </c>
      <c r="AV345" s="1">
        <f t="shared" si="261"/>
        <v>30660.677527105188</v>
      </c>
      <c r="AW345" s="1">
        <f t="shared" si="261"/>
        <v>10835.288130128025</v>
      </c>
      <c r="AX345" s="1">
        <f t="shared" si="262"/>
        <v>192673.87463755094</v>
      </c>
      <c r="AY345" s="1">
        <f t="shared" si="262"/>
        <v>41375.054344412907</v>
      </c>
      <c r="AZ345" s="1">
        <f t="shared" si="262"/>
        <v>9917.9798012547053</v>
      </c>
      <c r="BA345" s="1">
        <f t="shared" si="263"/>
        <v>14181.53640349291</v>
      </c>
      <c r="BB345" s="1">
        <f t="shared" si="263"/>
        <v>31510.415772658376</v>
      </c>
      <c r="BC345" s="1">
        <f t="shared" si="263"/>
        <v>40212.807845651354</v>
      </c>
      <c r="BD345" s="1">
        <f>SUM(BA345:BC345)*BT345*0.75+0.1*econlow!BD345+0.15*econhigh!BD345</f>
        <v>19.119767453737584</v>
      </c>
      <c r="BE345" s="2">
        <f t="shared" si="276"/>
        <v>0.14950789050460667</v>
      </c>
      <c r="BF345" s="2">
        <f t="shared" si="276"/>
        <v>0.11076968641152254</v>
      </c>
      <c r="BG345" s="2">
        <f t="shared" si="276"/>
        <v>5.7402569690651904E-2</v>
      </c>
      <c r="BH345" s="2">
        <f t="shared" si="257"/>
        <v>6.313853499711114E-2</v>
      </c>
      <c r="BI345" s="2">
        <f t="shared" si="264"/>
        <v>2.2352609323137459E-3</v>
      </c>
      <c r="BJ345" s="2">
        <f t="shared" si="264"/>
        <v>1.2269923427707043E-3</v>
      </c>
      <c r="BK345" s="2">
        <f t="shared" si="264"/>
        <v>3.295055007090149E-4</v>
      </c>
      <c r="BL345" s="2">
        <f t="shared" si="258"/>
        <v>627.3909279907474</v>
      </c>
      <c r="BM345" s="2">
        <f t="shared" si="258"/>
        <v>188.10208274959939</v>
      </c>
      <c r="BN345" s="2">
        <f t="shared" si="258"/>
        <v>17.851435203221403</v>
      </c>
      <c r="BO345" s="2">
        <f t="shared" si="265"/>
        <v>7797.8396285994313</v>
      </c>
      <c r="BP345" s="2">
        <f t="shared" si="265"/>
        <v>452.66504276564308</v>
      </c>
      <c r="BQ345" s="2">
        <f t="shared" si="265"/>
        <v>7.9222734676305064</v>
      </c>
      <c r="BR345" s="11">
        <f t="shared" si="266"/>
        <v>2.931972795127144E-2</v>
      </c>
      <c r="BS345" s="17">
        <f t="shared" si="255"/>
        <v>3.1498747317201234E-5</v>
      </c>
      <c r="BT345" s="17">
        <f t="shared" si="256"/>
        <v>2.2606232178445321E-4</v>
      </c>
      <c r="BU345" s="12">
        <f>(BU$3*tempmid!$I455+BU$4*tempmid!$I455^2+BU$5*tempmid!$I455^6)*(K345/K$56)^$BW$1</f>
        <v>-32.790785602853838</v>
      </c>
      <c r="BV345" s="12">
        <f>(BV$3*tempmid!$I455+BV$4*tempmid!$I455^2+BV$5*tempmid!$I455^6)*(L345/L$56)^$BW$1</f>
        <v>-22.128858267184704</v>
      </c>
      <c r="BW345" s="12">
        <f>(BW$3*tempmid!$I455+BW$4*tempmid!$I455^2+BW$5*tempmid!$I455^6)*(M345/M$56)^$BW$1</f>
        <v>-19.584439344342453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242"/>
        <v>2300</v>
      </c>
      <c r="B346" s="5">
        <f t="shared" ref="B346:D346" si="277">B345*(1+E346)</f>
        <v>1165.4057686713427</v>
      </c>
      <c r="C346" s="5">
        <f t="shared" si="277"/>
        <v>2964.1703774344837</v>
      </c>
      <c r="D346" s="5">
        <f t="shared" si="277"/>
        <v>4369.9577572467169</v>
      </c>
      <c r="E346" s="15">
        <f t="shared" ref="E346:G346" si="278">E345*$E$5</f>
        <v>1.4238803800979283E-9</v>
      </c>
      <c r="F346" s="15">
        <f t="shared" si="278"/>
        <v>2.8051398277762035E-9</v>
      </c>
      <c r="G346" s="15">
        <f t="shared" si="278"/>
        <v>5.7265931735831616E-9</v>
      </c>
      <c r="H346" s="5">
        <f t="shared" si="245"/>
        <v>280256.12108773098</v>
      </c>
      <c r="I346" s="5">
        <f t="shared" si="245"/>
        <v>153358.47042153368</v>
      </c>
      <c r="J346" s="5">
        <f t="shared" si="245"/>
        <v>54203.345196493712</v>
      </c>
      <c r="K346" s="5">
        <f t="shared" si="246"/>
        <v>240479.43525047565</v>
      </c>
      <c r="L346" s="5">
        <f t="shared" si="246"/>
        <v>51737.400653152341</v>
      </c>
      <c r="M346" s="5">
        <f t="shared" si="246"/>
        <v>12403.631386735513</v>
      </c>
      <c r="N346" s="15">
        <f t="shared" si="247"/>
        <v>-1.5068282491155216E-3</v>
      </c>
      <c r="O346" s="15">
        <f t="shared" si="247"/>
        <v>3.5930292647390338E-4</v>
      </c>
      <c r="P346" s="15">
        <f t="shared" si="247"/>
        <v>4.9660396899398052E-4</v>
      </c>
      <c r="Q346" s="5">
        <f t="shared" si="248"/>
        <v>1723.7092418880231</v>
      </c>
      <c r="R346" s="5">
        <f t="shared" si="248"/>
        <v>2629.9280643833549</v>
      </c>
      <c r="S346" s="5">
        <f t="shared" si="248"/>
        <v>2082.8877879735992</v>
      </c>
      <c r="T346" s="5">
        <f t="shared" ref="T346:V346" si="279">T345*(1+W346)</f>
        <v>6.1504784808908264</v>
      </c>
      <c r="U346" s="5">
        <f t="shared" si="279"/>
        <v>17.148893420458087</v>
      </c>
      <c r="V346" s="5">
        <f t="shared" si="279"/>
        <v>38.427292271775443</v>
      </c>
      <c r="W346" s="15">
        <f t="shared" si="250"/>
        <v>-1.0734613539272964E-2</v>
      </c>
      <c r="X346" s="15">
        <f t="shared" si="250"/>
        <v>-1.217998157191269E-2</v>
      </c>
      <c r="Y346" s="15">
        <f t="shared" si="250"/>
        <v>-9.7425357312937999E-3</v>
      </c>
      <c r="Z346" s="5">
        <f t="shared" si="253"/>
        <v>1058.8488541279355</v>
      </c>
      <c r="AA346" s="5">
        <f t="shared" si="253"/>
        <v>7416.4508003323654</v>
      </c>
      <c r="AB346" s="5">
        <f t="shared" si="253"/>
        <v>78546.195925843393</v>
      </c>
      <c r="AC346" s="16">
        <f t="shared" si="274"/>
        <v>0.71344021467023255</v>
      </c>
      <c r="AD346" s="16">
        <f t="shared" si="274"/>
        <v>3.1338040012168511</v>
      </c>
      <c r="AE346" s="16">
        <f t="shared" si="274"/>
        <v>39.636634995628164</v>
      </c>
      <c r="AF346" s="15">
        <f t="shared" si="260"/>
        <v>-4.0504037456468023E-3</v>
      </c>
      <c r="AG346" s="15">
        <f t="shared" si="260"/>
        <v>2.9673830763510267E-4</v>
      </c>
      <c r="AH346" s="15">
        <f t="shared" si="260"/>
        <v>9.7937136394747881E-3</v>
      </c>
      <c r="AI346" s="1">
        <f t="shared" si="275"/>
        <v>567965.2145682103</v>
      </c>
      <c r="AJ346" s="1">
        <f t="shared" si="275"/>
        <v>305089.42253792263</v>
      </c>
      <c r="AK346" s="1">
        <f t="shared" si="275"/>
        <v>107706.48066793555</v>
      </c>
      <c r="AL346" s="14">
        <f t="shared" ref="AL346:AN346" si="280">AL345*(1+AO346)</f>
        <v>104.11828457707878</v>
      </c>
      <c r="AM346" s="14">
        <f t="shared" si="280"/>
        <v>26.339535392921363</v>
      </c>
      <c r="AN346" s="14">
        <f t="shared" si="280"/>
        <v>8.128938313540722</v>
      </c>
      <c r="AO346" s="11">
        <f t="shared" ref="AO346:AQ346" si="281">AO$5*AO345</f>
        <v>1.1181979788135201E-3</v>
      </c>
      <c r="AP346" s="11">
        <f t="shared" si="281"/>
        <v>1.4086345324647173E-3</v>
      </c>
      <c r="AQ346" s="11">
        <f t="shared" si="281"/>
        <v>1.2778092544018153E-3</v>
      </c>
      <c r="AR346" s="1">
        <f t="shared" si="254"/>
        <v>280256.12108773098</v>
      </c>
      <c r="AS346" s="1">
        <f t="shared" si="254"/>
        <v>153358.47042153368</v>
      </c>
      <c r="AT346" s="1">
        <f t="shared" si="254"/>
        <v>54203.345196493712</v>
      </c>
      <c r="AU346" s="1">
        <f t="shared" si="261"/>
        <v>56051.224217546202</v>
      </c>
      <c r="AV346" s="1">
        <f t="shared" si="261"/>
        <v>30671.694084306739</v>
      </c>
      <c r="AW346" s="1">
        <f t="shared" si="261"/>
        <v>10840.669039298744</v>
      </c>
      <c r="AX346" s="1">
        <f t="shared" si="262"/>
        <v>192383.54820038052</v>
      </c>
      <c r="AY346" s="1">
        <f t="shared" si="262"/>
        <v>41389.920522521868</v>
      </c>
      <c r="AZ346" s="1">
        <f t="shared" si="262"/>
        <v>9922.9051093884118</v>
      </c>
      <c r="BA346" s="1">
        <f t="shared" si="263"/>
        <v>14179.779032976052</v>
      </c>
      <c r="BB346" s="1">
        <f t="shared" si="263"/>
        <v>31511.480704851387</v>
      </c>
      <c r="BC346" s="1">
        <f t="shared" si="263"/>
        <v>40214.977675628994</v>
      </c>
      <c r="BD346" s="1">
        <f>SUM(BA346:BC346)*BT346*0.75+0.1*econlow!BD346+0.15*econhigh!BD346</f>
        <v>18.563040824736724</v>
      </c>
      <c r="BE346" s="2">
        <f t="shared" si="276"/>
        <v>0.14950789050460667</v>
      </c>
      <c r="BF346" s="2">
        <f t="shared" si="276"/>
        <v>0.11076968641152254</v>
      </c>
      <c r="BG346" s="2">
        <f t="shared" si="276"/>
        <v>5.7402569690651904E-2</v>
      </c>
      <c r="BH346" s="2">
        <f t="shared" si="257"/>
        <v>6.3071516261027E-2</v>
      </c>
      <c r="BI346" s="2">
        <f t="shared" si="264"/>
        <v>2.2352609323137459E-3</v>
      </c>
      <c r="BJ346" s="2">
        <f t="shared" si="264"/>
        <v>1.2269923427707043E-3</v>
      </c>
      <c r="BK346" s="2">
        <f t="shared" si="264"/>
        <v>3.295055007090149E-4</v>
      </c>
      <c r="BL346" s="2">
        <f t="shared" si="258"/>
        <v>626.44555850919562</v>
      </c>
      <c r="BM346" s="2">
        <f t="shared" si="258"/>
        <v>188.16966890624937</v>
      </c>
      <c r="BN346" s="2">
        <f t="shared" si="258"/>
        <v>17.860300399074237</v>
      </c>
      <c r="BO346" s="2">
        <f t="shared" si="265"/>
        <v>7914.349871840659</v>
      </c>
      <c r="BP346" s="2">
        <f t="shared" si="265"/>
        <v>458.10240327847271</v>
      </c>
      <c r="BQ346" s="2">
        <f t="shared" si="265"/>
        <v>7.9225002902641437</v>
      </c>
      <c r="BR346" s="11">
        <f t="shared" si="266"/>
        <v>2.9301560579632818E-2</v>
      </c>
      <c r="BS346" s="17">
        <f t="shared" si="255"/>
        <v>3.0601519102228264E-5</v>
      </c>
      <c r="BT346" s="17">
        <f t="shared" si="256"/>
        <v>2.1947798231500312E-4</v>
      </c>
      <c r="BU346" s="12">
        <f>(BU$3*tempmid!$I456+BU$4*tempmid!$I456^2+BU$5*tempmid!$I456^6)*(K346/K$56)^$BW$1</f>
        <v>-32.949495019454261</v>
      </c>
      <c r="BV346" s="12">
        <f>(BV$3*tempmid!$I456+BV$4*tempmid!$I456^2+BV$5*tempmid!$I456^6)*(L346/L$56)^$BW$1</f>
        <v>-22.21888408002761</v>
      </c>
      <c r="BW346" s="12">
        <f>(BW$3*tempmid!$I456+BW$4*tempmid!$I456^2+BW$5*tempmid!$I456^6)*(M346/M$56)^$BW$1</f>
        <v>-19.657809453090248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H350"/>
  <sheetViews>
    <sheetView workbookViewId="0">
      <pane xSplit="1" ySplit="5" topLeftCell="AP329" activePane="bottomRight" state="frozen"/>
      <selection pane="topRight" activeCell="B1" sqref="B1"/>
      <selection pane="bottomLeft" activeCell="A6" sqref="A6"/>
      <selection pane="bottomRight" activeCell="AR61" sqref="AR61:AT346"/>
    </sheetView>
  </sheetViews>
  <sheetFormatPr defaultRowHeight="15"/>
  <cols>
    <col min="1" max="57" width="9.140625" style="2"/>
    <col min="58" max="59" width="9.28515625" style="2" bestFit="1" customWidth="1"/>
    <col min="60" max="60" width="12.7109375" style="2" bestFit="1" customWidth="1"/>
    <col min="61" max="69" width="9.140625" style="2"/>
    <col min="70" max="70" width="15.28515625" style="2" bestFit="1" customWidth="1"/>
    <col min="71" max="72" width="15.28515625" style="2" customWidth="1"/>
    <col min="73" max="78" width="9.140625" style="2"/>
    <col min="79" max="81" width="9.28515625" style="2" bestFit="1" customWidth="1"/>
    <col min="82" max="82" width="9.28515625" style="2" customWidth="1"/>
    <col min="83" max="83" width="10.5703125" style="2" bestFit="1" customWidth="1"/>
    <col min="84" max="16384" width="9.140625" style="2"/>
  </cols>
  <sheetData>
    <row r="1" spans="1:86">
      <c r="B1" s="2" t="s">
        <v>43</v>
      </c>
      <c r="AI1" s="2" t="s">
        <v>11</v>
      </c>
      <c r="AR1" s="1"/>
      <c r="AS1" s="1"/>
      <c r="AT1" s="1"/>
      <c r="BD1" s="2">
        <f>templow!I256</f>
        <v>1.4347882572219353</v>
      </c>
      <c r="BU1" s="2" t="s">
        <v>64</v>
      </c>
      <c r="BW1" s="2">
        <v>-0.25</v>
      </c>
    </row>
    <row r="2" spans="1:86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2314395.6272713165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(BU$3*temphigh!$I116+BU$4*temphigh!$I116^2+BU$5*temphigh!$I116^6)*(K6/K$56)^$BW$1</f>
        <v>1.7208749378006247</v>
      </c>
      <c r="BV6" s="12">
        <f>(BV$3*temphigh!$I116+BV$4*temphigh!$I116^2+BV$5*temphigh!$I116^6)*(L6/L$56)^$BW$1</f>
        <v>1.1048573493220157</v>
      </c>
      <c r="BW6" s="12">
        <f>(BW$3*temphigh!$I116+BW$4*temphigh!$I116^2+BW$5*temphigh!$I116^6)*(M6/M$56)^$BW$1</f>
        <v>0.55691692988682728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 t="shared" ref="BD7:BD70" si="16">SUM(BA7:BC7)*BT7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7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8">2*BI$5*BE7*AR7/Z7*1000</f>
        <v>0</v>
      </c>
      <c r="BP7" s="2">
        <f t="shared" si="18"/>
        <v>0</v>
      </c>
      <c r="BQ7" s="2">
        <f t="shared" si="18"/>
        <v>0</v>
      </c>
      <c r="BR7" s="11">
        <f t="shared" ref="BR7:BR70" si="19">SUM(H7:J7)*SUM(B6:D6)/SUM(H6:J6)/SUM(B7:D7)-1+BR$5</f>
        <v>6.4255530852422166E-2</v>
      </c>
      <c r="BS7" s="17">
        <v>0</v>
      </c>
      <c r="BT7" s="17">
        <v>0</v>
      </c>
      <c r="BU7" s="12">
        <f>(BU$3*temphigh!$I117+BU$4*temphigh!$I117^2+BU$5*temphigh!$I117^6)*(K7/K$56)^$BW$1</f>
        <v>1.7476237130283054</v>
      </c>
      <c r="BV7" s="12">
        <f>(BV$3*temphigh!$I117+BV$4*temphigh!$I117^2+BV$5*temphigh!$I117^6)*(L7/L$56)^$BW$1</f>
        <v>1.1237014506465755</v>
      </c>
      <c r="BW7" s="12">
        <f>(BW$3*temphigh!$I117+BW$4*temphigh!$I117^2+BW$5*temphigh!$I117^6)*(M7/M$56)^$BW$1</f>
        <v>0.56720881538852252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20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1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2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3">AC8/AC7-1</f>
        <v>-8.1868518598653406E-3</v>
      </c>
      <c r="AG8" s="11"/>
      <c r="AH8" s="11"/>
      <c r="AI8" s="1">
        <f t="shared" ref="AI8:AK23" si="24">(1-$AI$5)*AI7+AU7</f>
        <v>15161.168894687262</v>
      </c>
      <c r="AJ8" s="1">
        <f t="shared" si="24"/>
        <v>1670.4937536078194</v>
      </c>
      <c r="AK8" s="1">
        <f t="shared" si="24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5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 t="shared" si="16"/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7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8"/>
        <v>0</v>
      </c>
      <c r="BP8" s="2">
        <f t="shared" si="18"/>
        <v>0</v>
      </c>
      <c r="BQ8" s="2">
        <f t="shared" si="18"/>
        <v>0</v>
      </c>
      <c r="BR8" s="11">
        <f t="shared" si="19"/>
        <v>6.7651233799188554E-2</v>
      </c>
      <c r="BS8" s="17">
        <v>0</v>
      </c>
      <c r="BT8" s="17">
        <v>0</v>
      </c>
      <c r="BU8" s="12">
        <f>(BU$3*temphigh!$I118+BU$4*temphigh!$I118^2+BU$5*temphigh!$I118^6)*(K8/K$56)^$BW$1</f>
        <v>1.7705998504712626</v>
      </c>
      <c r="BV8" s="12">
        <f>(BV$3*temphigh!$I118+BV$4*temphigh!$I118^2+BV$5*temphigh!$I118^6)*(L8/L$56)^$BW$1</f>
        <v>1.1450632359938837</v>
      </c>
      <c r="BW8" s="12">
        <f>(BW$3*temphigh!$I118+BW$4*temphigh!$I118^2+BW$5*temphigh!$I118^6)*(M8/M$56)^$BW$1</f>
        <v>0.57792442398984278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20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1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2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3"/>
        <v>-6.6199255029035786E-3</v>
      </c>
      <c r="AG9" s="11"/>
      <c r="AH9" s="11"/>
      <c r="AI9" s="1">
        <f t="shared" si="24"/>
        <v>15253.246420325468</v>
      </c>
      <c r="AJ9" s="1">
        <f t="shared" si="24"/>
        <v>1681.5973521649007</v>
      </c>
      <c r="AK9" s="1">
        <f t="shared" si="24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5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 t="shared" si="16"/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7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8"/>
        <v>0</v>
      </c>
      <c r="BP9" s="2">
        <f t="shared" si="18"/>
        <v>0</v>
      </c>
      <c r="BQ9" s="2">
        <f t="shared" si="18"/>
        <v>0</v>
      </c>
      <c r="BR9" s="11">
        <f t="shared" si="19"/>
        <v>5.7450470942512738E-2</v>
      </c>
      <c r="BS9" s="17">
        <v>0</v>
      </c>
      <c r="BT9" s="17">
        <v>0</v>
      </c>
      <c r="BU9" s="12">
        <f>(BU$3*temphigh!$I119+BU$4*temphigh!$I119^2+BU$5*temphigh!$I119^6)*(K9/K$56)^$BW$1</f>
        <v>1.7967414590461557</v>
      </c>
      <c r="BV9" s="12">
        <f>(BV$3*temphigh!$I119+BV$4*temphigh!$I119^2+BV$5*temphigh!$I119^6)*(L9/L$56)^$BW$1</f>
        <v>1.1739231029343784</v>
      </c>
      <c r="BW9" s="12">
        <f>(BW$3*temphigh!$I119+BW$4*temphigh!$I119^2+BW$5*temphigh!$I119^6)*(M9/M$56)^$BW$1</f>
        <v>0.58502032158611061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20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1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2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3"/>
        <v>4.359219243165624E-3</v>
      </c>
      <c r="AG10" s="11"/>
      <c r="AH10" s="11"/>
      <c r="AI10" s="1">
        <f t="shared" si="24"/>
        <v>15386.333687158345</v>
      </c>
      <c r="AJ10" s="1">
        <f t="shared" si="24"/>
        <v>1699.9668276187188</v>
      </c>
      <c r="AK10" s="1">
        <f t="shared" si="24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5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 t="shared" si="16"/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7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8"/>
        <v>0</v>
      </c>
      <c r="BP10" s="2">
        <f t="shared" si="18"/>
        <v>0</v>
      </c>
      <c r="BQ10" s="2">
        <f t="shared" si="18"/>
        <v>0</v>
      </c>
      <c r="BR10" s="11">
        <f t="shared" si="19"/>
        <v>7.5046453543986508E-2</v>
      </c>
      <c r="BS10" s="17">
        <v>0</v>
      </c>
      <c r="BT10" s="17">
        <v>0</v>
      </c>
      <c r="BU10" s="12">
        <f>(BU$3*temphigh!$I120+BU$4*temphigh!$I120^2+BU$5*temphigh!$I120^6)*(K10/K$56)^$BW$1</f>
        <v>1.8181472737484821</v>
      </c>
      <c r="BV10" s="12">
        <f>(BV$3*temphigh!$I120+BV$4*temphigh!$I120^2+BV$5*temphigh!$I120^6)*(L10/L$56)^$BW$1</f>
        <v>1.1811469156353522</v>
      </c>
      <c r="BW10" s="12">
        <f>(BW$3*temphigh!$I120+BW$4*temphigh!$I120^2+BW$5*temphigh!$I120^6)*(M10/M$56)^$BW$1</f>
        <v>0.59290076104127998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20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1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2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3"/>
        <v>-3.4801996623438303E-2</v>
      </c>
      <c r="AG11" s="11"/>
      <c r="AH11" s="11"/>
      <c r="AI11" s="1">
        <f t="shared" si="24"/>
        <v>15558.457848600259</v>
      </c>
      <c r="AJ11" s="1">
        <f t="shared" si="24"/>
        <v>1725.2935495004265</v>
      </c>
      <c r="AK11" s="1">
        <f t="shared" si="24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5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 t="shared" si="16"/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7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8"/>
        <v>0</v>
      </c>
      <c r="BP11" s="2">
        <f t="shared" si="18"/>
        <v>0</v>
      </c>
      <c r="BQ11" s="2">
        <f t="shared" si="18"/>
        <v>0</v>
      </c>
      <c r="BR11" s="11">
        <f t="shared" si="19"/>
        <v>6.8693189053533804E-2</v>
      </c>
      <c r="BS11" s="17">
        <v>0</v>
      </c>
      <c r="BT11" s="17">
        <v>0</v>
      </c>
      <c r="BU11" s="12">
        <f>(BU$3*temphigh!$I121+BU$4*temphigh!$I121^2+BU$5*temphigh!$I121^6)*(K11/K$56)^$BW$1</f>
        <v>1.8432944948009615</v>
      </c>
      <c r="BV11" s="12">
        <f>(BV$3*temphigh!$I121+BV$4*temphigh!$I121^2+BV$5*temphigh!$I121^6)*(L11/L$56)^$BW$1</f>
        <v>1.190618401211667</v>
      </c>
      <c r="BW11" s="12">
        <f>(BW$3*temphigh!$I121+BW$4*temphigh!$I121^2+BW$5*temphigh!$I121^6)*(M11/M$56)^$BW$1</f>
        <v>0.59581622045821814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20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1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2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3"/>
        <v>-3.5914342187042259E-3</v>
      </c>
      <c r="AG12" s="11"/>
      <c r="AH12" s="11"/>
      <c r="AI12" s="1">
        <f t="shared" si="24"/>
        <v>15767.700827134828</v>
      </c>
      <c r="AJ12" s="1">
        <f t="shared" si="24"/>
        <v>1757.4799652700076</v>
      </c>
      <c r="AK12" s="1">
        <f t="shared" si="24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5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 t="shared" si="16"/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7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8"/>
        <v>0</v>
      </c>
      <c r="BP12" s="2">
        <f t="shared" si="18"/>
        <v>0</v>
      </c>
      <c r="BQ12" s="2">
        <f t="shared" si="18"/>
        <v>0</v>
      </c>
      <c r="BR12" s="11">
        <f t="shared" si="19"/>
        <v>6.5035237962948605E-2</v>
      </c>
      <c r="BS12" s="17">
        <v>0</v>
      </c>
      <c r="BT12" s="17">
        <v>0</v>
      </c>
      <c r="BU12" s="12">
        <f>(BU$3*temphigh!$I122+BU$4*temphigh!$I122^2+BU$5*temphigh!$I122^6)*(K12/K$56)^$BW$1</f>
        <v>1.8674522041652137</v>
      </c>
      <c r="BV12" s="12">
        <f>(BV$3*temphigh!$I122+BV$4*temphigh!$I122^2+BV$5*temphigh!$I122^6)*(L12/L$56)^$BW$1</f>
        <v>1.210551274114146</v>
      </c>
      <c r="BW12" s="12">
        <f>(BW$3*temphigh!$I122+BW$4*temphigh!$I122^2+BW$5*temphigh!$I122^6)*(M12/M$56)^$BW$1</f>
        <v>0.6093261635332281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20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1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2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3"/>
        <v>-6.1904386233404551E-3</v>
      </c>
      <c r="AG13" s="11"/>
      <c r="AH13" s="11"/>
      <c r="AI13" s="1">
        <f t="shared" si="24"/>
        <v>16011.489771367214</v>
      </c>
      <c r="AJ13" s="1">
        <f t="shared" si="24"/>
        <v>1796.7035905080247</v>
      </c>
      <c r="AK13" s="1">
        <f t="shared" si="24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5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 t="shared" si="16"/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7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8"/>
        <v>0</v>
      </c>
      <c r="BP13" s="2">
        <f t="shared" si="18"/>
        <v>0</v>
      </c>
      <c r="BQ13" s="2">
        <f t="shared" si="18"/>
        <v>0</v>
      </c>
      <c r="BR13" s="11">
        <f t="shared" si="19"/>
        <v>5.2772381868527701E-2</v>
      </c>
      <c r="BS13" s="17">
        <v>0</v>
      </c>
      <c r="BT13" s="17">
        <v>0</v>
      </c>
      <c r="BU13" s="12">
        <f>(BU$3*temphigh!$I123+BU$4*temphigh!$I123^2+BU$5*temphigh!$I123^6)*(K13/K$56)^$BW$1</f>
        <v>1.898180251120583</v>
      </c>
      <c r="BV13" s="12">
        <f>(BV$3*temphigh!$I123+BV$4*temphigh!$I123^2+BV$5*temphigh!$I123^6)*(L13/L$56)^$BW$1</f>
        <v>1.2353713449849659</v>
      </c>
      <c r="BW13" s="12">
        <f>(BW$3*temphigh!$I123+BW$4*temphigh!$I123^2+BW$5*temphigh!$I123^6)*(M13/M$56)^$BW$1</f>
        <v>0.619449824922923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20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1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2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3"/>
        <v>-7.7060795613759225E-3</v>
      </c>
      <c r="AG14" s="11"/>
      <c r="AH14" s="11"/>
      <c r="AI14" s="1">
        <f t="shared" si="24"/>
        <v>16287.616019827288</v>
      </c>
      <c r="AJ14" s="1">
        <f t="shared" si="24"/>
        <v>1842.7073702976782</v>
      </c>
      <c r="AK14" s="1">
        <f t="shared" si="24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5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 t="shared" si="16"/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7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8"/>
        <v>0</v>
      </c>
      <c r="BP14" s="2">
        <f t="shared" si="18"/>
        <v>0</v>
      </c>
      <c r="BQ14" s="2">
        <f t="shared" si="18"/>
        <v>0</v>
      </c>
      <c r="BR14" s="11">
        <f t="shared" si="19"/>
        <v>7.2294549261994828E-2</v>
      </c>
      <c r="BS14" s="17">
        <v>0</v>
      </c>
      <c r="BT14" s="17">
        <v>0</v>
      </c>
      <c r="BU14" s="12">
        <f>(BU$3*temphigh!$I124+BU$4*temphigh!$I124^2+BU$5*temphigh!$I124^6)*(K14/K$56)^$BW$1</f>
        <v>1.9218273607604408</v>
      </c>
      <c r="BV14" s="12">
        <f>(BV$3*temphigh!$I124+BV$4*temphigh!$I124^2+BV$5*temphigh!$I124^6)*(L14/L$56)^$BW$1</f>
        <v>1.2440773446057409</v>
      </c>
      <c r="BW14" s="12">
        <f>(BW$3*temphigh!$I124+BW$4*temphigh!$I124^2+BW$5*temphigh!$I124^6)*(M14/M$56)^$BW$1</f>
        <v>0.6287625745387625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20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1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2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3"/>
        <v>-3.5826023754592651E-3</v>
      </c>
      <c r="AG15" s="11"/>
      <c r="AH15" s="11"/>
      <c r="AI15" s="1">
        <f t="shared" si="24"/>
        <v>16594.118898996312</v>
      </c>
      <c r="AJ15" s="1">
        <f t="shared" si="24"/>
        <v>1895.5090832679803</v>
      </c>
      <c r="AK15" s="1">
        <f t="shared" si="24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5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 t="shared" si="16"/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7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8"/>
        <v>0</v>
      </c>
      <c r="BP15" s="2">
        <f t="shared" si="18"/>
        <v>0</v>
      </c>
      <c r="BQ15" s="2">
        <f t="shared" si="18"/>
        <v>0</v>
      </c>
      <c r="BR15" s="11">
        <f t="shared" si="19"/>
        <v>6.9156537978306759E-2</v>
      </c>
      <c r="BS15" s="17">
        <v>0</v>
      </c>
      <c r="BT15" s="17">
        <v>0</v>
      </c>
      <c r="BU15" s="12">
        <f>(BU$3*temphigh!$I125+BU$4*temphigh!$I125^2+BU$5*temphigh!$I125^6)*(K15/K$56)^$BW$1</f>
        <v>1.9466448260936828</v>
      </c>
      <c r="BV15" s="12">
        <f>(BV$3*temphigh!$I125+BV$4*temphigh!$I125^2+BV$5*temphigh!$I125^6)*(L15/L$56)^$BW$1</f>
        <v>1.2637237733992921</v>
      </c>
      <c r="BW15" s="12">
        <f>(BW$3*temphigh!$I125+BW$4*temphigh!$I125^2+BW$5*temphigh!$I125^6)*(M15/M$56)^$BW$1</f>
        <v>0.63656712957446682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20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1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2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3"/>
        <v>-6.5810246464045319E-3</v>
      </c>
      <c r="AG16" s="11"/>
      <c r="AH16" s="11"/>
      <c r="AI16" s="1">
        <f t="shared" si="24"/>
        <v>16933.665119762947</v>
      </c>
      <c r="AJ16" s="1">
        <f t="shared" si="24"/>
        <v>1955.2874379125933</v>
      </c>
      <c r="AK16" s="1">
        <f t="shared" si="24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5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 t="shared" si="16"/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7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8"/>
        <v>0</v>
      </c>
      <c r="BP16" s="2">
        <f t="shared" si="18"/>
        <v>0</v>
      </c>
      <c r="BQ16" s="2">
        <f t="shared" si="18"/>
        <v>0</v>
      </c>
      <c r="BR16" s="11">
        <f t="shared" si="19"/>
        <v>5.1440999330630149E-2</v>
      </c>
      <c r="BS16" s="17">
        <v>0</v>
      </c>
      <c r="BT16" s="17">
        <v>0</v>
      </c>
      <c r="BU16" s="12">
        <f>(BU$3*temphigh!$I126+BU$4*temphigh!$I126^2+BU$5*temphigh!$I126^6)*(K16/K$56)^$BW$1</f>
        <v>1.9829829712294575</v>
      </c>
      <c r="BV16" s="12">
        <f>(BV$3*temphigh!$I126+BV$4*temphigh!$I126^2+BV$5*temphigh!$I126^6)*(L16/L$56)^$BW$1</f>
        <v>1.2754696946278361</v>
      </c>
      <c r="BW16" s="12">
        <f>(BW$3*temphigh!$I126+BW$4*temphigh!$I126^2+BW$5*temphigh!$I126^6)*(M16/M$56)^$BW$1</f>
        <v>0.64378167405176834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20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1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2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3"/>
        <v>-2.9009460794526598E-2</v>
      </c>
      <c r="AG17" s="11"/>
      <c r="AH17" s="11"/>
      <c r="AI17" s="1">
        <f t="shared" si="24"/>
        <v>17303.613214560632</v>
      </c>
      <c r="AJ17" s="1">
        <f t="shared" si="24"/>
        <v>2022.0972268223595</v>
      </c>
      <c r="AK17" s="1">
        <f t="shared" si="24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5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 t="shared" si="16"/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7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8"/>
        <v>0</v>
      </c>
      <c r="BP17" s="2">
        <f t="shared" si="18"/>
        <v>0</v>
      </c>
      <c r="BQ17" s="2">
        <f t="shared" si="18"/>
        <v>0</v>
      </c>
      <c r="BR17" s="11">
        <f t="shared" si="19"/>
        <v>4.8303920805933015E-2</v>
      </c>
      <c r="BS17" s="17">
        <v>0</v>
      </c>
      <c r="BT17" s="17">
        <v>0</v>
      </c>
      <c r="BU17" s="12">
        <f>(BU$3*temphigh!$I127+BU$4*temphigh!$I127^2+BU$5*temphigh!$I127^6)*(K17/K$56)^$BW$1</f>
        <v>2.0205571324552443</v>
      </c>
      <c r="BV17" s="12">
        <f>(BV$3*temphigh!$I127+BV$4*temphigh!$I127^2+BV$5*temphigh!$I127^6)*(L17/L$56)^$BW$1</f>
        <v>1.2956656859248052</v>
      </c>
      <c r="BW17" s="12">
        <f>(BW$3*temphigh!$I127+BW$4*temphigh!$I127^2+BW$5*temphigh!$I127^6)*(M17/M$56)^$BW$1</f>
        <v>0.65645954524409145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20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1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2"/>
        <v>-4.3801292754440668E-3</v>
      </c>
      <c r="X18" s="11">
        <f t="shared" si="22"/>
        <v>-6.3176391659285347E-3</v>
      </c>
      <c r="Y18" s="11">
        <f t="shared" si="22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3"/>
        <v>-2.3448777986213587E-3</v>
      </c>
      <c r="AG18" s="11">
        <f t="shared" si="23"/>
        <v>-2.7262534679217687E-3</v>
      </c>
      <c r="AH18" s="11">
        <f t="shared" si="23"/>
        <v>2.9132934827406087E-2</v>
      </c>
      <c r="AI18" s="1">
        <f t="shared" si="24"/>
        <v>17705.192862941749</v>
      </c>
      <c r="AJ18" s="1">
        <f t="shared" si="24"/>
        <v>2096.1006960981927</v>
      </c>
      <c r="AK18" s="1">
        <f t="shared" si="24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5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 t="shared" si="16"/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7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8"/>
        <v>0</v>
      </c>
      <c r="BP18" s="2">
        <f t="shared" si="18"/>
        <v>0</v>
      </c>
      <c r="BQ18" s="2">
        <f t="shared" si="18"/>
        <v>0</v>
      </c>
      <c r="BR18" s="11">
        <f t="shared" si="19"/>
        <v>6.347093856464367E-2</v>
      </c>
      <c r="BS18" s="17">
        <v>0</v>
      </c>
      <c r="BT18" s="17">
        <v>0</v>
      </c>
      <c r="BU18" s="12">
        <f>(BU$3*temphigh!$I128+BU$4*temphigh!$I128^2+BU$5*temphigh!$I128^6)*(K18/K$56)^$BW$1</f>
        <v>2.0504970071790987</v>
      </c>
      <c r="BV18" s="12">
        <f>(BV$3*temphigh!$I128+BV$4*temphigh!$I128^2+BV$5*temphigh!$I128^6)*(L18/L$56)^$BW$1</f>
        <v>1.315862145340202</v>
      </c>
      <c r="BW18" s="12">
        <f>(BW$3*temphigh!$I128+BW$4*temphigh!$I128^2+BW$5*temphigh!$I128^6)*(M18/M$56)^$BW$1</f>
        <v>0.66975197091683103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20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1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2"/>
        <v>-8.5899528508527334E-3</v>
      </c>
      <c r="X19" s="11">
        <f t="shared" si="22"/>
        <v>-2.6775413126886471E-2</v>
      </c>
      <c r="Y19" s="11">
        <f t="shared" si="22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3"/>
        <v>4.69647265895623E-3</v>
      </c>
      <c r="AG19" s="11">
        <f t="shared" si="23"/>
        <v>6.6741306627322583E-3</v>
      </c>
      <c r="AH19" s="11">
        <f t="shared" si="23"/>
        <v>2.1307173751365927E-2</v>
      </c>
      <c r="AI19" s="1">
        <f t="shared" si="24"/>
        <v>18136.837984258334</v>
      </c>
      <c r="AJ19" s="1">
        <f t="shared" si="24"/>
        <v>2177.0914061087037</v>
      </c>
      <c r="AK19" s="1">
        <f t="shared" si="24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5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 t="shared" si="16"/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7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8"/>
        <v>0</v>
      </c>
      <c r="BP19" s="2">
        <f t="shared" si="18"/>
        <v>0</v>
      </c>
      <c r="BQ19" s="2">
        <f t="shared" si="18"/>
        <v>0</v>
      </c>
      <c r="BR19" s="11">
        <f t="shared" si="19"/>
        <v>7.4891970679945102E-2</v>
      </c>
      <c r="BS19" s="17">
        <v>0</v>
      </c>
      <c r="BT19" s="17">
        <v>0</v>
      </c>
      <c r="BU19" s="12">
        <f>(BU$3*temphigh!$I129+BU$4*temphigh!$I129^2+BU$5*temphigh!$I129^6)*(K19/K$56)^$BW$1</f>
        <v>2.0760082583171315</v>
      </c>
      <c r="BV19" s="12">
        <f>(BV$3*temphigh!$I129+BV$4*temphigh!$I129^2+BV$5*temphigh!$I129^6)*(L19/L$56)^$BW$1</f>
        <v>1.3293515861988088</v>
      </c>
      <c r="BW19" s="12">
        <f>(BW$3*temphigh!$I129+BW$4*temphigh!$I129^2+BW$5*temphigh!$I129^6)*(M19/M$56)^$BW$1</f>
        <v>0.68004739325151531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20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1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2"/>
        <v>-2.4798612970081124E-2</v>
      </c>
      <c r="X20" s="11">
        <f t="shared" si="22"/>
        <v>-1.3411914889112975E-2</v>
      </c>
      <c r="Y20" s="11">
        <f t="shared" si="22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3"/>
        <v>-1.2771967666171058E-2</v>
      </c>
      <c r="AG20" s="11">
        <f t="shared" si="23"/>
        <v>-8.8820764208933367E-3</v>
      </c>
      <c r="AH20" s="11">
        <f t="shared" si="23"/>
        <v>-1.7411090343561919E-2</v>
      </c>
      <c r="AI20" s="1">
        <f t="shared" si="24"/>
        <v>18596.447869177071</v>
      </c>
      <c r="AJ20" s="1">
        <f t="shared" si="24"/>
        <v>2264.9858257401193</v>
      </c>
      <c r="AK20" s="1">
        <f t="shared" si="24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5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 t="shared" si="16"/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7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8"/>
        <v>0</v>
      </c>
      <c r="BP20" s="2">
        <f t="shared" si="18"/>
        <v>0</v>
      </c>
      <c r="BQ20" s="2">
        <f t="shared" si="18"/>
        <v>0</v>
      </c>
      <c r="BR20" s="11">
        <f t="shared" si="19"/>
        <v>3.0247627033290508E-2</v>
      </c>
      <c r="BS20" s="17">
        <v>0</v>
      </c>
      <c r="BT20" s="17">
        <v>0</v>
      </c>
      <c r="BU20" s="12">
        <f>(BU$3*temphigh!$I130+BU$4*temphigh!$I130^2+BU$5*temphigh!$I130^6)*(K20/K$56)^$BW$1</f>
        <v>2.1284711498924103</v>
      </c>
      <c r="BV20" s="12">
        <f>(BV$3*temphigh!$I130+BV$4*temphigh!$I130^2+BV$5*temphigh!$I130^6)*(L20/L$56)^$BW$1</f>
        <v>1.3492298408216044</v>
      </c>
      <c r="BW20" s="12">
        <f>(BW$3*temphigh!$I130+BW$4*temphigh!$I130^2+BW$5*temphigh!$I130^6)*(M20/M$56)^$BW$1</f>
        <v>0.68933275912270375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20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1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2"/>
        <v>-2.2411231897511597E-2</v>
      </c>
      <c r="X21" s="11">
        <f t="shared" si="22"/>
        <v>9.9214385982544506E-3</v>
      </c>
      <c r="Y21" s="11">
        <f t="shared" si="22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3"/>
        <v>-8.7582752643594608E-3</v>
      </c>
      <c r="AG21" s="11">
        <f t="shared" si="23"/>
        <v>2.8611862457217363E-4</v>
      </c>
      <c r="AH21" s="11">
        <f t="shared" si="23"/>
        <v>-3.2814885423209095E-3</v>
      </c>
      <c r="AI21" s="1">
        <f t="shared" si="24"/>
        <v>19086.149934753397</v>
      </c>
      <c r="AJ21" s="1">
        <f t="shared" si="24"/>
        <v>2359.6403746104361</v>
      </c>
      <c r="AK21" s="1">
        <f t="shared" si="24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5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 t="shared" si="16"/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7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8"/>
        <v>0</v>
      </c>
      <c r="BP21" s="2">
        <f t="shared" si="18"/>
        <v>0</v>
      </c>
      <c r="BQ21" s="2">
        <f t="shared" si="18"/>
        <v>0</v>
      </c>
      <c r="BR21" s="11">
        <f t="shared" si="19"/>
        <v>2.0173876499010562E-2</v>
      </c>
      <c r="BS21" s="17">
        <v>0</v>
      </c>
      <c r="BT21" s="17">
        <v>0</v>
      </c>
      <c r="BU21" s="12">
        <f>(BU$3*temphigh!$I131+BU$4*temphigh!$I131^2+BU$5*temphigh!$I131^6)*(K21/K$56)^$BW$1</f>
        <v>2.1880941041958613</v>
      </c>
      <c r="BV21" s="12">
        <f>(BV$3*temphigh!$I131+BV$4*temphigh!$I131^2+BV$5*temphigh!$I131^6)*(L21/L$56)^$BW$1</f>
        <v>1.3718241402770757</v>
      </c>
      <c r="BW21" s="12">
        <f>(BW$3*temphigh!$I131+BW$4*temphigh!$I131^2+BW$5*temphigh!$I131^6)*(M21/M$56)^$BW$1</f>
        <v>0.70069101374650078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20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1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2"/>
        <v>1.519830866653149E-2</v>
      </c>
      <c r="X22" s="11">
        <f t="shared" si="22"/>
        <v>-1.3346373343440576E-2</v>
      </c>
      <c r="Y22" s="11">
        <f t="shared" si="22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3"/>
        <v>-1.411771290454511E-2</v>
      </c>
      <c r="AG22" s="11">
        <f t="shared" si="23"/>
        <v>4.3436106470791103E-3</v>
      </c>
      <c r="AH22" s="11">
        <f t="shared" si="23"/>
        <v>2.9864948970290017E-2</v>
      </c>
      <c r="AI22" s="1">
        <f t="shared" si="24"/>
        <v>19604.799112691886</v>
      </c>
      <c r="AJ22" s="1">
        <f t="shared" si="24"/>
        <v>2460.7937107426487</v>
      </c>
      <c r="AK22" s="1">
        <f t="shared" si="24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5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6">AL22*AI22^$AR$5*B22^(1-$AR$5)</f>
        <v>12522.720493719629</v>
      </c>
      <c r="AS22" s="1">
        <f t="shared" si="26"/>
        <v>1767.9803332996653</v>
      </c>
      <c r="AT22" s="1">
        <f t="shared" si="26"/>
        <v>561.37624208675288</v>
      </c>
      <c r="AU22" s="1">
        <f t="shared" ref="AU22:AW70" si="27">$AU$5*AR22</f>
        <v>2504.544098743926</v>
      </c>
      <c r="AV22" s="1">
        <f t="shared" si="27"/>
        <v>353.59606665993306</v>
      </c>
      <c r="AW22" s="1">
        <f t="shared" si="27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 t="shared" si="16"/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7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8"/>
        <v>0</v>
      </c>
      <c r="BP22" s="2">
        <f t="shared" si="18"/>
        <v>0</v>
      </c>
      <c r="BQ22" s="2">
        <f t="shared" si="18"/>
        <v>0</v>
      </c>
      <c r="BR22" s="11">
        <f t="shared" si="19"/>
        <v>6.1508636266423861E-2</v>
      </c>
      <c r="BS22" s="17">
        <v>0</v>
      </c>
      <c r="BT22" s="17">
        <v>0</v>
      </c>
      <c r="BU22" s="12">
        <f>(BU$3*temphigh!$I132+BU$4*temphigh!$I132^2+BU$5*temphigh!$I132^6)*(K22/K$56)^$BW$1</f>
        <v>2.222746101284244</v>
      </c>
      <c r="BV22" s="12">
        <f>(BV$3*temphigh!$I132+BV$4*temphigh!$I132^2+BV$5*temphigh!$I132^6)*(L22/L$56)^$BW$1</f>
        <v>1.390940316551686</v>
      </c>
      <c r="BW22" s="12">
        <f>(BW$3*temphigh!$I132+BW$4*temphigh!$I132^2+BW$5*temphigh!$I132^6)*(M22/M$56)^$BW$1</f>
        <v>0.71019742094176652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20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1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2"/>
        <v>-1.4602190653870806E-2</v>
      </c>
      <c r="X23" s="11">
        <f t="shared" si="22"/>
        <v>1.2266952726774027E-2</v>
      </c>
      <c r="Y23" s="11">
        <f t="shared" si="22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3"/>
        <v>-3.6958937098646727E-3</v>
      </c>
      <c r="AG23" s="11">
        <f t="shared" si="23"/>
        <v>-8.4510729951581265E-3</v>
      </c>
      <c r="AH23" s="11">
        <f t="shared" si="23"/>
        <v>5.5492268770880981E-2</v>
      </c>
      <c r="AI23" s="1">
        <f t="shared" si="24"/>
        <v>20148.863300166624</v>
      </c>
      <c r="AJ23" s="1">
        <f t="shared" si="24"/>
        <v>2568.3104063283172</v>
      </c>
      <c r="AK23" s="1">
        <f t="shared" si="24"/>
        <v>813.48906459805391</v>
      </c>
      <c r="AL23" s="14">
        <f t="shared" ref="AL23:AN38" si="28">(1+AL$5)*AL22</f>
        <v>7.7796313315375505</v>
      </c>
      <c r="AM23" s="14">
        <f t="shared" si="28"/>
        <v>1.008904352750092</v>
      </c>
      <c r="AN23" s="14">
        <f t="shared" si="28"/>
        <v>0.4205987458712413</v>
      </c>
      <c r="AO23" s="11">
        <f t="shared" si="25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6"/>
        <v>12926.608401519468</v>
      </c>
      <c r="AS23" s="1">
        <f t="shared" si="26"/>
        <v>1853.1142854562922</v>
      </c>
      <c r="AT23" s="1">
        <f t="shared" si="26"/>
        <v>591.08301482606362</v>
      </c>
      <c r="AU23" s="1">
        <f t="shared" si="27"/>
        <v>2585.321680303894</v>
      </c>
      <c r="AV23" s="1">
        <f t="shared" si="27"/>
        <v>370.62285709125848</v>
      </c>
      <c r="AW23" s="1">
        <f t="shared" si="27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 t="shared" si="16"/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7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8"/>
        <v>0</v>
      </c>
      <c r="BP23" s="2">
        <f t="shared" si="18"/>
        <v>0</v>
      </c>
      <c r="BQ23" s="2">
        <f t="shared" si="18"/>
        <v>0</v>
      </c>
      <c r="BR23" s="11">
        <f t="shared" si="19"/>
        <v>5.2648442643014909E-2</v>
      </c>
      <c r="BS23" s="17">
        <v>0</v>
      </c>
      <c r="BT23" s="17">
        <v>0</v>
      </c>
      <c r="BU23" s="12">
        <f>(BU$3*temphigh!$I133+BU$4*temphigh!$I133^2+BU$5*temphigh!$I133^6)*(K23/K$56)^$BW$1</f>
        <v>2.2627416068406618</v>
      </c>
      <c r="BV23" s="12">
        <f>(BV$3*temphigh!$I133+BV$4*temphigh!$I133^2+BV$5*temphigh!$I133^6)*(L23/L$56)^$BW$1</f>
        <v>1.414523283472124</v>
      </c>
      <c r="BW23" s="12">
        <f>(BW$3*temphigh!$I133+BW$4*temphigh!$I133^2+BW$5*temphigh!$I133^6)*(M23/M$56)^$BW$1</f>
        <v>0.71986205190755492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20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1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2"/>
        <v>-1.0600046355257464E-2</v>
      </c>
      <c r="X24" s="11">
        <f t="shared" si="22"/>
        <v>2.4563451909217271E-2</v>
      </c>
      <c r="Y24" s="11">
        <f t="shared" si="22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3"/>
        <v>-1.9065126390688247E-3</v>
      </c>
      <c r="AG24" s="11">
        <f t="shared" si="23"/>
        <v>-2.3503595024234603E-3</v>
      </c>
      <c r="AH24" s="11">
        <f t="shared" si="23"/>
        <v>1.9763214710052823E-2</v>
      </c>
      <c r="AI24" s="1">
        <f t="shared" ref="AI24:AK39" si="29">(1-$AI$5)*AI23+AU23</f>
        <v>20719.298650453857</v>
      </c>
      <c r="AJ24" s="1">
        <f t="shared" si="29"/>
        <v>2682.1022227867443</v>
      </c>
      <c r="AK24" s="1">
        <f t="shared" si="29"/>
        <v>850.35676110346128</v>
      </c>
      <c r="AL24" s="14">
        <f t="shared" si="28"/>
        <v>7.9400560502048938</v>
      </c>
      <c r="AM24" s="14">
        <f t="shared" si="28"/>
        <v>1.0351128363209818</v>
      </c>
      <c r="AN24" s="14">
        <f t="shared" si="28"/>
        <v>0.43050997620774745</v>
      </c>
      <c r="AO24" s="11">
        <f t="shared" si="25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6"/>
        <v>13344.031722777712</v>
      </c>
      <c r="AS24" s="1">
        <f t="shared" si="26"/>
        <v>1942.3679221830037</v>
      </c>
      <c r="AT24" s="1">
        <f t="shared" si="26"/>
        <v>622.57783732422467</v>
      </c>
      <c r="AU24" s="1">
        <f t="shared" si="27"/>
        <v>2668.8063445555426</v>
      </c>
      <c r="AV24" s="1">
        <f t="shared" si="27"/>
        <v>388.47358443660073</v>
      </c>
      <c r="AW24" s="1">
        <f t="shared" si="27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 t="shared" si="16"/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7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8"/>
        <v>0</v>
      </c>
      <c r="BP24" s="2">
        <f t="shared" si="18"/>
        <v>0</v>
      </c>
      <c r="BQ24" s="2">
        <f t="shared" si="18"/>
        <v>0</v>
      </c>
      <c r="BR24" s="11">
        <f t="shared" si="19"/>
        <v>5.298173514030588E-2</v>
      </c>
      <c r="BS24" s="17">
        <v>0</v>
      </c>
      <c r="BT24" s="17">
        <v>0</v>
      </c>
      <c r="BU24" s="12">
        <f>(BU$3*temphigh!$I134+BU$4*temphigh!$I134^2+BU$5*temphigh!$I134^6)*(K24/K$56)^$BW$1</f>
        <v>2.3017315627037034</v>
      </c>
      <c r="BV24" s="12">
        <f>(BV$3*temphigh!$I134+BV$4*temphigh!$I134^2+BV$5*temphigh!$I134^6)*(L24/L$56)^$BW$1</f>
        <v>1.4430895825635328</v>
      </c>
      <c r="BW24" s="12">
        <f>(BW$3*temphigh!$I134+BW$4*temphigh!$I134^2+BW$5*temphigh!$I134^6)*(M24/M$56)^$BW$1</f>
        <v>0.73007689479431925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20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1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2"/>
        <v>-1.449065348024936E-2</v>
      </c>
      <c r="X25" s="11">
        <f t="shared" si="22"/>
        <v>-1.6231741197668126E-2</v>
      </c>
      <c r="Y25" s="11">
        <f t="shared" si="22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3"/>
        <v>-7.7596257389900281E-5</v>
      </c>
      <c r="AG25" s="11">
        <f t="shared" si="23"/>
        <v>-9.73535026831851E-3</v>
      </c>
      <c r="AH25" s="11">
        <f t="shared" si="23"/>
        <v>1.0258623333963213E-2</v>
      </c>
      <c r="AI25" s="1">
        <f t="shared" si="29"/>
        <v>21316.175129964013</v>
      </c>
      <c r="AJ25" s="1">
        <f t="shared" si="29"/>
        <v>2802.3655849446704</v>
      </c>
      <c r="AK25" s="1">
        <f t="shared" si="29"/>
        <v>889.8366524579601</v>
      </c>
      <c r="AL25" s="14">
        <f t="shared" si="28"/>
        <v>8.1037889063999327</v>
      </c>
      <c r="AM25" s="14">
        <f t="shared" si="28"/>
        <v>1.0620021422207806</v>
      </c>
      <c r="AN25" s="14">
        <f t="shared" si="28"/>
        <v>0.44065476046648366</v>
      </c>
      <c r="AO25" s="11">
        <f t="shared" si="25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6"/>
        <v>13775.299073981647</v>
      </c>
      <c r="AS25" s="1">
        <f t="shared" si="26"/>
        <v>2036.2478405779661</v>
      </c>
      <c r="AT25" s="1">
        <f t="shared" si="26"/>
        <v>655.92537283621471</v>
      </c>
      <c r="AU25" s="1">
        <f t="shared" si="27"/>
        <v>2755.0598147963296</v>
      </c>
      <c r="AV25" s="1">
        <f t="shared" si="27"/>
        <v>407.24956811559326</v>
      </c>
      <c r="AW25" s="1">
        <f t="shared" si="27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 t="shared" si="16"/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7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8"/>
        <v>0</v>
      </c>
      <c r="BP25" s="2">
        <f t="shared" si="18"/>
        <v>0</v>
      </c>
      <c r="BQ25" s="2">
        <f t="shared" si="18"/>
        <v>0</v>
      </c>
      <c r="BR25" s="11">
        <f t="shared" si="19"/>
        <v>5.1730956327600025E-2</v>
      </c>
      <c r="BS25" s="17">
        <v>0</v>
      </c>
      <c r="BT25" s="17">
        <v>0</v>
      </c>
      <c r="BU25" s="12">
        <f>(BU$3*temphigh!$I135+BU$4*temphigh!$I135^2+BU$5*temphigh!$I135^6)*(K25/K$56)^$BW$1</f>
        <v>2.342664461644651</v>
      </c>
      <c r="BV25" s="12">
        <f>(BV$3*temphigh!$I135+BV$4*temphigh!$I135^2+BV$5*temphigh!$I135^6)*(L25/L$56)^$BW$1</f>
        <v>1.4651108652278095</v>
      </c>
      <c r="BW25" s="12">
        <f>(BW$3*temphigh!$I135+BW$4*temphigh!$I135^2+BW$5*temphigh!$I135^6)*(M25/M$56)^$BW$1</f>
        <v>0.74391677780260979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20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1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2"/>
        <v>-5.1281902986994754E-2</v>
      </c>
      <c r="X26" s="11">
        <f t="shared" si="22"/>
        <v>-3.7016753471331154E-2</v>
      </c>
      <c r="Y26" s="11">
        <f t="shared" si="22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3"/>
        <v>-1.5721294261408225E-3</v>
      </c>
      <c r="AG26" s="11">
        <f t="shared" si="23"/>
        <v>1.2560552014162951E-2</v>
      </c>
      <c r="AH26" s="11">
        <f t="shared" si="23"/>
        <v>1.1498837137846607E-2</v>
      </c>
      <c r="AI26" s="1">
        <f t="shared" si="29"/>
        <v>21939.617431763942</v>
      </c>
      <c r="AJ26" s="1">
        <f t="shared" si="29"/>
        <v>2929.3785945657969</v>
      </c>
      <c r="AK26" s="1">
        <f t="shared" si="29"/>
        <v>932.03806177940703</v>
      </c>
      <c r="AL26" s="14">
        <f t="shared" si="28"/>
        <v>8.2708981176267589</v>
      </c>
      <c r="AM26" s="14">
        <f t="shared" si="28"/>
        <v>1.0895899562893532</v>
      </c>
      <c r="AN26" s="14">
        <f t="shared" si="28"/>
        <v>0.45103860224616948</v>
      </c>
      <c r="AO26" s="11">
        <f t="shared" si="25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6"/>
        <v>14219.109702597792</v>
      </c>
      <c r="AS26" s="1">
        <f t="shared" si="26"/>
        <v>2134.1259420488577</v>
      </c>
      <c r="AT26" s="1">
        <f t="shared" si="26"/>
        <v>691.18551481508996</v>
      </c>
      <c r="AU26" s="1">
        <f t="shared" si="27"/>
        <v>2843.8219405195587</v>
      </c>
      <c r="AV26" s="1">
        <f t="shared" si="27"/>
        <v>426.82518840977156</v>
      </c>
      <c r="AW26" s="1">
        <f t="shared" si="27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 t="shared" si="16"/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7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8"/>
        <v>0</v>
      </c>
      <c r="BP26" s="2">
        <f t="shared" si="18"/>
        <v>0</v>
      </c>
      <c r="BQ26" s="2">
        <f t="shared" si="18"/>
        <v>0</v>
      </c>
      <c r="BR26" s="11">
        <f t="shared" si="19"/>
        <v>4.2806571653571907E-2</v>
      </c>
      <c r="BS26" s="17">
        <v>0</v>
      </c>
      <c r="BT26" s="17">
        <v>0</v>
      </c>
      <c r="BU26" s="12">
        <f>(BU$3*temphigh!$I136+BU$4*temphigh!$I136^2+BU$5*temphigh!$I136^6)*(K26/K$56)^$BW$1</f>
        <v>2.3905187251882598</v>
      </c>
      <c r="BV26" s="12">
        <f>(BV$3*temphigh!$I136+BV$4*temphigh!$I136^2+BV$5*temphigh!$I136^6)*(L26/L$56)^$BW$1</f>
        <v>1.4883190740718812</v>
      </c>
      <c r="BW26" s="12">
        <f>(BW$3*temphigh!$I136+BW$4*temphigh!$I136^2+BW$5*temphigh!$I136^6)*(M26/M$56)^$BW$1</f>
        <v>0.75170756233170821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20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1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2"/>
        <v>-4.1487321329563676E-2</v>
      </c>
      <c r="X27" s="11">
        <f t="shared" si="22"/>
        <v>-3.2828119322393379E-3</v>
      </c>
      <c r="Y27" s="11">
        <f t="shared" si="22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3"/>
        <v>-1.2620676686745269E-2</v>
      </c>
      <c r="AG27" s="11">
        <f t="shared" si="23"/>
        <v>-2.9473431528211025E-2</v>
      </c>
      <c r="AH27" s="11">
        <f t="shared" si="23"/>
        <v>-1.9640801612479497E-2</v>
      </c>
      <c r="AI27" s="1">
        <f t="shared" si="29"/>
        <v>22589.477629107107</v>
      </c>
      <c r="AJ27" s="1">
        <f t="shared" si="29"/>
        <v>3063.265923518989</v>
      </c>
      <c r="AK27" s="1">
        <f t="shared" si="29"/>
        <v>977.0713585644844</v>
      </c>
      <c r="AL27" s="14">
        <f t="shared" si="28"/>
        <v>8.4414533081108676</v>
      </c>
      <c r="AM27" s="14">
        <f t="shared" si="28"/>
        <v>1.1178944237946982</v>
      </c>
      <c r="AN27" s="14">
        <f t="shared" si="28"/>
        <v>0.4616671348354846</v>
      </c>
      <c r="AO27" s="11">
        <f t="shared" si="25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6"/>
        <v>14678.013210257626</v>
      </c>
      <c r="AS27" s="1">
        <f t="shared" si="26"/>
        <v>2237.1355800170063</v>
      </c>
      <c r="AT27" s="1">
        <f t="shared" si="26"/>
        <v>728.41369484042536</v>
      </c>
      <c r="AU27" s="1">
        <f t="shared" si="27"/>
        <v>2935.6026420515254</v>
      </c>
      <c r="AV27" s="1">
        <f t="shared" si="27"/>
        <v>447.4271160034013</v>
      </c>
      <c r="AW27" s="1">
        <f t="shared" si="27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 t="shared" si="16"/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7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8"/>
        <v>0</v>
      </c>
      <c r="BP27" s="2">
        <f t="shared" si="18"/>
        <v>0</v>
      </c>
      <c r="BQ27" s="2">
        <f t="shared" si="18"/>
        <v>0</v>
      </c>
      <c r="BR27" s="11">
        <f t="shared" si="19"/>
        <v>2.9448153818693784E-2</v>
      </c>
      <c r="BS27" s="17">
        <v>0</v>
      </c>
      <c r="BT27" s="17">
        <v>0</v>
      </c>
      <c r="BU27" s="12">
        <f>(BU$3*temphigh!$I137+BU$4*temphigh!$I137^2+BU$5*temphigh!$I137^6)*(K27/K$56)^$BW$1</f>
        <v>2.4455508657527067</v>
      </c>
      <c r="BV27" s="12">
        <f>(BV$3*temphigh!$I137+BV$4*temphigh!$I137^2+BV$5*temphigh!$I137^6)*(L27/L$56)^$BW$1</f>
        <v>1.5218131238557078</v>
      </c>
      <c r="BW27" s="12">
        <f>(BW$3*temphigh!$I137+BW$4*temphigh!$I137^2+BW$5*temphigh!$I137^6)*(M27/M$56)^$BW$1</f>
        <v>0.76128948976542088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20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1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2"/>
        <v>-2.8187302532176051E-2</v>
      </c>
      <c r="X28" s="11">
        <f t="shared" si="22"/>
        <v>3.0186328589969724E-2</v>
      </c>
      <c r="Y28" s="11">
        <f t="shared" si="22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3"/>
        <v>-1.2130262696667726E-2</v>
      </c>
      <c r="AG28" s="11">
        <f t="shared" si="23"/>
        <v>1.3559749423182055E-3</v>
      </c>
      <c r="AH28" s="11">
        <f t="shared" si="23"/>
        <v>1.7372753430668908E-3</v>
      </c>
      <c r="AI28" s="1">
        <f t="shared" si="29"/>
        <v>23266.132508247923</v>
      </c>
      <c r="AJ28" s="1">
        <f t="shared" si="29"/>
        <v>3204.3664471704915</v>
      </c>
      <c r="AK28" s="1">
        <f t="shared" si="29"/>
        <v>1025.0469616761211</v>
      </c>
      <c r="AL28" s="14">
        <f t="shared" si="28"/>
        <v>8.6155255378073292</v>
      </c>
      <c r="AM28" s="14">
        <f t="shared" si="28"/>
        <v>1.1469341613675916</v>
      </c>
      <c r="AN28" s="14">
        <f t="shared" si="28"/>
        <v>0.47254612426915754</v>
      </c>
      <c r="AO28" s="11">
        <f t="shared" si="25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6"/>
        <v>15144.061131962364</v>
      </c>
      <c r="AS28" s="1">
        <f t="shared" si="26"/>
        <v>2347.129099409734</v>
      </c>
      <c r="AT28" s="1">
        <f t="shared" si="26"/>
        <v>767.66952063484507</v>
      </c>
      <c r="AU28" s="1">
        <f t="shared" si="27"/>
        <v>3028.8122263924729</v>
      </c>
      <c r="AV28" s="1">
        <f t="shared" si="27"/>
        <v>469.42581988194684</v>
      </c>
      <c r="AW28" s="1">
        <f t="shared" si="27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 t="shared" si="16"/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7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8"/>
        <v>0</v>
      </c>
      <c r="BP28" s="2">
        <f t="shared" si="18"/>
        <v>0</v>
      </c>
      <c r="BQ28" s="2">
        <f t="shared" si="18"/>
        <v>0</v>
      </c>
      <c r="BR28" s="11">
        <f t="shared" si="19"/>
        <v>1.7109021078205416E-2</v>
      </c>
      <c r="BS28" s="17">
        <v>0</v>
      </c>
      <c r="BT28" s="17">
        <v>0</v>
      </c>
      <c r="BU28" s="12">
        <f>(BU$3*temphigh!$I138+BU$4*temphigh!$I138^2+BU$5*temphigh!$I138^6)*(K28/K$56)^$BW$1</f>
        <v>2.5076969956186184</v>
      </c>
      <c r="BV28" s="12">
        <f>(BV$3*temphigh!$I138+BV$4*temphigh!$I138^2+BV$5*temphigh!$I138^6)*(L28/L$56)^$BW$1</f>
        <v>1.5614782340058486</v>
      </c>
      <c r="BW28" s="12">
        <f>(BW$3*temphigh!$I138+BW$4*temphigh!$I138^2+BW$5*temphigh!$I138^6)*(M28/M$56)^$BW$1</f>
        <v>0.77295543018618851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20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1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2"/>
        <v>-2.0726712821921511E-2</v>
      </c>
      <c r="X29" s="11">
        <f t="shared" si="22"/>
        <v>1.3669243377886886E-2</v>
      </c>
      <c r="Y29" s="11">
        <f t="shared" si="22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3"/>
        <v>-4.4187025312232286E-3</v>
      </c>
      <c r="AG29" s="11">
        <f t="shared" si="23"/>
        <v>2.0078250388817498E-3</v>
      </c>
      <c r="AH29" s="11">
        <f t="shared" si="23"/>
        <v>2.6291273103436374E-2</v>
      </c>
      <c r="AI29" s="1">
        <f t="shared" si="29"/>
        <v>23968.331483815607</v>
      </c>
      <c r="AJ29" s="1">
        <f t="shared" si="29"/>
        <v>3353.3556223353889</v>
      </c>
      <c r="AK29" s="1">
        <f t="shared" si="29"/>
        <v>1076.076169635478</v>
      </c>
      <c r="AL29" s="14">
        <f t="shared" si="28"/>
        <v>8.7931873320071432</v>
      </c>
      <c r="AM29" s="14">
        <f t="shared" si="28"/>
        <v>1.1767282692462604</v>
      </c>
      <c r="AN29" s="14">
        <f t="shared" si="28"/>
        <v>0.48368147245606974</v>
      </c>
      <c r="AO29" s="11">
        <f t="shared" si="25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6"/>
        <v>15618.982920650913</v>
      </c>
      <c r="AS29" s="1">
        <f t="shared" si="26"/>
        <v>2462.3553193478451</v>
      </c>
      <c r="AT29" s="1">
        <f t="shared" si="26"/>
        <v>808.99433513658573</v>
      </c>
      <c r="AU29" s="1">
        <f t="shared" si="27"/>
        <v>3123.796584130183</v>
      </c>
      <c r="AV29" s="1">
        <f t="shared" si="27"/>
        <v>492.47106386956904</v>
      </c>
      <c r="AW29" s="1">
        <f t="shared" si="27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 t="shared" si="16"/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7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8"/>
        <v>0</v>
      </c>
      <c r="BP29" s="2">
        <f t="shared" si="18"/>
        <v>0</v>
      </c>
      <c r="BQ29" s="2">
        <f t="shared" si="18"/>
        <v>0</v>
      </c>
      <c r="BR29" s="11">
        <f t="shared" si="19"/>
        <v>3.5451074401415789E-2</v>
      </c>
      <c r="BS29" s="17">
        <v>0</v>
      </c>
      <c r="BT29" s="17">
        <v>0</v>
      </c>
      <c r="BU29" s="12">
        <f>(BU$3*temphigh!$I139+BU$4*temphigh!$I139^2+BU$5*temphigh!$I139^6)*(K29/K$56)^$BW$1</f>
        <v>2.5562857319324919</v>
      </c>
      <c r="BV29" s="12">
        <f>(BV$3*temphigh!$I139+BV$4*temphigh!$I139^2+BV$5*temphigh!$I139^6)*(L29/L$56)^$BW$1</f>
        <v>1.6004473302394893</v>
      </c>
      <c r="BW29" s="12">
        <f>(BW$3*temphigh!$I139+BW$4*temphigh!$I139^2+BW$5*temphigh!$I139^6)*(M29/M$56)^$BW$1</f>
        <v>0.78355498957614544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20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1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2"/>
        <v>-1.9561938367143039E-3</v>
      </c>
      <c r="X30" s="11">
        <f t="shared" si="22"/>
        <v>2.040129612331798E-3</v>
      </c>
      <c r="Y30" s="11">
        <f t="shared" si="22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3"/>
        <v>-1.4389132472048205E-2</v>
      </c>
      <c r="AG30" s="11">
        <f t="shared" si="23"/>
        <v>-8.7584823488597863E-3</v>
      </c>
      <c r="AH30" s="11">
        <f t="shared" si="23"/>
        <v>1.3241394069414048E-2</v>
      </c>
      <c r="AI30" s="1">
        <f t="shared" si="29"/>
        <v>24695.294919564229</v>
      </c>
      <c r="AJ30" s="1">
        <f t="shared" si="29"/>
        <v>3510.4911239714193</v>
      </c>
      <c r="AK30" s="1">
        <f t="shared" si="29"/>
        <v>1130.2674196992473</v>
      </c>
      <c r="AL30" s="14">
        <f t="shared" si="28"/>
        <v>8.974512711554107</v>
      </c>
      <c r="AM30" s="14">
        <f t="shared" si="28"/>
        <v>1.2072963438391364</v>
      </c>
      <c r="AN30" s="14">
        <f t="shared" si="28"/>
        <v>0.49507922038107216</v>
      </c>
      <c r="AO30" s="11">
        <f t="shared" si="25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6"/>
        <v>16104.103440851959</v>
      </c>
      <c r="AS30" s="1">
        <f t="shared" si="26"/>
        <v>2581.9539914058173</v>
      </c>
      <c r="AT30" s="1">
        <f t="shared" si="26"/>
        <v>852.46594137172281</v>
      </c>
      <c r="AU30" s="1">
        <f t="shared" si="27"/>
        <v>3220.8206881703918</v>
      </c>
      <c r="AV30" s="1">
        <f t="shared" si="27"/>
        <v>516.39079828116348</v>
      </c>
      <c r="AW30" s="1">
        <f t="shared" si="27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 t="shared" si="16"/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7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8"/>
        <v>0</v>
      </c>
      <c r="BP30" s="2">
        <f t="shared" si="18"/>
        <v>0</v>
      </c>
      <c r="BQ30" s="2">
        <f t="shared" si="18"/>
        <v>0</v>
      </c>
      <c r="BR30" s="11">
        <f t="shared" si="19"/>
        <v>5.377947418379822E-2</v>
      </c>
      <c r="BS30" s="17">
        <v>0</v>
      </c>
      <c r="BT30" s="17">
        <v>0</v>
      </c>
      <c r="BU30" s="12">
        <f>(BU$3*temphigh!$I140+BU$4*temphigh!$I140^2+BU$5*temphigh!$I140^6)*(K30/K$56)^$BW$1</f>
        <v>2.5940440412341554</v>
      </c>
      <c r="BV30" s="12">
        <f>(BV$3*temphigh!$I140+BV$4*temphigh!$I140^2+BV$5*temphigh!$I140^6)*(L30/L$56)^$BW$1</f>
        <v>1.6248136473688757</v>
      </c>
      <c r="BW30" s="12">
        <f>(BW$3*temphigh!$I140+BW$4*temphigh!$I140^2+BW$5*temphigh!$I140^6)*(M30/M$56)^$BW$1</f>
        <v>0.7915039570337854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20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1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2"/>
        <v>-1.3011283320596201E-2</v>
      </c>
      <c r="X31" s="11">
        <f t="shared" si="22"/>
        <v>6.0560791359451915E-3</v>
      </c>
      <c r="Y31" s="11">
        <f t="shared" si="22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3"/>
        <v>-1.1533292981858012E-2</v>
      </c>
      <c r="AG31" s="11">
        <f t="shared" si="23"/>
        <v>3.6188748862926667E-2</v>
      </c>
      <c r="AH31" s="11">
        <f t="shared" si="23"/>
        <v>1.6549153534043626E-2</v>
      </c>
      <c r="AI31" s="1">
        <f t="shared" si="29"/>
        <v>25446.586115778198</v>
      </c>
      <c r="AJ31" s="1">
        <f t="shared" si="29"/>
        <v>3675.8328098554407</v>
      </c>
      <c r="AK31" s="1">
        <f t="shared" si="29"/>
        <v>1187.7338660036671</v>
      </c>
      <c r="AL31" s="14">
        <f t="shared" si="28"/>
        <v>9.1595772236847885</v>
      </c>
      <c r="AM31" s="14">
        <f t="shared" si="28"/>
        <v>1.2386584906139566</v>
      </c>
      <c r="AN31" s="14">
        <f t="shared" si="28"/>
        <v>0.50674555138225119</v>
      </c>
      <c r="AO31" s="11">
        <f t="shared" si="25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6"/>
        <v>16606.714721536202</v>
      </c>
      <c r="AS31" s="1">
        <f t="shared" si="26"/>
        <v>2707.8262661865601</v>
      </c>
      <c r="AT31" s="1">
        <f t="shared" si="26"/>
        <v>898.1602512070865</v>
      </c>
      <c r="AU31" s="1">
        <f t="shared" si="27"/>
        <v>3321.3429443072405</v>
      </c>
      <c r="AV31" s="1">
        <f t="shared" si="27"/>
        <v>541.56525323731205</v>
      </c>
      <c r="AW31" s="1">
        <f t="shared" si="27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 t="shared" si="16"/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7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8"/>
        <v>0</v>
      </c>
      <c r="BP31" s="2">
        <f t="shared" si="18"/>
        <v>0</v>
      </c>
      <c r="BQ31" s="2">
        <f t="shared" si="18"/>
        <v>0</v>
      </c>
      <c r="BR31" s="11">
        <f t="shared" si="19"/>
        <v>4.6607326093668328E-2</v>
      </c>
      <c r="BS31" s="17">
        <v>0</v>
      </c>
      <c r="BT31" s="17">
        <v>0</v>
      </c>
      <c r="BU31" s="12">
        <f>(BU$3*temphigh!$I141+BU$4*temphigh!$I141^2+BU$5*temphigh!$I141^6)*(K31/K$56)^$BW$1</f>
        <v>2.6350320462147474</v>
      </c>
      <c r="BV31" s="12">
        <f>(BV$3*temphigh!$I141+BV$4*temphigh!$I141^2+BV$5*temphigh!$I141^6)*(L31/L$56)^$BW$1</f>
        <v>1.6537329677743264</v>
      </c>
      <c r="BW31" s="12">
        <f>(BW$3*temphigh!$I141+BW$4*temphigh!$I141^2+BW$5*temphigh!$I141^6)*(M31/M$56)^$BW$1</f>
        <v>0.80179994881071015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20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1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2"/>
        <v>-1.9225474792414321E-2</v>
      </c>
      <c r="X32" s="11">
        <f t="shared" si="22"/>
        <v>-1.621067917238872E-2</v>
      </c>
      <c r="Y32" s="11">
        <f t="shared" si="22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3"/>
        <v>-1.0532003704103454E-2</v>
      </c>
      <c r="AG32" s="11">
        <f t="shared" si="23"/>
        <v>2.3311752738808256E-3</v>
      </c>
      <c r="AH32" s="11">
        <f t="shared" si="23"/>
        <v>3.6486417892915846E-3</v>
      </c>
      <c r="AI32" s="1">
        <f t="shared" si="29"/>
        <v>26223.270448507621</v>
      </c>
      <c r="AJ32" s="1">
        <f t="shared" si="29"/>
        <v>3849.8147821072084</v>
      </c>
      <c r="AK32" s="1">
        <f t="shared" si="29"/>
        <v>1248.5925296447178</v>
      </c>
      <c r="AL32" s="14">
        <f t="shared" si="28"/>
        <v>9.3484579735044626</v>
      </c>
      <c r="AM32" s="14">
        <f t="shared" si="28"/>
        <v>1.2708353373216845</v>
      </c>
      <c r="AN32" s="14">
        <f t="shared" si="28"/>
        <v>0.51868679450542221</v>
      </c>
      <c r="AO32" s="11">
        <f t="shared" si="25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6"/>
        <v>17128.86655162213</v>
      </c>
      <c r="AS32" s="1">
        <f t="shared" si="26"/>
        <v>2841.1558926250655</v>
      </c>
      <c r="AT32" s="1">
        <f t="shared" si="26"/>
        <v>946.69792193630326</v>
      </c>
      <c r="AU32" s="1">
        <f t="shared" si="27"/>
        <v>3425.7733103244263</v>
      </c>
      <c r="AV32" s="1">
        <f t="shared" si="27"/>
        <v>568.23117852501309</v>
      </c>
      <c r="AW32" s="1">
        <f t="shared" si="27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 t="shared" si="16"/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7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8"/>
        <v>0</v>
      </c>
      <c r="BP32" s="2">
        <f t="shared" si="18"/>
        <v>0</v>
      </c>
      <c r="BQ32" s="2">
        <f t="shared" si="18"/>
        <v>0</v>
      </c>
      <c r="BR32" s="11">
        <f t="shared" si="19"/>
        <v>4.3919983115699973E-2</v>
      </c>
      <c r="BS32" s="17">
        <v>0</v>
      </c>
      <c r="BT32" s="17">
        <v>0</v>
      </c>
      <c r="BU32" s="12">
        <f>(BU$3*temphigh!$I142+BU$4*temphigh!$I142^2+BU$5*temphigh!$I142^6)*(K32/K$56)^$BW$1</f>
        <v>2.6783840150966074</v>
      </c>
      <c r="BV32" s="12">
        <f>(BV$3*temphigh!$I142+BV$4*temphigh!$I142^2+BV$5*temphigh!$I142^6)*(L32/L$56)^$BW$1</f>
        <v>1.677214683150027</v>
      </c>
      <c r="BW32" s="12">
        <f>(BW$3*temphigh!$I142+BW$4*temphigh!$I142^2+BW$5*temphigh!$I142^6)*(M32/M$56)^$BW$1</f>
        <v>0.81170482581107972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20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1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2"/>
        <v>2.521244251574295E-4</v>
      </c>
      <c r="X33" s="11">
        <f t="shared" si="22"/>
        <v>7.9341206106642304E-5</v>
      </c>
      <c r="Y33" s="11">
        <f t="shared" si="22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3"/>
        <v>-3.3491621384740267E-4</v>
      </c>
      <c r="AG33" s="11">
        <f t="shared" si="23"/>
        <v>8.5558456280623307E-3</v>
      </c>
      <c r="AH33" s="11">
        <f t="shared" si="23"/>
        <v>-5.7443475828427015E-3</v>
      </c>
      <c r="AI33" s="1">
        <f t="shared" si="29"/>
        <v>27026.716713981288</v>
      </c>
      <c r="AJ33" s="1">
        <f t="shared" si="29"/>
        <v>4033.0644824215005</v>
      </c>
      <c r="AK33" s="1">
        <f t="shared" si="29"/>
        <v>1313.0728610675067</v>
      </c>
      <c r="AL33" s="14">
        <f t="shared" si="28"/>
        <v>9.5412336561121034</v>
      </c>
      <c r="AM33" s="14">
        <f t="shared" si="28"/>
        <v>1.3038480475639525</v>
      </c>
      <c r="AN33" s="14">
        <f t="shared" si="28"/>
        <v>0.53090942793766982</v>
      </c>
      <c r="AO33" s="11">
        <f t="shared" si="25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6"/>
        <v>17666.70561109337</v>
      </c>
      <c r="AS33" s="1">
        <f t="shared" si="26"/>
        <v>2982.3780962531046</v>
      </c>
      <c r="AT33" s="1">
        <f t="shared" si="26"/>
        <v>997.71591982171071</v>
      </c>
      <c r="AU33" s="1">
        <f t="shared" si="27"/>
        <v>3533.3411222186742</v>
      </c>
      <c r="AV33" s="1">
        <f t="shared" si="27"/>
        <v>596.47561925062098</v>
      </c>
      <c r="AW33" s="1">
        <f t="shared" si="27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 t="shared" si="16"/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7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8"/>
        <v>0</v>
      </c>
      <c r="BP33" s="2">
        <f t="shared" si="18"/>
        <v>0</v>
      </c>
      <c r="BQ33" s="2">
        <f t="shared" si="18"/>
        <v>0</v>
      </c>
      <c r="BR33" s="11">
        <f t="shared" si="19"/>
        <v>4.4197072041392865E-2</v>
      </c>
      <c r="BS33" s="17">
        <v>0</v>
      </c>
      <c r="BT33" s="17">
        <v>0</v>
      </c>
      <c r="BU33" s="12">
        <f>(BU$3*temphigh!$I143+BU$4*temphigh!$I143^2+BU$5*temphigh!$I143^6)*(K33/K$56)^$BW$1</f>
        <v>2.7207908173530853</v>
      </c>
      <c r="BV33" s="12">
        <f>(BV$3*temphigh!$I143+BV$4*temphigh!$I143^2+BV$5*temphigh!$I143^6)*(L33/L$56)^$BW$1</f>
        <v>1.7005346690031391</v>
      </c>
      <c r="BW33" s="12">
        <f>(BW$3*temphigh!$I143+BW$4*temphigh!$I143^2+BW$5*temphigh!$I143^6)*(M33/M$56)^$BW$1</f>
        <v>0.82066612251076188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20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1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2"/>
        <v>-1.51105625085175E-2</v>
      </c>
      <c r="X34" s="11">
        <f t="shared" si="22"/>
        <v>-1.4631099862875141E-3</v>
      </c>
      <c r="Y34" s="11">
        <f t="shared" si="22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3"/>
        <v>2.1924188184192506E-3</v>
      </c>
      <c r="AG34" s="11">
        <f t="shared" si="23"/>
        <v>1.3359023132734738E-2</v>
      </c>
      <c r="AH34" s="11">
        <f t="shared" si="23"/>
        <v>2.5515467739823494E-2</v>
      </c>
      <c r="AI34" s="1">
        <f t="shared" si="29"/>
        <v>27857.386164801832</v>
      </c>
      <c r="AJ34" s="1">
        <f t="shared" si="29"/>
        <v>4226.2336534299711</v>
      </c>
      <c r="AK34" s="1">
        <f t="shared" si="29"/>
        <v>1381.3087589250983</v>
      </c>
      <c r="AL34" s="14">
        <f t="shared" si="28"/>
        <v>9.737984589387839</v>
      </c>
      <c r="AM34" s="14">
        <f t="shared" si="28"/>
        <v>1.3377183347129475</v>
      </c>
      <c r="AN34" s="14">
        <f t="shared" si="28"/>
        <v>0.54342008252179885</v>
      </c>
      <c r="AO34" s="11">
        <f t="shared" si="25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6"/>
        <v>18224.781346912463</v>
      </c>
      <c r="AS34" s="1">
        <f t="shared" si="26"/>
        <v>3130.3290962038368</v>
      </c>
      <c r="AT34" s="1">
        <f t="shared" si="26"/>
        <v>1051.2386818989658</v>
      </c>
      <c r="AU34" s="1">
        <f t="shared" si="27"/>
        <v>3644.9562693824928</v>
      </c>
      <c r="AV34" s="1">
        <f t="shared" si="27"/>
        <v>626.06581924076738</v>
      </c>
      <c r="AW34" s="1">
        <f t="shared" si="27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 t="shared" si="16"/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7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8"/>
        <v>0</v>
      </c>
      <c r="BP34" s="2">
        <f t="shared" si="18"/>
        <v>0</v>
      </c>
      <c r="BQ34" s="2">
        <f t="shared" si="18"/>
        <v>0</v>
      </c>
      <c r="BR34" s="11">
        <f t="shared" si="19"/>
        <v>5.7694154448594243E-2</v>
      </c>
      <c r="BS34" s="17">
        <v>0</v>
      </c>
      <c r="BT34" s="17">
        <v>0</v>
      </c>
      <c r="BU34" s="12">
        <f>(BU$3*temphigh!$I144+BU$4*temphigh!$I144^2+BU$5*temphigh!$I144^6)*(K34/K$56)^$BW$1</f>
        <v>2.7523420342062201</v>
      </c>
      <c r="BV34" s="12">
        <f>(BV$3*temphigh!$I144+BV$4*temphigh!$I144^2+BV$5*temphigh!$I144^6)*(L34/L$56)^$BW$1</f>
        <v>1.726470148362639</v>
      </c>
      <c r="BW34" s="12">
        <f>(BW$3*temphigh!$I144+BW$4*temphigh!$I144^2+BW$5*temphigh!$I144^6)*(M34/M$56)^$BW$1</f>
        <v>0.82185488836482545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20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1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2"/>
        <v>-2.3085892152052589E-2</v>
      </c>
      <c r="X35" s="11">
        <f t="shared" si="22"/>
        <v>-3.394743664338673E-3</v>
      </c>
      <c r="Y35" s="11">
        <f t="shared" si="22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3"/>
        <v>6.7979909893551849E-3</v>
      </c>
      <c r="AG35" s="11">
        <f t="shared" si="23"/>
        <v>-9.2360891870889583E-3</v>
      </c>
      <c r="AH35" s="11">
        <f t="shared" si="23"/>
        <v>-8.2138078025238981E-3</v>
      </c>
      <c r="AI35" s="1">
        <f t="shared" si="29"/>
        <v>28716.603817704141</v>
      </c>
      <c r="AJ35" s="1">
        <f t="shared" si="29"/>
        <v>4429.6761073277412</v>
      </c>
      <c r="AK35" s="1">
        <f t="shared" si="29"/>
        <v>1453.4256194123818</v>
      </c>
      <c r="AL35" s="14">
        <f t="shared" si="28"/>
        <v>9.938792747456521</v>
      </c>
      <c r="AM35" s="14">
        <f t="shared" si="28"/>
        <v>1.3724684761928969</v>
      </c>
      <c r="AN35" s="14">
        <f t="shared" si="28"/>
        <v>0.55622554535360091</v>
      </c>
      <c r="AO35" s="11">
        <f t="shared" si="25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6"/>
        <v>18805.705535227633</v>
      </c>
      <c r="AS35" s="1">
        <f t="shared" si="26"/>
        <v>3283.9817317822931</v>
      </c>
      <c r="AT35" s="1">
        <f t="shared" si="26"/>
        <v>1107.2037703407129</v>
      </c>
      <c r="AU35" s="1">
        <f t="shared" si="27"/>
        <v>3761.141107045527</v>
      </c>
      <c r="AV35" s="1">
        <f t="shared" si="27"/>
        <v>656.79634635645868</v>
      </c>
      <c r="AW35" s="1">
        <f t="shared" si="27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 t="shared" si="16"/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7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8"/>
        <v>0</v>
      </c>
      <c r="BP35" s="2">
        <f t="shared" si="18"/>
        <v>0</v>
      </c>
      <c r="BQ35" s="2">
        <f t="shared" si="18"/>
        <v>0</v>
      </c>
      <c r="BR35" s="11">
        <f t="shared" si="19"/>
        <v>4.9561917962211294E-2</v>
      </c>
      <c r="BS35" s="17">
        <v>0</v>
      </c>
      <c r="BT35" s="17">
        <v>0</v>
      </c>
      <c r="BU35" s="12">
        <f>(BU$3*temphigh!$I145+BU$4*temphigh!$I145^2+BU$5*temphigh!$I145^6)*(K35/K$56)^$BW$1</f>
        <v>2.788008744878959</v>
      </c>
      <c r="BV35" s="12">
        <f>(BV$3*temphigh!$I145+BV$4*temphigh!$I145^2+BV$5*temphigh!$I145^6)*(L35/L$56)^$BW$1</f>
        <v>1.7588440357208011</v>
      </c>
      <c r="BW35" s="12">
        <f>(BW$3*temphigh!$I145+BW$4*temphigh!$I145^2+BW$5*temphigh!$I145^6)*(M35/M$56)^$BW$1</f>
        <v>0.82564795179383921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20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1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2"/>
        <v>-3.8296340831148634E-2</v>
      </c>
      <c r="X36" s="11">
        <f t="shared" si="22"/>
        <v>3.7300021340771483E-3</v>
      </c>
      <c r="Y36" s="11">
        <f t="shared" si="22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3"/>
        <v>-1.1186699096666142E-2</v>
      </c>
      <c r="AG36" s="11">
        <f t="shared" si="23"/>
        <v>-3.9632070314776113E-2</v>
      </c>
      <c r="AH36" s="11">
        <f t="shared" si="23"/>
        <v>-1.137445808159776E-2</v>
      </c>
      <c r="AI36" s="1">
        <f t="shared" si="29"/>
        <v>29606.084542979253</v>
      </c>
      <c r="AJ36" s="1">
        <f t="shared" si="29"/>
        <v>4643.5048429514254</v>
      </c>
      <c r="AK36" s="1">
        <f t="shared" si="29"/>
        <v>1529.5238115392863</v>
      </c>
      <c r="AL36" s="14">
        <f t="shared" si="28"/>
        <v>10.143741794841343</v>
      </c>
      <c r="AM36" s="14">
        <f t="shared" si="28"/>
        <v>1.4081213281325451</v>
      </c>
      <c r="AN36" s="14">
        <f t="shared" si="28"/>
        <v>0.56933276346388972</v>
      </c>
      <c r="AO36" s="11">
        <f t="shared" si="25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6"/>
        <v>19414.601595393222</v>
      </c>
      <c r="AS36" s="1">
        <f t="shared" si="26"/>
        <v>3445.5695493833528</v>
      </c>
      <c r="AT36" s="1">
        <f t="shared" si="26"/>
        <v>1165.5922721539505</v>
      </c>
      <c r="AU36" s="1">
        <f t="shared" si="27"/>
        <v>3882.9203190786448</v>
      </c>
      <c r="AV36" s="1">
        <f t="shared" si="27"/>
        <v>689.11390987667062</v>
      </c>
      <c r="AW36" s="1">
        <f t="shared" si="27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 t="shared" si="16"/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7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8"/>
        <v>0</v>
      </c>
      <c r="BP36" s="2">
        <f t="shared" si="18"/>
        <v>0</v>
      </c>
      <c r="BQ36" s="2">
        <f t="shared" si="18"/>
        <v>0</v>
      </c>
      <c r="BR36" s="11">
        <f t="shared" si="19"/>
        <v>4.6800538557361299E-2</v>
      </c>
      <c r="BS36" s="17">
        <v>0</v>
      </c>
      <c r="BT36" s="17">
        <v>0</v>
      </c>
      <c r="BU36" s="12">
        <f>(BU$3*temphigh!$I146+BU$4*temphigh!$I146^2+BU$5*temphigh!$I146^6)*(K36/K$56)^$BW$1</f>
        <v>2.8257517004639259</v>
      </c>
      <c r="BV36" s="12">
        <f>(BV$3*temphigh!$I146+BV$4*temphigh!$I146^2+BV$5*temphigh!$I146^6)*(L36/L$56)^$BW$1</f>
        <v>1.7891574782528306</v>
      </c>
      <c r="BW36" s="12">
        <f>(BW$3*temphigh!$I146+BW$4*temphigh!$I146^2+BW$5*temphigh!$I146^6)*(M36/M$56)^$BW$1</f>
        <v>0.82990672104818364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20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1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2"/>
        <v>-8.2496603834885107E-3</v>
      </c>
      <c r="X37" s="11">
        <f t="shared" si="22"/>
        <v>-3.4539894612210631E-2</v>
      </c>
      <c r="Y37" s="11">
        <f t="shared" si="22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3"/>
        <v>9.2172159642207152E-2</v>
      </c>
      <c r="AG37" s="11">
        <f t="shared" si="23"/>
        <v>8.2257214163834469E-3</v>
      </c>
      <c r="AH37" s="11">
        <f t="shared" si="23"/>
        <v>2.4347622710749528E-2</v>
      </c>
      <c r="AI37" s="1">
        <f t="shared" si="29"/>
        <v>30528.396407759974</v>
      </c>
      <c r="AJ37" s="1">
        <f t="shared" si="29"/>
        <v>4868.2682685329537</v>
      </c>
      <c r="AK37" s="1">
        <f t="shared" si="29"/>
        <v>1609.6898848161477</v>
      </c>
      <c r="AL37" s="14">
        <f t="shared" si="28"/>
        <v>10.352917121321754</v>
      </c>
      <c r="AM37" s="14">
        <f t="shared" si="28"/>
        <v>1.4447003403982626</v>
      </c>
      <c r="AN37" s="14">
        <f t="shared" si="28"/>
        <v>0.58274884758730183</v>
      </c>
      <c r="AO37" s="11">
        <f t="shared" si="25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6"/>
        <v>20039.579743064602</v>
      </c>
      <c r="AS37" s="1">
        <f t="shared" si="26"/>
        <v>3610.4420492919689</v>
      </c>
      <c r="AT37" s="1">
        <f t="shared" si="26"/>
        <v>1226.6138409998002</v>
      </c>
      <c r="AU37" s="1">
        <f t="shared" si="27"/>
        <v>4007.9159486129206</v>
      </c>
      <c r="AV37" s="1">
        <f t="shared" si="27"/>
        <v>722.08840985839379</v>
      </c>
      <c r="AW37" s="1">
        <f t="shared" si="27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 t="shared" si="16"/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7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8"/>
        <v>0</v>
      </c>
      <c r="BP37" s="2">
        <f t="shared" si="18"/>
        <v>0</v>
      </c>
      <c r="BQ37" s="2">
        <f t="shared" si="18"/>
        <v>0</v>
      </c>
      <c r="BR37" s="11">
        <f t="shared" si="19"/>
        <v>3.0796148802888695E-2</v>
      </c>
      <c r="BS37" s="17">
        <v>0</v>
      </c>
      <c r="BT37" s="17">
        <v>0</v>
      </c>
      <c r="BU37" s="12">
        <f>(BU$3*temphigh!$I147+BU$4*temphigh!$I147^2+BU$5*temphigh!$I147^6)*(K37/K$56)^$BW$1</f>
        <v>2.8774237939970408</v>
      </c>
      <c r="BV37" s="12">
        <f>(BV$3*temphigh!$I147+BV$4*temphigh!$I147^2+BV$5*temphigh!$I147^6)*(L37/L$56)^$BW$1</f>
        <v>1.8113286595008549</v>
      </c>
      <c r="BW37" s="12">
        <f>(BW$3*temphigh!$I147+BW$4*temphigh!$I147^2+BW$5*temphigh!$I147^6)*(M37/M$56)^$BW$1</f>
        <v>0.83720414560808087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20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1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2"/>
        <v>-9.3167013436374901E-3</v>
      </c>
      <c r="X38" s="11">
        <f t="shared" si="22"/>
        <v>-5.6525097357958964E-2</v>
      </c>
      <c r="Y38" s="11">
        <f t="shared" si="22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3"/>
        <v>5.0446188233910227E-3</v>
      </c>
      <c r="AG38" s="11">
        <f t="shared" si="23"/>
        <v>3.6228195127321783E-2</v>
      </c>
      <c r="AH38" s="11">
        <f t="shared" si="23"/>
        <v>1.7713285479628693E-2</v>
      </c>
      <c r="AI38" s="1">
        <f t="shared" si="29"/>
        <v>31483.472715596898</v>
      </c>
      <c r="AJ38" s="1">
        <f t="shared" si="29"/>
        <v>5103.5298515380518</v>
      </c>
      <c r="AK38" s="1">
        <f t="shared" si="29"/>
        <v>1694.043664534493</v>
      </c>
      <c r="AL38" s="14">
        <f t="shared" si="28"/>
        <v>10.566405877510167</v>
      </c>
      <c r="AM38" s="14">
        <f t="shared" si="28"/>
        <v>1.4822295720176701</v>
      </c>
      <c r="AN38" s="14">
        <f t="shared" si="28"/>
        <v>0.5964810760199073</v>
      </c>
      <c r="AO38" s="11">
        <f t="shared" si="25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6"/>
        <v>20681.035819000379</v>
      </c>
      <c r="AS38" s="1">
        <f t="shared" si="26"/>
        <v>3776.5951924503188</v>
      </c>
      <c r="AT38" s="1">
        <f t="shared" si="26"/>
        <v>1289.9721805104373</v>
      </c>
      <c r="AU38" s="1">
        <f t="shared" si="27"/>
        <v>4136.2071638000762</v>
      </c>
      <c r="AV38" s="1">
        <f t="shared" si="27"/>
        <v>755.3190384900638</v>
      </c>
      <c r="AW38" s="1">
        <f t="shared" si="27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 t="shared" si="16"/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7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8"/>
        <v>0</v>
      </c>
      <c r="BP38" s="2">
        <f t="shared" si="18"/>
        <v>0</v>
      </c>
      <c r="BQ38" s="2">
        <f t="shared" si="18"/>
        <v>0</v>
      </c>
      <c r="BR38" s="11">
        <f t="shared" si="19"/>
        <v>3.4870939747054103E-2</v>
      </c>
      <c r="BS38" s="17">
        <v>0</v>
      </c>
      <c r="BT38" s="17">
        <v>0</v>
      </c>
      <c r="BU38" s="12">
        <f>(BU$3*temphigh!$I148+BU$4*temphigh!$I148^2+BU$5*temphigh!$I148^6)*(K38/K$56)^$BW$1</f>
        <v>2.9259219414610467</v>
      </c>
      <c r="BV38" s="12">
        <f>(BV$3*temphigh!$I148+BV$4*temphigh!$I148^2+BV$5*temphigh!$I148^6)*(L38/L$56)^$BW$1</f>
        <v>1.8330160936772011</v>
      </c>
      <c r="BW38" s="12">
        <f>(BW$3*temphigh!$I148+BW$4*temphigh!$I148^2+BW$5*temphigh!$I148^6)*(M38/M$56)^$BW$1</f>
        <v>0.841872732573692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20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1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2"/>
        <v>5.477029712758652E-3</v>
      </c>
      <c r="X39" s="11">
        <f t="shared" si="22"/>
        <v>-4.518495981017101E-2</v>
      </c>
      <c r="Y39" s="11">
        <f t="shared" si="22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3"/>
        <v>6.7203811174301187E-3</v>
      </c>
      <c r="AG39" s="11">
        <f t="shared" si="23"/>
        <v>1.1145407571677701E-4</v>
      </c>
      <c r="AH39" s="11">
        <f t="shared" si="23"/>
        <v>1.5114427747970671E-2</v>
      </c>
      <c r="AI39" s="1">
        <f t="shared" si="29"/>
        <v>32471.332607837285</v>
      </c>
      <c r="AJ39" s="1">
        <f t="shared" si="29"/>
        <v>5348.4959048743103</v>
      </c>
      <c r="AK39" s="1">
        <f t="shared" si="29"/>
        <v>1782.6337341831313</v>
      </c>
      <c r="AL39" s="14">
        <f t="shared" ref="AL39:AN54" si="30">(1+AL$5)*AL38</f>
        <v>10.784297011162321</v>
      </c>
      <c r="AM39" s="14">
        <f t="shared" si="30"/>
        <v>1.5207337070039275</v>
      </c>
      <c r="AN39" s="14">
        <f t="shared" si="30"/>
        <v>0.61053689856772375</v>
      </c>
      <c r="AO39" s="11">
        <f t="shared" si="25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6"/>
        <v>21347.530965259215</v>
      </c>
      <c r="AS39" s="1">
        <f t="shared" si="26"/>
        <v>3950.5573444347792</v>
      </c>
      <c r="AT39" s="1">
        <f t="shared" si="26"/>
        <v>1356.2136574006256</v>
      </c>
      <c r="AU39" s="1">
        <f t="shared" si="27"/>
        <v>4269.5061930518432</v>
      </c>
      <c r="AV39" s="1">
        <f t="shared" si="27"/>
        <v>790.11146888695589</v>
      </c>
      <c r="AW39" s="1">
        <f t="shared" si="27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 t="shared" si="16"/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7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8"/>
        <v>0</v>
      </c>
      <c r="BP39" s="2">
        <f t="shared" si="18"/>
        <v>0</v>
      </c>
      <c r="BQ39" s="2">
        <f t="shared" si="18"/>
        <v>0</v>
      </c>
      <c r="BR39" s="11">
        <f t="shared" si="19"/>
        <v>2.8112857947955566E-2</v>
      </c>
      <c r="BS39" s="17">
        <v>0</v>
      </c>
      <c r="BT39" s="17">
        <v>0</v>
      </c>
      <c r="BU39" s="12">
        <f>(BU$3*temphigh!$I149+BU$4*temphigh!$I149^2+BU$5*temphigh!$I149^6)*(K39/K$56)^$BW$1</f>
        <v>2.9803087859952551</v>
      </c>
      <c r="BV39" s="12">
        <f>(BV$3*temphigh!$I149+BV$4*temphigh!$I149^2+BV$5*temphigh!$I149^6)*(L39/L$56)^$BW$1</f>
        <v>1.8519540124828102</v>
      </c>
      <c r="BW39" s="12">
        <f>(BW$3*temphigh!$I149+BW$4*temphigh!$I149^2+BW$5*temphigh!$I149^6)*(M39/M$56)^$BW$1</f>
        <v>0.84504430776422079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20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1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2"/>
        <v>-1.3953446990799145E-2</v>
      </c>
      <c r="X40" s="11">
        <f t="shared" si="22"/>
        <v>-4.9915268768261689E-2</v>
      </c>
      <c r="Y40" s="11">
        <f t="shared" si="22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3"/>
        <v>-8.0194353902968141E-3</v>
      </c>
      <c r="AG40" s="11">
        <f t="shared" si="23"/>
        <v>4.0853806928535796E-3</v>
      </c>
      <c r="AH40" s="11">
        <f t="shared" si="23"/>
        <v>1.3362109383825205E-2</v>
      </c>
      <c r="AI40" s="1">
        <f t="shared" ref="AI40:AK55" si="31">(1-$AI$5)*AI39+AU39</f>
        <v>33493.705540105402</v>
      </c>
      <c r="AJ40" s="1">
        <f t="shared" si="31"/>
        <v>5603.7577832738352</v>
      </c>
      <c r="AK40" s="1">
        <f t="shared" si="31"/>
        <v>1875.6130922449433</v>
      </c>
      <c r="AL40" s="14">
        <f t="shared" si="30"/>
        <v>11.006681304236382</v>
      </c>
      <c r="AM40" s="14">
        <f t="shared" si="30"/>
        <v>1.5602380705910903</v>
      </c>
      <c r="AN40" s="14">
        <f t="shared" si="30"/>
        <v>0.62492394058827527</v>
      </c>
      <c r="AO40" s="11">
        <f t="shared" si="25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6"/>
        <v>22025.972673419677</v>
      </c>
      <c r="AS40" s="1">
        <f t="shared" si="26"/>
        <v>4130.6231448912513</v>
      </c>
      <c r="AT40" s="1">
        <f t="shared" si="26"/>
        <v>1425.405562220285</v>
      </c>
      <c r="AU40" s="1">
        <f t="shared" si="27"/>
        <v>4405.1945346839357</v>
      </c>
      <c r="AV40" s="1">
        <f t="shared" si="27"/>
        <v>826.12462897825026</v>
      </c>
      <c r="AW40" s="1">
        <f t="shared" si="27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 t="shared" si="16"/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7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8"/>
        <v>0</v>
      </c>
      <c r="BP40" s="2">
        <f t="shared" si="18"/>
        <v>0</v>
      </c>
      <c r="BQ40" s="2">
        <f t="shared" si="18"/>
        <v>0</v>
      </c>
      <c r="BR40" s="11">
        <f t="shared" si="19"/>
        <v>4.6463920071268622E-2</v>
      </c>
      <c r="BS40" s="17">
        <v>0</v>
      </c>
      <c r="BT40" s="17">
        <v>0</v>
      </c>
      <c r="BU40" s="12">
        <f>(BU$3*temphigh!$I150+BU$4*temphigh!$I150^2+BU$5*temphigh!$I150^6)*(K40/K$56)^$BW$1</f>
        <v>3.0177611291681297</v>
      </c>
      <c r="BV40" s="12">
        <f>(BV$3*temphigh!$I150+BV$4*temphigh!$I150^2+BV$5*temphigh!$I150^6)*(L40/L$56)^$BW$1</f>
        <v>1.8703976540447864</v>
      </c>
      <c r="BW40" s="12">
        <f>(BW$3*temphigh!$I150+BW$4*temphigh!$I150^2+BW$5*temphigh!$I150^6)*(M40/M$56)^$BW$1</f>
        <v>0.84481093286147257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20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1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2"/>
        <v>-3.3304077833318235E-3</v>
      </c>
      <c r="X41" s="11">
        <f t="shared" si="22"/>
        <v>-1.3683429744767883E-2</v>
      </c>
      <c r="Y41" s="11">
        <f t="shared" si="22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3"/>
        <v>-8.6957402306683251E-3</v>
      </c>
      <c r="AG41" s="11">
        <f t="shared" si="23"/>
        <v>-1.9880618724144039E-3</v>
      </c>
      <c r="AH41" s="11">
        <f t="shared" si="23"/>
        <v>-8.632087601455396E-3</v>
      </c>
      <c r="AI41" s="1">
        <f t="shared" si="31"/>
        <v>34549.5295207788</v>
      </c>
      <c r="AJ41" s="1">
        <f t="shared" si="31"/>
        <v>5869.5066339247023</v>
      </c>
      <c r="AK41" s="1">
        <f t="shared" si="31"/>
        <v>1973.132895464506</v>
      </c>
      <c r="AL41" s="14">
        <f t="shared" si="30"/>
        <v>11.233651410716254</v>
      </c>
      <c r="AM41" s="14">
        <f t="shared" si="30"/>
        <v>1.6007686458912171</v>
      </c>
      <c r="AN41" s="14">
        <f t="shared" si="30"/>
        <v>0.63965000712738851</v>
      </c>
      <c r="AO41" s="11">
        <f t="shared" si="25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6"/>
        <v>22724.702776484522</v>
      </c>
      <c r="AS41" s="1">
        <f t="shared" si="26"/>
        <v>4319.48259514238</v>
      </c>
      <c r="AT41" s="1">
        <f t="shared" si="26"/>
        <v>1497.856068219344</v>
      </c>
      <c r="AU41" s="1">
        <f t="shared" si="27"/>
        <v>4544.9405552969047</v>
      </c>
      <c r="AV41" s="1">
        <f t="shared" si="27"/>
        <v>863.89651902847606</v>
      </c>
      <c r="AW41" s="1">
        <f t="shared" si="27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 t="shared" si="16"/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7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8"/>
        <v>0</v>
      </c>
      <c r="BP41" s="2">
        <f t="shared" si="18"/>
        <v>0</v>
      </c>
      <c r="BQ41" s="2">
        <f t="shared" si="18"/>
        <v>0</v>
      </c>
      <c r="BR41" s="11">
        <f t="shared" si="19"/>
        <v>4.2982472566384516E-2</v>
      </c>
      <c r="BS41" s="17">
        <v>0</v>
      </c>
      <c r="BT41" s="17">
        <v>0</v>
      </c>
      <c r="BU41" s="12">
        <f>(BU$3*temphigh!$I151+BU$4*temphigh!$I151^2+BU$5*temphigh!$I151^6)*(K41/K$56)^$BW$1</f>
        <v>3.056709998183349</v>
      </c>
      <c r="BV41" s="12">
        <f>(BV$3*temphigh!$I151+BV$4*temphigh!$I151^2+BV$5*temphigh!$I151^6)*(L41/L$56)^$BW$1</f>
        <v>1.8898599362595347</v>
      </c>
      <c r="BW41" s="12">
        <f>(BW$3*temphigh!$I151+BW$4*temphigh!$I151^2+BW$5*temphigh!$I151^6)*(M41/M$56)^$BW$1</f>
        <v>0.84266677288385683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20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1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2"/>
        <v>3.1484869104354551E-3</v>
      </c>
      <c r="X42" s="11">
        <f t="shared" si="22"/>
        <v>-2.8259336438040794E-2</v>
      </c>
      <c r="Y42" s="11">
        <f t="shared" si="22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3"/>
        <v>-3.3675112680757735E-3</v>
      </c>
      <c r="AG42" s="11">
        <f t="shared" si="23"/>
        <v>-4.7562084922448955E-3</v>
      </c>
      <c r="AH42" s="11">
        <f t="shared" si="23"/>
        <v>3.7793595363218913E-2</v>
      </c>
      <c r="AI42" s="1">
        <f t="shared" si="31"/>
        <v>35639.51712399783</v>
      </c>
      <c r="AJ42" s="1">
        <f t="shared" si="31"/>
        <v>6146.4524895607083</v>
      </c>
      <c r="AK42" s="1">
        <f t="shared" si="31"/>
        <v>2075.3908195619242</v>
      </c>
      <c r="AL42" s="14">
        <f t="shared" si="30"/>
        <v>11.465301895214854</v>
      </c>
      <c r="AM42" s="14">
        <f t="shared" si="30"/>
        <v>1.6423520909841809</v>
      </c>
      <c r="AN42" s="14">
        <f t="shared" si="30"/>
        <v>0.65472308715347149</v>
      </c>
      <c r="AO42" s="11">
        <f t="shared" si="25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6"/>
        <v>23437.001416640374</v>
      </c>
      <c r="AS42" s="1">
        <f t="shared" si="26"/>
        <v>4513.1104635571901</v>
      </c>
      <c r="AT42" s="1">
        <f t="shared" si="26"/>
        <v>1573.6982981308186</v>
      </c>
      <c r="AU42" s="1">
        <f t="shared" si="27"/>
        <v>4687.4002833280747</v>
      </c>
      <c r="AV42" s="1">
        <f t="shared" si="27"/>
        <v>902.62209271143809</v>
      </c>
      <c r="AW42" s="1">
        <f t="shared" si="27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 t="shared" si="16"/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7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8"/>
        <v>0</v>
      </c>
      <c r="BP42" s="2">
        <f t="shared" si="18"/>
        <v>0</v>
      </c>
      <c r="BQ42" s="2">
        <f t="shared" si="18"/>
        <v>0</v>
      </c>
      <c r="BR42" s="11">
        <f t="shared" si="19"/>
        <v>4.61427456650296E-2</v>
      </c>
      <c r="BS42" s="17">
        <v>0</v>
      </c>
      <c r="BT42" s="17">
        <v>0</v>
      </c>
      <c r="BU42" s="12">
        <f>(BU$3*temphigh!$I152+BU$4*temphigh!$I152^2+BU$5*temphigh!$I152^6)*(K42/K$56)^$BW$1</f>
        <v>3.0936720142425598</v>
      </c>
      <c r="BV42" s="12">
        <f>(BV$3*temphigh!$I152+BV$4*temphigh!$I152^2+BV$5*temphigh!$I152^6)*(L42/L$56)^$BW$1</f>
        <v>1.9002259330144229</v>
      </c>
      <c r="BW42" s="12">
        <f>(BW$3*temphigh!$I152+BW$4*temphigh!$I152^2+BW$5*temphigh!$I152^6)*(M42/M$56)^$BW$1</f>
        <v>0.83856177510317653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20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1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2"/>
        <v>-2.4877022112913094E-2</v>
      </c>
      <c r="X43" s="11">
        <f t="shared" si="22"/>
        <v>-6.447014814761276E-2</v>
      </c>
      <c r="Y43" s="11">
        <f t="shared" si="22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3"/>
        <v>9.9035736144448272E-4</v>
      </c>
      <c r="AG43" s="11">
        <f t="shared" si="23"/>
        <v>-1.1441717107863458E-2</v>
      </c>
      <c r="AH43" s="11">
        <f t="shared" si="23"/>
        <v>1.0365171611207868E-2</v>
      </c>
      <c r="AI43" s="1">
        <f t="shared" si="31"/>
        <v>36762.965694926119</v>
      </c>
      <c r="AJ43" s="1">
        <f t="shared" si="31"/>
        <v>6434.4293333160758</v>
      </c>
      <c r="AK43" s="1">
        <f t="shared" si="31"/>
        <v>2182.5913972318958</v>
      </c>
      <c r="AL43" s="14">
        <f t="shared" si="30"/>
        <v>11.701729272373417</v>
      </c>
      <c r="AM43" s="14">
        <f t="shared" si="30"/>
        <v>1.6850157564514241</v>
      </c>
      <c r="AN43" s="14">
        <f t="shared" si="30"/>
        <v>0.67015135789157054</v>
      </c>
      <c r="AO43" s="11">
        <f t="shared" si="25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6"/>
        <v>24177.81734819313</v>
      </c>
      <c r="AS43" s="1">
        <f t="shared" si="26"/>
        <v>4713.9164827962522</v>
      </c>
      <c r="AT43" s="1">
        <f t="shared" si="26"/>
        <v>1653.0702030024202</v>
      </c>
      <c r="AU43" s="1">
        <f t="shared" si="27"/>
        <v>4835.563469638626</v>
      </c>
      <c r="AV43" s="1">
        <f t="shared" si="27"/>
        <v>942.78329655925052</v>
      </c>
      <c r="AW43" s="1">
        <f t="shared" si="27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 t="shared" si="16"/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7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8"/>
        <v>0</v>
      </c>
      <c r="BP43" s="2">
        <f t="shared" si="18"/>
        <v>0</v>
      </c>
      <c r="BQ43" s="2">
        <f t="shared" si="18"/>
        <v>0</v>
      </c>
      <c r="BR43" s="11">
        <f t="shared" si="19"/>
        <v>5.2327866650176941E-2</v>
      </c>
      <c r="BS43" s="17">
        <v>0</v>
      </c>
      <c r="BT43" s="17">
        <v>0</v>
      </c>
      <c r="BU43" s="12">
        <f>(BU$3*temphigh!$I153+BU$4*temphigh!$I153^2+BU$5*temphigh!$I153^6)*(K43/K$56)^$BW$1</f>
        <v>3.1246286938556347</v>
      </c>
      <c r="BV43" s="12">
        <f>(BV$3*temphigh!$I153+BV$4*temphigh!$I153^2+BV$5*temphigh!$I153^6)*(L43/L$56)^$BW$1</f>
        <v>1.9021187664662702</v>
      </c>
      <c r="BW43" s="12">
        <f>(BW$3*temphigh!$I153+BW$4*temphigh!$I153^2+BW$5*temphigh!$I153^6)*(M43/M$56)^$BW$1</f>
        <v>0.83898199111932081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20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1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2"/>
        <v>-2.252769971002011E-2</v>
      </c>
      <c r="X44" s="11">
        <f t="shared" si="22"/>
        <v>-2.0564677476078597E-2</v>
      </c>
      <c r="Y44" s="11">
        <f t="shared" si="22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3"/>
        <v>-1.2061090841237965E-2</v>
      </c>
      <c r="AG44" s="11">
        <f t="shared" si="23"/>
        <v>-3.9869105065293287E-2</v>
      </c>
      <c r="AH44" s="11">
        <f t="shared" si="23"/>
        <v>-2.337591921021287E-2</v>
      </c>
      <c r="AI44" s="1">
        <f t="shared" si="31"/>
        <v>37922.232595072135</v>
      </c>
      <c r="AJ44" s="1">
        <f t="shared" si="31"/>
        <v>6733.769696543719</v>
      </c>
      <c r="AK44" s="1">
        <f t="shared" si="31"/>
        <v>2294.9462981091901</v>
      </c>
      <c r="AL44" s="14">
        <f t="shared" si="30"/>
        <v>11.94303204707327</v>
      </c>
      <c r="AM44" s="14">
        <f t="shared" si="30"/>
        <v>1.7287877033651933</v>
      </c>
      <c r="AN44" s="14">
        <f t="shared" si="30"/>
        <v>0.68594318925955822</v>
      </c>
      <c r="AO44" s="11">
        <f t="shared" si="25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6"/>
        <v>24928.350490542522</v>
      </c>
      <c r="AS44" s="1">
        <f t="shared" si="26"/>
        <v>4921.6479408485302</v>
      </c>
      <c r="AT44" s="1">
        <f t="shared" si="26"/>
        <v>1736.109108197119</v>
      </c>
      <c r="AU44" s="1">
        <f t="shared" si="27"/>
        <v>4985.670098108505</v>
      </c>
      <c r="AV44" s="1">
        <f t="shared" si="27"/>
        <v>984.32958816970608</v>
      </c>
      <c r="AW44" s="1">
        <f t="shared" si="27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 t="shared" si="16"/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7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8"/>
        <v>0</v>
      </c>
      <c r="BP44" s="2">
        <f t="shared" si="18"/>
        <v>0</v>
      </c>
      <c r="BQ44" s="2">
        <f t="shared" si="18"/>
        <v>0</v>
      </c>
      <c r="BR44" s="11">
        <f t="shared" si="19"/>
        <v>4.0538539895418974E-2</v>
      </c>
      <c r="BS44" s="17">
        <v>0</v>
      </c>
      <c r="BT44" s="17">
        <v>0</v>
      </c>
      <c r="BU44" s="12">
        <f>(BU$3*temphigh!$I154+BU$4*temphigh!$I154^2+BU$5*temphigh!$I154^6)*(K44/K$56)^$BW$1</f>
        <v>3.1597858496530136</v>
      </c>
      <c r="BV44" s="12">
        <f>(BV$3*temphigh!$I154+BV$4*temphigh!$I154^2+BV$5*temphigh!$I154^6)*(L44/L$56)^$BW$1</f>
        <v>1.9168516883350299</v>
      </c>
      <c r="BW44" s="12">
        <f>(BW$3*temphigh!$I154+BW$4*temphigh!$I154^2+BW$5*temphigh!$I154^6)*(M44/M$56)^$BW$1</f>
        <v>0.84618719132874465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20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1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2"/>
        <v>-1.580135147593198E-2</v>
      </c>
      <c r="X45" s="11">
        <f t="shared" si="22"/>
        <v>-6.5862313488646018E-3</v>
      </c>
      <c r="Y45" s="11">
        <f t="shared" si="22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3"/>
        <v>-2.1978534539072614E-2</v>
      </c>
      <c r="AG45" s="11">
        <f t="shared" si="23"/>
        <v>-1.0000781195608321E-2</v>
      </c>
      <c r="AH45" s="11">
        <f t="shared" si="23"/>
        <v>-1.5948647559287488E-2</v>
      </c>
      <c r="AI45" s="1">
        <f t="shared" si="31"/>
        <v>39115.679433673431</v>
      </c>
      <c r="AJ45" s="1">
        <f t="shared" si="31"/>
        <v>7044.7223150590535</v>
      </c>
      <c r="AK45" s="1">
        <f t="shared" si="31"/>
        <v>2412.6734899376952</v>
      </c>
      <c r="AL45" s="14">
        <f t="shared" si="30"/>
        <v>12.189310755476813</v>
      </c>
      <c r="AM45" s="14">
        <f t="shared" si="30"/>
        <v>1.7736967217450814</v>
      </c>
      <c r="AN45" s="14">
        <f t="shared" si="30"/>
        <v>0.70210714840885713</v>
      </c>
      <c r="AO45" s="11">
        <f t="shared" si="25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6"/>
        <v>25703.85697583104</v>
      </c>
      <c r="AS45" s="1">
        <f t="shared" si="26"/>
        <v>5135.6391984713746</v>
      </c>
      <c r="AT45" s="1">
        <f t="shared" si="26"/>
        <v>1822.8596256349915</v>
      </c>
      <c r="AU45" s="1">
        <f t="shared" si="27"/>
        <v>5140.7713951662081</v>
      </c>
      <c r="AV45" s="1">
        <f t="shared" si="27"/>
        <v>1027.1278396942751</v>
      </c>
      <c r="AW45" s="1">
        <f t="shared" si="27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 t="shared" si="16"/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7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8"/>
        <v>0</v>
      </c>
      <c r="BP45" s="2">
        <f t="shared" si="18"/>
        <v>0</v>
      </c>
      <c r="BQ45" s="2">
        <f t="shared" si="18"/>
        <v>0</v>
      </c>
      <c r="BR45" s="11">
        <f t="shared" si="19"/>
        <v>4.9542836593907874E-2</v>
      </c>
      <c r="BS45" s="17">
        <v>0</v>
      </c>
      <c r="BT45" s="17">
        <v>0</v>
      </c>
      <c r="BU45" s="12">
        <f>(BU$3*temphigh!$I155+BU$4*temphigh!$I155^2+BU$5*temphigh!$I155^6)*(K45/K$56)^$BW$1</f>
        <v>3.187385488716004</v>
      </c>
      <c r="BV45" s="12">
        <f>(BV$3*temphigh!$I155+BV$4*temphigh!$I155^2+BV$5*temphigh!$I155^6)*(L45/L$56)^$BW$1</f>
        <v>1.9327766251159642</v>
      </c>
      <c r="BW45" s="12">
        <f>(BW$3*temphigh!$I155+BW$4*temphigh!$I155^2+BW$5*temphigh!$I155^6)*(M45/M$56)^$BW$1</f>
        <v>0.83911095310880335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20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1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2"/>
        <v>-1.6865366322528885E-2</v>
      </c>
      <c r="X46" s="11">
        <f t="shared" si="22"/>
        <v>-4.8796053738708989E-2</v>
      </c>
      <c r="Y46" s="11">
        <f t="shared" si="22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3"/>
        <v>-1.0293549576327887E-2</v>
      </c>
      <c r="AG46" s="11">
        <f t="shared" si="23"/>
        <v>1.9143885861655496E-2</v>
      </c>
      <c r="AH46" s="11">
        <f t="shared" si="23"/>
        <v>2.9238945611610667E-2</v>
      </c>
      <c r="AI46" s="1">
        <f t="shared" si="31"/>
        <v>40344.882885472296</v>
      </c>
      <c r="AJ46" s="1">
        <f t="shared" si="31"/>
        <v>7367.3779232474235</v>
      </c>
      <c r="AK46" s="1">
        <f t="shared" si="31"/>
        <v>2535.9780660709243</v>
      </c>
      <c r="AL46" s="14">
        <f t="shared" si="30"/>
        <v>12.440668006914807</v>
      </c>
      <c r="AM46" s="14">
        <f t="shared" si="30"/>
        <v>1.8197723494940201</v>
      </c>
      <c r="AN46" s="14">
        <f t="shared" si="30"/>
        <v>0.71865200437216514</v>
      </c>
      <c r="AO46" s="11">
        <f t="shared" si="25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6"/>
        <v>26506.57579579583</v>
      </c>
      <c r="AS46" s="1">
        <f t="shared" si="26"/>
        <v>5357.5002106462607</v>
      </c>
      <c r="AT46" s="1">
        <f t="shared" si="26"/>
        <v>1913.4415533132769</v>
      </c>
      <c r="AU46" s="1">
        <f t="shared" si="27"/>
        <v>5301.3151591591668</v>
      </c>
      <c r="AV46" s="1">
        <f t="shared" si="27"/>
        <v>1071.5000421292523</v>
      </c>
      <c r="AW46" s="1">
        <f t="shared" si="27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 t="shared" si="16"/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7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8"/>
        <v>0</v>
      </c>
      <c r="BP46" s="2">
        <f t="shared" si="18"/>
        <v>0</v>
      </c>
      <c r="BQ46" s="2">
        <f t="shared" si="18"/>
        <v>0</v>
      </c>
      <c r="BR46" s="11">
        <f t="shared" si="19"/>
        <v>5.901072102361879E-2</v>
      </c>
      <c r="BS46" s="17">
        <v>0</v>
      </c>
      <c r="BT46" s="17">
        <v>0</v>
      </c>
      <c r="BU46" s="12">
        <f>(BU$3*temphigh!$I156+BU$4*temphigh!$I156^2+BU$5*temphigh!$I156^6)*(K46/K$56)^$BW$1</f>
        <v>3.2083008187231181</v>
      </c>
      <c r="BV46" s="12">
        <f>(BV$3*temphigh!$I156+BV$4*temphigh!$I156^2+BV$5*temphigh!$I156^6)*(L46/L$56)^$BW$1</f>
        <v>1.9293262758110268</v>
      </c>
      <c r="BW46" s="12">
        <f>(BW$3*temphigh!$I156+BW$4*temphigh!$I156^2+BW$5*temphigh!$I156^6)*(M46/M$56)^$BW$1</f>
        <v>0.83479313326189419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20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1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2"/>
        <v>-1.6922081128060151E-2</v>
      </c>
      <c r="X47" s="11">
        <f t="shared" si="22"/>
        <v>-1.6628382931107688E-2</v>
      </c>
      <c r="Y47" s="11">
        <f t="shared" si="22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3"/>
        <v>-2.3593657872574836E-3</v>
      </c>
      <c r="AG47" s="11">
        <f t="shared" si="23"/>
        <v>6.039509760702888E-3</v>
      </c>
      <c r="AH47" s="11">
        <f t="shared" si="23"/>
        <v>-1.5767342270887053E-3</v>
      </c>
      <c r="AI47" s="1">
        <f t="shared" si="31"/>
        <v>41611.709756084238</v>
      </c>
      <c r="AJ47" s="1">
        <f t="shared" si="31"/>
        <v>7702.1401730519337</v>
      </c>
      <c r="AK47" s="1">
        <f t="shared" si="31"/>
        <v>2665.0685701264874</v>
      </c>
      <c r="AL47" s="14">
        <f t="shared" si="30"/>
        <v>12.697208526637441</v>
      </c>
      <c r="AM47" s="14">
        <f t="shared" si="30"/>
        <v>1.8670448918261746</v>
      </c>
      <c r="AN47" s="14">
        <f t="shared" si="30"/>
        <v>0.73558673282070131</v>
      </c>
      <c r="AO47" s="11">
        <f t="shared" si="25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6"/>
        <v>27332.761906267424</v>
      </c>
      <c r="AS47" s="1">
        <f t="shared" si="26"/>
        <v>5586.0619840749941</v>
      </c>
      <c r="AT47" s="1">
        <f t="shared" si="26"/>
        <v>2007.6764529415955</v>
      </c>
      <c r="AU47" s="1">
        <f t="shared" si="27"/>
        <v>5466.5523812534848</v>
      </c>
      <c r="AV47" s="1">
        <f t="shared" si="27"/>
        <v>1117.2123968149988</v>
      </c>
      <c r="AW47" s="1">
        <f t="shared" si="27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 t="shared" si="16"/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7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8"/>
        <v>0</v>
      </c>
      <c r="BP47" s="2">
        <f t="shared" si="18"/>
        <v>0</v>
      </c>
      <c r="BQ47" s="2">
        <f t="shared" si="18"/>
        <v>0</v>
      </c>
      <c r="BR47" s="11">
        <f t="shared" si="19"/>
        <v>3.4458438866883351E-2</v>
      </c>
      <c r="BS47" s="17">
        <v>0</v>
      </c>
      <c r="BT47" s="17">
        <v>0</v>
      </c>
      <c r="BU47" s="12">
        <f>(BU$3*temphigh!$I157+BU$4*temphigh!$I157^2+BU$5*temphigh!$I157^6)*(K47/K$56)^$BW$1</f>
        <v>3.2463183132996827</v>
      </c>
      <c r="BV47" s="12">
        <f>(BV$3*temphigh!$I157+BV$4*temphigh!$I157^2+BV$5*temphigh!$I157^6)*(L47/L$56)^$BW$1</f>
        <v>1.9420286149487318</v>
      </c>
      <c r="BW47" s="12">
        <f>(BW$3*temphigh!$I157+BW$4*temphigh!$I157^2+BW$5*temphigh!$I157^6)*(M47/M$56)^$BW$1</f>
        <v>0.83193906337785273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20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1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2"/>
        <v>-7.838575247812285E-3</v>
      </c>
      <c r="X48" s="11">
        <f t="shared" si="22"/>
        <v>2.0648263642222053E-2</v>
      </c>
      <c r="Y48" s="11">
        <f t="shared" si="22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3"/>
        <v>-4.2977749080352901E-4</v>
      </c>
      <c r="AG48" s="11">
        <f t="shared" si="23"/>
        <v>-1.1774635133417588E-2</v>
      </c>
      <c r="AH48" s="11">
        <f t="shared" si="23"/>
        <v>-5.6652397663267129E-3</v>
      </c>
      <c r="AI48" s="1">
        <f t="shared" si="31"/>
        <v>42917.091161729302</v>
      </c>
      <c r="AJ48" s="1">
        <f t="shared" si="31"/>
        <v>8049.1385525617397</v>
      </c>
      <c r="AK48" s="1">
        <f t="shared" si="31"/>
        <v>2800.097003702158</v>
      </c>
      <c r="AL48" s="14">
        <f t="shared" si="30"/>
        <v>12.959039199446948</v>
      </c>
      <c r="AM48" s="14">
        <f t="shared" si="30"/>
        <v>1.9155454411995212</v>
      </c>
      <c r="AN48" s="14">
        <f t="shared" si="30"/>
        <v>0.75292052093355477</v>
      </c>
      <c r="AO48" s="11">
        <f t="shared" si="25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6"/>
        <v>28192.619850113704</v>
      </c>
      <c r="AS48" s="1">
        <f t="shared" si="26"/>
        <v>5821.5990028613178</v>
      </c>
      <c r="AT48" s="1">
        <f t="shared" si="26"/>
        <v>2105.5340680257759</v>
      </c>
      <c r="AU48" s="1">
        <f t="shared" si="27"/>
        <v>5638.5239700227412</v>
      </c>
      <c r="AV48" s="1">
        <f t="shared" si="27"/>
        <v>1164.3198005722636</v>
      </c>
      <c r="AW48" s="1">
        <f t="shared" si="27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 t="shared" si="16"/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7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8"/>
        <v>0</v>
      </c>
      <c r="BP48" s="2">
        <f t="shared" si="18"/>
        <v>0</v>
      </c>
      <c r="BQ48" s="2">
        <f t="shared" si="18"/>
        <v>0</v>
      </c>
      <c r="BR48" s="11">
        <f t="shared" si="19"/>
        <v>3.3734789113614133E-2</v>
      </c>
      <c r="BS48" s="17">
        <v>0</v>
      </c>
      <c r="BT48" s="17">
        <v>0</v>
      </c>
      <c r="BU48" s="12">
        <f>(BU$3*temphigh!$I158+BU$4*temphigh!$I158^2+BU$5*temphigh!$I158^6)*(K48/K$56)^$BW$1</f>
        <v>3.2838834741498424</v>
      </c>
      <c r="BV48" s="12">
        <f>(BV$3*temphigh!$I158+BV$4*temphigh!$I158^2+BV$5*temphigh!$I158^6)*(L48/L$56)^$BW$1</f>
        <v>1.9553753447750546</v>
      </c>
      <c r="BW48" s="12">
        <f>(BW$3*temphigh!$I158+BW$4*temphigh!$I158^2+BW$5*temphigh!$I158^6)*(M48/M$56)^$BW$1</f>
        <v>0.82703338722445596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20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1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2"/>
        <v>-4.3733895179066673E-3</v>
      </c>
      <c r="X49" s="11">
        <f t="shared" si="22"/>
        <v>1.5744193343297352E-2</v>
      </c>
      <c r="Y49" s="11">
        <f t="shared" si="22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3"/>
        <v>3.57521128768723E-3</v>
      </c>
      <c r="AG49" s="11">
        <f t="shared" si="23"/>
        <v>4.5725922286310894E-2</v>
      </c>
      <c r="AH49" s="11">
        <f t="shared" si="23"/>
        <v>2.3304183705267212E-2</v>
      </c>
      <c r="AI49" s="1">
        <f t="shared" si="31"/>
        <v>44263.906015579116</v>
      </c>
      <c r="AJ49" s="1">
        <f t="shared" si="31"/>
        <v>8408.5444978778305</v>
      </c>
      <c r="AK49" s="1">
        <f t="shared" si="31"/>
        <v>2941.1941169370975</v>
      </c>
      <c r="AL49" s="14">
        <f t="shared" si="30"/>
        <v>13.226269114230002</v>
      </c>
      <c r="AM49" s="14">
        <f t="shared" si="30"/>
        <v>1.9653058977662163</v>
      </c>
      <c r="AN49" s="14">
        <f t="shared" si="30"/>
        <v>0.77066277238177738</v>
      </c>
      <c r="AO49" s="11">
        <f t="shared" si="25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6"/>
        <v>29084.118227152823</v>
      </c>
      <c r="AS49" s="1">
        <f t="shared" si="26"/>
        <v>6065.2438169985398</v>
      </c>
      <c r="AT49" s="1">
        <f t="shared" si="26"/>
        <v>2207.2496945686739</v>
      </c>
      <c r="AU49" s="1">
        <f t="shared" si="27"/>
        <v>5816.8236454305652</v>
      </c>
      <c r="AV49" s="1">
        <f t="shared" si="27"/>
        <v>1213.0487633997079</v>
      </c>
      <c r="AW49" s="1">
        <f t="shared" si="27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 t="shared" si="16"/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7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8"/>
        <v>0</v>
      </c>
      <c r="BP49" s="2">
        <f t="shared" si="18"/>
        <v>0</v>
      </c>
      <c r="BQ49" s="2">
        <f t="shared" si="18"/>
        <v>0</v>
      </c>
      <c r="BR49" s="11">
        <f t="shared" si="19"/>
        <v>4.135893874752436E-2</v>
      </c>
      <c r="BS49" s="17">
        <v>0</v>
      </c>
      <c r="BT49" s="17">
        <v>0</v>
      </c>
      <c r="BU49" s="12">
        <f>(BU$3*temphigh!$I159+BU$4*temphigh!$I159^2+BU$5*temphigh!$I159^6)*(K49/K$56)^$BW$1</f>
        <v>3.3180881398888853</v>
      </c>
      <c r="BV49" s="12">
        <f>(BV$3*temphigh!$I159+BV$4*temphigh!$I159^2+BV$5*temphigh!$I159^6)*(L49/L$56)^$BW$1</f>
        <v>1.9513269897796417</v>
      </c>
      <c r="BW49" s="12">
        <f>(BW$3*temphigh!$I159+BW$4*temphigh!$I159^2+BW$5*temphigh!$I159^6)*(M49/M$56)^$BW$1</f>
        <v>0.81667960692725206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20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1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2"/>
        <v>-1.0802331397296472E-2</v>
      </c>
      <c r="X50" s="11">
        <f t="shared" si="22"/>
        <v>1.2880751131751689E-2</v>
      </c>
      <c r="Y50" s="11">
        <f t="shared" si="22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3"/>
        <v>-5.4097884010548825E-3</v>
      </c>
      <c r="AG50" s="11">
        <f t="shared" si="23"/>
        <v>-1.6037222521135819E-3</v>
      </c>
      <c r="AH50" s="11">
        <f t="shared" si="23"/>
        <v>8.5720242113020984E-3</v>
      </c>
      <c r="AI50" s="1">
        <f t="shared" si="31"/>
        <v>45654.33905945177</v>
      </c>
      <c r="AJ50" s="1">
        <f t="shared" si="31"/>
        <v>8780.7388114897549</v>
      </c>
      <c r="AK50" s="1">
        <f t="shared" si="31"/>
        <v>3088.524644157123</v>
      </c>
      <c r="AL50" s="14">
        <f t="shared" si="30"/>
        <v>13.499009609408398</v>
      </c>
      <c r="AM50" s="14">
        <f t="shared" si="30"/>
        <v>2.0163589903542083</v>
      </c>
      <c r="AN50" s="14">
        <f t="shared" si="30"/>
        <v>0.78882311242992509</v>
      </c>
      <c r="AO50" s="11">
        <f t="shared" si="25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6"/>
        <v>30004.542351393924</v>
      </c>
      <c r="AS50" s="1">
        <f t="shared" si="26"/>
        <v>6318.0438883377183</v>
      </c>
      <c r="AT50" s="1">
        <f t="shared" si="26"/>
        <v>2313.1287472214703</v>
      </c>
      <c r="AU50" s="1">
        <f t="shared" si="27"/>
        <v>6000.908470278785</v>
      </c>
      <c r="AV50" s="1">
        <f t="shared" si="27"/>
        <v>1263.6087776675438</v>
      </c>
      <c r="AW50" s="1">
        <f t="shared" si="27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 t="shared" si="16"/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7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8"/>
        <v>0</v>
      </c>
      <c r="BP50" s="2">
        <f t="shared" si="18"/>
        <v>0</v>
      </c>
      <c r="BQ50" s="2">
        <f t="shared" si="18"/>
        <v>0</v>
      </c>
      <c r="BR50" s="11">
        <f t="shared" si="19"/>
        <v>5.5408121957962936E-2</v>
      </c>
      <c r="BS50" s="17">
        <v>0</v>
      </c>
      <c r="BT50" s="17">
        <v>0</v>
      </c>
      <c r="BU50" s="12">
        <f>(BU$3*temphigh!$I160+BU$4*temphigh!$I160^2+BU$5*temphigh!$I160^6)*(K50/K$56)^$BW$1</f>
        <v>3.3405702076404205</v>
      </c>
      <c r="BV50" s="12">
        <f>(BV$3*temphigh!$I160+BV$4*temphigh!$I160^2+BV$5*temphigh!$I160^6)*(L50/L$56)^$BW$1</f>
        <v>1.9347060779730498</v>
      </c>
      <c r="BW50" s="12">
        <f>(BW$3*temphigh!$I160+BW$4*temphigh!$I160^2+BW$5*temphigh!$I160^6)*(M50/M$56)^$BW$1</f>
        <v>0.80404985077601021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20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1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2"/>
        <v>-1.8631044100680727E-2</v>
      </c>
      <c r="X51" s="11">
        <f t="shared" si="22"/>
        <v>-1.9759349941337212E-2</v>
      </c>
      <c r="Y51" s="11">
        <f t="shared" si="22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3"/>
        <v>-5.552629355298544E-3</v>
      </c>
      <c r="AG51" s="11">
        <f t="shared" si="23"/>
        <v>5.92770961014355E-3</v>
      </c>
      <c r="AH51" s="11">
        <f t="shared" si="23"/>
        <v>1.1528780431199648E-2</v>
      </c>
      <c r="AI51" s="1">
        <f t="shared" si="31"/>
        <v>47089.813623785383</v>
      </c>
      <c r="AJ51" s="1">
        <f t="shared" si="31"/>
        <v>9166.2737080083225</v>
      </c>
      <c r="AK51" s="1">
        <f t="shared" si="31"/>
        <v>3242.2979291857046</v>
      </c>
      <c r="AL51" s="14">
        <f t="shared" si="30"/>
        <v>13.777374319326999</v>
      </c>
      <c r="AM51" s="14">
        <f t="shared" si="30"/>
        <v>2.0687382979938933</v>
      </c>
      <c r="AN51" s="14">
        <f t="shared" si="30"/>
        <v>0.80741139315781407</v>
      </c>
      <c r="AO51" s="11">
        <f t="shared" si="25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6"/>
        <v>30950.082986290967</v>
      </c>
      <c r="AS51" s="1">
        <f t="shared" si="26"/>
        <v>6581.038969262434</v>
      </c>
      <c r="AT51" s="1">
        <f t="shared" si="26"/>
        <v>2423.2196271173834</v>
      </c>
      <c r="AU51" s="1">
        <f t="shared" si="27"/>
        <v>6190.0165972581935</v>
      </c>
      <c r="AV51" s="1">
        <f t="shared" si="27"/>
        <v>1316.2077938524869</v>
      </c>
      <c r="AW51" s="1">
        <f t="shared" si="27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 t="shared" si="16"/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7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8"/>
        <v>0</v>
      </c>
      <c r="BP51" s="2">
        <f t="shared" si="18"/>
        <v>0</v>
      </c>
      <c r="BQ51" s="2">
        <f t="shared" si="18"/>
        <v>0</v>
      </c>
      <c r="BR51" s="11">
        <f t="shared" si="19"/>
        <v>5.0456056851588355E-2</v>
      </c>
      <c r="BS51" s="17">
        <v>0</v>
      </c>
      <c r="BT51" s="17">
        <v>0</v>
      </c>
      <c r="BU51" s="12">
        <f>(BU$3*temphigh!$I161+BU$4*temphigh!$I161^2+BU$5*temphigh!$I161^6)*(K51/K$56)^$BW$1</f>
        <v>3.3661107679939377</v>
      </c>
      <c r="BV51" s="12">
        <f>(BV$3*temphigh!$I161+BV$4*temphigh!$I161^2+BV$5*temphigh!$I161^6)*(L51/L$56)^$BW$1</f>
        <v>1.9192672262924861</v>
      </c>
      <c r="BW51" s="12">
        <f>(BW$3*temphigh!$I161+BW$4*temphigh!$I161^2+BW$5*temphigh!$I161^6)*(M51/M$56)^$BW$1</f>
        <v>0.79035929822321449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20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1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2"/>
        <v>-3.1451366898878286E-2</v>
      </c>
      <c r="X52" s="11">
        <f t="shared" si="22"/>
        <v>-1.8444525655952559E-2</v>
      </c>
      <c r="Y52" s="11">
        <f t="shared" si="22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3"/>
        <v>-1.9025653308027968E-3</v>
      </c>
      <c r="AG52" s="11">
        <f t="shared" si="23"/>
        <v>9.3835592688515934E-3</v>
      </c>
      <c r="AH52" s="11">
        <f t="shared" si="23"/>
        <v>-9.8816633932393705E-3</v>
      </c>
      <c r="AI52" s="1">
        <f t="shared" si="31"/>
        <v>48570.848858665042</v>
      </c>
      <c r="AJ52" s="1">
        <f t="shared" si="31"/>
        <v>9565.8541310599776</v>
      </c>
      <c r="AK52" s="1">
        <f t="shared" si="31"/>
        <v>3402.7120616906113</v>
      </c>
      <c r="AL52" s="14">
        <f t="shared" si="30"/>
        <v>14.061479221598233</v>
      </c>
      <c r="AM52" s="14">
        <f t="shared" si="30"/>
        <v>2.1224782720039701</v>
      </c>
      <c r="AN52" s="14">
        <f t="shared" si="30"/>
        <v>0.82643769880532603</v>
      </c>
      <c r="AO52" s="11">
        <f t="shared" si="25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6"/>
        <v>31927.349928287691</v>
      </c>
      <c r="AS52" s="1">
        <f t="shared" si="26"/>
        <v>6854.2015330672539</v>
      </c>
      <c r="AT52" s="1">
        <f t="shared" si="26"/>
        <v>2538.1812614470864</v>
      </c>
      <c r="AU52" s="1">
        <f t="shared" si="27"/>
        <v>6385.4699856575389</v>
      </c>
      <c r="AV52" s="1">
        <f t="shared" si="27"/>
        <v>1370.8403066134508</v>
      </c>
      <c r="AW52" s="1">
        <f t="shared" si="27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 t="shared" si="16"/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7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8"/>
        <v>0</v>
      </c>
      <c r="BP52" s="2">
        <f t="shared" si="18"/>
        <v>0</v>
      </c>
      <c r="BQ52" s="2">
        <f t="shared" si="18"/>
        <v>0</v>
      </c>
      <c r="BR52" s="11">
        <f t="shared" si="19"/>
        <v>5.7020783818685555E-2</v>
      </c>
      <c r="BS52" s="17">
        <v>0</v>
      </c>
      <c r="BT52" s="17">
        <v>0</v>
      </c>
      <c r="BU52" s="12">
        <f>(BU$3*temphigh!$I162+BU$4*temphigh!$I162^2+BU$5*temphigh!$I162^6)*(K52/K$56)^$BW$1</f>
        <v>3.3852905945433984</v>
      </c>
      <c r="BV52" s="12">
        <f>(BV$3*temphigh!$I162+BV$4*temphigh!$I162^2+BV$5*temphigh!$I162^6)*(L52/L$56)^$BW$1</f>
        <v>1.8982966004646851</v>
      </c>
      <c r="BW52" s="12">
        <f>(BW$3*temphigh!$I162+BW$4*temphigh!$I162^2+BW$5*temphigh!$I162^6)*(M52/M$56)^$BW$1</f>
        <v>0.77512191249742057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20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1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2"/>
        <v>-2.088827018530437E-2</v>
      </c>
      <c r="X53" s="11">
        <f t="shared" si="22"/>
        <v>-4.7484008841758074E-2</v>
      </c>
      <c r="Y53" s="11">
        <f t="shared" si="22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3"/>
        <v>-9.7047815569728524E-4</v>
      </c>
      <c r="AG53" s="11">
        <f t="shared" si="23"/>
        <v>7.7409238888228593E-3</v>
      </c>
      <c r="AH53" s="11">
        <f t="shared" si="23"/>
        <v>2.1800888124938966E-2</v>
      </c>
      <c r="AI53" s="1">
        <f t="shared" si="31"/>
        <v>50099.233958456076</v>
      </c>
      <c r="AJ53" s="1">
        <f t="shared" si="31"/>
        <v>9980.1090245674313</v>
      </c>
      <c r="AK53" s="1">
        <f t="shared" si="31"/>
        <v>3570.0771078109678</v>
      </c>
      <c r="AL53" s="14">
        <f t="shared" si="30"/>
        <v>14.351442685422908</v>
      </c>
      <c r="AM53" s="14">
        <f t="shared" si="30"/>
        <v>2.177614258651027</v>
      </c>
      <c r="AN53" s="14">
        <f t="shared" si="30"/>
        <v>0.845912351243161</v>
      </c>
      <c r="AO53" s="11">
        <f t="shared" si="25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6"/>
        <v>32944.447016896374</v>
      </c>
      <c r="AS53" s="1">
        <f t="shared" si="26"/>
        <v>7138.0783223378066</v>
      </c>
      <c r="AT53" s="1">
        <f t="shared" si="26"/>
        <v>2657.8534183072488</v>
      </c>
      <c r="AU53" s="1">
        <f t="shared" si="27"/>
        <v>6588.8894033792749</v>
      </c>
      <c r="AV53" s="1">
        <f t="shared" si="27"/>
        <v>1427.6156644675614</v>
      </c>
      <c r="AW53" s="1">
        <f t="shared" si="27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 t="shared" si="16"/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7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8"/>
        <v>0</v>
      </c>
      <c r="BP53" s="2">
        <f t="shared" si="18"/>
        <v>0</v>
      </c>
      <c r="BQ53" s="2">
        <f t="shared" si="18"/>
        <v>0</v>
      </c>
      <c r="BR53" s="11">
        <f t="shared" si="19"/>
        <v>5.6209829446846243E-2</v>
      </c>
      <c r="BS53" s="17">
        <v>0</v>
      </c>
      <c r="BT53" s="17">
        <v>0</v>
      </c>
      <c r="BU53" s="12">
        <f>(BU$3*temphigh!$I163+BU$4*temphigh!$I163^2+BU$5*temphigh!$I163^6)*(K53/K$56)^$BW$1</f>
        <v>3.4052797203823517</v>
      </c>
      <c r="BV53" s="12">
        <f>(BV$3*temphigh!$I163+BV$4*temphigh!$I163^2+BV$5*temphigh!$I163^6)*(L53/L$56)^$BW$1</f>
        <v>1.874213012795642</v>
      </c>
      <c r="BW53" s="12">
        <f>(BW$3*temphigh!$I163+BW$4*temphigh!$I163^2+BW$5*temphigh!$I163^6)*(M53/M$56)^$BW$1</f>
        <v>0.75823819600089437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20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1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2"/>
        <v>-1.5629859236737653E-2</v>
      </c>
      <c r="X54" s="11">
        <f t="shared" si="22"/>
        <v>8.1378363825801436E-4</v>
      </c>
      <c r="Y54" s="11">
        <f t="shared" si="22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3"/>
        <v>-1.2013960786911859E-3</v>
      </c>
      <c r="AG54" s="11">
        <f t="shared" si="23"/>
        <v>-1.3184719936596201E-2</v>
      </c>
      <c r="AH54" s="11">
        <f t="shared" si="23"/>
        <v>2.1297069741176955E-2</v>
      </c>
      <c r="AI54" s="1">
        <f t="shared" si="31"/>
        <v>51678.199965989741</v>
      </c>
      <c r="AJ54" s="1">
        <f t="shared" si="31"/>
        <v>10409.71378657825</v>
      </c>
      <c r="AK54" s="1">
        <f t="shared" si="31"/>
        <v>3744.6400806913211</v>
      </c>
      <c r="AL54" s="14">
        <f t="shared" si="30"/>
        <v>14.647385520907433</v>
      </c>
      <c r="AM54" s="14">
        <f t="shared" si="30"/>
        <v>2.2341825223977567</v>
      </c>
      <c r="AN54" s="14">
        <f t="shared" si="30"/>
        <v>0.86584591557250656</v>
      </c>
      <c r="AO54" s="11">
        <f t="shared" si="25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6"/>
        <v>33987.634527119866</v>
      </c>
      <c r="AS54" s="1">
        <f t="shared" si="26"/>
        <v>7433.6298606039227</v>
      </c>
      <c r="AT54" s="1">
        <f t="shared" si="26"/>
        <v>2782.8872036418302</v>
      </c>
      <c r="AU54" s="1">
        <f t="shared" si="27"/>
        <v>6797.5269054239734</v>
      </c>
      <c r="AV54" s="1">
        <f t="shared" si="27"/>
        <v>1486.7259721207847</v>
      </c>
      <c r="AW54" s="1">
        <f t="shared" si="27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 t="shared" si="16"/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7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8"/>
        <v>0</v>
      </c>
      <c r="BP54" s="2">
        <f t="shared" si="18"/>
        <v>0</v>
      </c>
      <c r="BQ54" s="2">
        <f t="shared" si="18"/>
        <v>0</v>
      </c>
      <c r="BR54" s="11">
        <f t="shared" si="19"/>
        <v>2.9851806401616859E-2</v>
      </c>
      <c r="BS54" s="17">
        <v>0</v>
      </c>
      <c r="BT54" s="17">
        <v>0</v>
      </c>
      <c r="BU54" s="12">
        <f>(BU$3*temphigh!$I164+BU$4*temphigh!$I164^2+BU$5*temphigh!$I164^6)*(K54/K$56)^$BW$1</f>
        <v>3.4449235380057455</v>
      </c>
      <c r="BV54" s="12">
        <f>(BV$3*temphigh!$I164+BV$4*temphigh!$I164^2+BV$5*temphigh!$I164^6)*(L54/L$56)^$BW$1</f>
        <v>1.8645595606976377</v>
      </c>
      <c r="BW54" s="12">
        <f>(BW$3*temphigh!$I164+BW$4*temphigh!$I164^2+BW$5*temphigh!$I164^6)*(M54/M$56)^$BW$1</f>
        <v>0.74504377999317706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20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1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2"/>
        <v>-6.3617666547265417E-3</v>
      </c>
      <c r="X55" s="11">
        <f t="shared" si="22"/>
        <v>3.3932505191256457E-3</v>
      </c>
      <c r="Y55" s="11">
        <f t="shared" si="22"/>
        <v>-3.4195388256129666E-3</v>
      </c>
      <c r="Z55" s="5">
        <f t="shared" ref="Z55:AB61" si="32">Q54*AC55</f>
        <v>12188.303444360248</v>
      </c>
      <c r="AA55" s="5">
        <f t="shared" si="32"/>
        <v>13336.262456993791</v>
      </c>
      <c r="AB55" s="5">
        <f t="shared" si="32"/>
        <v>4319.0487389807877</v>
      </c>
      <c r="AC55" s="16">
        <f t="shared" ref="AC55:AE70" si="33">AC54*(1+AF55)</f>
        <v>2.324266156668239</v>
      </c>
      <c r="AD55" s="16">
        <f t="shared" si="33"/>
        <v>2.8745885881272062</v>
      </c>
      <c r="AE55" s="16">
        <f t="shared" si="33"/>
        <v>2.324833886965608</v>
      </c>
      <c r="AF55" s="15">
        <f t="shared" ref="AF55:AH70" si="34">AC$5-1</f>
        <v>-4.0504037456468023E-3</v>
      </c>
      <c r="AG55" s="15">
        <f t="shared" si="34"/>
        <v>2.9673830763510267E-4</v>
      </c>
      <c r="AH55" s="15">
        <f t="shared" si="34"/>
        <v>9.7937136394747881E-3</v>
      </c>
      <c r="AI55" s="1">
        <f t="shared" si="31"/>
        <v>53307.906874814747</v>
      </c>
      <c r="AJ55" s="1">
        <f t="shared" si="31"/>
        <v>10855.468380041209</v>
      </c>
      <c r="AK55" s="1">
        <f t="shared" si="31"/>
        <v>3926.7535133505553</v>
      </c>
      <c r="AL55" s="14">
        <f t="shared" ref="AL55:AN56" si="35">(1+AL$5)*AL54</f>
        <v>14.949431029398037</v>
      </c>
      <c r="AM55" s="14">
        <f t="shared" si="35"/>
        <v>2.2922202697550969</v>
      </c>
      <c r="AN55" s="14">
        <f t="shared" si="35"/>
        <v>0.88624920585666089</v>
      </c>
      <c r="AO55" s="11">
        <f t="shared" si="25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6"/>
        <v>35046.898880452107</v>
      </c>
      <c r="AS55" s="1">
        <f t="shared" si="26"/>
        <v>7740.8566921998518</v>
      </c>
      <c r="AT55" s="1">
        <f t="shared" si="26"/>
        <v>2913.5578118777248</v>
      </c>
      <c r="AU55" s="1">
        <f t="shared" si="27"/>
        <v>7009.3797760904217</v>
      </c>
      <c r="AV55" s="1">
        <f t="shared" si="27"/>
        <v>1548.1713384399704</v>
      </c>
      <c r="AW55" s="1">
        <f t="shared" si="27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 t="shared" si="16"/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7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8"/>
        <v>0</v>
      </c>
      <c r="BP55" s="2">
        <f t="shared" si="18"/>
        <v>0</v>
      </c>
      <c r="BQ55" s="2">
        <f t="shared" si="18"/>
        <v>0</v>
      </c>
      <c r="BR55" s="11">
        <f t="shared" si="19"/>
        <v>-8.519125488337026E-3</v>
      </c>
      <c r="BS55" s="17">
        <v>0</v>
      </c>
      <c r="BT55" s="17">
        <v>0</v>
      </c>
      <c r="BU55" s="12">
        <f>(BU$3*temphigh!$I165+BU$4*temphigh!$I165^2+BU$5*temphigh!$I165^6)*(K55/K$56)^$BW$1</f>
        <v>3.5196826205033758</v>
      </c>
      <c r="BV55" s="12">
        <f>(BV$3*temphigh!$I165+BV$4*temphigh!$I165^2+BV$5*temphigh!$I165^6)*(L55/L$56)^$BW$1</f>
        <v>1.8719201366567768</v>
      </c>
      <c r="BW55" s="12">
        <f>(BW$3*temphigh!$I165+BW$4*temphigh!$I165^2+BW$5*temphigh!$I165^6)*(M55/M$56)^$BW$1</f>
        <v>0.73149000650041218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20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1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2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2"/>
        <v>11572.648363264367</v>
      </c>
      <c r="AA56" s="5">
        <f t="shared" si="32"/>
        <v>13523.579650465739</v>
      </c>
      <c r="AB56" s="5">
        <f t="shared" si="32"/>
        <v>4525.7999835111077</v>
      </c>
      <c r="AC56" s="16">
        <f t="shared" si="33"/>
        <v>2.3148519403213901</v>
      </c>
      <c r="AD56" s="16">
        <f t="shared" si="33"/>
        <v>2.8754415886799944</v>
      </c>
      <c r="AE56" s="16">
        <f t="shared" si="33"/>
        <v>2.3476026443138962</v>
      </c>
      <c r="AF56" s="15">
        <f t="shared" si="34"/>
        <v>-4.0504037456468023E-3</v>
      </c>
      <c r="AG56" s="15">
        <f t="shared" si="34"/>
        <v>2.9673830763510267E-4</v>
      </c>
      <c r="AH56" s="15">
        <f t="shared" si="34"/>
        <v>9.7937136394747881E-3</v>
      </c>
      <c r="AI56" s="1">
        <f t="shared" ref="AI56:AK71" si="36">(1-$AI$5)*AI55+AU55</f>
        <v>54986.495963423695</v>
      </c>
      <c r="AJ56" s="1">
        <f t="shared" si="36"/>
        <v>11318.092880477059</v>
      </c>
      <c r="AK56" s="1">
        <f t="shared" si="36"/>
        <v>4116.7897243910447</v>
      </c>
      <c r="AL56" s="14">
        <f t="shared" si="35"/>
        <v>15.257705054852922</v>
      </c>
      <c r="AM56" s="14">
        <f t="shared" si="35"/>
        <v>2.3517656737539809</v>
      </c>
      <c r="AN56" s="14">
        <f t="shared" si="35"/>
        <v>0.90713329098771844</v>
      </c>
      <c r="AO56" s="11">
        <f t="shared" si="25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6"/>
        <v>36110.322211354614</v>
      </c>
      <c r="AS56" s="1">
        <f t="shared" si="26"/>
        <v>8060.3173095367674</v>
      </c>
      <c r="AT56" s="1">
        <f t="shared" si="26"/>
        <v>3050.2621608647241</v>
      </c>
      <c r="AU56" s="1">
        <f t="shared" si="27"/>
        <v>7222.0644422709229</v>
      </c>
      <c r="AV56" s="1">
        <f t="shared" si="27"/>
        <v>1612.0634619073535</v>
      </c>
      <c r="AW56" s="1">
        <f t="shared" si="27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 t="shared" si="16"/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7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8"/>
        <v>0</v>
      </c>
      <c r="BP56" s="2">
        <f t="shared" si="18"/>
        <v>0</v>
      </c>
      <c r="BQ56" s="2">
        <f t="shared" si="18"/>
        <v>0</v>
      </c>
      <c r="BR56" s="11">
        <f t="shared" si="19"/>
        <v>4.7671804232349374E-2</v>
      </c>
      <c r="BS56" s="17">
        <v>0</v>
      </c>
      <c r="BT56" s="17">
        <v>0</v>
      </c>
      <c r="BU56" s="12">
        <f>(BU$3*temphigh!$I166+BU$4*temphigh!$I166^2+BU$5*temphigh!$I166^6)*(K56/K$56)^$BW$1</f>
        <v>3.5339671067500422</v>
      </c>
      <c r="BV56" s="12">
        <f>(BV$3*temphigh!$I166+BV$4*temphigh!$I166^2+BV$5*temphigh!$I166^6)*(L56/L$56)^$BW$1</f>
        <v>1.8642062047450121</v>
      </c>
      <c r="BW56" s="12">
        <f>(BW$3*temphigh!$I166+BW$4*temphigh!$I166^2+BW$5*temphigh!$I166^6)*(M56/M$56)^$BW$1</f>
        <v>0.71514920256472636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1"/>
        <v>2.5933156236528365E-2</v>
      </c>
      <c r="O57" s="15">
        <f t="shared" si="21"/>
        <v>3.2694965195487979E-2</v>
      </c>
      <c r="P57" s="15">
        <f t="shared" si="21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2"/>
        <v>11710.753949059279</v>
      </c>
      <c r="AA57" s="5">
        <f t="shared" si="32"/>
        <v>13894.821479715458</v>
      </c>
      <c r="AB57" s="5">
        <f t="shared" si="32"/>
        <v>4752.017687831225</v>
      </c>
      <c r="AC57" s="16">
        <f t="shared" si="33"/>
        <v>2.3054758553516947</v>
      </c>
      <c r="AD57" s="16">
        <f t="shared" si="33"/>
        <v>2.8762948423507231</v>
      </c>
      <c r="AE57" s="16">
        <f t="shared" si="33"/>
        <v>2.3705943923515802</v>
      </c>
      <c r="AF57" s="15">
        <f t="shared" si="34"/>
        <v>-4.0504037456468023E-3</v>
      </c>
      <c r="AG57" s="15">
        <f t="shared" si="34"/>
        <v>2.9673830763510267E-4</v>
      </c>
      <c r="AH57" s="15">
        <f t="shared" si="34"/>
        <v>9.7937136394747881E-3</v>
      </c>
      <c r="AI57" s="1">
        <f t="shared" si="36"/>
        <v>56709.910809352252</v>
      </c>
      <c r="AJ57" s="1">
        <f t="shared" si="36"/>
        <v>11798.347054336708</v>
      </c>
      <c r="AK57" s="1">
        <f t="shared" si="36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6"/>
        <v>37191.354770352256</v>
      </c>
      <c r="AS57" s="1">
        <f t="shared" si="26"/>
        <v>8387.8456859616163</v>
      </c>
      <c r="AT57" s="1">
        <f t="shared" si="26"/>
        <v>3190.4426309979572</v>
      </c>
      <c r="AU57" s="1">
        <f t="shared" si="27"/>
        <v>7438.2709540704518</v>
      </c>
      <c r="AV57" s="1">
        <f t="shared" si="27"/>
        <v>1677.5691371923233</v>
      </c>
      <c r="AW57" s="1">
        <f t="shared" si="27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 t="shared" si="16"/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7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8"/>
        <v>0</v>
      </c>
      <c r="BP57" s="2">
        <f t="shared" si="18"/>
        <v>0</v>
      </c>
      <c r="BQ57" s="2">
        <f t="shared" si="18"/>
        <v>0</v>
      </c>
      <c r="BR57" s="11">
        <f t="shared" si="19"/>
        <v>5.171791401868428E-2</v>
      </c>
      <c r="BS57" s="17">
        <v>0</v>
      </c>
      <c r="BT57" s="17">
        <v>0</v>
      </c>
      <c r="BU57" s="12">
        <f>(BU$3*temphigh!$I167+BU$4*temphigh!$I167^2+BU$5*temphigh!$I167^6)*(K57/K$56)^$BW$1</f>
        <v>3.5418393394972751</v>
      </c>
      <c r="BV57" s="12">
        <f>(BV$3*temphigh!$I167+BV$4*temphigh!$I167^2+BV$5*temphigh!$I167^6)*(L57/L$56)^$BW$1</f>
        <v>1.8542822234900347</v>
      </c>
      <c r="BW57" s="12">
        <f>(BW$3*temphigh!$I167+BW$4*temphigh!$I167^2+BW$5*temphigh!$I167^6)*(M57/M$56)^$BW$1</f>
        <v>0.6981134642593354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>
      <c r="A58" s="2">
        <f t="shared" ref="A58:A121" si="37">1+A57</f>
        <v>2012</v>
      </c>
      <c r="B58" s="5">
        <f t="shared" ref="B58:D73" si="38">B57*(1+E58)</f>
        <v>1086.2064837273883</v>
      </c>
      <c r="C58" s="5">
        <f t="shared" si="38"/>
        <v>2580.7210258214618</v>
      </c>
      <c r="D58" s="5">
        <f t="shared" si="38"/>
        <v>3295.2187763382026</v>
      </c>
      <c r="E58" s="15">
        <f t="shared" ref="E58:G73" si="39">E57*$E$5</f>
        <v>3.7074489752946553E-3</v>
      </c>
      <c r="F58" s="15">
        <f t="shared" si="39"/>
        <v>7.303923086103517E-3</v>
      </c>
      <c r="G58" s="15">
        <f t="shared" si="39"/>
        <v>1.4910699164118045E-2</v>
      </c>
      <c r="H58" s="5">
        <f t="shared" ref="H58:J121" si="40">AR58</f>
        <v>38289.802272710556</v>
      </c>
      <c r="I58" s="5">
        <f t="shared" si="40"/>
        <v>8723.4200775481604</v>
      </c>
      <c r="J58" s="5">
        <f t="shared" si="40"/>
        <v>3334.0416588395269</v>
      </c>
      <c r="K58" s="5">
        <f t="shared" ref="K58:M121" si="41">H58/B58*1000</f>
        <v>35250.942473954492</v>
      </c>
      <c r="L58" s="5">
        <f t="shared" si="41"/>
        <v>3380.2259098390664</v>
      </c>
      <c r="M58" s="5">
        <f t="shared" si="41"/>
        <v>1011.7815796571983</v>
      </c>
      <c r="N58" s="15">
        <f t="shared" ref="N58:P121" si="42">K58/K57-1</f>
        <v>2.5732172871572923E-2</v>
      </c>
      <c r="O58" s="15">
        <f t="shared" si="42"/>
        <v>3.2466166992506373E-2</v>
      </c>
      <c r="P58" s="15">
        <f t="shared" si="42"/>
        <v>2.9656229669328349E-2</v>
      </c>
      <c r="Q58" s="5">
        <f t="shared" ref="Q58:S121" si="43">T58*H58/1000</f>
        <v>5271.10497633862</v>
      </c>
      <c r="R58" s="5">
        <f t="shared" si="43"/>
        <v>5101.6406255620414</v>
      </c>
      <c r="S58" s="5">
        <f t="shared" si="43"/>
        <v>2148.5768888938487</v>
      </c>
      <c r="T58" s="5">
        <f t="shared" ref="T58:V73" si="44">T57*(1+W58)</f>
        <v>137.66341593504072</v>
      </c>
      <c r="U58" s="5">
        <f t="shared" si="44"/>
        <v>584.82115732249918</v>
      </c>
      <c r="V58" s="5">
        <f t="shared" si="44"/>
        <v>644.43612550471232</v>
      </c>
      <c r="W58" s="15">
        <f t="shared" ref="W58:Y121" si="45">T$5-1</f>
        <v>-1.0734613539272964E-2</v>
      </c>
      <c r="X58" s="15">
        <f t="shared" si="45"/>
        <v>-1.217998157191269E-2</v>
      </c>
      <c r="Y58" s="15">
        <f t="shared" si="45"/>
        <v>-9.7425357312937999E-3</v>
      </c>
      <c r="Z58" s="5">
        <f t="shared" si="32"/>
        <v>11883.535419541931</v>
      </c>
      <c r="AA58" s="5">
        <f t="shared" si="32"/>
        <v>14287.555818346813</v>
      </c>
      <c r="AB58" s="5">
        <f t="shared" si="32"/>
        <v>4970.1856194244674</v>
      </c>
      <c r="AC58" s="16">
        <f t="shared" si="33"/>
        <v>2.29613774731168</v>
      </c>
      <c r="AD58" s="16">
        <f t="shared" si="33"/>
        <v>2.8771483492145018</v>
      </c>
      <c r="AE58" s="16">
        <f t="shared" si="33"/>
        <v>2.3938113149856162</v>
      </c>
      <c r="AF58" s="15">
        <f t="shared" si="34"/>
        <v>-4.0504037456468023E-3</v>
      </c>
      <c r="AG58" s="15">
        <f t="shared" si="34"/>
        <v>2.9673830763510267E-4</v>
      </c>
      <c r="AH58" s="15">
        <f t="shared" si="34"/>
        <v>9.7937136394747881E-3</v>
      </c>
      <c r="AI58" s="1">
        <f t="shared" si="36"/>
        <v>58477.190682487482</v>
      </c>
      <c r="AJ58" s="1">
        <f t="shared" si="36"/>
        <v>12296.081486095361</v>
      </c>
      <c r="AK58" s="1">
        <f t="shared" si="36"/>
        <v>4521.7353919119887</v>
      </c>
      <c r="AL58" s="14">
        <f t="shared" ref="AL58:AN73" si="46">AL57*(1+AO58)</f>
        <v>15.883854893493284</v>
      </c>
      <c r="AM58" s="14">
        <f t="shared" si="46"/>
        <v>2.4736633345742631</v>
      </c>
      <c r="AN58" s="14">
        <f t="shared" si="46"/>
        <v>0.94973532197815758</v>
      </c>
      <c r="AO58" s="11">
        <f t="shared" ref="AO58:AQ73" si="47">AO$5*AO57</f>
        <v>2.0210760647289973E-2</v>
      </c>
      <c r="AP58" s="11">
        <f t="shared" si="47"/>
        <v>2.5460227897531749E-2</v>
      </c>
      <c r="AQ58" s="11">
        <f t="shared" si="47"/>
        <v>2.3095639129136737E-2</v>
      </c>
      <c r="AR58" s="1">
        <f t="shared" si="26"/>
        <v>38289.802272710556</v>
      </c>
      <c r="AS58" s="1">
        <f t="shared" si="26"/>
        <v>8723.4200775481604</v>
      </c>
      <c r="AT58" s="1">
        <f t="shared" si="26"/>
        <v>3334.0416588395269</v>
      </c>
      <c r="AU58" s="1">
        <f t="shared" si="27"/>
        <v>7657.9604545421116</v>
      </c>
      <c r="AV58" s="1">
        <f t="shared" si="27"/>
        <v>1744.6840155096322</v>
      </c>
      <c r="AW58" s="1">
        <f t="shared" si="27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 t="shared" si="16"/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7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8"/>
        <v>0</v>
      </c>
      <c r="BP58" s="2">
        <f t="shared" si="18"/>
        <v>0</v>
      </c>
      <c r="BQ58" s="2">
        <f t="shared" si="18"/>
        <v>0</v>
      </c>
      <c r="BR58" s="11">
        <f t="shared" si="19"/>
        <v>5.1800204936879507E-2</v>
      </c>
      <c r="BS58" s="17">
        <v>0</v>
      </c>
      <c r="BT58" s="17">
        <v>0</v>
      </c>
      <c r="BU58" s="12">
        <f>(BU$3*temphigh!$I168+BU$4*temphigh!$I168^2+BU$5*temphigh!$I168^6)*(K58/K$56)^$BW$1</f>
        <v>3.5476435556644068</v>
      </c>
      <c r="BV58" s="12">
        <f>(BV$3*temphigh!$I168+BV$4*temphigh!$I168^2+BV$5*temphigh!$I168^6)*(L58/L$56)^$BW$1</f>
        <v>1.842776822644953</v>
      </c>
      <c r="BW58" s="12">
        <f>(BW$3*temphigh!$I168+BW$4*temphigh!$I168^2+BW$5*temphigh!$I168^6)*(M58/M$56)^$BW$1</f>
        <v>0.67981019103195717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>
      <c r="A59" s="2">
        <f t="shared" si="37"/>
        <v>2013</v>
      </c>
      <c r="B59" s="5">
        <f t="shared" si="38"/>
        <v>1090.0321860866893</v>
      </c>
      <c r="C59" s="5">
        <f t="shared" si="38"/>
        <v>2598.6279443067874</v>
      </c>
      <c r="D59" s="5">
        <f t="shared" si="38"/>
        <v>3341.8960913994383</v>
      </c>
      <c r="E59" s="15">
        <f t="shared" si="39"/>
        <v>3.5220765265299224E-3</v>
      </c>
      <c r="F59" s="15">
        <f t="shared" si="39"/>
        <v>6.9387269317983408E-3</v>
      </c>
      <c r="G59" s="15">
        <f t="shared" si="39"/>
        <v>1.4165164205912142E-2</v>
      </c>
      <c r="H59" s="5">
        <f t="shared" si="40"/>
        <v>39405.476324541247</v>
      </c>
      <c r="I59" s="5">
        <f t="shared" si="40"/>
        <v>9067.0190675271242</v>
      </c>
      <c r="J59" s="5">
        <f t="shared" si="40"/>
        <v>3481.0018618386325</v>
      </c>
      <c r="K59" s="5">
        <f t="shared" si="41"/>
        <v>36150.745663768284</v>
      </c>
      <c r="L59" s="5">
        <f t="shared" si="41"/>
        <v>3489.156301652044</v>
      </c>
      <c r="M59" s="5">
        <f t="shared" si="41"/>
        <v>1041.6248041934011</v>
      </c>
      <c r="N59" s="15">
        <f t="shared" si="42"/>
        <v>2.5525649150476504E-2</v>
      </c>
      <c r="O59" s="15">
        <f t="shared" si="42"/>
        <v>3.2225772690489762E-2</v>
      </c>
      <c r="P59" s="15">
        <f t="shared" si="42"/>
        <v>2.949571838055598E-2</v>
      </c>
      <c r="Q59" s="5">
        <f t="shared" si="43"/>
        <v>5366.4605000696056</v>
      </c>
      <c r="R59" s="5">
        <f t="shared" si="43"/>
        <v>5237.9992020132186</v>
      </c>
      <c r="S59" s="5">
        <f t="shared" si="43"/>
        <v>2221.4280844987065</v>
      </c>
      <c r="T59" s="5">
        <f t="shared" si="44"/>
        <v>136.18565236648186</v>
      </c>
      <c r="U59" s="5">
        <f t="shared" si="44"/>
        <v>577.69804640344648</v>
      </c>
      <c r="V59" s="5">
        <f t="shared" si="44"/>
        <v>638.15768352544615</v>
      </c>
      <c r="W59" s="15">
        <f t="shared" si="45"/>
        <v>-1.0734613539272964E-2</v>
      </c>
      <c r="X59" s="15">
        <f t="shared" si="45"/>
        <v>-1.217998157191269E-2</v>
      </c>
      <c r="Y59" s="15">
        <f t="shared" si="45"/>
        <v>-9.7425357312937999E-3</v>
      </c>
      <c r="Z59" s="5">
        <f t="shared" si="32"/>
        <v>12054.16032802589</v>
      </c>
      <c r="AA59" s="5">
        <f t="shared" si="32"/>
        <v>14682.532481495164</v>
      </c>
      <c r="AB59" s="5">
        <f t="shared" si="32"/>
        <v>5193.6595543340809</v>
      </c>
      <c r="AC59" s="16">
        <f t="shared" si="33"/>
        <v>2.2868374623794478</v>
      </c>
      <c r="AD59" s="16">
        <f t="shared" si="33"/>
        <v>2.8780021093464629</v>
      </c>
      <c r="AE59" s="16">
        <f t="shared" si="33"/>
        <v>2.4172556175115201</v>
      </c>
      <c r="AF59" s="15">
        <f t="shared" si="34"/>
        <v>-4.0504037456468023E-3</v>
      </c>
      <c r="AG59" s="15">
        <f t="shared" si="34"/>
        <v>2.9673830763510267E-4</v>
      </c>
      <c r="AH59" s="15">
        <f t="shared" si="34"/>
        <v>9.7937136394747881E-3</v>
      </c>
      <c r="AI59" s="1">
        <f t="shared" si="36"/>
        <v>60287.432068780843</v>
      </c>
      <c r="AJ59" s="1">
        <f t="shared" si="36"/>
        <v>12811.157352995458</v>
      </c>
      <c r="AK59" s="1">
        <f t="shared" si="36"/>
        <v>4736.3701844886955</v>
      </c>
      <c r="AL59" s="14">
        <f t="shared" si="46"/>
        <v>16.201669435007876</v>
      </c>
      <c r="AM59" s="14">
        <f t="shared" si="46"/>
        <v>2.5360135664918921</v>
      </c>
      <c r="AN59" s="14">
        <f t="shared" si="46"/>
        <v>0.97145071880011358</v>
      </c>
      <c r="AO59" s="11">
        <f t="shared" si="47"/>
        <v>2.0008653040817073E-2</v>
      </c>
      <c r="AP59" s="11">
        <f t="shared" si="47"/>
        <v>2.5205625618556431E-2</v>
      </c>
      <c r="AQ59" s="11">
        <f t="shared" si="47"/>
        <v>2.2864682737845369E-2</v>
      </c>
      <c r="AR59" s="1">
        <f t="shared" si="26"/>
        <v>39405.476324541247</v>
      </c>
      <c r="AS59" s="1">
        <f t="shared" si="26"/>
        <v>9067.0190675271242</v>
      </c>
      <c r="AT59" s="1">
        <f t="shared" si="26"/>
        <v>3481.0018618386325</v>
      </c>
      <c r="AU59" s="1">
        <f t="shared" si="27"/>
        <v>7881.0952649082501</v>
      </c>
      <c r="AV59" s="1">
        <f t="shared" si="27"/>
        <v>1813.403813505425</v>
      </c>
      <c r="AW59" s="1">
        <f t="shared" si="27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 t="shared" si="16"/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7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8"/>
        <v>0</v>
      </c>
      <c r="BP59" s="2">
        <f t="shared" si="18"/>
        <v>0</v>
      </c>
      <c r="BQ59" s="2">
        <f t="shared" si="18"/>
        <v>0</v>
      </c>
      <c r="BR59" s="11">
        <f t="shared" si="19"/>
        <v>5.186228683269653E-2</v>
      </c>
      <c r="BS59" s="17">
        <v>0</v>
      </c>
      <c r="BT59" s="17">
        <v>0</v>
      </c>
      <c r="BU59" s="12">
        <f>(BU$3*temphigh!$I169+BU$4*temphigh!$I169^2+BU$5*temphigh!$I169^6)*(K59/K$56)^$BW$1</f>
        <v>3.5513363740587645</v>
      </c>
      <c r="BV59" s="12">
        <f>(BV$3*temphigh!$I169+BV$4*temphigh!$I169^2+BV$5*temphigh!$I169^6)*(L59/L$56)^$BW$1</f>
        <v>1.8296573286232103</v>
      </c>
      <c r="BW59" s="12">
        <f>(BW$3*temphigh!$I169+BW$4*temphigh!$I169^2+BW$5*temphigh!$I169^6)*(M59/M$56)^$BW$1</f>
        <v>0.66020486978868487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>
      <c r="A60" s="2">
        <f t="shared" si="37"/>
        <v>2014</v>
      </c>
      <c r="B60" s="5">
        <f t="shared" si="38"/>
        <v>1093.6794040236784</v>
      </c>
      <c r="C60" s="5">
        <f t="shared" si="38"/>
        <v>2615.7575555245285</v>
      </c>
      <c r="D60" s="5">
        <f t="shared" si="38"/>
        <v>3386.8676729485187</v>
      </c>
      <c r="E60" s="15">
        <f t="shared" si="39"/>
        <v>3.3459727002034261E-3</v>
      </c>
      <c r="F60" s="15">
        <f t="shared" si="39"/>
        <v>6.5917905852084235E-3</v>
      </c>
      <c r="G60" s="15">
        <f t="shared" si="39"/>
        <v>1.3456905995616535E-2</v>
      </c>
      <c r="H60" s="5">
        <f t="shared" si="40"/>
        <v>40538.19408886286</v>
      </c>
      <c r="I60" s="5">
        <f t="shared" si="40"/>
        <v>9418.6216664414496</v>
      </c>
      <c r="J60" s="5">
        <f t="shared" si="40"/>
        <v>3631.2663652454685</v>
      </c>
      <c r="K60" s="5">
        <f t="shared" si="41"/>
        <v>37065.884151901977</v>
      </c>
      <c r="L60" s="5">
        <f t="shared" si="41"/>
        <v>3600.7242515840758</v>
      </c>
      <c r="M60" s="5">
        <f t="shared" si="41"/>
        <v>1072.1606852989869</v>
      </c>
      <c r="N60" s="15">
        <f t="shared" si="42"/>
        <v>2.5314512089051666E-2</v>
      </c>
      <c r="O60" s="15">
        <f t="shared" si="42"/>
        <v>3.1975623986580048E-2</v>
      </c>
      <c r="P60" s="15">
        <f t="shared" si="42"/>
        <v>2.9315623996907236E-2</v>
      </c>
      <c r="Q60" s="5">
        <f t="shared" si="43"/>
        <v>5461.4576077152651</v>
      </c>
      <c r="R60" s="5">
        <f t="shared" si="43"/>
        <v>5374.8466032670513</v>
      </c>
      <c r="S60" s="5">
        <f t="shared" si="43"/>
        <v>2294.7439538259314</v>
      </c>
      <c r="T60" s="5">
        <f t="shared" si="44"/>
        <v>134.7237520187339</v>
      </c>
      <c r="U60" s="5">
        <f t="shared" si="44"/>
        <v>570.66169484412251</v>
      </c>
      <c r="V60" s="5">
        <f t="shared" si="44"/>
        <v>631.94040949149985</v>
      </c>
      <c r="W60" s="15">
        <f t="shared" si="45"/>
        <v>-1.0734613539272964E-2</v>
      </c>
      <c r="X60" s="15">
        <f t="shared" si="45"/>
        <v>-1.217998157191269E-2</v>
      </c>
      <c r="Y60" s="15">
        <f t="shared" si="45"/>
        <v>-9.7425357312937999E-3</v>
      </c>
      <c r="Z60" s="5">
        <f t="shared" si="32"/>
        <v>12222.51545428879</v>
      </c>
      <c r="AA60" s="5">
        <f t="shared" si="32"/>
        <v>15079.446074051251</v>
      </c>
      <c r="AB60" s="5">
        <f t="shared" si="32"/>
        <v>5422.3494031663949</v>
      </c>
      <c r="AC60" s="16">
        <f t="shared" si="33"/>
        <v>2.2775748473561408</v>
      </c>
      <c r="AD60" s="16">
        <f t="shared" si="33"/>
        <v>2.8788561228217606</v>
      </c>
      <c r="AE60" s="16">
        <f t="shared" si="33"/>
        <v>2.4409295268228397</v>
      </c>
      <c r="AF60" s="15">
        <f t="shared" si="34"/>
        <v>-4.0504037456468023E-3</v>
      </c>
      <c r="AG60" s="15">
        <f t="shared" si="34"/>
        <v>2.9673830763510267E-4</v>
      </c>
      <c r="AH60" s="15">
        <f t="shared" si="34"/>
        <v>9.7937136394747881E-3</v>
      </c>
      <c r="AI60" s="1">
        <f t="shared" si="36"/>
        <v>62139.784126811006</v>
      </c>
      <c r="AJ60" s="1">
        <f t="shared" si="36"/>
        <v>13343.445431201339</v>
      </c>
      <c r="AK60" s="1">
        <f t="shared" si="36"/>
        <v>4958.9335384075521</v>
      </c>
      <c r="AL60" s="14">
        <f t="shared" si="46"/>
        <v>16.522601281590887</v>
      </c>
      <c r="AM60" s="14">
        <f t="shared" si="46"/>
        <v>2.5992961569272608</v>
      </c>
      <c r="AN60" s="14">
        <f t="shared" si="46"/>
        <v>0.99344051215612184</v>
      </c>
      <c r="AO60" s="11">
        <f t="shared" si="47"/>
        <v>1.9808566510408902E-2</v>
      </c>
      <c r="AP60" s="11">
        <f t="shared" si="47"/>
        <v>2.4953569362370868E-2</v>
      </c>
      <c r="AQ60" s="11">
        <f t="shared" si="47"/>
        <v>2.2636035910466916E-2</v>
      </c>
      <c r="AR60" s="1">
        <f t="shared" si="26"/>
        <v>40538.19408886286</v>
      </c>
      <c r="AS60" s="1">
        <f t="shared" si="26"/>
        <v>9418.6216664414496</v>
      </c>
      <c r="AT60" s="1">
        <f t="shared" si="26"/>
        <v>3631.2663652454685</v>
      </c>
      <c r="AU60" s="1">
        <f t="shared" si="27"/>
        <v>8107.6388177725721</v>
      </c>
      <c r="AV60" s="1">
        <f t="shared" si="27"/>
        <v>1883.7243332882899</v>
      </c>
      <c r="AW60" s="1">
        <f t="shared" si="27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 t="shared" si="16"/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7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8"/>
        <v>0</v>
      </c>
      <c r="BP60" s="2">
        <f t="shared" si="18"/>
        <v>0</v>
      </c>
      <c r="BQ60" s="2">
        <f t="shared" si="18"/>
        <v>0</v>
      </c>
      <c r="BR60" s="11">
        <f t="shared" si="19"/>
        <v>5.1905794116508169E-2</v>
      </c>
      <c r="BS60" s="17">
        <v>0</v>
      </c>
      <c r="BT60" s="17">
        <v>0</v>
      </c>
      <c r="BU60" s="12">
        <f>(BU$3*temphigh!$I170+BU$4*temphigh!$I170^2+BU$5*temphigh!$I170^6)*(K60/K$56)^$BW$1</f>
        <v>3.5528650201256347</v>
      </c>
      <c r="BV60" s="12">
        <f>(BV$3*temphigh!$I170+BV$4*temphigh!$I170^2+BV$5*temphigh!$I170^6)*(L60/L$56)^$BW$1</f>
        <v>1.814885678061551</v>
      </c>
      <c r="BW60" s="12">
        <f>(BW$3*temphigh!$I170+BW$4*temphigh!$I170^2+BW$5*temphigh!$I170^6)*(M60/M$56)^$BW$1</f>
        <v>0.63926034619024885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>
      <c r="A61" s="2">
        <f t="shared" si="37"/>
        <v>2015</v>
      </c>
      <c r="B61" s="5">
        <f t="shared" si="38"/>
        <v>1097.1558543808846</v>
      </c>
      <c r="C61" s="5">
        <f t="shared" si="38"/>
        <v>2632.1379552508383</v>
      </c>
      <c r="D61" s="5">
        <f t="shared" si="38"/>
        <v>3430.1655948482567</v>
      </c>
      <c r="E61" s="15">
        <f t="shared" si="39"/>
        <v>3.1786740651932547E-3</v>
      </c>
      <c r="F61" s="15">
        <f t="shared" si="39"/>
        <v>6.2622010559480017E-3</v>
      </c>
      <c r="G61" s="15">
        <f t="shared" si="39"/>
        <v>1.2784060695835708E-2</v>
      </c>
      <c r="H61" s="5">
        <f t="shared" si="40"/>
        <v>43168.888391399545</v>
      </c>
      <c r="I61" s="5">
        <f t="shared" si="40"/>
        <v>9955.6706503831356</v>
      </c>
      <c r="J61" s="5">
        <f t="shared" si="40"/>
        <v>3808.9736551648857</v>
      </c>
      <c r="K61" s="5">
        <f t="shared" si="41"/>
        <v>39346.176952917383</v>
      </c>
      <c r="L61" s="5">
        <f t="shared" si="41"/>
        <v>3782.3513887342497</v>
      </c>
      <c r="M61" s="5">
        <f t="shared" si="41"/>
        <v>1110.4343361397941</v>
      </c>
      <c r="N61" s="15">
        <f t="shared" si="42"/>
        <v>6.1519989423978183E-2</v>
      </c>
      <c r="O61" s="15">
        <f t="shared" si="42"/>
        <v>5.0441834603210722E-2</v>
      </c>
      <c r="P61" s="15">
        <f t="shared" si="42"/>
        <v>3.5697681668055203E-2</v>
      </c>
      <c r="Q61" s="5">
        <f t="shared" si="43"/>
        <v>5753.4434481870649</v>
      </c>
      <c r="R61" s="5">
        <f t="shared" si="43"/>
        <v>5612.1215151338965</v>
      </c>
      <c r="S61" s="5">
        <f t="shared" si="43"/>
        <v>2383.593655592183</v>
      </c>
      <c r="T61" s="5">
        <f t="shared" si="44"/>
        <v>133.27754460625195</v>
      </c>
      <c r="U61" s="5">
        <f t="shared" si="44"/>
        <v>563.71104591712458</v>
      </c>
      <c r="V61" s="5">
        <f t="shared" si="44"/>
        <v>625.78370747198051</v>
      </c>
      <c r="W61" s="15">
        <f t="shared" si="45"/>
        <v>-1.0734613539272964E-2</v>
      </c>
      <c r="X61" s="15">
        <f t="shared" si="45"/>
        <v>-1.217998157191269E-2</v>
      </c>
      <c r="Y61" s="15">
        <f t="shared" si="45"/>
        <v>-9.7425357312937999E-3</v>
      </c>
      <c r="Z61" s="5">
        <f t="shared" si="32"/>
        <v>12388.495997258295</v>
      </c>
      <c r="AA61" s="5">
        <f t="shared" si="32"/>
        <v>15478.001606555576</v>
      </c>
      <c r="AB61" s="5">
        <f t="shared" si="32"/>
        <v>5656.1658826279245</v>
      </c>
      <c r="AC61" s="16">
        <f t="shared" si="33"/>
        <v>2.2683497496634186</v>
      </c>
      <c r="AD61" s="16">
        <f t="shared" si="33"/>
        <v>2.8797103897155716</v>
      </c>
      <c r="AE61" s="16">
        <f t="shared" si="33"/>
        <v>2.4648352916226814</v>
      </c>
      <c r="AF61" s="15">
        <f t="shared" si="34"/>
        <v>-4.0504037456468023E-3</v>
      </c>
      <c r="AG61" s="15">
        <f t="shared" si="34"/>
        <v>2.9673830763510267E-4</v>
      </c>
      <c r="AH61" s="15">
        <f t="shared" si="34"/>
        <v>9.7937136394747881E-3</v>
      </c>
      <c r="AI61" s="1">
        <f t="shared" si="36"/>
        <v>64033.444531902482</v>
      </c>
      <c r="AJ61" s="1">
        <f t="shared" si="36"/>
        <v>13892.825221369494</v>
      </c>
      <c r="AK61" s="1">
        <f t="shared" si="36"/>
        <v>5189.2934576158905</v>
      </c>
      <c r="AL61" s="14">
        <f t="shared" si="46"/>
        <v>16.846617437538136</v>
      </c>
      <c r="AM61" s="14">
        <f t="shared" si="46"/>
        <v>2.663509256703037</v>
      </c>
      <c r="AN61" s="14">
        <f t="shared" si="46"/>
        <v>1.0157031917131196</v>
      </c>
      <c r="AO61" s="11">
        <f t="shared" si="47"/>
        <v>1.9610480845304812E-2</v>
      </c>
      <c r="AP61" s="11">
        <f t="shared" si="47"/>
        <v>2.4704033668747159E-2</v>
      </c>
      <c r="AQ61" s="11">
        <f t="shared" si="47"/>
        <v>2.2409675551362248E-2</v>
      </c>
      <c r="AR61" s="1">
        <f>MAX(0.3*B61,AL61*AI61^$AR$5*B61^(1-$AR$5)*(1-BI60+BU60/100))</f>
        <v>43168.888391399545</v>
      </c>
      <c r="AS61" s="1">
        <f t="shared" ref="AS61:AS124" si="48">MAX(0.3*C61,AM61*AJ61^$AR$5*C61^(1-$AR$5)*(1-BJ60+BV60/100))</f>
        <v>9955.6706503831356</v>
      </c>
      <c r="AT61" s="1">
        <f t="shared" ref="AT61:AT124" si="49">MAX(0.3*D61,AN61*AK61^$AR$5*D61^(1-$AR$5)*(1-BK60+BW60/100))</f>
        <v>3808.9736551648857</v>
      </c>
      <c r="AU61" s="1">
        <f t="shared" si="27"/>
        <v>8633.7776782799101</v>
      </c>
      <c r="AV61" s="1">
        <f t="shared" si="27"/>
        <v>1991.1341300766271</v>
      </c>
      <c r="AW61" s="1">
        <f t="shared" si="27"/>
        <v>761.79473103297721</v>
      </c>
      <c r="AX61" s="1">
        <f t="shared" si="14"/>
        <v>31476.941562333905</v>
      </c>
      <c r="AY61" s="1">
        <f t="shared" si="3"/>
        <v>3025.8811109873991</v>
      </c>
      <c r="AZ61" s="1">
        <f t="shared" si="3"/>
        <v>888.34746891183522</v>
      </c>
      <c r="BA61" s="1">
        <f t="shared" si="15"/>
        <v>11363.254750990603</v>
      </c>
      <c r="BB61" s="1">
        <f t="shared" si="15"/>
        <v>21096.474120298342</v>
      </c>
      <c r="BC61" s="1">
        <f t="shared" si="15"/>
        <v>23288.639237277021</v>
      </c>
      <c r="BD61" s="1">
        <f t="shared" si="16"/>
        <v>55748.368108565963</v>
      </c>
      <c r="BE61" s="2">
        <f>econmid!BF1</f>
        <v>0.10267381546003281</v>
      </c>
      <c r="BF61" s="2">
        <f>econmid!BG1</f>
        <v>5.3843849789935803E-2</v>
      </c>
      <c r="BG61" s="2">
        <f>econmid!BH1</f>
        <v>1.5408460323634668E-2</v>
      </c>
      <c r="BH61" s="2">
        <f t="shared" si="4"/>
        <v>6.540417511498596E-2</v>
      </c>
      <c r="BI61" s="2">
        <f t="shared" si="17"/>
        <v>1.0541912381120872E-3</v>
      </c>
      <c r="BJ61" s="2">
        <f t="shared" si="5"/>
        <v>2.8991601602011702E-4</v>
      </c>
      <c r="BK61" s="2">
        <f t="shared" si="5"/>
        <v>2.3742064954502379E-5</v>
      </c>
      <c r="BL61" s="2">
        <f t="shared" si="6"/>
        <v>45.508263901251993</v>
      </c>
      <c r="BM61" s="2">
        <f t="shared" si="6"/>
        <v>2.8863083717674858</v>
      </c>
      <c r="BN61" s="2">
        <f t="shared" si="6"/>
        <v>9.0432899930913066E-2</v>
      </c>
      <c r="BO61" s="2">
        <f t="shared" si="18"/>
        <v>71.555328125290231</v>
      </c>
      <c r="BP61" s="2">
        <f t="shared" si="18"/>
        <v>6.926625913131601</v>
      </c>
      <c r="BQ61" s="2">
        <f t="shared" si="18"/>
        <v>2.0752722129185353</v>
      </c>
      <c r="BR61" s="11">
        <f t="shared" si="19"/>
        <v>8.30571422558046E-2</v>
      </c>
      <c r="BS61" s="17">
        <v>1</v>
      </c>
      <c r="BT61" s="17">
        <v>1</v>
      </c>
      <c r="BU61" s="12">
        <f>(BU$3*temphigh!$I171+BU$4*temphigh!$I171^2+BU$5*temphigh!$I171^6)*(K61/K$56)^$BW$1</f>
        <v>3.5213003186261478</v>
      </c>
      <c r="BV61" s="12">
        <f>(BV$3*temphigh!$I171+BV$4*temphigh!$I171^2+BV$5*temphigh!$I171^6)*(L61/L$56)^$BW$1</f>
        <v>1.7903507293655025</v>
      </c>
      <c r="BW61" s="12">
        <f>(BW$3*temphigh!$I171+BW$4*temphigh!$I171^2+BW$5*temphigh!$I171^6)*(M61/M$56)^$BW$1</f>
        <v>0.6159550828104795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>
      <c r="A62" s="2">
        <f t="shared" si="37"/>
        <v>2016</v>
      </c>
      <c r="B62" s="5">
        <f t="shared" si="38"/>
        <v>1100.4689801976904</v>
      </c>
      <c r="C62" s="5">
        <f t="shared" si="38"/>
        <v>2647.7967834794722</v>
      </c>
      <c r="D62" s="5">
        <f t="shared" si="38"/>
        <v>3471.8244677514986</v>
      </c>
      <c r="E62" s="15">
        <f t="shared" si="39"/>
        <v>3.019740361933592E-3</v>
      </c>
      <c r="F62" s="15">
        <f t="shared" si="39"/>
        <v>5.9490910031506014E-3</v>
      </c>
      <c r="G62" s="15">
        <f t="shared" si="39"/>
        <v>1.2144857661043923E-2</v>
      </c>
      <c r="H62" s="5">
        <f t="shared" si="40"/>
        <v>44357.628375521585</v>
      </c>
      <c r="I62" s="5">
        <f t="shared" si="40"/>
        <v>10329.523030595423</v>
      </c>
      <c r="J62" s="5">
        <f t="shared" si="40"/>
        <v>3966.3759168696511</v>
      </c>
      <c r="K62" s="5">
        <f t="shared" si="41"/>
        <v>40307.931594358161</v>
      </c>
      <c r="L62" s="5">
        <f t="shared" si="41"/>
        <v>3901.1766669726771</v>
      </c>
      <c r="M62" s="5">
        <f t="shared" si="41"/>
        <v>1142.4471351336622</v>
      </c>
      <c r="N62" s="15">
        <f t="shared" si="42"/>
        <v>2.4443407617254387E-2</v>
      </c>
      <c r="O62" s="15">
        <f t="shared" si="42"/>
        <v>3.1415716316667286E-2</v>
      </c>
      <c r="P62" s="15">
        <f t="shared" si="42"/>
        <v>2.8829078813569664E-2</v>
      </c>
      <c r="Q62" s="5">
        <f t="shared" si="43"/>
        <v>5848.414092500564</v>
      </c>
      <c r="R62" s="5">
        <f t="shared" si="43"/>
        <v>5751.9438280077838</v>
      </c>
      <c r="S62" s="5">
        <f t="shared" si="43"/>
        <v>2457.9115425903142</v>
      </c>
      <c r="T62" s="5">
        <f t="shared" si="44"/>
        <v>131.84686167144062</v>
      </c>
      <c r="U62" s="5">
        <f t="shared" si="44"/>
        <v>556.84505576597041</v>
      </c>
      <c r="V62" s="5">
        <f t="shared" si="44"/>
        <v>619.68698734187319</v>
      </c>
      <c r="W62" s="15">
        <f t="shared" si="45"/>
        <v>-1.0734613539272964E-2</v>
      </c>
      <c r="X62" s="15">
        <f t="shared" si="45"/>
        <v>-1.217998157191269E-2</v>
      </c>
      <c r="Y62" s="15">
        <f t="shared" si="45"/>
        <v>-9.7425357312937999E-3</v>
      </c>
      <c r="Z62" s="5">
        <f t="shared" ref="Z62:AB125" si="50">Q61*AC62*(1-BE61)</f>
        <v>11663.41066753479</v>
      </c>
      <c r="AA62" s="5">
        <f t="shared" si="50"/>
        <v>15295.6363079479</v>
      </c>
      <c r="AB62" s="5">
        <f t="shared" si="50"/>
        <v>5841.2915976568893</v>
      </c>
      <c r="AC62" s="16">
        <f t="shared" si="33"/>
        <v>2.259162017340945</v>
      </c>
      <c r="AD62" s="16">
        <f t="shared" si="33"/>
        <v>2.8805649101030948</v>
      </c>
      <c r="AE62" s="16">
        <f t="shared" si="33"/>
        <v>2.4889751826373052</v>
      </c>
      <c r="AF62" s="15">
        <f t="shared" si="34"/>
        <v>-4.0504037456468023E-3</v>
      </c>
      <c r="AG62" s="15">
        <f t="shared" si="34"/>
        <v>2.9673830763510267E-4</v>
      </c>
      <c r="AH62" s="15">
        <f t="shared" si="34"/>
        <v>9.7937136394747881E-3</v>
      </c>
      <c r="AI62" s="1">
        <f t="shared" si="36"/>
        <v>66263.877756992137</v>
      </c>
      <c r="AJ62" s="1">
        <f t="shared" si="36"/>
        <v>14494.676829309172</v>
      </c>
      <c r="AK62" s="1">
        <f t="shared" si="36"/>
        <v>5432.1588428872792</v>
      </c>
      <c r="AL62" s="14">
        <f t="shared" si="46"/>
        <v>17.173684003419485</v>
      </c>
      <c r="AM62" s="14">
        <f t="shared" si="46"/>
        <v>2.7286506848341023</v>
      </c>
      <c r="AN62" s="14">
        <f t="shared" si="46"/>
        <v>1.0382371549060661</v>
      </c>
      <c r="AO62" s="11">
        <f t="shared" si="47"/>
        <v>1.9414376036851765E-2</v>
      </c>
      <c r="AP62" s="11">
        <f t="shared" si="47"/>
        <v>2.4456993332059685E-2</v>
      </c>
      <c r="AQ62" s="11">
        <f t="shared" si="47"/>
        <v>2.2185578795848624E-2</v>
      </c>
      <c r="AR62" s="1">
        <f t="shared" ref="AR62:AR125" si="51">MAX(0.3*B62,AL62*AI62^$AR$5*B62^(1-$AR$5)*(1-BI61+BU61/100))</f>
        <v>44357.628375521585</v>
      </c>
      <c r="AS62" s="1">
        <f t="shared" si="48"/>
        <v>10329.523030595423</v>
      </c>
      <c r="AT62" s="1">
        <f t="shared" si="49"/>
        <v>3966.3759168696511</v>
      </c>
      <c r="AU62" s="1">
        <f t="shared" si="27"/>
        <v>8871.525675104318</v>
      </c>
      <c r="AV62" s="1">
        <f t="shared" si="27"/>
        <v>2065.9046061190847</v>
      </c>
      <c r="AW62" s="1">
        <f t="shared" si="27"/>
        <v>793.2751833739303</v>
      </c>
      <c r="AX62" s="1">
        <f t="shared" si="14"/>
        <v>32246.345275486525</v>
      </c>
      <c r="AY62" s="1">
        <f t="shared" si="3"/>
        <v>3120.9413335781423</v>
      </c>
      <c r="AZ62" s="1">
        <f t="shared" si="3"/>
        <v>913.95770810692966</v>
      </c>
      <c r="BA62" s="1">
        <f t="shared" si="15"/>
        <v>11424.144548577009</v>
      </c>
      <c r="BB62" s="1">
        <f t="shared" si="15"/>
        <v>21303.881516014473</v>
      </c>
      <c r="BC62" s="1">
        <f t="shared" si="15"/>
        <v>23670.150345695838</v>
      </c>
      <c r="BD62" s="1">
        <f t="shared" si="16"/>
        <v>54755.511077948853</v>
      </c>
      <c r="BE62" s="2">
        <f t="shared" ref="BE62:BG70" si="52">BE61</f>
        <v>0.10267381546003281</v>
      </c>
      <c r="BF62" s="2">
        <f t="shared" si="52"/>
        <v>5.3843849789935803E-2</v>
      </c>
      <c r="BG62" s="2">
        <f t="shared" si="52"/>
        <v>1.5408460323634668E-2</v>
      </c>
      <c r="BH62" s="2">
        <f t="shared" si="4"/>
        <v>6.4362388316008351E-2</v>
      </c>
      <c r="BI62" s="2">
        <f t="shared" si="17"/>
        <v>1.0541912381120872E-3</v>
      </c>
      <c r="BJ62" s="2">
        <f t="shared" si="5"/>
        <v>2.8991601602011702E-4</v>
      </c>
      <c r="BK62" s="2">
        <f t="shared" si="5"/>
        <v>2.3742064954502379E-5</v>
      </c>
      <c r="BL62" s="2">
        <f t="shared" si="6"/>
        <v>46.761423176906952</v>
      </c>
      <c r="BM62" s="2">
        <f t="shared" si="6"/>
        <v>2.9946941644182701</v>
      </c>
      <c r="BN62" s="2">
        <f t="shared" si="6"/>
        <v>9.4169954652293192E-2</v>
      </c>
      <c r="BO62" s="2">
        <f t="shared" si="18"/>
        <v>78.096657656926041</v>
      </c>
      <c r="BP62" s="2">
        <f t="shared" si="18"/>
        <v>7.2724177701853456</v>
      </c>
      <c r="BQ62" s="2">
        <f t="shared" si="18"/>
        <v>2.092542203105265</v>
      </c>
      <c r="BR62" s="11">
        <f t="shared" si="19"/>
        <v>5.1559362358424926E-2</v>
      </c>
      <c r="BS62" s="17">
        <f>BS61/(1+BR61)</f>
        <v>0.92331231749895282</v>
      </c>
      <c r="BT62" s="17">
        <f>BT61/(1+BR$5)</f>
        <v>0.970873786407767</v>
      </c>
      <c r="BU62" s="12">
        <f>(BU$3*temphigh!$I172+BU$4*temphigh!$I172^2+BU$5*temphigh!$I172^6)*(K62/K$56)^$BW$1</f>
        <v>3.5187138679278065</v>
      </c>
      <c r="BV62" s="12">
        <f>(BV$3*temphigh!$I172+BV$4*temphigh!$I172^2+BV$5*temphigh!$I172^6)*(L62/L$56)^$BW$1</f>
        <v>1.7722403231032458</v>
      </c>
      <c r="BW62" s="12">
        <f>(BW$3*temphigh!$I172+BW$4*temphigh!$I172^2+BW$5*temphigh!$I172^6)*(M62/M$56)^$BW$1</f>
        <v>0.59226078133487037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>
      <c r="A63" s="2">
        <f t="shared" si="37"/>
        <v>2017</v>
      </c>
      <c r="B63" s="5">
        <f t="shared" si="38"/>
        <v>1103.6259542644214</v>
      </c>
      <c r="C63" s="5">
        <f t="shared" si="38"/>
        <v>2662.7611683011023</v>
      </c>
      <c r="D63" s="5">
        <f t="shared" si="38"/>
        <v>3511.8810410372216</v>
      </c>
      <c r="E63" s="15">
        <f t="shared" si="39"/>
        <v>2.8687533438369124E-3</v>
      </c>
      <c r="F63" s="15">
        <f t="shared" si="39"/>
        <v>5.6516364529930708E-3</v>
      </c>
      <c r="G63" s="15">
        <f t="shared" si="39"/>
        <v>1.1537614777991726E-2</v>
      </c>
      <c r="H63" s="5">
        <f t="shared" si="40"/>
        <v>45615.763517577405</v>
      </c>
      <c r="I63" s="5">
        <f t="shared" si="40"/>
        <v>10714.419568125386</v>
      </c>
      <c r="J63" s="5">
        <f t="shared" si="40"/>
        <v>4126.879447056589</v>
      </c>
      <c r="K63" s="5">
        <f t="shared" si="41"/>
        <v>41332.630264192005</v>
      </c>
      <c r="L63" s="5">
        <f t="shared" si="41"/>
        <v>4023.8004428168115</v>
      </c>
      <c r="M63" s="5">
        <f t="shared" si="41"/>
        <v>1175.1193730177515</v>
      </c>
      <c r="N63" s="15">
        <f t="shared" si="42"/>
        <v>2.5421762648254242E-2</v>
      </c>
      <c r="O63" s="15">
        <f t="shared" si="42"/>
        <v>3.143251031983918E-2</v>
      </c>
      <c r="P63" s="15">
        <f t="shared" si="42"/>
        <v>2.8598468042257963E-2</v>
      </c>
      <c r="Q63" s="5">
        <f t="shared" si="43"/>
        <v>5949.7341271847372</v>
      </c>
      <c r="R63" s="5">
        <f t="shared" si="43"/>
        <v>5893.602484235661</v>
      </c>
      <c r="S63" s="5">
        <f t="shared" si="43"/>
        <v>2532.4581890487389</v>
      </c>
      <c r="T63" s="5">
        <f t="shared" si="44"/>
        <v>130.43153656503173</v>
      </c>
      <c r="U63" s="5">
        <f t="shared" si="44"/>
        <v>550.06269324833022</v>
      </c>
      <c r="V63" s="5">
        <f t="shared" si="44"/>
        <v>613.64966472547724</v>
      </c>
      <c r="W63" s="15">
        <f t="shared" si="45"/>
        <v>-1.0734613539272964E-2</v>
      </c>
      <c r="X63" s="15">
        <f t="shared" si="45"/>
        <v>-1.217998157191269E-2</v>
      </c>
      <c r="Y63" s="15">
        <f t="shared" si="45"/>
        <v>-9.7425357312937999E-3</v>
      </c>
      <c r="Z63" s="5">
        <f t="shared" si="50"/>
        <v>11807.914328510991</v>
      </c>
      <c r="AA63" s="5">
        <f t="shared" si="50"/>
        <v>15681.368899330979</v>
      </c>
      <c r="AB63" s="5">
        <f t="shared" si="50"/>
        <v>6082.4084074292787</v>
      </c>
      <c r="AC63" s="16">
        <f t="shared" si="33"/>
        <v>2.2500114990438842</v>
      </c>
      <c r="AD63" s="16">
        <f t="shared" si="33"/>
        <v>2.8814196840595518</v>
      </c>
      <c r="AE63" s="16">
        <f t="shared" si="33"/>
        <v>2.5133514928318146</v>
      </c>
      <c r="AF63" s="15">
        <f t="shared" si="34"/>
        <v>-4.0504037456468023E-3</v>
      </c>
      <c r="AG63" s="15">
        <f t="shared" si="34"/>
        <v>2.9673830763510267E-4</v>
      </c>
      <c r="AH63" s="15">
        <f t="shared" si="34"/>
        <v>9.7937136394747881E-3</v>
      </c>
      <c r="AI63" s="1">
        <f t="shared" si="36"/>
        <v>68509.015656397241</v>
      </c>
      <c r="AJ63" s="1">
        <f t="shared" si="36"/>
        <v>15111.113752497338</v>
      </c>
      <c r="AK63" s="1">
        <f t="shared" si="36"/>
        <v>5682.218141972482</v>
      </c>
      <c r="AL63" s="14">
        <f t="shared" si="46"/>
        <v>17.50376619900813</v>
      </c>
      <c r="AM63" s="14">
        <f t="shared" si="46"/>
        <v>2.7947179305225651</v>
      </c>
      <c r="AN63" s="14">
        <f t="shared" si="46"/>
        <v>1.061040708192923</v>
      </c>
      <c r="AO63" s="11">
        <f t="shared" si="47"/>
        <v>1.9220232276483246E-2</v>
      </c>
      <c r="AP63" s="11">
        <f t="shared" si="47"/>
        <v>2.4212423398739087E-2</v>
      </c>
      <c r="AQ63" s="11">
        <f t="shared" si="47"/>
        <v>2.1963723007890137E-2</v>
      </c>
      <c r="AR63" s="1">
        <f t="shared" si="51"/>
        <v>45615.763517577405</v>
      </c>
      <c r="AS63" s="1">
        <f t="shared" si="48"/>
        <v>10714.419568125386</v>
      </c>
      <c r="AT63" s="1">
        <f t="shared" si="49"/>
        <v>4126.879447056589</v>
      </c>
      <c r="AU63" s="1">
        <f t="shared" si="27"/>
        <v>9123.1527035154813</v>
      </c>
      <c r="AV63" s="1">
        <f t="shared" si="27"/>
        <v>2142.8839136250772</v>
      </c>
      <c r="AW63" s="1">
        <f t="shared" si="27"/>
        <v>825.37588941131787</v>
      </c>
      <c r="AX63" s="1">
        <f t="shared" si="14"/>
        <v>33066.104211353602</v>
      </c>
      <c r="AY63" s="1">
        <f t="shared" si="3"/>
        <v>3219.0403542534496</v>
      </c>
      <c r="AZ63" s="1">
        <f t="shared" si="3"/>
        <v>940.0954984142013</v>
      </c>
      <c r="BA63" s="1">
        <f t="shared" si="15"/>
        <v>11484.623031503546</v>
      </c>
      <c r="BB63" s="1">
        <f t="shared" si="15"/>
        <v>21506.69210014995</v>
      </c>
      <c r="BC63" s="1">
        <f t="shared" si="15"/>
        <v>24042.272511280604</v>
      </c>
      <c r="BD63" s="1">
        <f t="shared" si="16"/>
        <v>53759.626395451123</v>
      </c>
      <c r="BE63" s="2">
        <f t="shared" si="52"/>
        <v>0.10267381546003281</v>
      </c>
      <c r="BF63" s="2">
        <f t="shared" si="52"/>
        <v>5.3843849789935803E-2</v>
      </c>
      <c r="BG63" s="2">
        <f t="shared" si="52"/>
        <v>1.5408460323634668E-2</v>
      </c>
      <c r="BH63" s="2">
        <f t="shared" si="4"/>
        <v>6.4054842997791753E-2</v>
      </c>
      <c r="BI63" s="2">
        <f t="shared" si="17"/>
        <v>1.0541912381120872E-3</v>
      </c>
      <c r="BJ63" s="2">
        <f t="shared" si="5"/>
        <v>2.8991601602011702E-4</v>
      </c>
      <c r="BK63" s="2">
        <f t="shared" si="5"/>
        <v>2.3742064954502379E-5</v>
      </c>
      <c r="BL63" s="2">
        <f t="shared" si="6"/>
        <v>48.087738220023105</v>
      </c>
      <c r="BM63" s="2">
        <f t="shared" si="6"/>
        <v>3.1062818351588946</v>
      </c>
      <c r="BN63" s="2">
        <f t="shared" si="6"/>
        <v>9.7980639891418406E-2</v>
      </c>
      <c r="BO63" s="2">
        <f t="shared" si="18"/>
        <v>79.328903567050986</v>
      </c>
      <c r="BP63" s="2">
        <f t="shared" si="18"/>
        <v>7.3578474113583905</v>
      </c>
      <c r="BQ63" s="2">
        <f t="shared" si="18"/>
        <v>2.0909105065264955</v>
      </c>
      <c r="BR63" s="11">
        <f t="shared" si="19"/>
        <v>5.2509800399421741E-2</v>
      </c>
      <c r="BS63" s="17">
        <f t="shared" ref="BS63:BS126" si="53">BS62/(1+BR62)</f>
        <v>0.87804107932447939</v>
      </c>
      <c r="BT63" s="17">
        <f t="shared" ref="BT63:BT126" si="54">BT62/(1+BR$5)</f>
        <v>0.94259590913375435</v>
      </c>
      <c r="BU63" s="12">
        <f>(BU$3*temphigh!$I173+BU$4*temphigh!$I173^2+BU$5*temphigh!$I173^6)*(K63/K$56)^$BW$1</f>
        <v>3.5127021120436104</v>
      </c>
      <c r="BV63" s="12">
        <f>(BV$3*temphigh!$I173+BV$4*temphigh!$I173^2+BV$5*temphigh!$I173^6)*(L63/L$56)^$BW$1</f>
        <v>1.7522501146420739</v>
      </c>
      <c r="BW63" s="12">
        <f>(BW$3*temphigh!$I173+BW$4*temphigh!$I173^2+BW$5*temphigh!$I173^6)*(M63/M$56)^$BW$1</f>
        <v>0.56718181922185407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>
      <c r="A64" s="2">
        <f t="shared" si="37"/>
        <v>2018</v>
      </c>
      <c r="B64" s="5">
        <f t="shared" si="38"/>
        <v>1106.6336833787307</v>
      </c>
      <c r="C64" s="5">
        <f t="shared" si="38"/>
        <v>2677.0576784812679</v>
      </c>
      <c r="D64" s="5">
        <f t="shared" si="38"/>
        <v>3550.3738351049601</v>
      </c>
      <c r="E64" s="15">
        <f t="shared" si="39"/>
        <v>2.7253156766450667E-3</v>
      </c>
      <c r="F64" s="15">
        <f t="shared" si="39"/>
        <v>5.3690546303434171E-3</v>
      </c>
      <c r="G64" s="15">
        <f t="shared" si="39"/>
        <v>1.0960734039092139E-2</v>
      </c>
      <c r="H64" s="5">
        <f t="shared" si="40"/>
        <v>46887.333540317944</v>
      </c>
      <c r="I64" s="5">
        <f t="shared" si="40"/>
        <v>11106.79252005184</v>
      </c>
      <c r="J64" s="5">
        <f t="shared" si="40"/>
        <v>4290.2992180320807</v>
      </c>
      <c r="K64" s="5">
        <f t="shared" si="41"/>
        <v>42369.335259309453</v>
      </c>
      <c r="L64" s="5">
        <f t="shared" si="41"/>
        <v>4148.8805449843276</v>
      </c>
      <c r="M64" s="5">
        <f t="shared" si="41"/>
        <v>1208.407738816396</v>
      </c>
      <c r="N64" s="15">
        <f t="shared" si="42"/>
        <v>2.5081999100734276E-2</v>
      </c>
      <c r="O64" s="15">
        <f t="shared" si="42"/>
        <v>3.1085065958180502E-2</v>
      </c>
      <c r="P64" s="15">
        <f t="shared" si="42"/>
        <v>2.8327646163434972E-2</v>
      </c>
      <c r="Q64" s="5">
        <f t="shared" si="43"/>
        <v>6049.9384965290537</v>
      </c>
      <c r="R64" s="5">
        <f t="shared" si="43"/>
        <v>6035.0194352348644</v>
      </c>
      <c r="S64" s="5">
        <f t="shared" si="43"/>
        <v>2607.091106603214</v>
      </c>
      <c r="T64" s="5">
        <f t="shared" si="44"/>
        <v>129.03140442667257</v>
      </c>
      <c r="U64" s="5">
        <f t="shared" si="44"/>
        <v>543.36293978116885</v>
      </c>
      <c r="V64" s="5">
        <f t="shared" si="44"/>
        <v>607.67116094039284</v>
      </c>
      <c r="W64" s="15">
        <f t="shared" si="45"/>
        <v>-1.0734613539272964E-2</v>
      </c>
      <c r="X64" s="15">
        <f t="shared" si="45"/>
        <v>-1.217998157191269E-2</v>
      </c>
      <c r="Y64" s="15">
        <f t="shared" si="45"/>
        <v>-9.7425357312937999E-3</v>
      </c>
      <c r="Z64" s="5">
        <f t="shared" si="50"/>
        <v>11963.823504779384</v>
      </c>
      <c r="AA64" s="5">
        <f t="shared" si="50"/>
        <v>16072.336925956137</v>
      </c>
      <c r="AB64" s="5">
        <f t="shared" si="50"/>
        <v>6328.2594349761439</v>
      </c>
      <c r="AC64" s="16">
        <f t="shared" si="33"/>
        <v>2.2408980440404083</v>
      </c>
      <c r="AD64" s="16">
        <f t="shared" si="33"/>
        <v>2.8822747116601861</v>
      </c>
      <c r="AE64" s="16">
        <f t="shared" si="33"/>
        <v>2.5379665376279559</v>
      </c>
      <c r="AF64" s="15">
        <f t="shared" si="34"/>
        <v>-4.0504037456468023E-3</v>
      </c>
      <c r="AG64" s="15">
        <f t="shared" si="34"/>
        <v>2.9673830763510267E-4</v>
      </c>
      <c r="AH64" s="15">
        <f t="shared" si="34"/>
        <v>9.7937136394747881E-3</v>
      </c>
      <c r="AI64" s="1">
        <f t="shared" si="36"/>
        <v>70781.266794273004</v>
      </c>
      <c r="AJ64" s="1">
        <f t="shared" si="36"/>
        <v>15742.886290872682</v>
      </c>
      <c r="AK64" s="1">
        <f t="shared" si="36"/>
        <v>5939.372217186552</v>
      </c>
      <c r="AL64" s="14">
        <f t="shared" si="46"/>
        <v>17.83682838654574</v>
      </c>
      <c r="AM64" s="14">
        <f t="shared" si="46"/>
        <v>2.8617081553982868</v>
      </c>
      <c r="AN64" s="14">
        <f t="shared" si="46"/>
        <v>1.0841120683656196</v>
      </c>
      <c r="AO64" s="11">
        <f t="shared" si="47"/>
        <v>1.9028029953718415E-2</v>
      </c>
      <c r="AP64" s="11">
        <f t="shared" si="47"/>
        <v>2.3970299164751695E-2</v>
      </c>
      <c r="AQ64" s="11">
        <f t="shared" si="47"/>
        <v>2.1744085777811235E-2</v>
      </c>
      <c r="AR64" s="1">
        <f t="shared" si="51"/>
        <v>46887.333540317944</v>
      </c>
      <c r="AS64" s="1">
        <f t="shared" si="48"/>
        <v>11106.79252005184</v>
      </c>
      <c r="AT64" s="1">
        <f t="shared" si="49"/>
        <v>4290.2992180320807</v>
      </c>
      <c r="AU64" s="1">
        <f t="shared" si="27"/>
        <v>9377.46670806359</v>
      </c>
      <c r="AV64" s="1">
        <f t="shared" si="27"/>
        <v>2221.3585040103681</v>
      </c>
      <c r="AW64" s="1">
        <f t="shared" si="27"/>
        <v>858.05984360641617</v>
      </c>
      <c r="AX64" s="1">
        <f t="shared" si="14"/>
        <v>33895.468207447557</v>
      </c>
      <c r="AY64" s="1">
        <f t="shared" si="3"/>
        <v>3319.1044359874613</v>
      </c>
      <c r="AZ64" s="1">
        <f t="shared" si="3"/>
        <v>966.72619105311674</v>
      </c>
      <c r="BA64" s="1">
        <f t="shared" si="15"/>
        <v>11543.336457697613</v>
      </c>
      <c r="BB64" s="1">
        <f t="shared" si="15"/>
        <v>21704.112017819043</v>
      </c>
      <c r="BC64" s="1">
        <f t="shared" si="15"/>
        <v>24404.969034234258</v>
      </c>
      <c r="BD64" s="1">
        <f t="shared" si="16"/>
        <v>52760.129025594601</v>
      </c>
      <c r="BE64" s="2">
        <f t="shared" si="52"/>
        <v>0.10267381546003281</v>
      </c>
      <c r="BF64" s="2">
        <f t="shared" si="52"/>
        <v>5.3843849789935803E-2</v>
      </c>
      <c r="BG64" s="2">
        <f t="shared" si="52"/>
        <v>1.5408460323634668E-2</v>
      </c>
      <c r="BH64" s="2">
        <f t="shared" si="4"/>
        <v>6.3765855641534169E-2</v>
      </c>
      <c r="BI64" s="2">
        <f t="shared" si="17"/>
        <v>1.0541912381120872E-3</v>
      </c>
      <c r="BJ64" s="2">
        <f t="shared" si="5"/>
        <v>2.8991601602011702E-4</v>
      </c>
      <c r="BK64" s="2">
        <f t="shared" si="5"/>
        <v>2.3742064954502379E-5</v>
      </c>
      <c r="BL64" s="2">
        <f t="shared" si="6"/>
        <v>49.428216196642168</v>
      </c>
      <c r="BM64" s="2">
        <f t="shared" si="6"/>
        <v>3.220037038175465</v>
      </c>
      <c r="BN64" s="2">
        <f t="shared" si="6"/>
        <v>0.10186056270876842</v>
      </c>
      <c r="BO64" s="2">
        <f t="shared" si="18"/>
        <v>80.47764043674573</v>
      </c>
      <c r="BP64" s="2">
        <f t="shared" si="18"/>
        <v>7.4417612180821937</v>
      </c>
      <c r="BQ64" s="2">
        <f t="shared" si="18"/>
        <v>2.08926027628377</v>
      </c>
      <c r="BR64" s="11">
        <f t="shared" si="19"/>
        <v>5.238791171752008E-2</v>
      </c>
      <c r="BS64" s="17">
        <f t="shared" si="53"/>
        <v>0.83423553775106662</v>
      </c>
      <c r="BT64" s="17">
        <f t="shared" si="54"/>
        <v>0.9151416593531595</v>
      </c>
      <c r="BU64" s="12">
        <f>(BU$3*temphigh!$I174+BU$4*temphigh!$I174^2+BU$5*temphigh!$I174^6)*(K64/K$56)^$BW$1</f>
        <v>3.5043520797311905</v>
      </c>
      <c r="BV64" s="12">
        <f>(BV$3*temphigh!$I174+BV$4*temphigh!$I174^2+BV$5*temphigh!$I174^6)*(L64/L$56)^$BW$1</f>
        <v>1.7305009738485742</v>
      </c>
      <c r="BW64" s="12">
        <f>(BW$3*temphigh!$I174+BW$4*temphigh!$I174^2+BW$5*temphigh!$I174^6)*(M64/M$56)^$BW$1</f>
        <v>0.54068481034566651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>
      <c r="A65" s="2">
        <f t="shared" si="37"/>
        <v>2019</v>
      </c>
      <c r="B65" s="5">
        <f t="shared" si="38"/>
        <v>1109.4988131980654</v>
      </c>
      <c r="C65" s="5">
        <f t="shared" si="38"/>
        <v>2690.7122839593967</v>
      </c>
      <c r="D65" s="5">
        <f t="shared" si="38"/>
        <v>3587.3428032836</v>
      </c>
      <c r="E65" s="15">
        <f t="shared" si="39"/>
        <v>2.5890498928128132E-3</v>
      </c>
      <c r="F65" s="15">
        <f t="shared" si="39"/>
        <v>5.1006018988262458E-3</v>
      </c>
      <c r="G65" s="15">
        <f t="shared" si="39"/>
        <v>1.0412697337137532E-2</v>
      </c>
      <c r="H65" s="5">
        <f t="shared" si="40"/>
        <v>48172.659279472173</v>
      </c>
      <c r="I65" s="5">
        <f t="shared" si="40"/>
        <v>11506.620513577856</v>
      </c>
      <c r="J65" s="5">
        <f t="shared" si="40"/>
        <v>4456.5732579632358</v>
      </c>
      <c r="K65" s="5">
        <f t="shared" si="41"/>
        <v>43418.396402441656</v>
      </c>
      <c r="L65" s="5">
        <f t="shared" si="41"/>
        <v>4276.4217423669716</v>
      </c>
      <c r="M65" s="5">
        <f t="shared" si="41"/>
        <v>1242.3048206834328</v>
      </c>
      <c r="N65" s="15">
        <f t="shared" si="42"/>
        <v>2.4759915082729567E-2</v>
      </c>
      <c r="O65" s="15">
        <f t="shared" si="42"/>
        <v>3.0741111005673893E-2</v>
      </c>
      <c r="P65" s="15">
        <f t="shared" si="42"/>
        <v>2.8051030110282316E-2</v>
      </c>
      <c r="Q65" s="5">
        <f t="shared" si="43"/>
        <v>6149.061822513906</v>
      </c>
      <c r="R65" s="5">
        <f t="shared" si="43"/>
        <v>6176.1186018240614</v>
      </c>
      <c r="S65" s="5">
        <f t="shared" si="43"/>
        <v>2681.7469820067895</v>
      </c>
      <c r="T65" s="5">
        <f t="shared" si="44"/>
        <v>127.6463021657226</v>
      </c>
      <c r="U65" s="5">
        <f t="shared" si="44"/>
        <v>536.7447891877739</v>
      </c>
      <c r="V65" s="5">
        <f t="shared" si="44"/>
        <v>601.75090294205427</v>
      </c>
      <c r="W65" s="15">
        <f t="shared" si="45"/>
        <v>-1.0734613539272964E-2</v>
      </c>
      <c r="X65" s="15">
        <f t="shared" si="45"/>
        <v>-1.217998157191269E-2</v>
      </c>
      <c r="Y65" s="15">
        <f t="shared" si="45"/>
        <v>-9.7425357312937999E-3</v>
      </c>
      <c r="Z65" s="5">
        <f t="shared" si="50"/>
        <v>12116.041661296131</v>
      </c>
      <c r="AA65" s="5">
        <f t="shared" si="50"/>
        <v>16462.876256600885</v>
      </c>
      <c r="AB65" s="5">
        <f t="shared" si="50"/>
        <v>6578.5603370795634</v>
      </c>
      <c r="AC65" s="16">
        <f t="shared" si="33"/>
        <v>2.2318215022092143</v>
      </c>
      <c r="AD65" s="16">
        <f t="shared" si="33"/>
        <v>2.8831299929802636</v>
      </c>
      <c r="AE65" s="16">
        <f t="shared" si="33"/>
        <v>2.5628226551240534</v>
      </c>
      <c r="AF65" s="15">
        <f t="shared" si="34"/>
        <v>-4.0504037456468023E-3</v>
      </c>
      <c r="AG65" s="15">
        <f t="shared" si="34"/>
        <v>2.9673830763510267E-4</v>
      </c>
      <c r="AH65" s="15">
        <f t="shared" si="34"/>
        <v>9.7937136394747881E-3</v>
      </c>
      <c r="AI65" s="1">
        <f t="shared" si="36"/>
        <v>73080.606822909293</v>
      </c>
      <c r="AJ65" s="1">
        <f t="shared" si="36"/>
        <v>16389.956165795782</v>
      </c>
      <c r="AK65" s="1">
        <f t="shared" si="36"/>
        <v>6203.4948390743139</v>
      </c>
      <c r="AL65" s="14">
        <f t="shared" si="46"/>
        <v>18.17283409431608</v>
      </c>
      <c r="AM65" s="14">
        <f t="shared" si="46"/>
        <v>2.9296181959993226</v>
      </c>
      <c r="AN65" s="14">
        <f t="shared" si="46"/>
        <v>1.1074493639148488</v>
      </c>
      <c r="AO65" s="11">
        <f t="shared" si="47"/>
        <v>1.8837749654181231E-2</v>
      </c>
      <c r="AP65" s="11">
        <f t="shared" si="47"/>
        <v>2.373059617310418E-2</v>
      </c>
      <c r="AQ65" s="11">
        <f t="shared" si="47"/>
        <v>2.1526644920033124E-2</v>
      </c>
      <c r="AR65" s="1">
        <f t="shared" si="51"/>
        <v>48172.659279472173</v>
      </c>
      <c r="AS65" s="1">
        <f t="shared" si="48"/>
        <v>11506.620513577856</v>
      </c>
      <c r="AT65" s="1">
        <f t="shared" si="49"/>
        <v>4456.5732579632358</v>
      </c>
      <c r="AU65" s="1">
        <f t="shared" si="27"/>
        <v>9634.5318558944346</v>
      </c>
      <c r="AV65" s="1">
        <f t="shared" si="27"/>
        <v>2301.3241027155714</v>
      </c>
      <c r="AW65" s="1">
        <f t="shared" si="27"/>
        <v>891.31465159264724</v>
      </c>
      <c r="AX65" s="1">
        <f t="shared" si="14"/>
        <v>34734.717121953334</v>
      </c>
      <c r="AY65" s="1">
        <f t="shared" si="3"/>
        <v>3421.1373938935772</v>
      </c>
      <c r="AZ65" s="1">
        <f t="shared" si="3"/>
        <v>993.84385654674622</v>
      </c>
      <c r="BA65" s="1">
        <f t="shared" si="15"/>
        <v>11600.359248634115</v>
      </c>
      <c r="BB65" s="1">
        <f t="shared" si="15"/>
        <v>21896.285624324682</v>
      </c>
      <c r="BC65" s="1">
        <f t="shared" si="15"/>
        <v>24758.333732968211</v>
      </c>
      <c r="BD65" s="1">
        <f t="shared" si="16"/>
        <v>51758.793967971695</v>
      </c>
      <c r="BE65" s="2">
        <f t="shared" si="52"/>
        <v>0.10267381546003281</v>
      </c>
      <c r="BF65" s="2">
        <f t="shared" si="52"/>
        <v>5.3843849789935803E-2</v>
      </c>
      <c r="BG65" s="2">
        <f t="shared" si="52"/>
        <v>1.5408460323634668E-2</v>
      </c>
      <c r="BH65" s="2">
        <f t="shared" si="4"/>
        <v>6.3479818764684073E-2</v>
      </c>
      <c r="BI65" s="2">
        <f t="shared" si="17"/>
        <v>1.0541912381120872E-3</v>
      </c>
      <c r="BJ65" s="2">
        <f t="shared" si="5"/>
        <v>2.8991601602011702E-4</v>
      </c>
      <c r="BK65" s="2">
        <f t="shared" si="5"/>
        <v>2.3742064954502379E-5</v>
      </c>
      <c r="BL65" s="2">
        <f t="shared" si="6"/>
        <v>50.783195328978501</v>
      </c>
      <c r="BM65" s="2">
        <f t="shared" si="6"/>
        <v>3.3359535771518449</v>
      </c>
      <c r="BN65" s="2">
        <f t="shared" si="6"/>
        <v>0.10580825176506144</v>
      </c>
      <c r="BO65" s="2">
        <f t="shared" si="18"/>
        <v>81.644993758637341</v>
      </c>
      <c r="BP65" s="2">
        <f t="shared" si="18"/>
        <v>7.5267618715710594</v>
      </c>
      <c r="BQ65" s="2">
        <f t="shared" si="18"/>
        <v>2.0876583539912379</v>
      </c>
      <c r="BR65" s="11">
        <f t="shared" si="19"/>
        <v>5.2269769158176577E-2</v>
      </c>
      <c r="BS65" s="17">
        <f t="shared" si="53"/>
        <v>0.79270725980648715</v>
      </c>
      <c r="BT65" s="17">
        <f t="shared" si="54"/>
        <v>0.88848704791568878</v>
      </c>
      <c r="BU65" s="12">
        <f>(BU$3*temphigh!$I175+BU$4*temphigh!$I175^2+BU$5*temphigh!$I175^6)*(K65/K$56)^$BW$1</f>
        <v>3.4935957211311019</v>
      </c>
      <c r="BV65" s="12">
        <f>(BV$3*temphigh!$I175+BV$4*temphigh!$I175^2+BV$5*temphigh!$I175^6)*(L65/L$56)^$BW$1</f>
        <v>1.7069500487849203</v>
      </c>
      <c r="BW65" s="12">
        <f>(BW$3*temphigh!$I175+BW$4*temphigh!$I175^2+BW$5*temphigh!$I175^6)*(M65/M$56)^$BW$1</f>
        <v>0.51272918553124436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>
      <c r="A66" s="2">
        <f t="shared" si="37"/>
        <v>2020</v>
      </c>
      <c r="B66" s="5">
        <f t="shared" si="38"/>
        <v>1112.2277335922824</v>
      </c>
      <c r="C66" s="5">
        <f t="shared" si="38"/>
        <v>2703.7503235349172</v>
      </c>
      <c r="D66" s="5">
        <f t="shared" si="38"/>
        <v>3622.8290223959934</v>
      </c>
      <c r="E66" s="15">
        <f t="shared" si="39"/>
        <v>2.4595973981721723E-3</v>
      </c>
      <c r="F66" s="15">
        <f t="shared" si="39"/>
        <v>4.8455718038849334E-3</v>
      </c>
      <c r="G66" s="15">
        <f t="shared" si="39"/>
        <v>9.8920624702806548E-3</v>
      </c>
      <c r="H66" s="5">
        <f t="shared" si="40"/>
        <v>49471.566018562371</v>
      </c>
      <c r="I66" s="5">
        <f t="shared" si="40"/>
        <v>11913.863613943789</v>
      </c>
      <c r="J66" s="5">
        <f t="shared" si="40"/>
        <v>4625.6400688847862</v>
      </c>
      <c r="K66" s="5">
        <f t="shared" si="41"/>
        <v>44479.70907790502</v>
      </c>
      <c r="L66" s="5">
        <f t="shared" si="41"/>
        <v>4406.4215213361322</v>
      </c>
      <c r="M66" s="5">
        <f t="shared" si="41"/>
        <v>1276.8033049005369</v>
      </c>
      <c r="N66" s="15">
        <f t="shared" si="42"/>
        <v>2.4443847847952282E-2</v>
      </c>
      <c r="O66" s="15">
        <f t="shared" si="42"/>
        <v>3.0399195121762368E-2</v>
      </c>
      <c r="P66" s="15">
        <f t="shared" si="42"/>
        <v>2.7769741888408195E-2</v>
      </c>
      <c r="Q66" s="5">
        <f t="shared" si="43"/>
        <v>6247.0748565055828</v>
      </c>
      <c r="R66" s="5">
        <f t="shared" si="43"/>
        <v>6316.8168343952811</v>
      </c>
      <c r="S66" s="5">
        <f t="shared" si="43"/>
        <v>2756.3649046927458</v>
      </c>
      <c r="T66" s="5">
        <f t="shared" si="44"/>
        <v>126.2760684422563</v>
      </c>
      <c r="U66" s="5">
        <f t="shared" si="44"/>
        <v>530.20724754664661</v>
      </c>
      <c r="V66" s="5">
        <f t="shared" si="44"/>
        <v>595.88832326880299</v>
      </c>
      <c r="W66" s="15">
        <f t="shared" si="45"/>
        <v>-1.0734613539272964E-2</v>
      </c>
      <c r="X66" s="15">
        <f t="shared" si="45"/>
        <v>-1.217998157191269E-2</v>
      </c>
      <c r="Y66" s="15">
        <f t="shared" si="45"/>
        <v>-9.7425357312937999E-3</v>
      </c>
      <c r="Z66" s="5">
        <f t="shared" si="50"/>
        <v>12264.674245981218</v>
      </c>
      <c r="AA66" s="5">
        <f t="shared" si="50"/>
        <v>16852.778809453812</v>
      </c>
      <c r="AB66" s="5">
        <f t="shared" si="50"/>
        <v>6833.2155009989692</v>
      </c>
      <c r="AC66" s="16">
        <f t="shared" si="33"/>
        <v>2.2227817240370511</v>
      </c>
      <c r="AD66" s="16">
        <f t="shared" si="33"/>
        <v>2.8839855280950726</v>
      </c>
      <c r="AE66" s="16">
        <f t="shared" si="33"/>
        <v>2.587922206317097</v>
      </c>
      <c r="AF66" s="15">
        <f t="shared" si="34"/>
        <v>-4.0504037456468023E-3</v>
      </c>
      <c r="AG66" s="15">
        <f t="shared" si="34"/>
        <v>2.9673830763510267E-4</v>
      </c>
      <c r="AH66" s="15">
        <f t="shared" si="34"/>
        <v>9.7937136394747881E-3</v>
      </c>
      <c r="AI66" s="1">
        <f t="shared" si="36"/>
        <v>75407.077996512788</v>
      </c>
      <c r="AJ66" s="1">
        <f t="shared" si="36"/>
        <v>17052.284651931775</v>
      </c>
      <c r="AK66" s="1">
        <f t="shared" si="36"/>
        <v>6474.4600067595302</v>
      </c>
      <c r="AL66" s="14">
        <f t="shared" si="46"/>
        <v>18.511746040500022</v>
      </c>
      <c r="AM66" s="14">
        <f t="shared" si="46"/>
        <v>2.9984445664864543</v>
      </c>
      <c r="AN66" s="14">
        <f t="shared" si="46"/>
        <v>1.1310506364465212</v>
      </c>
      <c r="AO66" s="11">
        <f t="shared" si="47"/>
        <v>1.864937215763942E-2</v>
      </c>
      <c r="AP66" s="11">
        <f t="shared" si="47"/>
        <v>2.3493290211373138E-2</v>
      </c>
      <c r="AQ66" s="11">
        <f t="shared" si="47"/>
        <v>2.1311378470832792E-2</v>
      </c>
      <c r="AR66" s="1">
        <f t="shared" si="51"/>
        <v>49471.566018562371</v>
      </c>
      <c r="AS66" s="1">
        <f t="shared" si="48"/>
        <v>11913.863613943789</v>
      </c>
      <c r="AT66" s="1">
        <f t="shared" si="49"/>
        <v>4625.6400688847862</v>
      </c>
      <c r="AU66" s="1">
        <f t="shared" si="27"/>
        <v>9894.3132037124742</v>
      </c>
      <c r="AV66" s="1">
        <f t="shared" si="27"/>
        <v>2382.7727227887581</v>
      </c>
      <c r="AW66" s="1">
        <f t="shared" si="27"/>
        <v>925.12801377695723</v>
      </c>
      <c r="AX66" s="1">
        <f t="shared" si="14"/>
        <v>35583.767262324014</v>
      </c>
      <c r="AY66" s="1">
        <f t="shared" si="3"/>
        <v>3525.137217068906</v>
      </c>
      <c r="AZ66" s="1">
        <f t="shared" si="3"/>
        <v>1021.4426439204296</v>
      </c>
      <c r="BA66" s="1">
        <f t="shared" si="15"/>
        <v>11655.751625991035</v>
      </c>
      <c r="BB66" s="1">
        <f t="shared" si="15"/>
        <v>22083.352953988233</v>
      </c>
      <c r="BC66" s="1">
        <f t="shared" si="15"/>
        <v>25102.47818985187</v>
      </c>
      <c r="BD66" s="1">
        <f t="shared" si="16"/>
        <v>50757.266184324202</v>
      </c>
      <c r="BE66" s="2">
        <f t="shared" si="52"/>
        <v>0.10267381546003281</v>
      </c>
      <c r="BF66" s="2">
        <f t="shared" si="52"/>
        <v>5.3843849789935803E-2</v>
      </c>
      <c r="BG66" s="2">
        <f t="shared" si="52"/>
        <v>1.5408460323634668E-2</v>
      </c>
      <c r="BH66" s="2">
        <f t="shared" si="4"/>
        <v>6.3196842009546339E-2</v>
      </c>
      <c r="BI66" s="2">
        <f t="shared" si="17"/>
        <v>1.0541912381120872E-3</v>
      </c>
      <c r="BJ66" s="2">
        <f t="shared" si="5"/>
        <v>2.8991601602011702E-4</v>
      </c>
      <c r="BK66" s="2">
        <f t="shared" si="5"/>
        <v>2.3742064954502379E-5</v>
      </c>
      <c r="BL66" s="2">
        <f t="shared" si="6"/>
        <v>52.15249143245213</v>
      </c>
      <c r="BM66" s="2">
        <f t="shared" si="6"/>
        <v>3.4540198743616171</v>
      </c>
      <c r="BN66" s="2">
        <f t="shared" si="6"/>
        <v>0.10982224697161146</v>
      </c>
      <c r="BO66" s="2">
        <f t="shared" si="18"/>
        <v>82.830319632387926</v>
      </c>
      <c r="BP66" s="2">
        <f t="shared" si="18"/>
        <v>7.6128487782337588</v>
      </c>
      <c r="BQ66" s="2">
        <f t="shared" si="18"/>
        <v>2.0861040153762511</v>
      </c>
      <c r="BR66" s="11">
        <f t="shared" si="19"/>
        <v>5.2146772863989027E-2</v>
      </c>
      <c r="BS66" s="17">
        <f t="shared" si="53"/>
        <v>0.75333083116191646</v>
      </c>
      <c r="BT66" s="17">
        <f t="shared" si="54"/>
        <v>0.86260878438416388</v>
      </c>
      <c r="BU66" s="12">
        <f>(BU$3*temphigh!$I176+BU$4*temphigh!$I176^2+BU$5*temphigh!$I176^6)*(K66/K$56)^$BW$1</f>
        <v>3.480367917174819</v>
      </c>
      <c r="BV66" s="12">
        <f>(BV$3*temphigh!$I176+BV$4*temphigh!$I176^2+BV$5*temphigh!$I176^6)*(L66/L$56)^$BW$1</f>
        <v>1.6815518736024715</v>
      </c>
      <c r="BW66" s="12">
        <f>(BW$3*temphigh!$I176+BW$4*temphigh!$I176^2+BW$5*temphigh!$I176^6)*(M66/M$56)^$BW$1</f>
        <v>0.48327326310829533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>
      <c r="A67" s="2">
        <f t="shared" si="37"/>
        <v>2021</v>
      </c>
      <c r="B67" s="5">
        <f t="shared" si="38"/>
        <v>1114.8265844100149</v>
      </c>
      <c r="C67" s="5">
        <f t="shared" si="38"/>
        <v>2716.19647905076</v>
      </c>
      <c r="D67" s="5">
        <f t="shared" si="38"/>
        <v>3656.8744108542464</v>
      </c>
      <c r="E67" s="15">
        <f t="shared" si="39"/>
        <v>2.3366175282635636E-3</v>
      </c>
      <c r="F67" s="15">
        <f t="shared" si="39"/>
        <v>4.6032932136906863E-3</v>
      </c>
      <c r="G67" s="15">
        <f t="shared" si="39"/>
        <v>9.397459346766621E-3</v>
      </c>
      <c r="H67" s="5">
        <f t="shared" si="40"/>
        <v>50783.866355040002</v>
      </c>
      <c r="I67" s="5">
        <f t="shared" si="40"/>
        <v>12328.479023761874</v>
      </c>
      <c r="J67" s="5">
        <f t="shared" si="40"/>
        <v>4797.4388628964525</v>
      </c>
      <c r="K67" s="5">
        <f t="shared" si="41"/>
        <v>45553.15334708822</v>
      </c>
      <c r="L67" s="5">
        <f t="shared" si="41"/>
        <v>4538.8760050489263</v>
      </c>
      <c r="M67" s="5">
        <f t="shared" si="41"/>
        <v>1311.8959865443589</v>
      </c>
      <c r="N67" s="15">
        <f t="shared" si="42"/>
        <v>2.4133347349531764E-2</v>
      </c>
      <c r="O67" s="15">
        <f t="shared" si="42"/>
        <v>3.0059421930344721E-2</v>
      </c>
      <c r="P67" s="15">
        <f t="shared" si="42"/>
        <v>2.7484798566178359E-2</v>
      </c>
      <c r="Q67" s="5">
        <f t="shared" si="43"/>
        <v>6343.9481936326802</v>
      </c>
      <c r="R67" s="5">
        <f t="shared" si="43"/>
        <v>6457.0326661204535</v>
      </c>
      <c r="S67" s="5">
        <f t="shared" si="43"/>
        <v>2830.8864448330987</v>
      </c>
      <c r="T67" s="5">
        <f t="shared" si="44"/>
        <v>124.9205436482699</v>
      </c>
      <c r="U67" s="5">
        <f t="shared" si="44"/>
        <v>523.74933304223396</v>
      </c>
      <c r="V67" s="5">
        <f t="shared" si="44"/>
        <v>590.08285998749591</v>
      </c>
      <c r="W67" s="15">
        <f t="shared" si="45"/>
        <v>-1.0734613539272964E-2</v>
      </c>
      <c r="X67" s="15">
        <f t="shared" si="45"/>
        <v>-1.217998157191269E-2</v>
      </c>
      <c r="Y67" s="15">
        <f t="shared" si="45"/>
        <v>-9.7425357312937999E-3</v>
      </c>
      <c r="Z67" s="5">
        <f t="shared" si="50"/>
        <v>12409.698439242084</v>
      </c>
      <c r="AA67" s="5">
        <f t="shared" si="50"/>
        <v>17241.816957184637</v>
      </c>
      <c r="AB67" s="5">
        <f t="shared" si="50"/>
        <v>7092.1300574041543</v>
      </c>
      <c r="AC67" s="16">
        <f t="shared" si="33"/>
        <v>2.2137785606162561</v>
      </c>
      <c r="AD67" s="16">
        <f t="shared" si="33"/>
        <v>2.8848413170799239</v>
      </c>
      <c r="AE67" s="16">
        <f t="shared" si="33"/>
        <v>2.6132675753270043</v>
      </c>
      <c r="AF67" s="15">
        <f t="shared" si="34"/>
        <v>-4.0504037456468023E-3</v>
      </c>
      <c r="AG67" s="15">
        <f t="shared" si="34"/>
        <v>2.9673830763510267E-4</v>
      </c>
      <c r="AH67" s="15">
        <f t="shared" si="34"/>
        <v>9.7937136394747881E-3</v>
      </c>
      <c r="AI67" s="1">
        <f t="shared" si="36"/>
        <v>77760.68340057398</v>
      </c>
      <c r="AJ67" s="1">
        <f t="shared" si="36"/>
        <v>17729.828909527358</v>
      </c>
      <c r="AK67" s="1">
        <f t="shared" si="36"/>
        <v>6752.1420198605347</v>
      </c>
      <c r="AL67" s="14">
        <f t="shared" si="46"/>
        <v>18.853526157285042</v>
      </c>
      <c r="AM67" s="14">
        <f t="shared" si="46"/>
        <v>3.0681834615858041</v>
      </c>
      <c r="AN67" s="14">
        <f t="shared" si="46"/>
        <v>1.1549138421476792</v>
      </c>
      <c r="AO67" s="11">
        <f t="shared" si="47"/>
        <v>1.8462878436063025E-2</v>
      </c>
      <c r="AP67" s="11">
        <f t="shared" si="47"/>
        <v>2.3258357309259407E-2</v>
      </c>
      <c r="AQ67" s="11">
        <f t="shared" si="47"/>
        <v>2.1098264686124465E-2</v>
      </c>
      <c r="AR67" s="1">
        <f t="shared" si="51"/>
        <v>50783.866355040002</v>
      </c>
      <c r="AS67" s="1">
        <f t="shared" si="48"/>
        <v>12328.479023761874</v>
      </c>
      <c r="AT67" s="1">
        <f t="shared" si="49"/>
        <v>4797.4388628964525</v>
      </c>
      <c r="AU67" s="1">
        <f t="shared" si="27"/>
        <v>10156.773271008002</v>
      </c>
      <c r="AV67" s="1">
        <f t="shared" si="27"/>
        <v>2465.6958047523749</v>
      </c>
      <c r="AW67" s="1">
        <f t="shared" si="27"/>
        <v>959.48777257929055</v>
      </c>
      <c r="AX67" s="1">
        <f t="shared" si="14"/>
        <v>36442.522677670575</v>
      </c>
      <c r="AY67" s="1">
        <f t="shared" si="3"/>
        <v>3631.1008040391416</v>
      </c>
      <c r="AZ67" s="1">
        <f t="shared" si="3"/>
        <v>1049.5167892354871</v>
      </c>
      <c r="BA67" s="1">
        <f t="shared" si="15"/>
        <v>11709.57163942751</v>
      </c>
      <c r="BB67" s="1">
        <f t="shared" si="15"/>
        <v>22265.453313449758</v>
      </c>
      <c r="BC67" s="1">
        <f t="shared" si="15"/>
        <v>25437.529735385328</v>
      </c>
      <c r="BD67" s="1">
        <f t="shared" si="16"/>
        <v>49757.079200776556</v>
      </c>
      <c r="BE67" s="2">
        <f t="shared" si="52"/>
        <v>0.10267381546003281</v>
      </c>
      <c r="BF67" s="2">
        <f t="shared" si="52"/>
        <v>5.3843849789935803E-2</v>
      </c>
      <c r="BG67" s="2">
        <f t="shared" si="52"/>
        <v>1.5408460323634668E-2</v>
      </c>
      <c r="BH67" s="2">
        <f t="shared" si="4"/>
        <v>6.291688442612485E-2</v>
      </c>
      <c r="BI67" s="2">
        <f t="shared" si="17"/>
        <v>1.0541912381120872E-3</v>
      </c>
      <c r="BJ67" s="2">
        <f t="shared" si="5"/>
        <v>2.8991601602011702E-4</v>
      </c>
      <c r="BK67" s="2">
        <f t="shared" si="5"/>
        <v>2.3742064954502379E-5</v>
      </c>
      <c r="BL67" s="2">
        <f t="shared" si="6"/>
        <v>53.53590694893839</v>
      </c>
      <c r="BM67" s="2">
        <f t="shared" si="6"/>
        <v>3.5742235221566241</v>
      </c>
      <c r="BN67" s="2">
        <f t="shared" si="6"/>
        <v>0.11390110509814161</v>
      </c>
      <c r="BO67" s="2">
        <f t="shared" si="18"/>
        <v>84.033844142352891</v>
      </c>
      <c r="BP67" s="2">
        <f t="shared" si="18"/>
        <v>7.7000327093392444</v>
      </c>
      <c r="BQ67" s="2">
        <f t="shared" si="18"/>
        <v>2.0845964689220455</v>
      </c>
      <c r="BR67" s="11">
        <f t="shared" si="19"/>
        <v>5.201903966903651E-2</v>
      </c>
      <c r="BS67" s="17">
        <f t="shared" si="53"/>
        <v>0.71599405196227262</v>
      </c>
      <c r="BT67" s="17">
        <f t="shared" si="54"/>
        <v>0.83748425668365423</v>
      </c>
      <c r="BU67" s="12">
        <f>(BU$3*temphigh!$I177+BU$4*temphigh!$I177^2+BU$5*temphigh!$I177^6)*(K67/K$56)^$BW$1</f>
        <v>3.464598155189766</v>
      </c>
      <c r="BV67" s="12">
        <f>(BV$3*temphigh!$I177+BV$4*temphigh!$I177^2+BV$5*temphigh!$I177^6)*(L67/L$56)^$BW$1</f>
        <v>1.6542582855526213</v>
      </c>
      <c r="BW67" s="12">
        <f>(BW$3*temphigh!$I177+BW$4*temphigh!$I177^2+BW$5*temphigh!$I177^6)*(M67/M$56)^$BW$1</f>
        <v>0.45227436771773061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>
      <c r="A68" s="2">
        <f t="shared" si="37"/>
        <v>2022</v>
      </c>
      <c r="B68" s="5">
        <f t="shared" si="38"/>
        <v>1117.3012615812161</v>
      </c>
      <c r="C68" s="5">
        <f t="shared" si="38"/>
        <v>2728.0747554288719</v>
      </c>
      <c r="D68" s="5">
        <f t="shared" si="38"/>
        <v>3689.5214730358684</v>
      </c>
      <c r="E68" s="15">
        <f t="shared" si="39"/>
        <v>2.2197866518503854E-3</v>
      </c>
      <c r="F68" s="15">
        <f t="shared" si="39"/>
        <v>4.3731285530061517E-3</v>
      </c>
      <c r="G68" s="15">
        <f t="shared" si="39"/>
        <v>8.9275863794282904E-3</v>
      </c>
      <c r="H68" s="5">
        <f t="shared" si="40"/>
        <v>52109.356485610537</v>
      </c>
      <c r="I68" s="5">
        <f t="shared" si="40"/>
        <v>12750.420915196215</v>
      </c>
      <c r="J68" s="5">
        <f t="shared" si="40"/>
        <v>4971.9095561233025</v>
      </c>
      <c r="K68" s="5">
        <f t="shared" si="41"/>
        <v>46638.590931030405</v>
      </c>
      <c r="L68" s="5">
        <f t="shared" si="41"/>
        <v>4673.7798844488643</v>
      </c>
      <c r="M68" s="5">
        <f t="shared" si="41"/>
        <v>1347.5757201738793</v>
      </c>
      <c r="N68" s="15">
        <f t="shared" si="42"/>
        <v>2.3827935152409552E-2</v>
      </c>
      <c r="O68" s="15">
        <f t="shared" si="42"/>
        <v>2.9721869301975845E-2</v>
      </c>
      <c r="P68" s="15">
        <f t="shared" si="42"/>
        <v>2.7197075069574472E-2</v>
      </c>
      <c r="Q68" s="5">
        <f t="shared" si="43"/>
        <v>6439.6518616890044</v>
      </c>
      <c r="R68" s="5">
        <f t="shared" si="43"/>
        <v>6596.6862355998228</v>
      </c>
      <c r="S68" s="5">
        <f t="shared" si="43"/>
        <v>2905.2555829839844</v>
      </c>
      <c r="T68" s="5">
        <f t="shared" si="44"/>
        <v>123.57956988908984</v>
      </c>
      <c r="U68" s="5">
        <f t="shared" si="44"/>
        <v>517.37007581747798</v>
      </c>
      <c r="V68" s="5">
        <f t="shared" si="44"/>
        <v>584.3339566396437</v>
      </c>
      <c r="W68" s="15">
        <f t="shared" si="45"/>
        <v>-1.0734613539272964E-2</v>
      </c>
      <c r="X68" s="15">
        <f t="shared" si="45"/>
        <v>-1.217998157191269E-2</v>
      </c>
      <c r="Y68" s="15">
        <f t="shared" si="45"/>
        <v>-9.7425357312937999E-3</v>
      </c>
      <c r="Z68" s="5">
        <f t="shared" si="50"/>
        <v>12551.091791358996</v>
      </c>
      <c r="AA68" s="5">
        <f t="shared" si="50"/>
        <v>17629.767397185326</v>
      </c>
      <c r="AB68" s="5">
        <f t="shared" si="50"/>
        <v>7355.2102423395327</v>
      </c>
      <c r="AC68" s="16">
        <f t="shared" si="33"/>
        <v>2.2048118636423033</v>
      </c>
      <c r="AD68" s="16">
        <f t="shared" si="33"/>
        <v>2.8856973600101501</v>
      </c>
      <c r="AE68" s="16">
        <f t="shared" si="33"/>
        <v>2.6388611696230817</v>
      </c>
      <c r="AF68" s="15">
        <f t="shared" si="34"/>
        <v>-4.0504037456468023E-3</v>
      </c>
      <c r="AG68" s="15">
        <f t="shared" si="34"/>
        <v>2.9673830763510267E-4</v>
      </c>
      <c r="AH68" s="15">
        <f t="shared" si="34"/>
        <v>9.7937136394747881E-3</v>
      </c>
      <c r="AI68" s="1">
        <f t="shared" si="36"/>
        <v>80141.388331524591</v>
      </c>
      <c r="AJ68" s="1">
        <f t="shared" si="36"/>
        <v>18422.541823326996</v>
      </c>
      <c r="AK68" s="1">
        <f t="shared" si="36"/>
        <v>7036.415590453772</v>
      </c>
      <c r="AL68" s="14">
        <f t="shared" si="46"/>
        <v>19.198135615202801</v>
      </c>
      <c r="AM68" s="14">
        <f t="shared" si="46"/>
        <v>3.1388307597533278</v>
      </c>
      <c r="AN68" s="14">
        <f t="shared" si="46"/>
        <v>1.1790368532996669</v>
      </c>
      <c r="AO68" s="11">
        <f t="shared" si="47"/>
        <v>1.8278249651702393E-2</v>
      </c>
      <c r="AP68" s="11">
        <f t="shared" si="47"/>
        <v>2.3025773736166811E-2</v>
      </c>
      <c r="AQ68" s="11">
        <f t="shared" si="47"/>
        <v>2.0887282039263221E-2</v>
      </c>
      <c r="AR68" s="1">
        <f t="shared" si="51"/>
        <v>52109.356485610537</v>
      </c>
      <c r="AS68" s="1">
        <f t="shared" si="48"/>
        <v>12750.420915196215</v>
      </c>
      <c r="AT68" s="1">
        <f t="shared" si="49"/>
        <v>4971.9095561233025</v>
      </c>
      <c r="AU68" s="1">
        <f t="shared" si="27"/>
        <v>10421.871297122108</v>
      </c>
      <c r="AV68" s="1">
        <f t="shared" si="27"/>
        <v>2550.0841830392433</v>
      </c>
      <c r="AW68" s="1">
        <f t="shared" si="27"/>
        <v>994.3819112246606</v>
      </c>
      <c r="AX68" s="1">
        <f t="shared" si="14"/>
        <v>37310.872744824323</v>
      </c>
      <c r="AY68" s="1">
        <f t="shared" si="3"/>
        <v>3739.0239075590907</v>
      </c>
      <c r="AZ68" s="1">
        <f t="shared" si="3"/>
        <v>1078.0605761391034</v>
      </c>
      <c r="BA68" s="1">
        <f t="shared" si="15"/>
        <v>11761.875137133873</v>
      </c>
      <c r="BB68" s="1">
        <f t="shared" si="15"/>
        <v>22442.724864306863</v>
      </c>
      <c r="BC68" s="1">
        <f t="shared" si="15"/>
        <v>25763.629384553482</v>
      </c>
      <c r="BD68" s="1">
        <f t="shared" si="16"/>
        <v>48759.658264042941</v>
      </c>
      <c r="BE68" s="2">
        <f t="shared" si="52"/>
        <v>0.10267381546003281</v>
      </c>
      <c r="BF68" s="2">
        <f t="shared" si="52"/>
        <v>5.3843849789935803E-2</v>
      </c>
      <c r="BG68" s="2">
        <f t="shared" si="52"/>
        <v>1.5408460323634668E-2</v>
      </c>
      <c r="BH68" s="2">
        <f t="shared" si="4"/>
        <v>6.263989626015555E-2</v>
      </c>
      <c r="BI68" s="2">
        <f t="shared" si="17"/>
        <v>1.0541912381120872E-3</v>
      </c>
      <c r="BJ68" s="2">
        <f t="shared" si="5"/>
        <v>2.8991601602011702E-4</v>
      </c>
      <c r="BK68" s="2">
        <f t="shared" si="5"/>
        <v>2.3742064954502379E-5</v>
      </c>
      <c r="BL68" s="2">
        <f t="shared" si="6"/>
        <v>54.933227030789894</v>
      </c>
      <c r="BM68" s="2">
        <f t="shared" si="6"/>
        <v>3.6965512343132607</v>
      </c>
      <c r="BN68" s="2">
        <f t="shared" si="6"/>
        <v>0.11804339962939055</v>
      </c>
      <c r="BO68" s="2">
        <f t="shared" si="18"/>
        <v>85.255793527509994</v>
      </c>
      <c r="BP68" s="2">
        <f t="shared" si="18"/>
        <v>7.788324520105566</v>
      </c>
      <c r="BQ68" s="2">
        <f t="shared" si="18"/>
        <v>2.0831347739655683</v>
      </c>
      <c r="BR68" s="11">
        <f t="shared" si="19"/>
        <v>5.1886646499170491E-2</v>
      </c>
      <c r="BS68" s="17">
        <f t="shared" si="53"/>
        <v>0.68059039329509019</v>
      </c>
      <c r="BT68" s="17">
        <f t="shared" si="54"/>
        <v>0.81309151134335356</v>
      </c>
      <c r="BU68" s="12">
        <f>(BU$3*temphigh!$I178+BU$4*temphigh!$I178^2+BU$5*temphigh!$I178^6)*(K68/K$56)^$BW$1</f>
        <v>3.4462115301890801</v>
      </c>
      <c r="BV68" s="12">
        <f>(BV$3*temphigh!$I178+BV$4*temphigh!$I178^2+BV$5*temphigh!$I178^6)*(L68/L$56)^$BW$1</f>
        <v>1.6250189158871062</v>
      </c>
      <c r="BW68" s="12">
        <f>(BW$3*temphigh!$I178+BW$4*temphigh!$I178^2+BW$5*temphigh!$I178^6)*(M68/M$56)^$BW$1</f>
        <v>0.41968899487598565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>
      <c r="A69" s="2">
        <f t="shared" si="37"/>
        <v>2023</v>
      </c>
      <c r="B69" s="5">
        <f t="shared" si="38"/>
        <v>1119.657423486442</v>
      </c>
      <c r="C69" s="5">
        <f t="shared" si="38"/>
        <v>2739.4084659561881</v>
      </c>
      <c r="D69" s="5">
        <f t="shared" si="38"/>
        <v>3720.813068602688</v>
      </c>
      <c r="E69" s="15">
        <f t="shared" si="39"/>
        <v>2.1087973192578662E-3</v>
      </c>
      <c r="F69" s="15">
        <f t="shared" si="39"/>
        <v>4.154472125355844E-3</v>
      </c>
      <c r="G69" s="15">
        <f t="shared" si="39"/>
        <v>8.4812070604568749E-3</v>
      </c>
      <c r="H69" s="5">
        <f t="shared" si="40"/>
        <v>53447.816525727736</v>
      </c>
      <c r="I69" s="5">
        <f t="shared" si="40"/>
        <v>13179.640329630542</v>
      </c>
      <c r="J69" s="5">
        <f t="shared" si="40"/>
        <v>5148.9927526580614</v>
      </c>
      <c r="K69" s="5">
        <f t="shared" si="41"/>
        <v>47735.865814473327</v>
      </c>
      <c r="L69" s="5">
        <f t="shared" si="41"/>
        <v>4811.1263776175119</v>
      </c>
      <c r="M69" s="5">
        <f t="shared" si="41"/>
        <v>1383.8353762264417</v>
      </c>
      <c r="N69" s="15">
        <f t="shared" si="42"/>
        <v>2.3527187711686715E-2</v>
      </c>
      <c r="O69" s="15">
        <f t="shared" si="42"/>
        <v>2.9386598548562848E-2</v>
      </c>
      <c r="P69" s="15">
        <f t="shared" si="42"/>
        <v>2.6907323655166238E-2</v>
      </c>
      <c r="Q69" s="5">
        <f t="shared" si="43"/>
        <v>6534.1554308177483</v>
      </c>
      <c r="R69" s="5">
        <f t="shared" si="43"/>
        <v>6735.6992487725502</v>
      </c>
      <c r="S69" s="5">
        <f t="shared" si="43"/>
        <v>2979.4186355967536</v>
      </c>
      <c r="T69" s="5">
        <f t="shared" si="44"/>
        <v>122.25299096498088</v>
      </c>
      <c r="U69" s="5">
        <f t="shared" si="44"/>
        <v>511.06851782816204</v>
      </c>
      <c r="V69" s="5">
        <f t="shared" si="44"/>
        <v>578.64106218807365</v>
      </c>
      <c r="W69" s="15">
        <f t="shared" si="45"/>
        <v>-1.0734613539272964E-2</v>
      </c>
      <c r="X69" s="15">
        <f t="shared" si="45"/>
        <v>-1.217998157191269E-2</v>
      </c>
      <c r="Y69" s="15">
        <f t="shared" si="45"/>
        <v>-9.7425357312937999E-3</v>
      </c>
      <c r="Z69" s="5">
        <f t="shared" si="50"/>
        <v>12688.831410868121</v>
      </c>
      <c r="AA69" s="5">
        <f t="shared" si="50"/>
        <v>18016.410946929635</v>
      </c>
      <c r="AB69" s="5">
        <f t="shared" si="50"/>
        <v>7622.3633877222119</v>
      </c>
      <c r="AC69" s="16">
        <f t="shared" si="33"/>
        <v>2.19588148541136</v>
      </c>
      <c r="AD69" s="16">
        <f t="shared" si="33"/>
        <v>2.8865536569611066</v>
      </c>
      <c r="AE69" s="16">
        <f t="shared" si="33"/>
        <v>2.6647054202526999</v>
      </c>
      <c r="AF69" s="15">
        <f t="shared" si="34"/>
        <v>-4.0504037456468023E-3</v>
      </c>
      <c r="AG69" s="15">
        <f t="shared" si="34"/>
        <v>2.9673830763510267E-4</v>
      </c>
      <c r="AH69" s="15">
        <f t="shared" si="34"/>
        <v>9.7937136394747881E-3</v>
      </c>
      <c r="AI69" s="1">
        <f t="shared" si="36"/>
        <v>82549.120795494251</v>
      </c>
      <c r="AJ69" s="1">
        <f t="shared" si="36"/>
        <v>19130.37182403354</v>
      </c>
      <c r="AK69" s="1">
        <f t="shared" si="36"/>
        <v>7327.155942633055</v>
      </c>
      <c r="AL69" s="14">
        <f t="shared" si="46"/>
        <v>19.545534847668499</v>
      </c>
      <c r="AM69" s="14">
        <f t="shared" si="46"/>
        <v>3.2103820265548264</v>
      </c>
      <c r="AN69" s="14">
        <f t="shared" si="46"/>
        <v>1.2034174598363268</v>
      </c>
      <c r="AO69" s="11">
        <f t="shared" si="47"/>
        <v>1.8095467155185369E-2</v>
      </c>
      <c r="AP69" s="11">
        <f t="shared" si="47"/>
        <v>2.2795515998805142E-2</v>
      </c>
      <c r="AQ69" s="11">
        <f t="shared" si="47"/>
        <v>2.067840921887059E-2</v>
      </c>
      <c r="AR69" s="1">
        <f t="shared" si="51"/>
        <v>53447.816525727736</v>
      </c>
      <c r="AS69" s="1">
        <f t="shared" si="48"/>
        <v>13179.640329630542</v>
      </c>
      <c r="AT69" s="1">
        <f t="shared" si="49"/>
        <v>5148.9927526580614</v>
      </c>
      <c r="AU69" s="1">
        <f t="shared" si="27"/>
        <v>10689.563305145548</v>
      </c>
      <c r="AV69" s="1">
        <f t="shared" si="27"/>
        <v>2635.9280659261085</v>
      </c>
      <c r="AW69" s="1">
        <f t="shared" si="27"/>
        <v>1029.7985505316124</v>
      </c>
      <c r="AX69" s="1">
        <f t="shared" si="14"/>
        <v>38188.692651578669</v>
      </c>
      <c r="AY69" s="1">
        <f t="shared" si="3"/>
        <v>3848.9011020940102</v>
      </c>
      <c r="AZ69" s="1">
        <f t="shared" si="3"/>
        <v>1107.0683009811532</v>
      </c>
      <c r="BA69" s="1">
        <f t="shared" si="15"/>
        <v>11812.715833327073</v>
      </c>
      <c r="BB69" s="1">
        <f t="shared" si="15"/>
        <v>22615.304271612684</v>
      </c>
      <c r="BC69" s="1">
        <f t="shared" si="15"/>
        <v>26080.92992399877</v>
      </c>
      <c r="BD69" s="1">
        <f t="shared" si="16"/>
        <v>47766.323911484549</v>
      </c>
      <c r="BE69" s="2">
        <f t="shared" si="52"/>
        <v>0.10267381546003281</v>
      </c>
      <c r="BF69" s="2">
        <f t="shared" si="52"/>
        <v>5.3843849789935803E-2</v>
      </c>
      <c r="BG69" s="2">
        <f t="shared" si="52"/>
        <v>1.5408460323634668E-2</v>
      </c>
      <c r="BH69" s="2">
        <f t="shared" si="4"/>
        <v>6.2365819539213441E-2</v>
      </c>
      <c r="BI69" s="2">
        <f t="shared" si="17"/>
        <v>1.0541912381120872E-3</v>
      </c>
      <c r="BJ69" s="2">
        <f t="shared" si="5"/>
        <v>2.8991601602011702E-4</v>
      </c>
      <c r="BK69" s="2">
        <f t="shared" si="5"/>
        <v>2.3742064954502379E-5</v>
      </c>
      <c r="BL69" s="2">
        <f t="shared" si="6"/>
        <v>56.344219877644598</v>
      </c>
      <c r="BM69" s="2">
        <f t="shared" si="6"/>
        <v>3.8209888169445483</v>
      </c>
      <c r="BN69" s="2">
        <f t="shared" si="6"/>
        <v>0.12224772038386969</v>
      </c>
      <c r="BO69" s="2">
        <f t="shared" si="18"/>
        <v>86.496401016156554</v>
      </c>
      <c r="BP69" s="2">
        <f t="shared" si="18"/>
        <v>7.877735208020936</v>
      </c>
      <c r="BQ69" s="2">
        <f t="shared" si="18"/>
        <v>2.0817178741126057</v>
      </c>
      <c r="BR69" s="11">
        <f t="shared" si="19"/>
        <v>5.1749694321047784E-2</v>
      </c>
      <c r="BS69" s="17">
        <f t="shared" si="53"/>
        <v>0.64701875963554867</v>
      </c>
      <c r="BT69" s="17">
        <f t="shared" si="54"/>
        <v>0.7894092343139355</v>
      </c>
      <c r="BU69" s="12">
        <f>(BU$3*temphigh!$I179+BU$4*temphigh!$I179^2+BU$5*temphigh!$I179^6)*(K69/K$56)^$BW$1</f>
        <v>3.4251294861658326</v>
      </c>
      <c r="BV69" s="12">
        <f>(BV$3*temphigh!$I179+BV$4*temphigh!$I179^2+BV$5*temphigh!$I179^6)*(L69/L$56)^$BW$1</f>
        <v>1.5937816114596637</v>
      </c>
      <c r="BW69" s="12">
        <f>(BW$3*temphigh!$I179+BW$4*temphigh!$I179^2+BW$5*temphigh!$I179^6)*(M69/M$56)^$BW$1</f>
        <v>0.38547299209581987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>
      <c r="A70" s="2">
        <f t="shared" si="37"/>
        <v>2024</v>
      </c>
      <c r="B70" s="5">
        <f t="shared" si="38"/>
        <v>1121.9004975309206</v>
      </c>
      <c r="C70" s="5">
        <f t="shared" si="38"/>
        <v>2750.2202222623778</v>
      </c>
      <c r="D70" s="5">
        <f t="shared" si="38"/>
        <v>3750.7922053673574</v>
      </c>
      <c r="E70" s="15">
        <f t="shared" si="39"/>
        <v>2.0033574532949726E-3</v>
      </c>
      <c r="F70" s="15">
        <f t="shared" si="39"/>
        <v>3.946748519088052E-3</v>
      </c>
      <c r="G70" s="15">
        <f t="shared" si="39"/>
        <v>8.0571467074340309E-3</v>
      </c>
      <c r="H70" s="5">
        <f t="shared" si="40"/>
        <v>54799.010739560508</v>
      </c>
      <c r="I70" s="5">
        <f t="shared" si="40"/>
        <v>13616.085078472928</v>
      </c>
      <c r="J70" s="5">
        <f t="shared" si="40"/>
        <v>5328.6297198447755</v>
      </c>
      <c r="K70" s="5">
        <f t="shared" si="41"/>
        <v>48844.804739958854</v>
      </c>
      <c r="L70" s="5">
        <f t="shared" si="41"/>
        <v>4950.9071921782706</v>
      </c>
      <c r="M70" s="5">
        <f t="shared" si="41"/>
        <v>1420.6678024497182</v>
      </c>
      <c r="N70" s="15">
        <f t="shared" si="42"/>
        <v>2.3230728228444519E-2</v>
      </c>
      <c r="O70" s="15">
        <f t="shared" si="42"/>
        <v>2.9053656792524141E-2</v>
      </c>
      <c r="P70" s="15">
        <f t="shared" si="42"/>
        <v>2.6616190665478046E-2</v>
      </c>
      <c r="Q70" s="5">
        <f t="shared" si="43"/>
        <v>6627.4281071388477</v>
      </c>
      <c r="R70" s="5">
        <f t="shared" si="43"/>
        <v>6873.9949434421396</v>
      </c>
      <c r="S70" s="5">
        <f t="shared" si="43"/>
        <v>3053.3241775343381</v>
      </c>
      <c r="T70" s="5">
        <f t="shared" si="44"/>
        <v>120.94065235295159</v>
      </c>
      <c r="U70" s="5">
        <f t="shared" si="44"/>
        <v>504.84371269903028</v>
      </c>
      <c r="V70" s="5">
        <f t="shared" si="44"/>
        <v>573.00363096411252</v>
      </c>
      <c r="W70" s="15">
        <f t="shared" si="45"/>
        <v>-1.0734613539272964E-2</v>
      </c>
      <c r="X70" s="15">
        <f t="shared" si="45"/>
        <v>-1.217998157191269E-2</v>
      </c>
      <c r="Y70" s="15">
        <f t="shared" si="45"/>
        <v>-9.7425357312937999E-3</v>
      </c>
      <c r="Z70" s="5">
        <f t="shared" si="50"/>
        <v>12822.894194624007</v>
      </c>
      <c r="AA70" s="5">
        <f t="shared" si="50"/>
        <v>18401.532446224432</v>
      </c>
      <c r="AB70" s="5">
        <f t="shared" si="50"/>
        <v>7893.4978964846887</v>
      </c>
      <c r="AC70" s="16">
        <f t="shared" si="33"/>
        <v>2.1869872788178535</v>
      </c>
      <c r="AD70" s="16">
        <f t="shared" si="33"/>
        <v>2.8874102080081712</v>
      </c>
      <c r="AE70" s="16">
        <f t="shared" si="33"/>
        <v>2.6908027820722111</v>
      </c>
      <c r="AF70" s="15">
        <f t="shared" si="34"/>
        <v>-4.0504037456468023E-3</v>
      </c>
      <c r="AG70" s="15">
        <f t="shared" si="34"/>
        <v>2.9673830763510267E-4</v>
      </c>
      <c r="AH70" s="15">
        <f t="shared" si="34"/>
        <v>9.7937136394747881E-3</v>
      </c>
      <c r="AI70" s="1">
        <f t="shared" si="36"/>
        <v>84983.772021090379</v>
      </c>
      <c r="AJ70" s="1">
        <f t="shared" si="36"/>
        <v>19853.262707556296</v>
      </c>
      <c r="AK70" s="1">
        <f t="shared" si="36"/>
        <v>7624.2388989013616</v>
      </c>
      <c r="AL70" s="14">
        <f t="shared" si="46"/>
        <v>19.895683575696349</v>
      </c>
      <c r="AM70" s="14">
        <f t="shared" si="46"/>
        <v>3.2828325182549478</v>
      </c>
      <c r="AN70" s="14">
        <f t="shared" si="46"/>
        <v>1.2280533709449999</v>
      </c>
      <c r="AO70" s="11">
        <f t="shared" si="47"/>
        <v>1.7914512483633516E-2</v>
      </c>
      <c r="AP70" s="11">
        <f t="shared" si="47"/>
        <v>2.2567560838817089E-2</v>
      </c>
      <c r="AQ70" s="11">
        <f t="shared" si="47"/>
        <v>2.0471625126681884E-2</v>
      </c>
      <c r="AR70" s="1">
        <f t="shared" si="51"/>
        <v>54799.010739560508</v>
      </c>
      <c r="AS70" s="1">
        <f t="shared" si="48"/>
        <v>13616.085078472928</v>
      </c>
      <c r="AT70" s="1">
        <f t="shared" si="49"/>
        <v>5328.6297198447755</v>
      </c>
      <c r="AU70" s="1">
        <f t="shared" si="27"/>
        <v>10959.802147912102</v>
      </c>
      <c r="AV70" s="1">
        <f t="shared" si="27"/>
        <v>2723.2170156945858</v>
      </c>
      <c r="AW70" s="1">
        <f t="shared" si="27"/>
        <v>1065.7259439689551</v>
      </c>
      <c r="AX70" s="1">
        <f t="shared" si="14"/>
        <v>39075.843791967091</v>
      </c>
      <c r="AY70" s="1">
        <f t="shared" si="14"/>
        <v>3960.7257537426167</v>
      </c>
      <c r="AZ70" s="1">
        <f t="shared" si="14"/>
        <v>1136.5342419597746</v>
      </c>
      <c r="BA70" s="1">
        <f t="shared" si="15"/>
        <v>11862.145373174417</v>
      </c>
      <c r="BB70" s="1">
        <f t="shared" si="15"/>
        <v>22783.326397584759</v>
      </c>
      <c r="BC70" s="1">
        <f t="shared" si="15"/>
        <v>26389.594145572883</v>
      </c>
      <c r="BD70" s="1">
        <f t="shared" si="16"/>
        <v>46778.295777973086</v>
      </c>
      <c r="BE70" s="2">
        <f t="shared" si="52"/>
        <v>0.10267381546003281</v>
      </c>
      <c r="BF70" s="2">
        <f t="shared" si="52"/>
        <v>5.3843849789935803E-2</v>
      </c>
      <c r="BG70" s="2">
        <f t="shared" si="52"/>
        <v>1.5408460323634668E-2</v>
      </c>
      <c r="BH70" s="2">
        <f t="shared" ref="BH70:BH133" si="55">(BE70*Z70+BF70*AA70+BG70*AB70)/(Z70+AA70+AB70)</f>
        <v>6.2094589603698992E-2</v>
      </c>
      <c r="BI70" s="2">
        <f t="shared" si="17"/>
        <v>1.0541912381120872E-3</v>
      </c>
      <c r="BJ70" s="2">
        <f t="shared" si="17"/>
        <v>2.8991601602011702E-4</v>
      </c>
      <c r="BK70" s="2">
        <f t="shared" si="17"/>
        <v>2.3742064954502379E-5</v>
      </c>
      <c r="BL70" s="2">
        <f t="shared" ref="BL70:BN133" si="56">BI70*AR70</f>
        <v>57.768636978854857</v>
      </c>
      <c r="BM70" s="2">
        <f t="shared" si="56"/>
        <v>3.9475211397418337</v>
      </c>
      <c r="BN70" s="2">
        <f t="shared" si="56"/>
        <v>0.12651267292704649</v>
      </c>
      <c r="BO70" s="2">
        <f t="shared" si="18"/>
        <v>87.755906438421164</v>
      </c>
      <c r="BP70" s="2">
        <f t="shared" si="18"/>
        <v>7.9682759230490765</v>
      </c>
      <c r="BQ70" s="2">
        <f t="shared" si="18"/>
        <v>2.0803446252676916</v>
      </c>
      <c r="BR70" s="11">
        <f t="shared" si="19"/>
        <v>5.1608302257473121E-2</v>
      </c>
      <c r="BS70" s="17">
        <f t="shared" si="53"/>
        <v>0.61518321624350802</v>
      </c>
      <c r="BT70" s="17">
        <f t="shared" si="54"/>
        <v>0.76641673234362673</v>
      </c>
      <c r="BU70" s="12">
        <f>(BU$3*temphigh!$I180+BU$4*temphigh!$I180^2+BU$5*temphigh!$I180^6)*(K70/K$56)^$BW$1</f>
        <v>3.4012704453381071</v>
      </c>
      <c r="BV70" s="12">
        <f>(BV$3*temphigh!$I180+BV$4*temphigh!$I180^2+BV$5*temphigh!$I180^6)*(L70/L$56)^$BW$1</f>
        <v>1.5604928122958341</v>
      </c>
      <c r="BW70" s="12">
        <f>(BW$3*temphigh!$I180+BW$4*temphigh!$I180^2+BW$5*temphigh!$I180^6)*(M70/M$56)^$BW$1</f>
        <v>0.34958174745696946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>
      <c r="A71" s="2">
        <f t="shared" si="37"/>
        <v>2025</v>
      </c>
      <c r="B71" s="5">
        <f t="shared" si="38"/>
        <v>1124.0356868683255</v>
      </c>
      <c r="C71" s="5">
        <f t="shared" si="38"/>
        <v>2760.5319284722891</v>
      </c>
      <c r="D71" s="5">
        <f t="shared" si="38"/>
        <v>3779.5018542817152</v>
      </c>
      <c r="E71" s="15">
        <f t="shared" si="39"/>
        <v>1.9031895806302238E-3</v>
      </c>
      <c r="F71" s="15">
        <f t="shared" si="39"/>
        <v>3.749411093133649E-3</v>
      </c>
      <c r="G71" s="15">
        <f t="shared" si="39"/>
        <v>7.6542893720623287E-3</v>
      </c>
      <c r="H71" s="5">
        <f t="shared" si="40"/>
        <v>56162.687741798225</v>
      </c>
      <c r="I71" s="5">
        <f t="shared" si="40"/>
        <v>14059.699647680891</v>
      </c>
      <c r="J71" s="5">
        <f t="shared" si="40"/>
        <v>5510.7623566392158</v>
      </c>
      <c r="K71" s="5">
        <f t="shared" si="41"/>
        <v>49965.21765093867</v>
      </c>
      <c r="L71" s="5">
        <f t="shared" si="41"/>
        <v>5093.1124913529593</v>
      </c>
      <c r="M71" s="5">
        <f t="shared" si="41"/>
        <v>1458.0657899125497</v>
      </c>
      <c r="N71" s="15">
        <f t="shared" si="42"/>
        <v>2.2938220696033129E-2</v>
      </c>
      <c r="O71" s="15">
        <f t="shared" si="42"/>
        <v>2.8723079155948072E-2</v>
      </c>
      <c r="P71" s="15">
        <f t="shared" si="42"/>
        <v>2.6324231040039336E-2</v>
      </c>
      <c r="Q71" s="5">
        <f t="shared" si="43"/>
        <v>6719.4388186430006</v>
      </c>
      <c r="R71" s="5">
        <f t="shared" si="43"/>
        <v>7011.498057560786</v>
      </c>
      <c r="S71" s="5">
        <f t="shared" si="43"/>
        <v>3126.9229628702697</v>
      </c>
      <c r="T71" s="5">
        <f t="shared" si="44"/>
        <v>119.64240118875509</v>
      </c>
      <c r="U71" s="5">
        <f t="shared" si="44"/>
        <v>498.69472558166012</v>
      </c>
      <c r="V71" s="5">
        <f t="shared" si="44"/>
        <v>567.42112261528359</v>
      </c>
      <c r="W71" s="15">
        <f t="shared" si="45"/>
        <v>-1.0734613539272964E-2</v>
      </c>
      <c r="X71" s="15">
        <f t="shared" si="45"/>
        <v>-1.217998157191269E-2</v>
      </c>
      <c r="Y71" s="15">
        <f t="shared" si="45"/>
        <v>-9.7425357312937999E-3</v>
      </c>
      <c r="Z71" s="5">
        <f t="shared" si="50"/>
        <v>12953.257021040219</v>
      </c>
      <c r="AA71" s="5">
        <f t="shared" si="50"/>
        <v>18784.920666427101</v>
      </c>
      <c r="AB71" s="5">
        <f t="shared" si="50"/>
        <v>8168.5232044508803</v>
      </c>
      <c r="AC71" s="16">
        <f t="shared" ref="AC71:AE86" si="57">AC70*(1+AF71)</f>
        <v>2.178129097352048</v>
      </c>
      <c r="AD71" s="16">
        <f t="shared" si="57"/>
        <v>2.8882670132267436</v>
      </c>
      <c r="AE71" s="16">
        <f t="shared" si="57"/>
        <v>2.7171557339801287</v>
      </c>
      <c r="AF71" s="15">
        <f t="shared" ref="AF71:AH134" si="58">AC$5-1</f>
        <v>-4.0504037456468023E-3</v>
      </c>
      <c r="AG71" s="15">
        <f t="shared" si="58"/>
        <v>2.9673830763510267E-4</v>
      </c>
      <c r="AH71" s="15">
        <f t="shared" si="58"/>
        <v>9.7937136394747881E-3</v>
      </c>
      <c r="AI71" s="1">
        <f t="shared" si="36"/>
        <v>87445.196966893447</v>
      </c>
      <c r="AJ71" s="1">
        <f t="shared" si="36"/>
        <v>20591.153452495255</v>
      </c>
      <c r="AK71" s="1">
        <f t="shared" si="36"/>
        <v>7927.5409529801809</v>
      </c>
      <c r="AL71" s="14">
        <f t="shared" si="46"/>
        <v>20.248540832765713</v>
      </c>
      <c r="AM71" s="14">
        <f t="shared" si="46"/>
        <v>3.3561771856085199</v>
      </c>
      <c r="AN71" s="14">
        <f t="shared" si="46"/>
        <v>1.2529422167080884</v>
      </c>
      <c r="AO71" s="11">
        <f t="shared" si="47"/>
        <v>1.7735367358797181E-2</v>
      </c>
      <c r="AP71" s="11">
        <f t="shared" si="47"/>
        <v>2.2341885230428918E-2</v>
      </c>
      <c r="AQ71" s="11">
        <f t="shared" si="47"/>
        <v>2.0266908875415064E-2</v>
      </c>
      <c r="AR71" s="1">
        <f t="shared" si="51"/>
        <v>56162.687741798225</v>
      </c>
      <c r="AS71" s="1">
        <f t="shared" si="48"/>
        <v>14059.699647680891</v>
      </c>
      <c r="AT71" s="1">
        <f t="shared" si="49"/>
        <v>5510.7623566392158</v>
      </c>
      <c r="AU71" s="1">
        <f t="shared" ref="AU71:AW134" si="59">$AU$5*AR71</f>
        <v>11232.537548359645</v>
      </c>
      <c r="AV71" s="1">
        <f t="shared" si="59"/>
        <v>2811.9399295361782</v>
      </c>
      <c r="AW71" s="1">
        <f t="shared" si="59"/>
        <v>1102.1524713278432</v>
      </c>
      <c r="AX71" s="1">
        <f t="shared" ref="AX71:AZ134" si="60">(AR71-AU71)/B71*1000</f>
        <v>39972.174120750933</v>
      </c>
      <c r="AY71" s="1">
        <f t="shared" si="60"/>
        <v>4074.4899930823681</v>
      </c>
      <c r="AZ71" s="1">
        <f t="shared" si="60"/>
        <v>1166.4526319300398</v>
      </c>
      <c r="BA71" s="1">
        <f t="shared" ref="BA71:BC134" si="61">LN(AX71)*B71</f>
        <v>11910.213396575513</v>
      </c>
      <c r="BB71" s="1">
        <f t="shared" si="61"/>
        <v>22946.924037131696</v>
      </c>
      <c r="BC71" s="1">
        <f t="shared" si="61"/>
        <v>26689.79322131446</v>
      </c>
      <c r="BD71" s="1">
        <f t="shared" ref="BD71:BD134" si="62">SUM(BA71:BC71)*BT71</f>
        <v>45796.696580972319</v>
      </c>
      <c r="BE71" s="2">
        <f>econmid!BF4</f>
        <v>0.40250950903973925</v>
      </c>
      <c r="BF71" s="2">
        <f>econmid!BG4</f>
        <v>0.31839023806359795</v>
      </c>
      <c r="BG71" s="2">
        <f>econmid!BH4</f>
        <v>0.18099193288069168</v>
      </c>
      <c r="BH71" s="2">
        <f t="shared" si="55"/>
        <v>0.31757025780888004</v>
      </c>
      <c r="BI71" s="2">
        <f t="shared" ref="BI71:BK134" si="63">BI$5*BE71^2</f>
        <v>1.6201390486741196E-2</v>
      </c>
      <c r="BJ71" s="2">
        <f t="shared" si="63"/>
        <v>1.0137234369419459E-2</v>
      </c>
      <c r="BK71" s="2">
        <f t="shared" si="63"/>
        <v>3.2758079767888806E-3</v>
      </c>
      <c r="BL71" s="2">
        <f t="shared" si="56"/>
        <v>909.91363488978607</v>
      </c>
      <c r="BM71" s="2">
        <f t="shared" si="56"/>
        <v>142.52647049218538</v>
      </c>
      <c r="BN71" s="2">
        <f t="shared" si="56"/>
        <v>18.052199286066632</v>
      </c>
      <c r="BO71" s="2">
        <f t="shared" ref="BO71:BQ134" si="64">2*BI$5*BE71*AR71/Z71*1000</f>
        <v>349.03987209678633</v>
      </c>
      <c r="BP71" s="2">
        <f t="shared" si="64"/>
        <v>47.660261093657631</v>
      </c>
      <c r="BQ71" s="2">
        <f t="shared" si="64"/>
        <v>24.420657335730411</v>
      </c>
      <c r="BR71" s="11">
        <f t="shared" ref="BR71:BR134" si="65">SUM(H71:J71)*SUM(B70:D70)/SUM(H70:J70)/SUM(B71:D71)-1+BR$5</f>
        <v>5.1462603450689731E-2</v>
      </c>
      <c r="BS71" s="17">
        <f t="shared" si="53"/>
        <v>0.58499273438874777</v>
      </c>
      <c r="BT71" s="17">
        <f t="shared" si="54"/>
        <v>0.74409391489672494</v>
      </c>
      <c r="BU71" s="12">
        <f>(BU$3*temphigh!$I181+BU$4*temphigh!$I181^2+BU$5*temphigh!$I181^6)*(K71/K$56)^$BW$1</f>
        <v>3.3745503635380083</v>
      </c>
      <c r="BV71" s="12">
        <f>(BV$3*temphigh!$I181+BV$4*temphigh!$I181^2+BV$5*temphigh!$I181^6)*(L71/L$56)^$BW$1</f>
        <v>1.5250978973143128</v>
      </c>
      <c r="BW71" s="12">
        <f>(BW$3*temphigh!$I181+BW$4*temphigh!$I181^2+BW$5*temphigh!$I181^6)*(M71/M$56)^$BW$1</f>
        <v>0.31197037924531845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>
      <c r="A72" s="2">
        <f t="shared" si="37"/>
        <v>2026</v>
      </c>
      <c r="B72" s="5">
        <f t="shared" si="38"/>
        <v>1126.0679772254546</v>
      </c>
      <c r="C72" s="5">
        <f t="shared" si="38"/>
        <v>2770.3647790560749</v>
      </c>
      <c r="D72" s="5">
        <f t="shared" si="38"/>
        <v>3806.9847851128879</v>
      </c>
      <c r="E72" s="15">
        <f t="shared" si="39"/>
        <v>1.8080301015987125E-3</v>
      </c>
      <c r="F72" s="15">
        <f t="shared" si="39"/>
        <v>3.5619405384769666E-3</v>
      </c>
      <c r="G72" s="15">
        <f t="shared" si="39"/>
        <v>7.2715749034592122E-3</v>
      </c>
      <c r="H72" s="5">
        <f t="shared" si="40"/>
        <v>56694.622443965069</v>
      </c>
      <c r="I72" s="5">
        <f t="shared" si="40"/>
        <v>14369.642588156668</v>
      </c>
      <c r="J72" s="5">
        <f t="shared" si="40"/>
        <v>5676.8687229112284</v>
      </c>
      <c r="K72" s="5">
        <f t="shared" si="41"/>
        <v>50347.424481119058</v>
      </c>
      <c r="L72" s="5">
        <f t="shared" si="41"/>
        <v>5186.9135417801281</v>
      </c>
      <c r="M72" s="5">
        <f t="shared" si="41"/>
        <v>1491.1718967489628</v>
      </c>
      <c r="N72" s="15">
        <f t="shared" si="42"/>
        <v>7.6494579259218654E-3</v>
      </c>
      <c r="O72" s="15">
        <f t="shared" si="42"/>
        <v>1.8417235155599565E-2</v>
      </c>
      <c r="P72" s="15">
        <f t="shared" si="42"/>
        <v>2.2705495914830287E-2</v>
      </c>
      <c r="Q72" s="5">
        <f t="shared" si="43"/>
        <v>6710.2670130820225</v>
      </c>
      <c r="R72" s="5">
        <f t="shared" si="43"/>
        <v>7078.7824279636116</v>
      </c>
      <c r="S72" s="5">
        <f t="shared" si="43"/>
        <v>3189.7928089802845</v>
      </c>
      <c r="T72" s="5">
        <f t="shared" si="44"/>
        <v>118.35808624908314</v>
      </c>
      <c r="U72" s="5">
        <f t="shared" si="44"/>
        <v>492.62063301406545</v>
      </c>
      <c r="V72" s="5">
        <f t="shared" si="44"/>
        <v>561.89300205351333</v>
      </c>
      <c r="W72" s="15">
        <f t="shared" si="45"/>
        <v>-1.0734613539272964E-2</v>
      </c>
      <c r="X72" s="15">
        <f t="shared" si="45"/>
        <v>-1.217998157191269E-2</v>
      </c>
      <c r="Y72" s="15">
        <f t="shared" si="45"/>
        <v>-9.7425357312937999E-3</v>
      </c>
      <c r="Z72" s="5">
        <f t="shared" si="50"/>
        <v>8709.3346536450026</v>
      </c>
      <c r="AA72" s="5">
        <f t="shared" si="50"/>
        <v>13807.428809059982</v>
      </c>
      <c r="AB72" s="5">
        <f t="shared" si="50"/>
        <v>7026.7184890096778</v>
      </c>
      <c r="AC72" s="16">
        <f t="shared" si="57"/>
        <v>2.169306795097631</v>
      </c>
      <c r="AD72" s="16">
        <f t="shared" si="57"/>
        <v>2.8891240726922467</v>
      </c>
      <c r="AE72" s="16">
        <f t="shared" si="57"/>
        <v>2.7437667791525868</v>
      </c>
      <c r="AF72" s="15">
        <f t="shared" si="58"/>
        <v>-4.0504037456468023E-3</v>
      </c>
      <c r="AG72" s="15">
        <f t="shared" si="58"/>
        <v>2.9673830763510267E-4</v>
      </c>
      <c r="AH72" s="15">
        <f t="shared" si="58"/>
        <v>9.7937136394747881E-3</v>
      </c>
      <c r="AI72" s="1">
        <f t="shared" ref="AI72:AK87" si="66">(1-$AI$5)*AI71+AU71</f>
        <v>89933.214818563749</v>
      </c>
      <c r="AJ72" s="1">
        <f t="shared" si="66"/>
        <v>21343.978036781911</v>
      </c>
      <c r="AK72" s="1">
        <f t="shared" si="66"/>
        <v>8236.9393290100052</v>
      </c>
      <c r="AL72" s="14">
        <f t="shared" si="46"/>
        <v>20.60406498981293</v>
      </c>
      <c r="AM72" s="14">
        <f t="shared" si="46"/>
        <v>3.4304106778474308</v>
      </c>
      <c r="AN72" s="14">
        <f t="shared" si="46"/>
        <v>1.2780815497829499</v>
      </c>
      <c r="AO72" s="11">
        <f t="shared" si="47"/>
        <v>1.755801368520921E-2</v>
      </c>
      <c r="AP72" s="11">
        <f t="shared" si="47"/>
        <v>2.2118466378124629E-2</v>
      </c>
      <c r="AQ72" s="11">
        <f t="shared" si="47"/>
        <v>2.0064239786660911E-2</v>
      </c>
      <c r="AR72" s="1">
        <f t="shared" si="51"/>
        <v>56694.622443965069</v>
      </c>
      <c r="AS72" s="1">
        <f t="shared" si="48"/>
        <v>14369.642588156668</v>
      </c>
      <c r="AT72" s="1">
        <f t="shared" si="49"/>
        <v>5676.8687229112284</v>
      </c>
      <c r="AU72" s="1">
        <f t="shared" si="59"/>
        <v>11338.924488793014</v>
      </c>
      <c r="AV72" s="1">
        <f t="shared" si="59"/>
        <v>2873.9285176313338</v>
      </c>
      <c r="AW72" s="1">
        <f t="shared" si="59"/>
        <v>1135.3737445822458</v>
      </c>
      <c r="AX72" s="1">
        <f t="shared" si="60"/>
        <v>40277.939584895248</v>
      </c>
      <c r="AY72" s="1">
        <f t="shared" si="60"/>
        <v>4149.5308334241026</v>
      </c>
      <c r="AZ72" s="1">
        <f t="shared" si="60"/>
        <v>1192.9375173991705</v>
      </c>
      <c r="BA72" s="1">
        <f t="shared" si="61"/>
        <v>11940.328452091439</v>
      </c>
      <c r="BB72" s="1">
        <f t="shared" si="61"/>
        <v>23079.217919695635</v>
      </c>
      <c r="BC72" s="1">
        <f t="shared" si="61"/>
        <v>26969.342809642214</v>
      </c>
      <c r="BD72" s="1">
        <f t="shared" si="62"/>
        <v>44782.092457387342</v>
      </c>
      <c r="BE72" s="2">
        <f t="shared" ref="BE72:BG87" si="67">BE71</f>
        <v>0.40250950903973925</v>
      </c>
      <c r="BF72" s="2">
        <f t="shared" si="67"/>
        <v>0.31839023806359795</v>
      </c>
      <c r="BG72" s="2">
        <f t="shared" si="67"/>
        <v>0.18099193288069168</v>
      </c>
      <c r="BH72" s="2">
        <f t="shared" si="55"/>
        <v>0.31050909764771861</v>
      </c>
      <c r="BI72" s="2">
        <f t="shared" si="63"/>
        <v>1.6201390486741196E-2</v>
      </c>
      <c r="BJ72" s="2">
        <f t="shared" si="63"/>
        <v>1.0137234369419459E-2</v>
      </c>
      <c r="BK72" s="2">
        <f t="shared" si="63"/>
        <v>3.2758079767888806E-3</v>
      </c>
      <c r="BL72" s="2">
        <f t="shared" si="56"/>
        <v>918.53171671303949</v>
      </c>
      <c r="BM72" s="2">
        <f t="shared" si="56"/>
        <v>145.66843472093535</v>
      </c>
      <c r="BN72" s="2">
        <f t="shared" si="56"/>
        <v>18.596331845695907</v>
      </c>
      <c r="BO72" s="2">
        <f t="shared" si="64"/>
        <v>524.03830034394559</v>
      </c>
      <c r="BP72" s="2">
        <f t="shared" si="64"/>
        <v>66.270903696855598</v>
      </c>
      <c r="BQ72" s="2">
        <f t="shared" si="64"/>
        <v>29.244588195092323</v>
      </c>
      <c r="BR72" s="11">
        <f t="shared" si="65"/>
        <v>3.8133823993608179E-2</v>
      </c>
      <c r="BS72" s="17">
        <f t="shared" si="53"/>
        <v>0.55636095137280084</v>
      </c>
      <c r="BT72" s="17">
        <f t="shared" si="54"/>
        <v>0.7224212765987621</v>
      </c>
      <c r="BU72" s="12">
        <f>(BU$3*temphigh!$I182+BU$4*temphigh!$I182^2+BU$5*temphigh!$I182^6)*(K72/K$56)^$BW$1</f>
        <v>3.3572623570711779</v>
      </c>
      <c r="BV72" s="12">
        <f>(BV$3*temphigh!$I182+BV$4*temphigh!$I182^2+BV$5*temphigh!$I182^6)*(L72/L$56)^$BW$1</f>
        <v>1.491171637120684</v>
      </c>
      <c r="BW72" s="12">
        <f>(BW$3*temphigh!$I182+BW$4*temphigh!$I182^2+BW$5*temphigh!$I182^6)*(M72/M$56)^$BW$1</f>
        <v>0.27281531052686181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>
      <c r="A73" s="2">
        <f t="shared" si="37"/>
        <v>2027</v>
      </c>
      <c r="B73" s="5">
        <f t="shared" si="38"/>
        <v>1128.0021437847611</v>
      </c>
      <c r="C73" s="5">
        <f t="shared" si="38"/>
        <v>2779.7392599383193</v>
      </c>
      <c r="D73" s="5">
        <f t="shared" si="38"/>
        <v>3833.283421383102</v>
      </c>
      <c r="E73" s="15">
        <f t="shared" si="39"/>
        <v>1.7176285965187768E-3</v>
      </c>
      <c r="F73" s="15">
        <f t="shared" si="39"/>
        <v>3.3838435115531181E-3</v>
      </c>
      <c r="G73" s="15">
        <f t="shared" si="39"/>
        <v>6.9079961582862509E-3</v>
      </c>
      <c r="H73" s="5">
        <f t="shared" si="40"/>
        <v>58047.690263643948</v>
      </c>
      <c r="I73" s="5">
        <f t="shared" si="40"/>
        <v>14819.679812297616</v>
      </c>
      <c r="J73" s="5">
        <f t="shared" si="40"/>
        <v>5862.7136925935229</v>
      </c>
      <c r="K73" s="5">
        <f t="shared" si="41"/>
        <v>51460.620516976851</v>
      </c>
      <c r="L73" s="5">
        <f t="shared" si="41"/>
        <v>5331.320108284709</v>
      </c>
      <c r="M73" s="5">
        <f t="shared" si="41"/>
        <v>1529.4234858528082</v>
      </c>
      <c r="N73" s="15">
        <f t="shared" si="42"/>
        <v>2.2110287613128277E-2</v>
      </c>
      <c r="O73" s="15">
        <f t="shared" si="42"/>
        <v>2.7840557846472436E-2</v>
      </c>
      <c r="P73" s="15">
        <f t="shared" si="42"/>
        <v>2.5652031926863161E-2</v>
      </c>
      <c r="Q73" s="5">
        <f t="shared" si="43"/>
        <v>6796.6622966764717</v>
      </c>
      <c r="R73" s="5">
        <f t="shared" si="43"/>
        <v>7211.5603377222678</v>
      </c>
      <c r="S73" s="5">
        <f t="shared" si="43"/>
        <v>3262.1237623185375</v>
      </c>
      <c r="T73" s="5">
        <f t="shared" si="44"/>
        <v>117.0875579339513</v>
      </c>
      <c r="U73" s="5">
        <f t="shared" si="44"/>
        <v>486.62052278201014</v>
      </c>
      <c r="V73" s="5">
        <f t="shared" si="44"/>
        <v>556.41873940384301</v>
      </c>
      <c r="W73" s="15">
        <f t="shared" si="45"/>
        <v>-1.0734613539272964E-2</v>
      </c>
      <c r="X73" s="15">
        <f t="shared" si="45"/>
        <v>-1.217998157191269E-2</v>
      </c>
      <c r="Y73" s="15">
        <f t="shared" si="45"/>
        <v>-9.7425357312937999E-3</v>
      </c>
      <c r="Z73" s="5">
        <f t="shared" si="50"/>
        <v>8662.2185371921987</v>
      </c>
      <c r="AA73" s="5">
        <f t="shared" si="50"/>
        <v>13944.065414340992</v>
      </c>
      <c r="AB73" s="5">
        <f t="shared" si="50"/>
        <v>7238.1988557106251</v>
      </c>
      <c r="AC73" s="16">
        <f t="shared" si="57"/>
        <v>2.1605202267293104</v>
      </c>
      <c r="AD73" s="16">
        <f t="shared" si="57"/>
        <v>2.8899813864801254</v>
      </c>
      <c r="AE73" s="16">
        <f t="shared" si="57"/>
        <v>2.7706384452811115</v>
      </c>
      <c r="AF73" s="15">
        <f t="shared" si="58"/>
        <v>-4.0504037456468023E-3</v>
      </c>
      <c r="AG73" s="15">
        <f t="shared" si="58"/>
        <v>2.9673830763510267E-4</v>
      </c>
      <c r="AH73" s="15">
        <f t="shared" si="58"/>
        <v>9.7937136394747881E-3</v>
      </c>
      <c r="AI73" s="1">
        <f t="shared" si="66"/>
        <v>92278.817825500388</v>
      </c>
      <c r="AJ73" s="1">
        <f t="shared" si="66"/>
        <v>22083.508750735054</v>
      </c>
      <c r="AK73" s="1">
        <f t="shared" si="66"/>
        <v>8548.6191406912512</v>
      </c>
      <c r="AL73" s="14">
        <f t="shared" si="46"/>
        <v>20.962213780324387</v>
      </c>
      <c r="AM73" s="14">
        <f t="shared" si="46"/>
        <v>3.5055273468561481</v>
      </c>
      <c r="AN73" s="14">
        <f t="shared" si="46"/>
        <v>1.3034688471178848</v>
      </c>
      <c r="AO73" s="11">
        <f t="shared" si="47"/>
        <v>1.7382433548357116E-2</v>
      </c>
      <c r="AP73" s="11">
        <f t="shared" si="47"/>
        <v>2.1897281714343381E-2</v>
      </c>
      <c r="AQ73" s="11">
        <f t="shared" si="47"/>
        <v>1.9863597388794303E-2</v>
      </c>
      <c r="AR73" s="1">
        <f t="shared" si="51"/>
        <v>58047.690263643948</v>
      </c>
      <c r="AS73" s="1">
        <f t="shared" si="48"/>
        <v>14819.679812297616</v>
      </c>
      <c r="AT73" s="1">
        <f t="shared" si="49"/>
        <v>5862.7136925935229</v>
      </c>
      <c r="AU73" s="1">
        <f t="shared" si="59"/>
        <v>11609.538052728791</v>
      </c>
      <c r="AV73" s="1">
        <f t="shared" si="59"/>
        <v>2963.9359624595236</v>
      </c>
      <c r="AW73" s="1">
        <f t="shared" si="59"/>
        <v>1172.5427385187047</v>
      </c>
      <c r="AX73" s="1">
        <f t="shared" si="60"/>
        <v>41168.496413581481</v>
      </c>
      <c r="AY73" s="1">
        <f t="shared" si="60"/>
        <v>4265.0560866277665</v>
      </c>
      <c r="AZ73" s="1">
        <f t="shared" si="60"/>
        <v>1223.5387886822464</v>
      </c>
      <c r="BA73" s="1">
        <f t="shared" si="61"/>
        <v>11985.506231183717</v>
      </c>
      <c r="BB73" s="1">
        <f t="shared" si="61"/>
        <v>23233.646176227187</v>
      </c>
      <c r="BC73" s="1">
        <f t="shared" si="61"/>
        <v>27252.738395011656</v>
      </c>
      <c r="BD73" s="1">
        <f t="shared" si="62"/>
        <v>43816.527286431621</v>
      </c>
      <c r="BE73" s="2">
        <f t="shared" si="67"/>
        <v>0.40250950903973925</v>
      </c>
      <c r="BF73" s="2">
        <f t="shared" si="67"/>
        <v>0.31839023806359795</v>
      </c>
      <c r="BG73" s="2">
        <f t="shared" si="67"/>
        <v>0.18099193288069168</v>
      </c>
      <c r="BH73" s="2">
        <f t="shared" si="55"/>
        <v>0.30948216789585692</v>
      </c>
      <c r="BI73" s="2">
        <f t="shared" si="63"/>
        <v>1.6201390486741196E-2</v>
      </c>
      <c r="BJ73" s="2">
        <f t="shared" si="63"/>
        <v>1.0137234369419459E-2</v>
      </c>
      <c r="BK73" s="2">
        <f t="shared" si="63"/>
        <v>3.2758079767888806E-3</v>
      </c>
      <c r="BL73" s="2">
        <f t="shared" si="56"/>
        <v>940.45329681470059</v>
      </c>
      <c r="BM73" s="2">
        <f t="shared" si="56"/>
        <v>150.23056753701511</v>
      </c>
      <c r="BN73" s="2">
        <f t="shared" si="56"/>
        <v>19.205124279827256</v>
      </c>
      <c r="BO73" s="2">
        <f t="shared" si="64"/>
        <v>539.46335361064939</v>
      </c>
      <c r="BP73" s="2">
        <f t="shared" si="64"/>
        <v>67.676696046061011</v>
      </c>
      <c r="BQ73" s="2">
        <f t="shared" si="64"/>
        <v>29.319555991790253</v>
      </c>
      <c r="BR73" s="11">
        <f t="shared" si="65"/>
        <v>5.0933560669155192E-2</v>
      </c>
      <c r="BS73" s="17">
        <f t="shared" si="53"/>
        <v>0.53592411547918739</v>
      </c>
      <c r="BT73" s="17">
        <f t="shared" si="54"/>
        <v>0.70137988019297293</v>
      </c>
      <c r="BU73" s="12">
        <f>(BU$3*temphigh!$I183+BU$4*temphigh!$I183^2+BU$5*temphigh!$I183^6)*(K73/K$56)^$BW$1</f>
        <v>3.3249820950038966</v>
      </c>
      <c r="BV73" s="12">
        <f>(BV$3*temphigh!$I183+BV$4*temphigh!$I183^2+BV$5*temphigh!$I183^6)*(L73/L$56)^$BW$1</f>
        <v>1.4520298723750666</v>
      </c>
      <c r="BW73" s="12">
        <f>(BW$3*temphigh!$I183+BW$4*temphigh!$I183^2+BW$5*temphigh!$I183^6)*(M73/M$56)^$BW$1</f>
        <v>0.23245096173387927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>
      <c r="A74" s="2">
        <f t="shared" si="37"/>
        <v>2028</v>
      </c>
      <c r="B74" s="5">
        <f t="shared" ref="B74:D89" si="68">B73*(1+E74)</f>
        <v>1129.8427580869054</v>
      </c>
      <c r="C74" s="5">
        <f t="shared" si="68"/>
        <v>2788.6751524639435</v>
      </c>
      <c r="D74" s="5">
        <f t="shared" si="68"/>
        <v>3858.4397131742121</v>
      </c>
      <c r="E74" s="15">
        <f t="shared" ref="E74:G89" si="69">E73*$E$5</f>
        <v>1.6317471666928379E-3</v>
      </c>
      <c r="F74" s="15">
        <f t="shared" si="69"/>
        <v>3.2146513359754621E-3</v>
      </c>
      <c r="G74" s="15">
        <f t="shared" si="69"/>
        <v>6.5625963503719376E-3</v>
      </c>
      <c r="H74" s="5">
        <f t="shared" si="40"/>
        <v>59406.907736872679</v>
      </c>
      <c r="I74" s="5">
        <f t="shared" si="40"/>
        <v>15276.40026497488</v>
      </c>
      <c r="J74" s="5">
        <f t="shared" si="40"/>
        <v>6050.9375524864599</v>
      </c>
      <c r="K74" s="5">
        <f t="shared" si="41"/>
        <v>52579.801314532313</v>
      </c>
      <c r="L74" s="5">
        <f t="shared" si="41"/>
        <v>5478.0135475719944</v>
      </c>
      <c r="M74" s="5">
        <f t="shared" si="41"/>
        <v>1568.2343129079375</v>
      </c>
      <c r="N74" s="15">
        <f t="shared" si="42"/>
        <v>2.1748295809729701E-2</v>
      </c>
      <c r="O74" s="15">
        <f t="shared" si="42"/>
        <v>2.7515406373616269E-2</v>
      </c>
      <c r="P74" s="15">
        <f t="shared" si="42"/>
        <v>2.5376115519429421E-2</v>
      </c>
      <c r="Q74" s="5">
        <f t="shared" si="43"/>
        <v>6881.141821784875</v>
      </c>
      <c r="R74" s="5">
        <f t="shared" si="43"/>
        <v>7343.2662157832101</v>
      </c>
      <c r="S74" s="5">
        <f t="shared" si="43"/>
        <v>3334.0533395862758</v>
      </c>
      <c r="T74" s="5">
        <f t="shared" ref="T74:V89" si="70">T73*(1+W74)</f>
        <v>115.8306682492731</v>
      </c>
      <c r="U74" s="5">
        <f t="shared" si="70"/>
        <v>480.69349378201076</v>
      </c>
      <c r="V74" s="5">
        <f t="shared" si="70"/>
        <v>550.9978099536396</v>
      </c>
      <c r="W74" s="15">
        <f t="shared" si="45"/>
        <v>-1.0734613539272964E-2</v>
      </c>
      <c r="X74" s="15">
        <f t="shared" si="45"/>
        <v>-1.217998157191269E-2</v>
      </c>
      <c r="Y74" s="15">
        <f t="shared" si="45"/>
        <v>-9.7425357312937999E-3</v>
      </c>
      <c r="Z74" s="5">
        <f t="shared" si="50"/>
        <v>8738.2081588624114</v>
      </c>
      <c r="AA74" s="5">
        <f t="shared" si="50"/>
        <v>14209.83193963468</v>
      </c>
      <c r="AB74" s="5">
        <f t="shared" si="50"/>
        <v>7474.8267687777616</v>
      </c>
      <c r="AC74" s="16">
        <f t="shared" si="57"/>
        <v>2.1517692475104204</v>
      </c>
      <c r="AD74" s="16">
        <f t="shared" si="57"/>
        <v>2.8908389546658464</v>
      </c>
      <c r="AE74" s="16">
        <f t="shared" si="57"/>
        <v>2.7977732848127141</v>
      </c>
      <c r="AF74" s="15">
        <f t="shared" si="58"/>
        <v>-4.0504037456468023E-3</v>
      </c>
      <c r="AG74" s="15">
        <f t="shared" si="58"/>
        <v>2.9673830763510267E-4</v>
      </c>
      <c r="AH74" s="15">
        <f t="shared" si="58"/>
        <v>9.7937136394747881E-3</v>
      </c>
      <c r="AI74" s="1">
        <f t="shared" si="66"/>
        <v>94660.47409567915</v>
      </c>
      <c r="AJ74" s="1">
        <f t="shared" si="66"/>
        <v>22839.093838121073</v>
      </c>
      <c r="AK74" s="1">
        <f t="shared" si="66"/>
        <v>8866.29996514083</v>
      </c>
      <c r="AL74" s="14">
        <f t="shared" ref="AL74:AN89" si="71">AL73*(1+AO74)</f>
        <v>21.322944325506704</v>
      </c>
      <c r="AM74" s="14">
        <f t="shared" si="71"/>
        <v>3.5815212515288772</v>
      </c>
      <c r="AN74" s="14">
        <f t="shared" si="71"/>
        <v>1.3291015117019904</v>
      </c>
      <c r="AO74" s="11">
        <f t="shared" ref="AO74:AQ89" si="72">AO$5*AO73</f>
        <v>1.7208609212873545E-2</v>
      </c>
      <c r="AP74" s="11">
        <f t="shared" si="72"/>
        <v>2.1678308897199947E-2</v>
      </c>
      <c r="AQ74" s="11">
        <f t="shared" si="72"/>
        <v>1.9664961414906361E-2</v>
      </c>
      <c r="AR74" s="1">
        <f t="shared" si="51"/>
        <v>59406.907736872679</v>
      </c>
      <c r="AS74" s="1">
        <f t="shared" si="48"/>
        <v>15276.40026497488</v>
      </c>
      <c r="AT74" s="1">
        <f t="shared" si="49"/>
        <v>6050.9375524864599</v>
      </c>
      <c r="AU74" s="1">
        <f t="shared" si="59"/>
        <v>11881.381547374536</v>
      </c>
      <c r="AV74" s="1">
        <f t="shared" si="59"/>
        <v>3055.2800529949764</v>
      </c>
      <c r="AW74" s="1">
        <f t="shared" si="59"/>
        <v>1210.1875104972921</v>
      </c>
      <c r="AX74" s="1">
        <f t="shared" si="60"/>
        <v>42063.841051625852</v>
      </c>
      <c r="AY74" s="1">
        <f t="shared" si="60"/>
        <v>4382.4108380575963</v>
      </c>
      <c r="AZ74" s="1">
        <f t="shared" si="60"/>
        <v>1254.5874503263499</v>
      </c>
      <c r="BA74" s="1">
        <f t="shared" si="61"/>
        <v>12029.372312299369</v>
      </c>
      <c r="BB74" s="1">
        <f t="shared" si="61"/>
        <v>23384.029101798824</v>
      </c>
      <c r="BC74" s="1">
        <f t="shared" si="61"/>
        <v>27528.277637352276</v>
      </c>
      <c r="BD74" s="1">
        <f t="shared" si="62"/>
        <v>42860.22069150571</v>
      </c>
      <c r="BE74" s="2">
        <f t="shared" si="67"/>
        <v>0.40250950903973925</v>
      </c>
      <c r="BF74" s="2">
        <f t="shared" si="67"/>
        <v>0.31839023806359795</v>
      </c>
      <c r="BG74" s="2">
        <f t="shared" si="67"/>
        <v>0.18099193288069168</v>
      </c>
      <c r="BH74" s="2">
        <f t="shared" si="55"/>
        <v>0.30879295616119179</v>
      </c>
      <c r="BI74" s="2">
        <f t="shared" si="63"/>
        <v>1.6201390486741196E-2</v>
      </c>
      <c r="BJ74" s="2">
        <f t="shared" si="63"/>
        <v>1.0137234369419459E-2</v>
      </c>
      <c r="BK74" s="2">
        <f t="shared" si="63"/>
        <v>3.2758079767888806E-3</v>
      </c>
      <c r="BL74" s="2">
        <f t="shared" si="56"/>
        <v>962.47450985488092</v>
      </c>
      <c r="BM74" s="2">
        <f t="shared" si="56"/>
        <v>154.86044980711188</v>
      </c>
      <c r="BN74" s="2">
        <f t="shared" si="56"/>
        <v>19.821709501486531</v>
      </c>
      <c r="BO74" s="2">
        <f t="shared" si="64"/>
        <v>547.29401799580592</v>
      </c>
      <c r="BP74" s="2">
        <f t="shared" si="64"/>
        <v>68.457624802073596</v>
      </c>
      <c r="BQ74" s="2">
        <f t="shared" si="64"/>
        <v>29.302910080522491</v>
      </c>
      <c r="BR74" s="11">
        <f t="shared" si="65"/>
        <v>5.0718075082271524E-2</v>
      </c>
      <c r="BS74" s="17">
        <f t="shared" si="53"/>
        <v>0.50995051974356143</v>
      </c>
      <c r="BT74" s="17">
        <f t="shared" si="54"/>
        <v>0.68095133999317758</v>
      </c>
      <c r="BU74" s="12">
        <f>(BU$3*temphigh!$I184+BU$4*temphigh!$I184^2+BU$5*temphigh!$I184^6)*(K74/K$56)^$BW$1</f>
        <v>3.2901444993813929</v>
      </c>
      <c r="BV74" s="12">
        <f>(BV$3*temphigh!$I184+BV$4*temphigh!$I184^2+BV$5*temphigh!$I184^6)*(L74/L$56)^$BW$1</f>
        <v>1.411351044906326</v>
      </c>
      <c r="BW74" s="12">
        <f>(BW$3*temphigh!$I184+BW$4*temphigh!$I184^2+BW$5*temphigh!$I184^6)*(M74/M$56)^$BW$1</f>
        <v>0.19112379547440086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>
      <c r="A75" s="2">
        <f t="shared" si="37"/>
        <v>2029</v>
      </c>
      <c r="B75" s="5">
        <f t="shared" si="68"/>
        <v>1131.5941949202563</v>
      </c>
      <c r="C75" s="5">
        <f t="shared" si="68"/>
        <v>2797.1915398531901</v>
      </c>
      <c r="D75" s="5">
        <f t="shared" si="68"/>
        <v>3882.4950264350286</v>
      </c>
      <c r="E75" s="15">
        <f t="shared" si="69"/>
        <v>1.5501598083581959E-3</v>
      </c>
      <c r="F75" s="15">
        <f t="shared" si="69"/>
        <v>3.053918769176689E-3</v>
      </c>
      <c r="G75" s="15">
        <f t="shared" si="69"/>
        <v>6.2344665328533406E-3</v>
      </c>
      <c r="H75" s="5">
        <f t="shared" si="40"/>
        <v>60778.690778850891</v>
      </c>
      <c r="I75" s="5">
        <f t="shared" si="40"/>
        <v>15740.251501921841</v>
      </c>
      <c r="J75" s="5">
        <f t="shared" si="40"/>
        <v>6241.5051735302013</v>
      </c>
      <c r="K75" s="5">
        <f t="shared" si="41"/>
        <v>53710.677424546157</v>
      </c>
      <c r="L75" s="5">
        <f t="shared" si="41"/>
        <v>5627.1625584667554</v>
      </c>
      <c r="M75" s="5">
        <f t="shared" si="41"/>
        <v>1607.6015889352614</v>
      </c>
      <c r="N75" s="15">
        <f t="shared" si="42"/>
        <v>2.1507804931573338E-2</v>
      </c>
      <c r="O75" s="15">
        <f t="shared" si="42"/>
        <v>2.7226842284986397E-2</v>
      </c>
      <c r="P75" s="15">
        <f t="shared" si="42"/>
        <v>2.5102929902309112E-2</v>
      </c>
      <c r="Q75" s="5">
        <f t="shared" si="43"/>
        <v>6964.464298514853</v>
      </c>
      <c r="R75" s="5">
        <f t="shared" si="43"/>
        <v>7474.0798664802778</v>
      </c>
      <c r="S75" s="5">
        <f t="shared" si="43"/>
        <v>3405.5505585712167</v>
      </c>
      <c r="T75" s="5">
        <f t="shared" si="70"/>
        <v>114.58727078962141</v>
      </c>
      <c r="U75" s="5">
        <f t="shared" si="70"/>
        <v>474.83865588600753</v>
      </c>
      <c r="V75" s="5">
        <f t="shared" si="70"/>
        <v>545.62969410230164</v>
      </c>
      <c r="W75" s="15">
        <f t="shared" si="45"/>
        <v>-1.0734613539272964E-2</v>
      </c>
      <c r="X75" s="15">
        <f t="shared" si="45"/>
        <v>-1.217998157191269E-2</v>
      </c>
      <c r="Y75" s="15">
        <f t="shared" si="45"/>
        <v>-9.7425357312937999E-3</v>
      </c>
      <c r="Z75" s="5">
        <f t="shared" si="50"/>
        <v>8810.9870518378011</v>
      </c>
      <c r="AA75" s="5">
        <f t="shared" si="50"/>
        <v>14473.641979462172</v>
      </c>
      <c r="AB75" s="5">
        <f t="shared" si="50"/>
        <v>7714.4666287327191</v>
      </c>
      <c r="AC75" s="16">
        <f t="shared" si="57"/>
        <v>2.1430537132905365</v>
      </c>
      <c r="AD75" s="16">
        <f t="shared" si="57"/>
        <v>2.8916967773248996</v>
      </c>
      <c r="AE75" s="16">
        <f t="shared" si="57"/>
        <v>2.8251738751923425</v>
      </c>
      <c r="AF75" s="15">
        <f t="shared" si="58"/>
        <v>-4.0504037456468023E-3</v>
      </c>
      <c r="AG75" s="15">
        <f t="shared" si="58"/>
        <v>2.9673830763510267E-4</v>
      </c>
      <c r="AH75" s="15">
        <f t="shared" si="58"/>
        <v>9.7937136394747881E-3</v>
      </c>
      <c r="AI75" s="1">
        <f t="shared" si="66"/>
        <v>97075.808233485775</v>
      </c>
      <c r="AJ75" s="1">
        <f t="shared" si="66"/>
        <v>23610.464507303943</v>
      </c>
      <c r="AK75" s="1">
        <f t="shared" si="66"/>
        <v>9189.8574791240389</v>
      </c>
      <c r="AL75" s="14">
        <f t="shared" si="71"/>
        <v>21.686213159510551</v>
      </c>
      <c r="AM75" s="14">
        <f t="shared" si="71"/>
        <v>3.6583861623012814</v>
      </c>
      <c r="AN75" s="14">
        <f t="shared" si="71"/>
        <v>1.3549768743466626</v>
      </c>
      <c r="AO75" s="11">
        <f t="shared" si="72"/>
        <v>1.7036523120744808E-2</v>
      </c>
      <c r="AP75" s="11">
        <f t="shared" si="72"/>
        <v>2.1461525808227949E-2</v>
      </c>
      <c r="AQ75" s="11">
        <f t="shared" si="72"/>
        <v>1.9468311800757296E-2</v>
      </c>
      <c r="AR75" s="1">
        <f t="shared" si="51"/>
        <v>60778.690778850891</v>
      </c>
      <c r="AS75" s="1">
        <f t="shared" si="48"/>
        <v>15740.251501921841</v>
      </c>
      <c r="AT75" s="1">
        <f t="shared" si="49"/>
        <v>6241.5051735302013</v>
      </c>
      <c r="AU75" s="1">
        <f t="shared" si="59"/>
        <v>12155.738155770179</v>
      </c>
      <c r="AV75" s="1">
        <f t="shared" si="59"/>
        <v>3148.0503003843683</v>
      </c>
      <c r="AW75" s="1">
        <f t="shared" si="59"/>
        <v>1248.3010347060404</v>
      </c>
      <c r="AX75" s="1">
        <f t="shared" si="60"/>
        <v>42968.541939636918</v>
      </c>
      <c r="AY75" s="1">
        <f t="shared" si="60"/>
        <v>4501.7300467734049</v>
      </c>
      <c r="AZ75" s="1">
        <f t="shared" si="60"/>
        <v>1286.081271148209</v>
      </c>
      <c r="BA75" s="1">
        <f t="shared" si="61"/>
        <v>12072.099832659605</v>
      </c>
      <c r="BB75" s="1">
        <f t="shared" si="61"/>
        <v>23530.582382446642</v>
      </c>
      <c r="BC75" s="1">
        <f t="shared" si="61"/>
        <v>27796.160566873521</v>
      </c>
      <c r="BD75" s="1">
        <f t="shared" si="62"/>
        <v>41914.10383146206</v>
      </c>
      <c r="BE75" s="2">
        <f t="shared" si="67"/>
        <v>0.40250950903973925</v>
      </c>
      <c r="BF75" s="2">
        <f t="shared" si="67"/>
        <v>0.31839023806359795</v>
      </c>
      <c r="BG75" s="2">
        <f t="shared" si="67"/>
        <v>0.18099193288069168</v>
      </c>
      <c r="BH75" s="2">
        <f t="shared" si="55"/>
        <v>0.3081066853982809</v>
      </c>
      <c r="BI75" s="2">
        <f t="shared" si="63"/>
        <v>1.6201390486741196E-2</v>
      </c>
      <c r="BJ75" s="2">
        <f t="shared" si="63"/>
        <v>1.0137234369419459E-2</v>
      </c>
      <c r="BK75" s="2">
        <f t="shared" si="63"/>
        <v>3.2758079767888806E-3</v>
      </c>
      <c r="BL75" s="2">
        <f t="shared" si="56"/>
        <v>984.69930258105967</v>
      </c>
      <c r="BM75" s="2">
        <f t="shared" si="56"/>
        <v>159.56261850858834</v>
      </c>
      <c r="BN75" s="2">
        <f t="shared" si="56"/>
        <v>20.4459724346193</v>
      </c>
      <c r="BO75" s="2">
        <f t="shared" si="64"/>
        <v>555.30670608284879</v>
      </c>
      <c r="BP75" s="2">
        <f t="shared" si="64"/>
        <v>69.250606447072343</v>
      </c>
      <c r="BQ75" s="2">
        <f t="shared" si="64"/>
        <v>29.286848717048411</v>
      </c>
      <c r="BR75" s="11">
        <f t="shared" si="65"/>
        <v>5.059285454659343E-2</v>
      </c>
      <c r="BS75" s="17">
        <f t="shared" si="53"/>
        <v>0.48533525008945155</v>
      </c>
      <c r="BT75" s="17">
        <f t="shared" si="54"/>
        <v>0.66111780581861901</v>
      </c>
      <c r="BU75" s="12">
        <f>(BU$3*temphigh!$I185+BU$4*temphigh!$I185^2+BU$5*temphigh!$I185^6)*(K75/K$56)^$BW$1</f>
        <v>3.252721108341059</v>
      </c>
      <c r="BV75" s="12">
        <f>(BV$3*temphigh!$I185+BV$4*temphigh!$I185^2+BV$5*temphigh!$I185^6)*(L75/L$56)^$BW$1</f>
        <v>1.3691447132422743</v>
      </c>
      <c r="BW75" s="12">
        <f>(BW$3*temphigh!$I185+BW$4*temphigh!$I185^2+BW$5*temphigh!$I185^6)*(M75/M$56)^$BW$1</f>
        <v>0.14881770555093304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>
      <c r="A76" s="2">
        <f t="shared" si="37"/>
        <v>2030</v>
      </c>
      <c r="B76" s="5">
        <f t="shared" si="68"/>
        <v>1133.2606391685763</v>
      </c>
      <c r="C76" s="5">
        <f t="shared" si="68"/>
        <v>2805.3068158105034</v>
      </c>
      <c r="D76" s="5">
        <f t="shared" si="68"/>
        <v>3905.4900474759938</v>
      </c>
      <c r="E76" s="15">
        <f t="shared" si="69"/>
        <v>1.472651817940286E-3</v>
      </c>
      <c r="F76" s="15">
        <f t="shared" si="69"/>
        <v>2.9012228307178545E-3</v>
      </c>
      <c r="G76" s="15">
        <f t="shared" si="69"/>
        <v>5.9227432062106729E-3</v>
      </c>
      <c r="H76" s="5">
        <f t="shared" si="40"/>
        <v>62162.69776548005</v>
      </c>
      <c r="I76" s="5">
        <f t="shared" si="40"/>
        <v>16211.17096620453</v>
      </c>
      <c r="J76" s="5">
        <f t="shared" si="40"/>
        <v>6434.3678874493517</v>
      </c>
      <c r="K76" s="5">
        <f t="shared" si="41"/>
        <v>54852.957578307934</v>
      </c>
      <c r="L76" s="5">
        <f t="shared" si="41"/>
        <v>5778.7514987093609</v>
      </c>
      <c r="M76" s="5">
        <f t="shared" si="41"/>
        <v>1647.5187004016818</v>
      </c>
      <c r="N76" s="15">
        <f t="shared" si="42"/>
        <v>2.1267282569028767E-2</v>
      </c>
      <c r="O76" s="15">
        <f t="shared" si="42"/>
        <v>2.6938788184556861E-2</v>
      </c>
      <c r="P76" s="15">
        <f t="shared" si="42"/>
        <v>2.4830226432444702E-2</v>
      </c>
      <c r="Q76" s="5">
        <f t="shared" si="43"/>
        <v>7046.5906512252031</v>
      </c>
      <c r="R76" s="5">
        <f t="shared" si="43"/>
        <v>7603.9329018876269</v>
      </c>
      <c r="S76" s="5">
        <f t="shared" si="43"/>
        <v>3476.578261316075</v>
      </c>
      <c r="T76" s="5">
        <f t="shared" si="70"/>
        <v>113.35722072117481</v>
      </c>
      <c r="U76" s="5">
        <f t="shared" si="70"/>
        <v>469.05512980768418</v>
      </c>
      <c r="V76" s="5">
        <f t="shared" si="70"/>
        <v>540.31387731145503</v>
      </c>
      <c r="W76" s="15">
        <f t="shared" si="45"/>
        <v>-1.0734613539272964E-2</v>
      </c>
      <c r="X76" s="15">
        <f t="shared" si="45"/>
        <v>-1.217998157191269E-2</v>
      </c>
      <c r="Y76" s="15">
        <f t="shared" si="45"/>
        <v>-9.7425357312937999E-3</v>
      </c>
      <c r="Z76" s="5">
        <f t="shared" si="50"/>
        <v>8881.5574733660742</v>
      </c>
      <c r="AA76" s="5">
        <f t="shared" si="50"/>
        <v>14735.848223368621</v>
      </c>
      <c r="AB76" s="5">
        <f t="shared" si="50"/>
        <v>7957.0732496702467</v>
      </c>
      <c r="AC76" s="16">
        <f t="shared" si="57"/>
        <v>2.1343734805031023</v>
      </c>
      <c r="AD76" s="16">
        <f t="shared" si="57"/>
        <v>2.892554854532797</v>
      </c>
      <c r="AE76" s="16">
        <f t="shared" si="57"/>
        <v>2.8528428191077015</v>
      </c>
      <c r="AF76" s="15">
        <f t="shared" si="58"/>
        <v>-4.0504037456468023E-3</v>
      </c>
      <c r="AG76" s="15">
        <f t="shared" si="58"/>
        <v>2.9673830763510267E-4</v>
      </c>
      <c r="AH76" s="15">
        <f t="shared" si="58"/>
        <v>9.7937136394747881E-3</v>
      </c>
      <c r="AI76" s="1">
        <f t="shared" si="66"/>
        <v>99523.965565907376</v>
      </c>
      <c r="AJ76" s="1">
        <f t="shared" si="66"/>
        <v>24397.468356957917</v>
      </c>
      <c r="AK76" s="1">
        <f t="shared" si="66"/>
        <v>9519.1727659176759</v>
      </c>
      <c r="AL76" s="14">
        <f t="shared" si="71"/>
        <v>22.051976254685016</v>
      </c>
      <c r="AM76" s="14">
        <f t="shared" si="71"/>
        <v>3.736115565849587</v>
      </c>
      <c r="AN76" s="14">
        <f t="shared" si="71"/>
        <v>1.3810921954965329</v>
      </c>
      <c r="AO76" s="11">
        <f t="shared" si="72"/>
        <v>1.686615788953736E-2</v>
      </c>
      <c r="AP76" s="11">
        <f t="shared" si="72"/>
        <v>2.1246910550145669E-2</v>
      </c>
      <c r="AQ76" s="11">
        <f t="shared" si="72"/>
        <v>1.9273628682749722E-2</v>
      </c>
      <c r="AR76" s="1">
        <f t="shared" si="51"/>
        <v>62162.69776548005</v>
      </c>
      <c r="AS76" s="1">
        <f t="shared" si="48"/>
        <v>16211.17096620453</v>
      </c>
      <c r="AT76" s="1">
        <f t="shared" si="49"/>
        <v>6434.3678874493517</v>
      </c>
      <c r="AU76" s="1">
        <f t="shared" si="59"/>
        <v>12432.53955309601</v>
      </c>
      <c r="AV76" s="1">
        <f t="shared" si="59"/>
        <v>3242.2341932409063</v>
      </c>
      <c r="AW76" s="1">
        <f t="shared" si="59"/>
        <v>1286.8735774898705</v>
      </c>
      <c r="AX76" s="1">
        <f t="shared" si="60"/>
        <v>43882.366062646346</v>
      </c>
      <c r="AY76" s="1">
        <f t="shared" si="60"/>
        <v>4623.0011989674895</v>
      </c>
      <c r="AZ76" s="1">
        <f t="shared" si="60"/>
        <v>1318.0149603213454</v>
      </c>
      <c r="BA76" s="1">
        <f t="shared" si="61"/>
        <v>12113.726497966549</v>
      </c>
      <c r="BB76" s="1">
        <f t="shared" si="61"/>
        <v>23673.421427331516</v>
      </c>
      <c r="BC76" s="1">
        <f t="shared" si="61"/>
        <v>28056.579910117554</v>
      </c>
      <c r="BD76" s="1">
        <f t="shared" si="62"/>
        <v>40978.859477505881</v>
      </c>
      <c r="BE76" s="2">
        <f t="shared" si="67"/>
        <v>0.40250950903973925</v>
      </c>
      <c r="BF76" s="2">
        <f t="shared" si="67"/>
        <v>0.31839023806359795</v>
      </c>
      <c r="BG76" s="2">
        <f t="shared" si="67"/>
        <v>0.18099193288069168</v>
      </c>
      <c r="BH76" s="2">
        <f t="shared" si="55"/>
        <v>0.30742637577734183</v>
      </c>
      <c r="BI76" s="2">
        <f t="shared" si="63"/>
        <v>1.6201390486741196E-2</v>
      </c>
      <c r="BJ76" s="2">
        <f t="shared" si="63"/>
        <v>1.0137234369419459E-2</v>
      </c>
      <c r="BK76" s="2">
        <f t="shared" si="63"/>
        <v>3.2758079767888806E-3</v>
      </c>
      <c r="BL76" s="2">
        <f t="shared" si="56"/>
        <v>1007.1221402078166</v>
      </c>
      <c r="BM76" s="2">
        <f t="shared" si="56"/>
        <v>164.33643948714342</v>
      </c>
      <c r="BN76" s="2">
        <f t="shared" si="56"/>
        <v>21.077753651300803</v>
      </c>
      <c r="BO76" s="2">
        <f t="shared" si="64"/>
        <v>563.43894712615509</v>
      </c>
      <c r="BP76" s="2">
        <f t="shared" si="64"/>
        <v>70.05336245299128</v>
      </c>
      <c r="BQ76" s="2">
        <f t="shared" si="64"/>
        <v>29.271282147947364</v>
      </c>
      <c r="BR76" s="11">
        <f t="shared" si="65"/>
        <v>5.046163655242572E-2</v>
      </c>
      <c r="BS76" s="17">
        <f t="shared" si="53"/>
        <v>0.46196321247483518</v>
      </c>
      <c r="BT76" s="17">
        <f t="shared" si="54"/>
        <v>0.64186194739671742</v>
      </c>
      <c r="BU76" s="12">
        <f>(BU$3*temphigh!$I186+BU$4*temphigh!$I186^2+BU$5*temphigh!$I186^6)*(K76/K$56)^$BW$1</f>
        <v>3.2127689742048413</v>
      </c>
      <c r="BV76" s="12">
        <f>(BV$3*temphigh!$I186+BV$4*temphigh!$I186^2+BV$5*temphigh!$I186^6)*(L76/L$56)^$BW$1</f>
        <v>1.32542911534832</v>
      </c>
      <c r="BW76" s="12">
        <f>(BW$3*temphigh!$I186+BW$4*temphigh!$I186^2+BW$5*temphigh!$I186^6)*(M76/M$56)^$BW$1</f>
        <v>0.10551908854942013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>
      <c r="A77" s="2">
        <f t="shared" si="37"/>
        <v>2031</v>
      </c>
      <c r="B77" s="5">
        <f t="shared" si="68"/>
        <v>1134.8460925920244</v>
      </c>
      <c r="C77" s="5">
        <f t="shared" si="68"/>
        <v>2813.0386949826416</v>
      </c>
      <c r="D77" s="5">
        <f t="shared" si="68"/>
        <v>3927.4647013893245</v>
      </c>
      <c r="E77" s="15">
        <f t="shared" si="69"/>
        <v>1.3990192270432716E-3</v>
      </c>
      <c r="F77" s="15">
        <f t="shared" si="69"/>
        <v>2.7561616891819615E-3</v>
      </c>
      <c r="G77" s="15">
        <f t="shared" si="69"/>
        <v>5.6266060459001389E-3</v>
      </c>
      <c r="H77" s="5">
        <f t="shared" si="40"/>
        <v>63558.637626490454</v>
      </c>
      <c r="I77" s="5">
        <f t="shared" si="40"/>
        <v>16689.096617013296</v>
      </c>
      <c r="J77" s="5">
        <f t="shared" si="40"/>
        <v>6629.4780542971412</v>
      </c>
      <c r="K77" s="5">
        <f t="shared" si="41"/>
        <v>56006.394207447556</v>
      </c>
      <c r="L77" s="5">
        <f t="shared" si="41"/>
        <v>5932.7646814031041</v>
      </c>
      <c r="M77" s="5">
        <f t="shared" si="41"/>
        <v>1687.9790293091598</v>
      </c>
      <c r="N77" s="15">
        <f t="shared" si="42"/>
        <v>2.1027792849509952E-2</v>
      </c>
      <c r="O77" s="15">
        <f t="shared" si="42"/>
        <v>2.6651636210371921E-2</v>
      </c>
      <c r="P77" s="15">
        <f t="shared" si="42"/>
        <v>2.4558342735419902E-2</v>
      </c>
      <c r="Q77" s="5">
        <f t="shared" si="43"/>
        <v>7127.4894429777414</v>
      </c>
      <c r="R77" s="5">
        <f t="shared" si="43"/>
        <v>7732.7601886139764</v>
      </c>
      <c r="S77" s="5">
        <f t="shared" si="43"/>
        <v>3547.1012388988029</v>
      </c>
      <c r="T77" s="5">
        <f t="shared" si="70"/>
        <v>112.14037476484694</v>
      </c>
      <c r="U77" s="5">
        <f t="shared" si="70"/>
        <v>463.34204697041548</v>
      </c>
      <c r="V77" s="5">
        <f t="shared" si="70"/>
        <v>535.04985005563424</v>
      </c>
      <c r="W77" s="15">
        <f t="shared" si="45"/>
        <v>-1.0734613539272964E-2</v>
      </c>
      <c r="X77" s="15">
        <f t="shared" si="45"/>
        <v>-1.217998157191269E-2</v>
      </c>
      <c r="Y77" s="15">
        <f t="shared" si="45"/>
        <v>-9.7425357312937999E-3</v>
      </c>
      <c r="Z77" s="5">
        <f t="shared" si="50"/>
        <v>8949.8924663450307</v>
      </c>
      <c r="AA77" s="5">
        <f t="shared" si="50"/>
        <v>14996.314301105111</v>
      </c>
      <c r="AB77" s="5">
        <f t="shared" si="50"/>
        <v>8202.5841937439054</v>
      </c>
      <c r="AC77" s="16">
        <f t="shared" si="57"/>
        <v>2.1257284061630632</v>
      </c>
      <c r="AD77" s="16">
        <f t="shared" si="57"/>
        <v>2.8934131863650729</v>
      </c>
      <c r="AE77" s="16">
        <f t="shared" si="57"/>
        <v>2.8807827447364742</v>
      </c>
      <c r="AF77" s="15">
        <f t="shared" si="58"/>
        <v>-4.0504037456468023E-3</v>
      </c>
      <c r="AG77" s="15">
        <f t="shared" si="58"/>
        <v>2.9673830763510267E-4</v>
      </c>
      <c r="AH77" s="15">
        <f t="shared" si="58"/>
        <v>9.7937136394747881E-3</v>
      </c>
      <c r="AI77" s="1">
        <f t="shared" si="66"/>
        <v>102004.10856241264</v>
      </c>
      <c r="AJ77" s="1">
        <f t="shared" si="66"/>
        <v>25199.955714503034</v>
      </c>
      <c r="AK77" s="1">
        <f t="shared" si="66"/>
        <v>9854.1290668157799</v>
      </c>
      <c r="AL77" s="14">
        <f t="shared" si="71"/>
        <v>22.42018904683998</v>
      </c>
      <c r="AM77" s="14">
        <f t="shared" si="71"/>
        <v>3.8147026699498738</v>
      </c>
      <c r="AN77" s="14">
        <f t="shared" si="71"/>
        <v>1.4074446670676504</v>
      </c>
      <c r="AO77" s="11">
        <f t="shared" si="72"/>
        <v>1.6697496310641987E-2</v>
      </c>
      <c r="AP77" s="11">
        <f t="shared" si="72"/>
        <v>2.1034441444644211E-2</v>
      </c>
      <c r="AQ77" s="11">
        <f t="shared" si="72"/>
        <v>1.9080892395922224E-2</v>
      </c>
      <c r="AR77" s="1">
        <f t="shared" si="51"/>
        <v>63558.637626490454</v>
      </c>
      <c r="AS77" s="1">
        <f t="shared" si="48"/>
        <v>16689.096617013296</v>
      </c>
      <c r="AT77" s="1">
        <f t="shared" si="49"/>
        <v>6629.4780542971412</v>
      </c>
      <c r="AU77" s="1">
        <f t="shared" si="59"/>
        <v>12711.727525298091</v>
      </c>
      <c r="AV77" s="1">
        <f t="shared" si="59"/>
        <v>3337.8193234026594</v>
      </c>
      <c r="AW77" s="1">
        <f t="shared" si="59"/>
        <v>1325.8956108594284</v>
      </c>
      <c r="AX77" s="1">
        <f t="shared" si="60"/>
        <v>44805.115365958045</v>
      </c>
      <c r="AY77" s="1">
        <f t="shared" si="60"/>
        <v>4746.2117451224831</v>
      </c>
      <c r="AZ77" s="1">
        <f t="shared" si="60"/>
        <v>1350.383223447328</v>
      </c>
      <c r="BA77" s="1">
        <f t="shared" si="61"/>
        <v>12154.289709090577</v>
      </c>
      <c r="BB77" s="1">
        <f t="shared" si="61"/>
        <v>23812.659627823741</v>
      </c>
      <c r="BC77" s="1">
        <f t="shared" si="61"/>
        <v>28309.729945742936</v>
      </c>
      <c r="BD77" s="1">
        <f t="shared" si="62"/>
        <v>40055.101491806432</v>
      </c>
      <c r="BE77" s="2">
        <f t="shared" si="67"/>
        <v>0.40250950903973925</v>
      </c>
      <c r="BF77" s="2">
        <f t="shared" si="67"/>
        <v>0.31839023806359795</v>
      </c>
      <c r="BG77" s="2">
        <f t="shared" si="67"/>
        <v>0.18099193288069168</v>
      </c>
      <c r="BH77" s="2">
        <f t="shared" si="55"/>
        <v>0.30675176813767296</v>
      </c>
      <c r="BI77" s="2">
        <f t="shared" si="63"/>
        <v>1.6201390486741196E-2</v>
      </c>
      <c r="BJ77" s="2">
        <f t="shared" si="63"/>
        <v>1.0137234369419459E-2</v>
      </c>
      <c r="BK77" s="2">
        <f t="shared" si="63"/>
        <v>3.2758079767888806E-3</v>
      </c>
      <c r="BL77" s="2">
        <f t="shared" si="56"/>
        <v>1029.7383069920534</v>
      </c>
      <c r="BM77" s="2">
        <f t="shared" si="56"/>
        <v>169.1812838205492</v>
      </c>
      <c r="BN77" s="2">
        <f t="shared" si="56"/>
        <v>21.716897092213404</v>
      </c>
      <c r="BO77" s="2">
        <f t="shared" si="64"/>
        <v>571.69303703871151</v>
      </c>
      <c r="BP77" s="2">
        <f t="shared" si="64"/>
        <v>70.8660186532057</v>
      </c>
      <c r="BQ77" s="2">
        <f t="shared" si="64"/>
        <v>29.25619582064185</v>
      </c>
      <c r="BR77" s="11">
        <f t="shared" si="65"/>
        <v>5.0325584263974016E-2</v>
      </c>
      <c r="BS77" s="17">
        <f t="shared" si="53"/>
        <v>0.43977161697306766</v>
      </c>
      <c r="BT77" s="17">
        <f t="shared" si="54"/>
        <v>0.62316693922011401</v>
      </c>
      <c r="BU77" s="12">
        <f>(BU$3*temphigh!$I187+BU$4*temphigh!$I187^2+BU$5*temphigh!$I187^6)*(K77/K$56)^$BW$1</f>
        <v>3.1703324991833788</v>
      </c>
      <c r="BV77" s="12">
        <f>(BV$3*temphigh!$I187+BV$4*temphigh!$I187^2+BV$5*temphigh!$I187^6)*(L77/L$56)^$BW$1</f>
        <v>1.2802178616317117</v>
      </c>
      <c r="BW77" s="12">
        <f>(BW$3*temphigh!$I187+BW$4*temphigh!$I187^2+BW$5*temphigh!$I187^6)*(M77/M$56)^$BW$1</f>
        <v>6.1214862207469599E-2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>
      <c r="A78" s="2">
        <f t="shared" si="37"/>
        <v>2032</v>
      </c>
      <c r="B78" s="5">
        <f t="shared" si="68"/>
        <v>1136.3543805201318</v>
      </c>
      <c r="C78" s="5">
        <f t="shared" si="68"/>
        <v>2820.4042249898744</v>
      </c>
      <c r="D78" s="5">
        <f t="shared" si="68"/>
        <v>3948.4580831915264</v>
      </c>
      <c r="E78" s="15">
        <f t="shared" si="69"/>
        <v>1.3290682656911079E-3</v>
      </c>
      <c r="F78" s="15">
        <f t="shared" si="69"/>
        <v>2.6183536047228633E-3</v>
      </c>
      <c r="G78" s="15">
        <f t="shared" si="69"/>
        <v>5.3452757436051315E-3</v>
      </c>
      <c r="H78" s="5">
        <f t="shared" si="40"/>
        <v>64966.214080509497</v>
      </c>
      <c r="I78" s="5">
        <f t="shared" si="40"/>
        <v>17173.964806517637</v>
      </c>
      <c r="J78" s="5">
        <f t="shared" si="40"/>
        <v>6826.7888910765423</v>
      </c>
      <c r="K78" s="5">
        <f t="shared" si="41"/>
        <v>57170.734054611712</v>
      </c>
      <c r="L78" s="5">
        <f t="shared" si="41"/>
        <v>6089.1856047972324</v>
      </c>
      <c r="M78" s="5">
        <f t="shared" si="41"/>
        <v>1728.9759058448635</v>
      </c>
      <c r="N78" s="15">
        <f t="shared" si="42"/>
        <v>2.0789409203017861E-2</v>
      </c>
      <c r="O78" s="15">
        <f t="shared" si="42"/>
        <v>2.636560386162734E-2</v>
      </c>
      <c r="P78" s="15">
        <f t="shared" si="42"/>
        <v>2.4287550866364915E-2</v>
      </c>
      <c r="Q78" s="5">
        <f t="shared" si="43"/>
        <v>7207.1303319356648</v>
      </c>
      <c r="R78" s="5">
        <f t="shared" si="43"/>
        <v>7860.4987789917423</v>
      </c>
      <c r="S78" s="5">
        <f t="shared" si="43"/>
        <v>3617.0860814278708</v>
      </c>
      <c r="T78" s="5">
        <f t="shared" si="70"/>
        <v>110.93659117959707</v>
      </c>
      <c r="U78" s="5">
        <f t="shared" si="70"/>
        <v>457.69854937682351</v>
      </c>
      <c r="V78" s="5">
        <f t="shared" si="70"/>
        <v>529.83710777344379</v>
      </c>
      <c r="W78" s="15">
        <f t="shared" si="45"/>
        <v>-1.0734613539272964E-2</v>
      </c>
      <c r="X78" s="15">
        <f t="shared" si="45"/>
        <v>-1.217998157191269E-2</v>
      </c>
      <c r="Y78" s="15">
        <f t="shared" si="45"/>
        <v>-9.7425357312937999E-3</v>
      </c>
      <c r="Z78" s="5">
        <f t="shared" si="50"/>
        <v>9015.9753687537213</v>
      </c>
      <c r="AA78" s="5">
        <f t="shared" si="50"/>
        <v>15254.910101860683</v>
      </c>
      <c r="AB78" s="5">
        <f t="shared" si="50"/>
        <v>8450.9383449844008</v>
      </c>
      <c r="AC78" s="16">
        <f t="shared" si="57"/>
        <v>2.1171183478645124</v>
      </c>
      <c r="AD78" s="16">
        <f t="shared" si="57"/>
        <v>2.8942717728972842</v>
      </c>
      <c r="AE78" s="16">
        <f t="shared" si="57"/>
        <v>2.9089963059959634</v>
      </c>
      <c r="AF78" s="15">
        <f t="shared" si="58"/>
        <v>-4.0504037456468023E-3</v>
      </c>
      <c r="AG78" s="15">
        <f t="shared" si="58"/>
        <v>2.9673830763510267E-4</v>
      </c>
      <c r="AH78" s="15">
        <f t="shared" si="58"/>
        <v>9.7937136394747881E-3</v>
      </c>
      <c r="AI78" s="1">
        <f t="shared" si="66"/>
        <v>104515.42523146947</v>
      </c>
      <c r="AJ78" s="1">
        <f t="shared" si="66"/>
        <v>26017.779466455391</v>
      </c>
      <c r="AK78" s="1">
        <f t="shared" si="66"/>
        <v>10194.61177099363</v>
      </c>
      <c r="AL78" s="14">
        <f t="shared" si="71"/>
        <v>22.790806460494551</v>
      </c>
      <c r="AM78" s="14">
        <f t="shared" si="71"/>
        <v>3.8941404084902649</v>
      </c>
      <c r="AN78" s="14">
        <f t="shared" si="71"/>
        <v>1.4340314143107273</v>
      </c>
      <c r="AO78" s="11">
        <f t="shared" si="72"/>
        <v>1.6530521347535566E-2</v>
      </c>
      <c r="AP78" s="11">
        <f t="shared" si="72"/>
        <v>2.0824097030197768E-2</v>
      </c>
      <c r="AQ78" s="11">
        <f t="shared" si="72"/>
        <v>1.8890083471963002E-2</v>
      </c>
      <c r="AR78" s="1">
        <f t="shared" si="51"/>
        <v>64966.214080509497</v>
      </c>
      <c r="AS78" s="1">
        <f t="shared" si="48"/>
        <v>17173.964806517637</v>
      </c>
      <c r="AT78" s="1">
        <f t="shared" si="49"/>
        <v>6826.7888910765423</v>
      </c>
      <c r="AU78" s="1">
        <f t="shared" si="59"/>
        <v>12993.2428161019</v>
      </c>
      <c r="AV78" s="1">
        <f t="shared" si="59"/>
        <v>3434.7929613035276</v>
      </c>
      <c r="AW78" s="1">
        <f t="shared" si="59"/>
        <v>1365.3577782153086</v>
      </c>
      <c r="AX78" s="1">
        <f t="shared" si="60"/>
        <v>45736.58724368937</v>
      </c>
      <c r="AY78" s="1">
        <f t="shared" si="60"/>
        <v>4871.3484838377863</v>
      </c>
      <c r="AZ78" s="1">
        <f t="shared" si="60"/>
        <v>1383.1807246758908</v>
      </c>
      <c r="BA78" s="1">
        <f t="shared" si="61"/>
        <v>12193.825511381499</v>
      </c>
      <c r="BB78" s="1">
        <f t="shared" si="61"/>
        <v>23948.40785350457</v>
      </c>
      <c r="BC78" s="1">
        <f t="shared" si="61"/>
        <v>28555.805586122817</v>
      </c>
      <c r="BD78" s="1">
        <f t="shared" si="62"/>
        <v>39143.377579265943</v>
      </c>
      <c r="BE78" s="2">
        <f t="shared" si="67"/>
        <v>0.40250950903973925</v>
      </c>
      <c r="BF78" s="2">
        <f t="shared" si="67"/>
        <v>0.31839023806359795</v>
      </c>
      <c r="BG78" s="2">
        <f t="shared" si="67"/>
        <v>0.18099193288069168</v>
      </c>
      <c r="BH78" s="2">
        <f t="shared" si="55"/>
        <v>0.30608263158917837</v>
      </c>
      <c r="BI78" s="2">
        <f t="shared" si="63"/>
        <v>1.6201390486741196E-2</v>
      </c>
      <c r="BJ78" s="2">
        <f t="shared" si="63"/>
        <v>1.0137234369419459E-2</v>
      </c>
      <c r="BK78" s="2">
        <f t="shared" si="63"/>
        <v>3.2758079767888806E-3</v>
      </c>
      <c r="BL78" s="2">
        <f t="shared" si="56"/>
        <v>1052.5430027635584</v>
      </c>
      <c r="BM78" s="2">
        <f t="shared" si="56"/>
        <v>174.09650629583081</v>
      </c>
      <c r="BN78" s="2">
        <f t="shared" si="56"/>
        <v>22.363249505242255</v>
      </c>
      <c r="BO78" s="2">
        <f t="shared" si="64"/>
        <v>580.07077136305713</v>
      </c>
      <c r="BP78" s="2">
        <f t="shared" si="64"/>
        <v>71.688691794729792</v>
      </c>
      <c r="BQ78" s="2">
        <f t="shared" si="64"/>
        <v>29.241574516933905</v>
      </c>
      <c r="BR78" s="11">
        <f t="shared" si="65"/>
        <v>5.0185083055552554E-2</v>
      </c>
      <c r="BS78" s="17">
        <f t="shared" si="53"/>
        <v>0.41870028071461474</v>
      </c>
      <c r="BT78" s="17">
        <f t="shared" si="54"/>
        <v>0.60501644584477088</v>
      </c>
      <c r="BU78" s="12">
        <f>(BU$3*temphigh!$I188+BU$4*temphigh!$I188^2+BU$5*temphigh!$I188^6)*(K78/K$56)^$BW$1</f>
        <v>3.1254459666591425</v>
      </c>
      <c r="BV78" s="12">
        <f>(BV$3*temphigh!$I188+BV$4*temphigh!$I188^2+BV$5*temphigh!$I188^6)*(L78/L$56)^$BW$1</f>
        <v>1.2335201341586852</v>
      </c>
      <c r="BW78" s="12">
        <f>(BW$3*temphigh!$I188+BW$4*temphigh!$I188^2+BW$5*temphigh!$I188^6)*(M78/M$56)^$BW$1</f>
        <v>1.5891521734258028E-2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>
      <c r="A79" s="2">
        <f t="shared" si="37"/>
        <v>2033</v>
      </c>
      <c r="B79" s="5">
        <f t="shared" si="68"/>
        <v>1137.7891584385738</v>
      </c>
      <c r="C79" s="5">
        <f t="shared" si="68"/>
        <v>2827.4197997806882</v>
      </c>
      <c r="D79" s="5">
        <f t="shared" si="68"/>
        <v>3968.5084005474155</v>
      </c>
      <c r="E79" s="15">
        <f t="shared" si="69"/>
        <v>1.2626148524065525E-3</v>
      </c>
      <c r="F79" s="15">
        <f t="shared" si="69"/>
        <v>2.4874359244867199E-3</v>
      </c>
      <c r="G79" s="15">
        <f t="shared" si="69"/>
        <v>5.0780119564248745E-3</v>
      </c>
      <c r="H79" s="5">
        <f t="shared" si="40"/>
        <v>66385.126003002835</v>
      </c>
      <c r="I79" s="5">
        <f t="shared" si="40"/>
        <v>17665.710095791208</v>
      </c>
      <c r="J79" s="5">
        <f t="shared" si="40"/>
        <v>7026.2543459584858</v>
      </c>
      <c r="K79" s="5">
        <f t="shared" si="41"/>
        <v>58345.718546048869</v>
      </c>
      <c r="L79" s="5">
        <f t="shared" si="41"/>
        <v>6247.9968829395148</v>
      </c>
      <c r="M79" s="5">
        <f t="shared" si="41"/>
        <v>1770.5025759777363</v>
      </c>
      <c r="N79" s="15">
        <f t="shared" si="42"/>
        <v>2.0552202291381549E-2</v>
      </c>
      <c r="O79" s="15">
        <f t="shared" si="42"/>
        <v>2.6080873280848405E-2</v>
      </c>
      <c r="P79" s="15">
        <f t="shared" si="42"/>
        <v>2.4018073353417213E-2</v>
      </c>
      <c r="Q79" s="5">
        <f t="shared" si="43"/>
        <v>7285.4840974743802</v>
      </c>
      <c r="R79" s="5">
        <f t="shared" si="43"/>
        <v>7987.0877923628477</v>
      </c>
      <c r="S79" s="5">
        <f t="shared" si="43"/>
        <v>3686.5010586597973</v>
      </c>
      <c r="T79" s="5">
        <f t="shared" si="70"/>
        <v>109.74572974591977</v>
      </c>
      <c r="U79" s="5">
        <f t="shared" si="70"/>
        <v>452.12378947992261</v>
      </c>
      <c r="V79" s="5">
        <f t="shared" si="70"/>
        <v>524.67515081919566</v>
      </c>
      <c r="W79" s="15">
        <f t="shared" si="45"/>
        <v>-1.0734613539272964E-2</v>
      </c>
      <c r="X79" s="15">
        <f t="shared" si="45"/>
        <v>-1.217998157191269E-2</v>
      </c>
      <c r="Y79" s="15">
        <f t="shared" si="45"/>
        <v>-9.7425357312937999E-3</v>
      </c>
      <c r="Z79" s="5">
        <f t="shared" si="50"/>
        <v>9079.7913670838097</v>
      </c>
      <c r="AA79" s="5">
        <f t="shared" si="50"/>
        <v>15511.509674531886</v>
      </c>
      <c r="AB79" s="5">
        <f t="shared" si="50"/>
        <v>8702.0756905525886</v>
      </c>
      <c r="AC79" s="16">
        <f t="shared" si="57"/>
        <v>2.1085431637783443</v>
      </c>
      <c r="AD79" s="16">
        <f t="shared" si="57"/>
        <v>2.8951306142050099</v>
      </c>
      <c r="AE79" s="16">
        <f t="shared" si="57"/>
        <v>2.9374861827951779</v>
      </c>
      <c r="AF79" s="15">
        <f t="shared" si="58"/>
        <v>-4.0504037456468023E-3</v>
      </c>
      <c r="AG79" s="15">
        <f t="shared" si="58"/>
        <v>2.9673830763510267E-4</v>
      </c>
      <c r="AH79" s="15">
        <f t="shared" si="58"/>
        <v>9.7937136394747881E-3</v>
      </c>
      <c r="AI79" s="1">
        <f t="shared" si="66"/>
        <v>107057.12552442444</v>
      </c>
      <c r="AJ79" s="1">
        <f t="shared" si="66"/>
        <v>26850.794481113378</v>
      </c>
      <c r="AK79" s="1">
        <f t="shared" si="66"/>
        <v>10540.508372109574</v>
      </c>
      <c r="AL79" s="14">
        <f t="shared" si="71"/>
        <v>23.163782934090079</v>
      </c>
      <c r="AM79" s="14">
        <f t="shared" si="71"/>
        <v>3.9744214466287238</v>
      </c>
      <c r="AN79" s="14">
        <f t="shared" si="71"/>
        <v>1.4608494976972968</v>
      </c>
      <c r="AO79" s="11">
        <f t="shared" si="72"/>
        <v>1.6365216134060209E-2</v>
      </c>
      <c r="AP79" s="11">
        <f t="shared" si="72"/>
        <v>2.0615856059895788E-2</v>
      </c>
      <c r="AQ79" s="11">
        <f t="shared" si="72"/>
        <v>1.8701182637243373E-2</v>
      </c>
      <c r="AR79" s="1">
        <f t="shared" si="51"/>
        <v>66385.126003002835</v>
      </c>
      <c r="AS79" s="1">
        <f t="shared" si="48"/>
        <v>17665.710095791208</v>
      </c>
      <c r="AT79" s="1">
        <f t="shared" si="49"/>
        <v>7026.2543459584858</v>
      </c>
      <c r="AU79" s="1">
        <f t="shared" si="59"/>
        <v>13277.025200600568</v>
      </c>
      <c r="AV79" s="1">
        <f t="shared" si="59"/>
        <v>3533.142019158242</v>
      </c>
      <c r="AW79" s="1">
        <f t="shared" si="59"/>
        <v>1405.2508691916973</v>
      </c>
      <c r="AX79" s="1">
        <f t="shared" si="60"/>
        <v>46676.574836839092</v>
      </c>
      <c r="AY79" s="1">
        <f t="shared" si="60"/>
        <v>4998.3975063516118</v>
      </c>
      <c r="AZ79" s="1">
        <f t="shared" si="60"/>
        <v>1416.4020607821892</v>
      </c>
      <c r="BA79" s="1">
        <f t="shared" si="61"/>
        <v>12232.368634923692</v>
      </c>
      <c r="BB79" s="1">
        <f t="shared" si="61"/>
        <v>24080.774338266925</v>
      </c>
      <c r="BC79" s="1">
        <f t="shared" si="61"/>
        <v>28795.001586026639</v>
      </c>
      <c r="BD79" s="1">
        <f t="shared" si="62"/>
        <v>38244.173025985605</v>
      </c>
      <c r="BE79" s="2">
        <f t="shared" si="67"/>
        <v>0.40250950903973925</v>
      </c>
      <c r="BF79" s="2">
        <f t="shared" si="67"/>
        <v>0.31839023806359795</v>
      </c>
      <c r="BG79" s="2">
        <f t="shared" si="67"/>
        <v>0.18099193288069168</v>
      </c>
      <c r="BH79" s="2">
        <f t="shared" si="55"/>
        <v>0.30541873852136403</v>
      </c>
      <c r="BI79" s="2">
        <f t="shared" si="63"/>
        <v>1.6201390486741196E-2</v>
      </c>
      <c r="BJ79" s="2">
        <f t="shared" si="63"/>
        <v>1.0137234369419459E-2</v>
      </c>
      <c r="BK79" s="2">
        <f t="shared" si="63"/>
        <v>3.2758079767888806E-3</v>
      </c>
      <c r="BL79" s="2">
        <f t="shared" si="56"/>
        <v>1075.5313488861657</v>
      </c>
      <c r="BM79" s="2">
        <f t="shared" si="56"/>
        <v>179.08144354325495</v>
      </c>
      <c r="BN79" s="2">
        <f t="shared" si="56"/>
        <v>23.016660033438349</v>
      </c>
      <c r="BO79" s="2">
        <f t="shared" si="64"/>
        <v>588.57397476946369</v>
      </c>
      <c r="BP79" s="2">
        <f t="shared" si="64"/>
        <v>72.521498693275475</v>
      </c>
      <c r="BQ79" s="2">
        <f t="shared" si="64"/>
        <v>29.227402753276511</v>
      </c>
      <c r="BR79" s="11">
        <f t="shared" si="65"/>
        <v>5.0040495355096554E-2</v>
      </c>
      <c r="BS79" s="17">
        <f t="shared" si="53"/>
        <v>0.39869189485760992</v>
      </c>
      <c r="BT79" s="17">
        <f t="shared" si="54"/>
        <v>0.58739460761628237</v>
      </c>
      <c r="BU79" s="12">
        <f>(BU$3*temphigh!$I189+BU$4*temphigh!$I189^2+BU$5*temphigh!$I189^6)*(K79/K$56)^$BW$1</f>
        <v>3.0781348353784543</v>
      </c>
      <c r="BV79" s="12">
        <f>(BV$3*temphigh!$I189+BV$4*temphigh!$I189^2+BV$5*temphigh!$I189^6)*(L79/L$56)^$BW$1</f>
        <v>1.1853409440445177</v>
      </c>
      <c r="BW79" s="12">
        <f>(BW$3*temphigh!$I189+BW$4*temphigh!$I189^2+BW$5*temphigh!$I189^6)*(M79/M$56)^$BW$1</f>
        <v>-3.0465339175761094E-2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>
      <c r="A80" s="2">
        <f t="shared" si="37"/>
        <v>2034</v>
      </c>
      <c r="B80" s="5">
        <f t="shared" si="68"/>
        <v>1139.1539184544079</v>
      </c>
      <c r="C80" s="5">
        <f t="shared" si="68"/>
        <v>2834.1011740850886</v>
      </c>
      <c r="D80" s="5">
        <f t="shared" si="68"/>
        <v>3987.6529269992102</v>
      </c>
      <c r="E80" s="15">
        <f t="shared" si="69"/>
        <v>1.1994841097862248E-3</v>
      </c>
      <c r="F80" s="15">
        <f t="shared" si="69"/>
        <v>2.3630641282623836E-3</v>
      </c>
      <c r="G80" s="15">
        <f t="shared" si="69"/>
        <v>4.8241113586036301E-3</v>
      </c>
      <c r="H80" s="5">
        <f t="shared" si="40"/>
        <v>67815.067219282195</v>
      </c>
      <c r="I80" s="5">
        <f t="shared" si="40"/>
        <v>18164.265086867366</v>
      </c>
      <c r="J80" s="5">
        <f t="shared" si="40"/>
        <v>7227.8289927168789</v>
      </c>
      <c r="K80" s="5">
        <f t="shared" si="41"/>
        <v>59531.083658381278</v>
      </c>
      <c r="L80" s="5">
        <f t="shared" si="41"/>
        <v>6409.1801848715577</v>
      </c>
      <c r="M80" s="5">
        <f t="shared" si="41"/>
        <v>1812.5521766900529</v>
      </c>
      <c r="N80" s="15">
        <f t="shared" si="42"/>
        <v>2.0316231282623942E-2</v>
      </c>
      <c r="O80" s="15">
        <f t="shared" si="42"/>
        <v>2.5797596406003764E-2</v>
      </c>
      <c r="P80" s="15">
        <f t="shared" si="42"/>
        <v>2.375009293002317E-2</v>
      </c>
      <c r="Q80" s="5">
        <f t="shared" si="43"/>
        <v>7362.5226012327648</v>
      </c>
      <c r="R80" s="5">
        <f t="shared" si="43"/>
        <v>8112.4683098170663</v>
      </c>
      <c r="S80" s="5">
        <f t="shared" si="43"/>
        <v>3755.3160162118693</v>
      </c>
      <c r="T80" s="5">
        <f t="shared" si="70"/>
        <v>108.56765174951184</v>
      </c>
      <c r="U80" s="5">
        <f t="shared" si="70"/>
        <v>446.61693005583379</v>
      </c>
      <c r="V80" s="5">
        <f t="shared" si="70"/>
        <v>519.56348441501768</v>
      </c>
      <c r="W80" s="15">
        <f t="shared" si="45"/>
        <v>-1.0734613539272964E-2</v>
      </c>
      <c r="X80" s="15">
        <f t="shared" si="45"/>
        <v>-1.217998157191269E-2</v>
      </c>
      <c r="Y80" s="15">
        <f t="shared" si="45"/>
        <v>-9.7425357312937999E-3</v>
      </c>
      <c r="Z80" s="5">
        <f t="shared" si="50"/>
        <v>9141.3274957799531</v>
      </c>
      <c r="AA80" s="5">
        <f t="shared" si="50"/>
        <v>15765.990999674541</v>
      </c>
      <c r="AB80" s="5">
        <f t="shared" si="50"/>
        <v>8955.9371601702987</v>
      </c>
      <c r="AC80" s="16">
        <f t="shared" si="57"/>
        <v>2.1000027126499186</v>
      </c>
      <c r="AD80" s="16">
        <f t="shared" si="57"/>
        <v>2.8959897103638519</v>
      </c>
      <c r="AE80" s="16">
        <f t="shared" si="57"/>
        <v>2.966255081289388</v>
      </c>
      <c r="AF80" s="15">
        <f t="shared" si="58"/>
        <v>-4.0504037456468023E-3</v>
      </c>
      <c r="AG80" s="15">
        <f t="shared" si="58"/>
        <v>2.9673830763510267E-4</v>
      </c>
      <c r="AH80" s="15">
        <f t="shared" si="58"/>
        <v>9.7937136394747881E-3</v>
      </c>
      <c r="AI80" s="1">
        <f t="shared" si="66"/>
        <v>109628.43817258257</v>
      </c>
      <c r="AJ80" s="1">
        <f t="shared" si="66"/>
        <v>27698.857052160281</v>
      </c>
      <c r="AK80" s="1">
        <f t="shared" si="66"/>
        <v>10891.708404090314</v>
      </c>
      <c r="AL80" s="14">
        <f t="shared" si="71"/>
        <v>23.539072445146928</v>
      </c>
      <c r="AM80" s="14">
        <f t="shared" si="71"/>
        <v>4.0555381860891337</v>
      </c>
      <c r="AN80" s="14">
        <f t="shared" si="71"/>
        <v>1.4878959148266395</v>
      </c>
      <c r="AO80" s="11">
        <f t="shared" si="72"/>
        <v>1.6201563972719608E-2</v>
      </c>
      <c r="AP80" s="11">
        <f t="shared" si="72"/>
        <v>2.0409697499296831E-2</v>
      </c>
      <c r="AQ80" s="11">
        <f t="shared" si="72"/>
        <v>1.851417081087094E-2</v>
      </c>
      <c r="AR80" s="1">
        <f t="shared" si="51"/>
        <v>67815.067219282195</v>
      </c>
      <c r="AS80" s="1">
        <f t="shared" si="48"/>
        <v>18164.265086867366</v>
      </c>
      <c r="AT80" s="1">
        <f t="shared" si="49"/>
        <v>7227.8289927168789</v>
      </c>
      <c r="AU80" s="1">
        <f t="shared" si="59"/>
        <v>13563.01344385644</v>
      </c>
      <c r="AV80" s="1">
        <f t="shared" si="59"/>
        <v>3632.8530173734734</v>
      </c>
      <c r="AW80" s="1">
        <f t="shared" si="59"/>
        <v>1445.5657985433759</v>
      </c>
      <c r="AX80" s="1">
        <f t="shared" si="60"/>
        <v>47624.866926705021</v>
      </c>
      <c r="AY80" s="1">
        <f t="shared" si="60"/>
        <v>5127.3441478972463</v>
      </c>
      <c r="AZ80" s="1">
        <f t="shared" si="60"/>
        <v>1450.0417413520424</v>
      </c>
      <c r="BA80" s="1">
        <f t="shared" si="61"/>
        <v>12269.952525122306</v>
      </c>
      <c r="BB80" s="1">
        <f t="shared" si="61"/>
        <v>24209.864592554535</v>
      </c>
      <c r="BC80" s="1">
        <f t="shared" si="61"/>
        <v>29027.511852069787</v>
      </c>
      <c r="BD80" s="1">
        <f t="shared" si="62"/>
        <v>37357.914365218494</v>
      </c>
      <c r="BE80" s="2">
        <f t="shared" si="67"/>
        <v>0.40250950903973925</v>
      </c>
      <c r="BF80" s="2">
        <f t="shared" si="67"/>
        <v>0.31839023806359795</v>
      </c>
      <c r="BG80" s="2">
        <f t="shared" si="67"/>
        <v>0.18099193288069168</v>
      </c>
      <c r="BH80" s="2">
        <f t="shared" si="55"/>
        <v>0.3047598657471613</v>
      </c>
      <c r="BI80" s="2">
        <f t="shared" si="63"/>
        <v>1.6201390486741196E-2</v>
      </c>
      <c r="BJ80" s="2">
        <f t="shared" si="63"/>
        <v>1.0137234369419459E-2</v>
      </c>
      <c r="BK80" s="2">
        <f t="shared" si="63"/>
        <v>3.2758079767888806E-3</v>
      </c>
      <c r="BL80" s="2">
        <f t="shared" si="56"/>
        <v>1098.6983849041933</v>
      </c>
      <c r="BM80" s="2">
        <f t="shared" si="56"/>
        <v>184.13541233383779</v>
      </c>
      <c r="BN80" s="2">
        <f t="shared" si="56"/>
        <v>23.676979869207891</v>
      </c>
      <c r="BO80" s="2">
        <f t="shared" si="64"/>
        <v>597.20449627324592</v>
      </c>
      <c r="BP80" s="2">
        <f t="shared" si="64"/>
        <v>73.364556473200935</v>
      </c>
      <c r="BQ80" s="2">
        <f t="shared" si="64"/>
        <v>29.213665002938797</v>
      </c>
      <c r="BR80" s="11">
        <f t="shared" si="65"/>
        <v>4.9892156030125506E-2</v>
      </c>
      <c r="BS80" s="17">
        <f t="shared" si="53"/>
        <v>0.37969192295082166</v>
      </c>
      <c r="BT80" s="17">
        <f t="shared" si="54"/>
        <v>0.57028602681192464</v>
      </c>
      <c r="BU80" s="12">
        <f>(BU$3*temphigh!$I190+BU$4*temphigh!$I190^2+BU$5*temphigh!$I190^6)*(K80/K$56)^$BW$1</f>
        <v>3.028416792479018</v>
      </c>
      <c r="BV80" s="12">
        <f>(BV$3*temphigh!$I190+BV$4*temphigh!$I190^2+BV$5*temphigh!$I190^6)*(L80/L$56)^$BW$1</f>
        <v>1.1356814609471244</v>
      </c>
      <c r="BW80" s="12">
        <f>(BW$3*temphigh!$I190+BW$4*temphigh!$I190^2+BW$5*temphigh!$I190^6)*(M80/M$56)^$BW$1</f>
        <v>-7.7871218652610055E-2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>
      <c r="A81" s="2">
        <f t="shared" si="37"/>
        <v>2035</v>
      </c>
      <c r="B81" s="5">
        <f t="shared" si="68"/>
        <v>1140.4519956270053</v>
      </c>
      <c r="C81" s="5">
        <f t="shared" si="68"/>
        <v>2840.4634787644177</v>
      </c>
      <c r="D81" s="5">
        <f t="shared" si="68"/>
        <v>4005.9279646895507</v>
      </c>
      <c r="E81" s="15">
        <f t="shared" si="69"/>
        <v>1.1395099042969135E-3</v>
      </c>
      <c r="F81" s="15">
        <f t="shared" si="69"/>
        <v>2.2449109218492642E-3</v>
      </c>
      <c r="G81" s="15">
        <f t="shared" si="69"/>
        <v>4.5829057906734486E-3</v>
      </c>
      <c r="H81" s="5">
        <f t="shared" si="40"/>
        <v>69255.72626578511</v>
      </c>
      <c r="I81" s="5">
        <f t="shared" si="40"/>
        <v>18669.560276649081</v>
      </c>
      <c r="J81" s="5">
        <f t="shared" si="40"/>
        <v>7431.4679398285562</v>
      </c>
      <c r="K81" s="5">
        <f t="shared" si="41"/>
        <v>60726.559759939075</v>
      </c>
      <c r="L81" s="5">
        <f t="shared" si="41"/>
        <v>6572.7161838990487</v>
      </c>
      <c r="M81" s="5">
        <f t="shared" si="41"/>
        <v>1855.1177168769875</v>
      </c>
      <c r="N81" s="15">
        <f t="shared" si="42"/>
        <v>2.0081544431780118E-2</v>
      </c>
      <c r="O81" s="15">
        <f t="shared" si="42"/>
        <v>2.5515899742295733E-2</v>
      </c>
      <c r="P81" s="15">
        <f t="shared" si="42"/>
        <v>2.3483759934935788E-2</v>
      </c>
      <c r="Q81" s="5">
        <f t="shared" si="43"/>
        <v>7438.2187462416068</v>
      </c>
      <c r="R81" s="5">
        <f t="shared" si="43"/>
        <v>8236.5832840450421</v>
      </c>
      <c r="S81" s="5">
        <f t="shared" si="43"/>
        <v>3823.5022836412804</v>
      </c>
      <c r="T81" s="5">
        <f t="shared" si="70"/>
        <v>107.40221996511445</v>
      </c>
      <c r="U81" s="5">
        <f t="shared" si="70"/>
        <v>441.17714407804954</v>
      </c>
      <c r="V81" s="5">
        <f t="shared" si="70"/>
        <v>514.50161860342882</v>
      </c>
      <c r="W81" s="15">
        <f t="shared" si="45"/>
        <v>-1.0734613539272964E-2</v>
      </c>
      <c r="X81" s="15">
        <f t="shared" si="45"/>
        <v>-1.217998157191269E-2</v>
      </c>
      <c r="Y81" s="15">
        <f t="shared" si="45"/>
        <v>-9.7425357312937999E-3</v>
      </c>
      <c r="Z81" s="5">
        <f t="shared" si="50"/>
        <v>9200.5725549678791</v>
      </c>
      <c r="AA81" s="5">
        <f t="shared" si="50"/>
        <v>16018.235787606192</v>
      </c>
      <c r="AB81" s="5">
        <f t="shared" si="50"/>
        <v>9212.4644913617431</v>
      </c>
      <c r="AC81" s="16">
        <f t="shared" si="57"/>
        <v>2.0914968537967327</v>
      </c>
      <c r="AD81" s="16">
        <f t="shared" si="57"/>
        <v>2.896849061449434</v>
      </c>
      <c r="AE81" s="16">
        <f t="shared" si="57"/>
        <v>2.9953057341371734</v>
      </c>
      <c r="AF81" s="15">
        <f t="shared" si="58"/>
        <v>-4.0504037456468023E-3</v>
      </c>
      <c r="AG81" s="15">
        <f t="shared" si="58"/>
        <v>2.9673830763510267E-4</v>
      </c>
      <c r="AH81" s="15">
        <f t="shared" si="58"/>
        <v>9.7937136394747881E-3</v>
      </c>
      <c r="AI81" s="1">
        <f t="shared" si="66"/>
        <v>112228.60779918075</v>
      </c>
      <c r="AJ81" s="1">
        <f t="shared" si="66"/>
        <v>28561.824364317727</v>
      </c>
      <c r="AK81" s="1">
        <f t="shared" si="66"/>
        <v>11248.103362224658</v>
      </c>
      <c r="AL81" s="14">
        <f t="shared" si="71"/>
        <v>23.916628535344675</v>
      </c>
      <c r="AM81" s="14">
        <f t="shared" si="71"/>
        <v>4.1374827705883108</v>
      </c>
      <c r="AN81" s="14">
        <f t="shared" si="71"/>
        <v>1.515167602351378</v>
      </c>
      <c r="AO81" s="11">
        <f t="shared" si="72"/>
        <v>1.6039548332992412E-2</v>
      </c>
      <c r="AP81" s="11">
        <f t="shared" si="72"/>
        <v>2.0205600524303861E-2</v>
      </c>
      <c r="AQ81" s="11">
        <f t="shared" si="72"/>
        <v>1.8329029102762229E-2</v>
      </c>
      <c r="AR81" s="1">
        <f t="shared" si="51"/>
        <v>69255.72626578511</v>
      </c>
      <c r="AS81" s="1">
        <f t="shared" si="48"/>
        <v>18669.560276649081</v>
      </c>
      <c r="AT81" s="1">
        <f t="shared" si="49"/>
        <v>7431.4679398285562</v>
      </c>
      <c r="AU81" s="1">
        <f t="shared" si="59"/>
        <v>13851.145253157023</v>
      </c>
      <c r="AV81" s="1">
        <f t="shared" si="59"/>
        <v>3733.9120553298162</v>
      </c>
      <c r="AW81" s="1">
        <f t="shared" si="59"/>
        <v>1486.2935879657114</v>
      </c>
      <c r="AX81" s="1">
        <f t="shared" si="60"/>
        <v>48581.247807951251</v>
      </c>
      <c r="AY81" s="1">
        <f t="shared" si="60"/>
        <v>5258.1729471192393</v>
      </c>
      <c r="AZ81" s="1">
        <f t="shared" si="60"/>
        <v>1484.0941735015897</v>
      </c>
      <c r="BA81" s="1">
        <f t="shared" si="61"/>
        <v>12306.609373753608</v>
      </c>
      <c r="BB81" s="1">
        <f t="shared" si="61"/>
        <v>24335.78133963998</v>
      </c>
      <c r="BC81" s="1">
        <f t="shared" si="61"/>
        <v>29253.528840904586</v>
      </c>
      <c r="BD81" s="1">
        <f t="shared" si="62"/>
        <v>36484.972957028076</v>
      </c>
      <c r="BE81" s="2">
        <f t="shared" si="67"/>
        <v>0.40250950903973925</v>
      </c>
      <c r="BF81" s="2">
        <f t="shared" si="67"/>
        <v>0.31839023806359795</v>
      </c>
      <c r="BG81" s="2">
        <f t="shared" si="67"/>
        <v>0.18099193288069168</v>
      </c>
      <c r="BH81" s="2">
        <f t="shared" si="55"/>
        <v>0.30410579513417302</v>
      </c>
      <c r="BI81" s="2">
        <f t="shared" si="63"/>
        <v>1.6201390486741196E-2</v>
      </c>
      <c r="BJ81" s="2">
        <f t="shared" si="63"/>
        <v>1.0137234369419459E-2</v>
      </c>
      <c r="BK81" s="2">
        <f t="shared" si="63"/>
        <v>3.2758079767888806E-3</v>
      </c>
      <c r="BL81" s="2">
        <f t="shared" si="56"/>
        <v>1122.0390646748433</v>
      </c>
      <c r="BM81" s="2">
        <f t="shared" si="56"/>
        <v>189.25770809839531</v>
      </c>
      <c r="BN81" s="2">
        <f t="shared" si="56"/>
        <v>24.344061956541214</v>
      </c>
      <c r="BO81" s="2">
        <f t="shared" si="64"/>
        <v>605.96420952911149</v>
      </c>
      <c r="BP81" s="2">
        <f t="shared" si="64"/>
        <v>74.217982802128688</v>
      </c>
      <c r="BQ81" s="2">
        <f t="shared" si="64"/>
        <v>29.200345853851868</v>
      </c>
      <c r="BR81" s="11">
        <f t="shared" si="65"/>
        <v>4.9740374443205865E-2</v>
      </c>
      <c r="BS81" s="17">
        <f t="shared" si="53"/>
        <v>0.36164849958163398</v>
      </c>
      <c r="BT81" s="17">
        <f t="shared" si="54"/>
        <v>0.55367575418633463</v>
      </c>
      <c r="BU81" s="12">
        <f>(BU$3*temphigh!$I191+BU$4*temphigh!$I191^2+BU$5*temphigh!$I191^6)*(K81/K$56)^$BW$1</f>
        <v>2.9763026533649137</v>
      </c>
      <c r="BV81" s="12">
        <f>(BV$3*temphigh!$I191+BV$4*temphigh!$I191^2+BV$5*temphigh!$I191^6)*(L81/L$56)^$BW$1</f>
        <v>1.084539382838331</v>
      </c>
      <c r="BW81" s="12">
        <f>(BW$3*temphigh!$I191+BW$4*temphigh!$I191^2+BW$5*temphigh!$I191^6)*(M81/M$56)^$BW$1</f>
        <v>-0.12634272338540434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>
      <c r="A82" s="2">
        <f t="shared" si="37"/>
        <v>2036</v>
      </c>
      <c r="B82" s="5">
        <f t="shared" si="68"/>
        <v>1141.6865741541778</v>
      </c>
      <c r="C82" s="5">
        <f t="shared" si="68"/>
        <v>2846.5212368766802</v>
      </c>
      <c r="D82" s="5">
        <f t="shared" si="68"/>
        <v>4023.368815632627</v>
      </c>
      <c r="E82" s="15">
        <f t="shared" si="69"/>
        <v>1.0825344090820677E-3</v>
      </c>
      <c r="F82" s="15">
        <f t="shared" si="69"/>
        <v>2.1326653757568008E-3</v>
      </c>
      <c r="G82" s="15">
        <f t="shared" si="69"/>
        <v>4.3537605011397763E-3</v>
      </c>
      <c r="H82" s="5">
        <f t="shared" si="40"/>
        <v>70706.786156763847</v>
      </c>
      <c r="I82" s="5">
        <f t="shared" si="40"/>
        <v>19181.523930320946</v>
      </c>
      <c r="J82" s="5">
        <f t="shared" si="40"/>
        <v>7637.1267503784866</v>
      </c>
      <c r="K82" s="5">
        <f t="shared" si="41"/>
        <v>61931.871458808382</v>
      </c>
      <c r="L82" s="5">
        <f t="shared" si="41"/>
        <v>6738.5845156622472</v>
      </c>
      <c r="M82" s="5">
        <f t="shared" si="41"/>
        <v>1898.1920625086018</v>
      </c>
      <c r="N82" s="15">
        <f t="shared" si="42"/>
        <v>1.984818016423251E-2</v>
      </c>
      <c r="O82" s="15">
        <f t="shared" si="42"/>
        <v>2.5235888348491331E-2</v>
      </c>
      <c r="P82" s="15">
        <f t="shared" si="42"/>
        <v>2.3219198027027765E-2</v>
      </c>
      <c r="Q82" s="5">
        <f t="shared" si="43"/>
        <v>7512.546438282021</v>
      </c>
      <c r="R82" s="5">
        <f t="shared" si="43"/>
        <v>8359.3774622404053</v>
      </c>
      <c r="S82" s="5">
        <f t="shared" si="43"/>
        <v>3891.0325917785044</v>
      </c>
      <c r="T82" s="5">
        <f t="shared" si="70"/>
        <v>106.24929864052896</v>
      </c>
      <c r="U82" s="5">
        <f t="shared" si="70"/>
        <v>435.80361459322984</v>
      </c>
      <c r="V82" s="5">
        <f t="shared" si="70"/>
        <v>509.48906820037644</v>
      </c>
      <c r="W82" s="15">
        <f t="shared" si="45"/>
        <v>-1.0734613539272964E-2</v>
      </c>
      <c r="X82" s="15">
        <f t="shared" si="45"/>
        <v>-1.217998157191269E-2</v>
      </c>
      <c r="Y82" s="15">
        <f t="shared" si="45"/>
        <v>-9.7425357312937999E-3</v>
      </c>
      <c r="Z82" s="5">
        <f t="shared" si="50"/>
        <v>9257.5170273623171</v>
      </c>
      <c r="AA82" s="5">
        <f t="shared" si="50"/>
        <v>16268.129305996954</v>
      </c>
      <c r="AB82" s="5">
        <f t="shared" si="50"/>
        <v>9471.6001134215039</v>
      </c>
      <c r="AC82" s="16">
        <f t="shared" si="57"/>
        <v>2.083025447106106</v>
      </c>
      <c r="AD82" s="16">
        <f t="shared" si="57"/>
        <v>2.8977086675374029</v>
      </c>
      <c r="AE82" s="16">
        <f t="shared" si="57"/>
        <v>3.0246409007599895</v>
      </c>
      <c r="AF82" s="15">
        <f t="shared" si="58"/>
        <v>-4.0504037456468023E-3</v>
      </c>
      <c r="AG82" s="15">
        <f t="shared" si="58"/>
        <v>2.9673830763510267E-4</v>
      </c>
      <c r="AH82" s="15">
        <f t="shared" si="58"/>
        <v>9.7937136394747881E-3</v>
      </c>
      <c r="AI82" s="1">
        <f t="shared" si="66"/>
        <v>114856.8922724197</v>
      </c>
      <c r="AJ82" s="1">
        <f t="shared" si="66"/>
        <v>29439.55398321577</v>
      </c>
      <c r="AK82" s="1">
        <f t="shared" si="66"/>
        <v>11609.586613967904</v>
      </c>
      <c r="AL82" s="14">
        <f t="shared" si="71"/>
        <v>24.296404335506011</v>
      </c>
      <c r="AM82" s="14">
        <f t="shared" si="71"/>
        <v>4.2202470913866206</v>
      </c>
      <c r="AN82" s="14">
        <f t="shared" si="71"/>
        <v>1.5426614379196482</v>
      </c>
      <c r="AO82" s="11">
        <f t="shared" si="72"/>
        <v>1.5879152849662487E-2</v>
      </c>
      <c r="AP82" s="11">
        <f t="shared" si="72"/>
        <v>2.0003544519060824E-2</v>
      </c>
      <c r="AQ82" s="11">
        <f t="shared" si="72"/>
        <v>1.8145738811734608E-2</v>
      </c>
      <c r="AR82" s="1">
        <f t="shared" si="51"/>
        <v>70706.786156763847</v>
      </c>
      <c r="AS82" s="1">
        <f t="shared" si="48"/>
        <v>19181.523930320946</v>
      </c>
      <c r="AT82" s="1">
        <f t="shared" si="49"/>
        <v>7637.1267503784866</v>
      </c>
      <c r="AU82" s="1">
        <f t="shared" si="59"/>
        <v>14141.357231352769</v>
      </c>
      <c r="AV82" s="1">
        <f t="shared" si="59"/>
        <v>3836.3047860641891</v>
      </c>
      <c r="AW82" s="1">
        <f t="shared" si="59"/>
        <v>1527.4253500756975</v>
      </c>
      <c r="AX82" s="1">
        <f t="shared" si="60"/>
        <v>49545.497167046706</v>
      </c>
      <c r="AY82" s="1">
        <f t="shared" si="60"/>
        <v>5390.867612529798</v>
      </c>
      <c r="AZ82" s="1">
        <f t="shared" si="60"/>
        <v>1518.5536500068813</v>
      </c>
      <c r="BA82" s="1">
        <f t="shared" si="61"/>
        <v>12342.370150901372</v>
      </c>
      <c r="BB82" s="1">
        <f t="shared" si="61"/>
        <v>24458.624472751388</v>
      </c>
      <c r="BC82" s="1">
        <f t="shared" si="61"/>
        <v>29473.243036217737</v>
      </c>
      <c r="BD82" s="1">
        <f t="shared" si="62"/>
        <v>35625.668465488525</v>
      </c>
      <c r="BE82" s="2">
        <f t="shared" si="67"/>
        <v>0.40250950903973925</v>
      </c>
      <c r="BF82" s="2">
        <f t="shared" si="67"/>
        <v>0.31839023806359795</v>
      </c>
      <c r="BG82" s="2">
        <f t="shared" si="67"/>
        <v>0.18099193288069168</v>
      </c>
      <c r="BH82" s="2">
        <f t="shared" si="55"/>
        <v>0.30345631403736995</v>
      </c>
      <c r="BI82" s="2">
        <f t="shared" si="63"/>
        <v>1.6201390486741196E-2</v>
      </c>
      <c r="BJ82" s="2">
        <f t="shared" si="63"/>
        <v>1.0137234369419459E-2</v>
      </c>
      <c r="BK82" s="2">
        <f t="shared" si="63"/>
        <v>3.2758079767888806E-3</v>
      </c>
      <c r="BL82" s="2">
        <f t="shared" si="56"/>
        <v>1145.5482525882378</v>
      </c>
      <c r="BM82" s="2">
        <f t="shared" si="56"/>
        <v>194.44760364429132</v>
      </c>
      <c r="BN82" s="2">
        <f t="shared" si="56"/>
        <v>25.01776072863759</v>
      </c>
      <c r="BO82" s="2">
        <f t="shared" si="64"/>
        <v>614.85501344728971</v>
      </c>
      <c r="BP82" s="2">
        <f t="shared" si="64"/>
        <v>75.081896089259317</v>
      </c>
      <c r="BQ82" s="2">
        <f t="shared" si="64"/>
        <v>29.187430120643331</v>
      </c>
      <c r="BR82" s="11">
        <f t="shared" si="65"/>
        <v>4.9585436651609277E-2</v>
      </c>
      <c r="BS82" s="17">
        <f t="shared" si="53"/>
        <v>0.34451232741567783</v>
      </c>
      <c r="BT82" s="17">
        <f t="shared" si="54"/>
        <v>0.53754927590906276</v>
      </c>
      <c r="BU82" s="12">
        <f>(BU$3*temphigh!$I192+BU$4*temphigh!$I192^2+BU$5*temphigh!$I192^6)*(K82/K$56)^$BW$1</f>
        <v>2.9217971572326014</v>
      </c>
      <c r="BV82" s="12">
        <f>(BV$3*temphigh!$I192+BV$4*temphigh!$I192^2+BV$5*temphigh!$I192^6)*(L82/L$56)^$BW$1</f>
        <v>1.0319093212642423</v>
      </c>
      <c r="BW82" s="12">
        <f>(BW$3*temphigh!$I192+BW$4*temphigh!$I192^2+BW$5*temphigh!$I192^6)*(M82/M$56)^$BW$1</f>
        <v>-0.17589748541918396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>
      <c r="A83" s="2">
        <f t="shared" si="37"/>
        <v>2037</v>
      </c>
      <c r="B83" s="5">
        <f t="shared" si="68"/>
        <v>1142.8606934050413</v>
      </c>
      <c r="C83" s="5">
        <f t="shared" si="68"/>
        <v>2852.2883802957613</v>
      </c>
      <c r="D83" s="5">
        <f t="shared" si="68"/>
        <v>4040.0097606520953</v>
      </c>
      <c r="E83" s="15">
        <f t="shared" si="69"/>
        <v>1.0284076886279642E-3</v>
      </c>
      <c r="F83" s="15">
        <f t="shared" si="69"/>
        <v>2.0260321069689607E-3</v>
      </c>
      <c r="G83" s="15">
        <f t="shared" si="69"/>
        <v>4.1360724760827871E-3</v>
      </c>
      <c r="H83" s="5">
        <f t="shared" si="40"/>
        <v>72167.924176104905</v>
      </c>
      <c r="I83" s="5">
        <f t="shared" si="40"/>
        <v>19700.081971893665</v>
      </c>
      <c r="J83" s="5">
        <f t="shared" si="40"/>
        <v>7844.7613701682585</v>
      </c>
      <c r="K83" s="5">
        <f t="shared" si="41"/>
        <v>63146.737474265268</v>
      </c>
      <c r="L83" s="5">
        <f t="shared" si="41"/>
        <v>6906.7637438017091</v>
      </c>
      <c r="M83" s="5">
        <f t="shared" si="41"/>
        <v>1941.7679250611616</v>
      </c>
      <c r="N83" s="15">
        <f t="shared" si="42"/>
        <v>1.9616168328853156E-2</v>
      </c>
      <c r="O83" s="15">
        <f t="shared" si="42"/>
        <v>2.4957649154443207E-2</v>
      </c>
      <c r="P83" s="15">
        <f t="shared" si="42"/>
        <v>2.2956508676456711E-2</v>
      </c>
      <c r="Q83" s="5">
        <f t="shared" si="43"/>
        <v>7585.4805514475711</v>
      </c>
      <c r="R83" s="5">
        <f t="shared" si="43"/>
        <v>8480.7973201248587</v>
      </c>
      <c r="S83" s="5">
        <f t="shared" si="43"/>
        <v>3957.8809975137565</v>
      </c>
      <c r="T83" s="5">
        <f t="shared" si="70"/>
        <v>105.10875348080408</v>
      </c>
      <c r="U83" s="5">
        <f t="shared" si="70"/>
        <v>430.49553459851137</v>
      </c>
      <c r="V83" s="5">
        <f t="shared" si="70"/>
        <v>504.52535274873071</v>
      </c>
      <c r="W83" s="15">
        <f t="shared" si="45"/>
        <v>-1.0734613539272964E-2</v>
      </c>
      <c r="X83" s="15">
        <f t="shared" si="45"/>
        <v>-1.217998157191269E-2</v>
      </c>
      <c r="Y83" s="15">
        <f t="shared" si="45"/>
        <v>-9.7425357312937999E-3</v>
      </c>
      <c r="Z83" s="5">
        <f t="shared" si="50"/>
        <v>9312.1529995497949</v>
      </c>
      <c r="AA83" s="5">
        <f t="shared" si="50"/>
        <v>16515.560232929402</v>
      </c>
      <c r="AB83" s="5">
        <f t="shared" si="50"/>
        <v>9733.2870451842846</v>
      </c>
      <c r="AC83" s="16">
        <f t="shared" si="57"/>
        <v>2.0745883530328699</v>
      </c>
      <c r="AD83" s="16">
        <f t="shared" si="57"/>
        <v>2.8985685287034273</v>
      </c>
      <c r="AE83" s="16">
        <f t="shared" si="57"/>
        <v>3.0542633676042761</v>
      </c>
      <c r="AF83" s="15">
        <f t="shared" si="58"/>
        <v>-4.0504037456468023E-3</v>
      </c>
      <c r="AG83" s="15">
        <f t="shared" si="58"/>
        <v>2.9673830763510267E-4</v>
      </c>
      <c r="AH83" s="15">
        <f t="shared" si="58"/>
        <v>9.7937136394747881E-3</v>
      </c>
      <c r="AI83" s="1">
        <f t="shared" si="66"/>
        <v>117512.56027653051</v>
      </c>
      <c r="AJ83" s="1">
        <f t="shared" si="66"/>
        <v>30331.903370958382</v>
      </c>
      <c r="AK83" s="1">
        <f t="shared" si="66"/>
        <v>11976.053302646811</v>
      </c>
      <c r="AL83" s="14">
        <f t="shared" si="71"/>
        <v>24.678352590465305</v>
      </c>
      <c r="AM83" s="14">
        <f t="shared" si="71"/>
        <v>4.30382279295487</v>
      </c>
      <c r="AN83" s="14">
        <f t="shared" si="71"/>
        <v>1.5703742421317985</v>
      </c>
      <c r="AO83" s="11">
        <f t="shared" si="72"/>
        <v>1.5720361321165863E-2</v>
      </c>
      <c r="AP83" s="11">
        <f t="shared" si="72"/>
        <v>1.9803509073870216E-2</v>
      </c>
      <c r="AQ83" s="11">
        <f t="shared" si="72"/>
        <v>1.7964281423617261E-2</v>
      </c>
      <c r="AR83" s="1">
        <f t="shared" si="51"/>
        <v>72167.924176104905</v>
      </c>
      <c r="AS83" s="1">
        <f t="shared" si="48"/>
        <v>19700.081971893665</v>
      </c>
      <c r="AT83" s="1">
        <f t="shared" si="49"/>
        <v>7844.7613701682585</v>
      </c>
      <c r="AU83" s="1">
        <f t="shared" si="59"/>
        <v>14433.584835220981</v>
      </c>
      <c r="AV83" s="1">
        <f t="shared" si="59"/>
        <v>3940.0163943787334</v>
      </c>
      <c r="AW83" s="1">
        <f t="shared" si="59"/>
        <v>1568.9522740336517</v>
      </c>
      <c r="AX83" s="1">
        <f t="shared" si="60"/>
        <v>50517.389979412212</v>
      </c>
      <c r="AY83" s="1">
        <f t="shared" si="60"/>
        <v>5525.4109950413676</v>
      </c>
      <c r="AZ83" s="1">
        <f t="shared" si="60"/>
        <v>1553.414340048929</v>
      </c>
      <c r="BA83" s="1">
        <f t="shared" si="61"/>
        <v>12377.264637852031</v>
      </c>
      <c r="BB83" s="1">
        <f t="shared" si="61"/>
        <v>24578.491030200748</v>
      </c>
      <c r="BC83" s="1">
        <f t="shared" si="61"/>
        <v>29686.842496172168</v>
      </c>
      <c r="BD83" s="1">
        <f t="shared" si="62"/>
        <v>34780.272221240535</v>
      </c>
      <c r="BE83" s="2">
        <f t="shared" si="67"/>
        <v>0.40250950903973925</v>
      </c>
      <c r="BF83" s="2">
        <f t="shared" si="67"/>
        <v>0.31839023806359795</v>
      </c>
      <c r="BG83" s="2">
        <f t="shared" si="67"/>
        <v>0.18099193288069168</v>
      </c>
      <c r="BH83" s="2">
        <f t="shared" si="55"/>
        <v>0.30281121559513763</v>
      </c>
      <c r="BI83" s="2">
        <f t="shared" si="63"/>
        <v>1.6201390486741196E-2</v>
      </c>
      <c r="BJ83" s="2">
        <f t="shared" si="63"/>
        <v>1.0137234369419459E-2</v>
      </c>
      <c r="BK83" s="2">
        <f t="shared" si="63"/>
        <v>3.2758079767888806E-3</v>
      </c>
      <c r="BL83" s="2">
        <f t="shared" si="56"/>
        <v>1169.220720194606</v>
      </c>
      <c r="BM83" s="2">
        <f t="shared" si="56"/>
        <v>199.70434804586114</v>
      </c>
      <c r="BN83" s="2">
        <f t="shared" si="56"/>
        <v>25.697931872402449</v>
      </c>
      <c r="BO83" s="2">
        <f t="shared" si="64"/>
        <v>623.8788329604439</v>
      </c>
      <c r="BP83" s="2">
        <f t="shared" si="64"/>
        <v>75.956415652163273</v>
      </c>
      <c r="BQ83" s="2">
        <f t="shared" si="64"/>
        <v>29.174902924023524</v>
      </c>
      <c r="BR83" s="11">
        <f t="shared" si="65"/>
        <v>4.9427607546778746E-2</v>
      </c>
      <c r="BS83" s="17">
        <f t="shared" si="53"/>
        <v>0.32823657358922786</v>
      </c>
      <c r="BT83" s="17">
        <f t="shared" si="54"/>
        <v>0.52189250088258521</v>
      </c>
      <c r="BU83" s="12">
        <f>(BU$3*temphigh!$I193+BU$4*temphigh!$I193^2+BU$5*temphigh!$I193^6)*(K83/K$56)^$BW$1</f>
        <v>2.8648996838084786</v>
      </c>
      <c r="BV83" s="12">
        <f>(BV$3*temphigh!$I193+BV$4*temphigh!$I193^2+BV$5*temphigh!$I193^6)*(L83/L$56)^$BW$1</f>
        <v>0.97778318455814939</v>
      </c>
      <c r="BW83" s="12">
        <f>(BW$3*temphigh!$I193+BW$4*temphigh!$I193^2+BW$5*temphigh!$I193^6)*(M83/M$56)^$BW$1</f>
        <v>-0.22655402538232866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>
      <c r="A84" s="2">
        <f t="shared" si="37"/>
        <v>2038</v>
      </c>
      <c r="B84" s="5">
        <f t="shared" si="68"/>
        <v>1143.9772537929632</v>
      </c>
      <c r="C84" s="5">
        <f t="shared" si="68"/>
        <v>2857.7782667407346</v>
      </c>
      <c r="D84" s="5">
        <f t="shared" si="68"/>
        <v>4055.8840451675278</v>
      </c>
      <c r="E84" s="15">
        <f t="shared" si="69"/>
        <v>9.7698730419656585E-4</v>
      </c>
      <c r="F84" s="15">
        <f t="shared" si="69"/>
        <v>1.9247305016205126E-3</v>
      </c>
      <c r="G84" s="15">
        <f t="shared" si="69"/>
        <v>3.9292688522786475E-3</v>
      </c>
      <c r="H84" s="5">
        <f t="shared" si="40"/>
        <v>73638.811702849824</v>
      </c>
      <c r="I84" s="5">
        <f t="shared" si="40"/>
        <v>20225.157889822545</v>
      </c>
      <c r="J84" s="5">
        <f t="shared" si="40"/>
        <v>8054.3280623007558</v>
      </c>
      <c r="K84" s="5">
        <f t="shared" si="41"/>
        <v>64370.870538459996</v>
      </c>
      <c r="L84" s="5">
        <f t="shared" si="41"/>
        <v>7077.2313321876854</v>
      </c>
      <c r="M84" s="5">
        <f t="shared" si="41"/>
        <v>1985.8378525138712</v>
      </c>
      <c r="N84" s="15">
        <f t="shared" si="42"/>
        <v>1.9385531432936087E-2</v>
      </c>
      <c r="O84" s="15">
        <f t="shared" si="42"/>
        <v>2.4681253725951979E-2</v>
      </c>
      <c r="P84" s="15">
        <f t="shared" si="42"/>
        <v>2.2695774754504461E-2</v>
      </c>
      <c r="Q84" s="5">
        <f t="shared" si="43"/>
        <v>7656.9968985497953</v>
      </c>
      <c r="R84" s="5">
        <f t="shared" si="43"/>
        <v>8600.7910054429849</v>
      </c>
      <c r="S84" s="5">
        <f t="shared" si="43"/>
        <v>4024.0228147922844</v>
      </c>
      <c r="T84" s="5">
        <f t="shared" si="70"/>
        <v>103.98045163259295</v>
      </c>
      <c r="U84" s="5">
        <f t="shared" si="70"/>
        <v>425.25210692031078</v>
      </c>
      <c r="V84" s="5">
        <f t="shared" si="70"/>
        <v>499.60999647223258</v>
      </c>
      <c r="W84" s="15">
        <f t="shared" si="45"/>
        <v>-1.0734613539272964E-2</v>
      </c>
      <c r="X84" s="15">
        <f t="shared" si="45"/>
        <v>-1.217998157191269E-2</v>
      </c>
      <c r="Y84" s="15">
        <f t="shared" si="45"/>
        <v>-9.7425357312937999E-3</v>
      </c>
      <c r="Z84" s="5">
        <f t="shared" si="50"/>
        <v>9364.4740899836379</v>
      </c>
      <c r="AA84" s="5">
        <f t="shared" si="50"/>
        <v>16760.420531674165</v>
      </c>
      <c r="AB84" s="5">
        <f t="shared" si="50"/>
        <v>9997.4688032760969</v>
      </c>
      <c r="AC84" s="16">
        <f t="shared" si="57"/>
        <v>2.0661854325970705</v>
      </c>
      <c r="AD84" s="16">
        <f t="shared" si="57"/>
        <v>2.8994286450231992</v>
      </c>
      <c r="AE84" s="16">
        <f t="shared" si="57"/>
        <v>3.0841759484061302</v>
      </c>
      <c r="AF84" s="15">
        <f t="shared" si="58"/>
        <v>-4.0504037456468023E-3</v>
      </c>
      <c r="AG84" s="15">
        <f t="shared" si="58"/>
        <v>2.9673830763510267E-4</v>
      </c>
      <c r="AH84" s="15">
        <f t="shared" si="58"/>
        <v>9.7937136394747881E-3</v>
      </c>
      <c r="AI84" s="1">
        <f t="shared" si="66"/>
        <v>120194.88908409845</v>
      </c>
      <c r="AJ84" s="1">
        <f t="shared" si="66"/>
        <v>31238.729428241277</v>
      </c>
      <c r="AK84" s="1">
        <f t="shared" si="66"/>
        <v>12347.400246415782</v>
      </c>
      <c r="AL84" s="14">
        <f t="shared" si="71"/>
        <v>25.06242568380322</v>
      </c>
      <c r="AM84" s="14">
        <f t="shared" si="71"/>
        <v>4.388201278750155</v>
      </c>
      <c r="AN84" s="14">
        <f t="shared" si="71"/>
        <v>1.5983027805095935</v>
      </c>
      <c r="AO84" s="11">
        <f t="shared" si="72"/>
        <v>1.5563157707954205E-2</v>
      </c>
      <c r="AP84" s="11">
        <f t="shared" si="72"/>
        <v>1.9605473983131512E-2</v>
      </c>
      <c r="AQ84" s="11">
        <f t="shared" si="72"/>
        <v>1.7784638609381089E-2</v>
      </c>
      <c r="AR84" s="1">
        <f t="shared" si="51"/>
        <v>73638.811702849824</v>
      </c>
      <c r="AS84" s="1">
        <f t="shared" si="48"/>
        <v>20225.157889822545</v>
      </c>
      <c r="AT84" s="1">
        <f t="shared" si="49"/>
        <v>8054.3280623007558</v>
      </c>
      <c r="AU84" s="1">
        <f t="shared" si="59"/>
        <v>14727.762340569965</v>
      </c>
      <c r="AV84" s="1">
        <f t="shared" si="59"/>
        <v>4045.0315779645093</v>
      </c>
      <c r="AW84" s="1">
        <f t="shared" si="59"/>
        <v>1610.8656124601512</v>
      </c>
      <c r="AX84" s="1">
        <f t="shared" si="60"/>
        <v>51496.696430767995</v>
      </c>
      <c r="AY84" s="1">
        <f t="shared" si="60"/>
        <v>5661.7850657501485</v>
      </c>
      <c r="AZ84" s="1">
        <f t="shared" si="60"/>
        <v>1588.670282011097</v>
      </c>
      <c r="BA84" s="1">
        <f t="shared" si="61"/>
        <v>12411.321460827634</v>
      </c>
      <c r="BB84" s="1">
        <f t="shared" si="61"/>
        <v>24695.475186022053</v>
      </c>
      <c r="BC84" s="1">
        <f t="shared" si="61"/>
        <v>29894.512464101932</v>
      </c>
      <c r="BD84" s="1">
        <f t="shared" si="62"/>
        <v>33949.010460506484</v>
      </c>
      <c r="BE84" s="2">
        <f t="shared" si="67"/>
        <v>0.40250950903973925</v>
      </c>
      <c r="BF84" s="2">
        <f t="shared" si="67"/>
        <v>0.31839023806359795</v>
      </c>
      <c r="BG84" s="2">
        <f t="shared" si="67"/>
        <v>0.18099193288069168</v>
      </c>
      <c r="BH84" s="2">
        <f t="shared" si="55"/>
        <v>0.30217029892859931</v>
      </c>
      <c r="BI84" s="2">
        <f t="shared" si="63"/>
        <v>1.6201390486741196E-2</v>
      </c>
      <c r="BJ84" s="2">
        <f t="shared" si="63"/>
        <v>1.0137234369419459E-2</v>
      </c>
      <c r="BK84" s="2">
        <f t="shared" si="63"/>
        <v>3.2758079767888806E-3</v>
      </c>
      <c r="BL84" s="2">
        <f t="shared" si="56"/>
        <v>1193.0511433774773</v>
      </c>
      <c r="BM84" s="2">
        <f t="shared" si="56"/>
        <v>205.02716568764424</v>
      </c>
      <c r="BN84" s="2">
        <f t="shared" si="56"/>
        <v>26.384432114159345</v>
      </c>
      <c r="BO84" s="2">
        <f t="shared" si="64"/>
        <v>633.03761983788411</v>
      </c>
      <c r="BP84" s="2">
        <f t="shared" si="64"/>
        <v>76.841661857409605</v>
      </c>
      <c r="BQ84" s="2">
        <f t="shared" si="64"/>
        <v>29.162749746682078</v>
      </c>
      <c r="BR84" s="11">
        <f t="shared" si="65"/>
        <v>4.9267132830736998E-2</v>
      </c>
      <c r="BS84" s="17">
        <f t="shared" si="53"/>
        <v>0.31277676633316182</v>
      </c>
      <c r="BT84" s="17">
        <f t="shared" si="54"/>
        <v>0.50669174842969433</v>
      </c>
      <c r="BU84" s="12">
        <f>(BU$3*temphigh!$I194+BU$4*temphigh!$I194^2+BU$5*temphigh!$I194^6)*(K84/K$56)^$BW$1</f>
        <v>2.8056049053034977</v>
      </c>
      <c r="BV84" s="12">
        <f>(BV$3*temphigh!$I194+BV$4*temphigh!$I194^2+BV$5*temphigh!$I194^6)*(L84/L$56)^$BW$1</f>
        <v>0.92215054756374892</v>
      </c>
      <c r="BW84" s="12">
        <f>(BW$3*temphigh!$I194+BW$4*temphigh!$I194^2+BW$5*temphigh!$I194^6)*(M84/M$56)^$BW$1</f>
        <v>-0.27833159081792769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>
      <c r="A85" s="2">
        <f t="shared" si="37"/>
        <v>2039</v>
      </c>
      <c r="B85" s="5">
        <f t="shared" si="68"/>
        <v>1145.0390224835462</v>
      </c>
      <c r="C85" s="5">
        <f t="shared" si="68"/>
        <v>2863.003697087755</v>
      </c>
      <c r="D85" s="5">
        <f t="shared" si="68"/>
        <v>4071.0238710723024</v>
      </c>
      <c r="E85" s="15">
        <f t="shared" si="69"/>
        <v>9.2813793898673753E-4</v>
      </c>
      <c r="F85" s="15">
        <f t="shared" si="69"/>
        <v>1.8284939765394869E-3</v>
      </c>
      <c r="G85" s="15">
        <f t="shared" si="69"/>
        <v>3.732805409664715E-3</v>
      </c>
      <c r="H85" s="5">
        <f t="shared" si="40"/>
        <v>75119.114073310426</v>
      </c>
      <c r="I85" s="5">
        <f t="shared" si="40"/>
        <v>20756.672656036473</v>
      </c>
      <c r="J85" s="5">
        <f t="shared" si="40"/>
        <v>8265.7833471106187</v>
      </c>
      <c r="K85" s="5">
        <f t="shared" si="41"/>
        <v>65603.977330292124</v>
      </c>
      <c r="L85" s="5">
        <f t="shared" si="41"/>
        <v>7249.9636228727695</v>
      </c>
      <c r="M85" s="5">
        <f t="shared" si="41"/>
        <v>2030.3942224080895</v>
      </c>
      <c r="N85" s="15">
        <f t="shared" si="42"/>
        <v>1.9156285778291204E-2</v>
      </c>
      <c r="O85" s="15">
        <f t="shared" si="42"/>
        <v>2.4406760578743025E-2</v>
      </c>
      <c r="P85" s="15">
        <f t="shared" si="42"/>
        <v>2.2437063447962036E-2</v>
      </c>
      <c r="Q85" s="5">
        <f t="shared" si="43"/>
        <v>7727.0722063562762</v>
      </c>
      <c r="R85" s="5">
        <f t="shared" si="43"/>
        <v>8719.3082895601492</v>
      </c>
      <c r="S85" s="5">
        <f t="shared" si="43"/>
        <v>4089.4345509500322</v>
      </c>
      <c r="T85" s="5">
        <f t="shared" si="70"/>
        <v>102.864261668678</v>
      </c>
      <c r="U85" s="5">
        <f t="shared" si="70"/>
        <v>420.07254409460432</v>
      </c>
      <c r="V85" s="5">
        <f t="shared" si="70"/>
        <v>494.7425282298903</v>
      </c>
      <c r="W85" s="15">
        <f t="shared" si="45"/>
        <v>-1.0734613539272964E-2</v>
      </c>
      <c r="X85" s="15">
        <f t="shared" si="45"/>
        <v>-1.217998157191269E-2</v>
      </c>
      <c r="Y85" s="15">
        <f t="shared" si="45"/>
        <v>-9.7425357312937999E-3</v>
      </c>
      <c r="Z85" s="5">
        <f t="shared" si="50"/>
        <v>9414.4753843106973</v>
      </c>
      <c r="AA85" s="5">
        <f t="shared" si="50"/>
        <v>17002.605343958396</v>
      </c>
      <c r="AB85" s="5">
        <f t="shared" si="50"/>
        <v>10264.089318642822</v>
      </c>
      <c r="AC85" s="16">
        <f t="shared" si="57"/>
        <v>2.0578165473816785</v>
      </c>
      <c r="AD85" s="16">
        <f t="shared" si="57"/>
        <v>2.9002890165724322</v>
      </c>
      <c r="AE85" s="16">
        <f t="shared" si="57"/>
        <v>3.1143814844585753</v>
      </c>
      <c r="AF85" s="15">
        <f t="shared" si="58"/>
        <v>-4.0504037456468023E-3</v>
      </c>
      <c r="AG85" s="15">
        <f t="shared" si="58"/>
        <v>2.9673830763510267E-4</v>
      </c>
      <c r="AH85" s="15">
        <f t="shared" si="58"/>
        <v>9.7937136394747881E-3</v>
      </c>
      <c r="AI85" s="1">
        <f t="shared" si="66"/>
        <v>122903.16251625858</v>
      </c>
      <c r="AJ85" s="1">
        <f t="shared" si="66"/>
        <v>32159.888063381659</v>
      </c>
      <c r="AK85" s="1">
        <f t="shared" si="66"/>
        <v>12723.525834234355</v>
      </c>
      <c r="AL85" s="14">
        <f t="shared" si="71"/>
        <v>25.448575662429519</v>
      </c>
      <c r="AM85" s="14">
        <f t="shared" si="71"/>
        <v>4.473373717093402</v>
      </c>
      <c r="AN85" s="14">
        <f t="shared" si="71"/>
        <v>1.6264437654759281</v>
      </c>
      <c r="AO85" s="11">
        <f t="shared" si="72"/>
        <v>1.5407526130874663E-2</v>
      </c>
      <c r="AP85" s="11">
        <f t="shared" si="72"/>
        <v>1.9409419243300197E-2</v>
      </c>
      <c r="AQ85" s="11">
        <f t="shared" si="72"/>
        <v>1.7606792223287277E-2</v>
      </c>
      <c r="AR85" s="1">
        <f t="shared" si="51"/>
        <v>75119.114073310426</v>
      </c>
      <c r="AS85" s="1">
        <f t="shared" si="48"/>
        <v>20756.672656036473</v>
      </c>
      <c r="AT85" s="1">
        <f t="shared" si="49"/>
        <v>8265.7833471106187</v>
      </c>
      <c r="AU85" s="1">
        <f t="shared" si="59"/>
        <v>15023.822814662086</v>
      </c>
      <c r="AV85" s="1">
        <f t="shared" si="59"/>
        <v>4151.3345312072952</v>
      </c>
      <c r="AW85" s="1">
        <f t="shared" si="59"/>
        <v>1653.1566694221237</v>
      </c>
      <c r="AX85" s="1">
        <f t="shared" si="60"/>
        <v>52483.181864233709</v>
      </c>
      <c r="AY85" s="1">
        <f t="shared" si="60"/>
        <v>5799.9708982982156</v>
      </c>
      <c r="AZ85" s="1">
        <f t="shared" si="60"/>
        <v>1624.3153779264719</v>
      </c>
      <c r="BA85" s="1">
        <f t="shared" si="61"/>
        <v>12444.568125358937</v>
      </c>
      <c r="BB85" s="1">
        <f t="shared" si="61"/>
        <v>24809.668253954045</v>
      </c>
      <c r="BC85" s="1">
        <f t="shared" si="61"/>
        <v>30096.435036158411</v>
      </c>
      <c r="BD85" s="1">
        <f t="shared" si="62"/>
        <v>33132.067434387413</v>
      </c>
      <c r="BE85" s="2">
        <f t="shared" si="67"/>
        <v>0.40250950903973925</v>
      </c>
      <c r="BF85" s="2">
        <f t="shared" si="67"/>
        <v>0.31839023806359795</v>
      </c>
      <c r="BG85" s="2">
        <f t="shared" si="67"/>
        <v>0.18099193288069168</v>
      </c>
      <c r="BH85" s="2">
        <f t="shared" si="55"/>
        <v>0.30153336926999991</v>
      </c>
      <c r="BI85" s="2">
        <f t="shared" si="63"/>
        <v>1.6201390486741196E-2</v>
      </c>
      <c r="BJ85" s="2">
        <f t="shared" si="63"/>
        <v>1.0137234369419459E-2</v>
      </c>
      <c r="BK85" s="2">
        <f t="shared" si="63"/>
        <v>3.2758079767888806E-3</v>
      </c>
      <c r="BL85" s="2">
        <f t="shared" si="56"/>
        <v>1217.0341001197583</v>
      </c>
      <c r="BM85" s="2">
        <f t="shared" si="56"/>
        <v>210.41525544356202</v>
      </c>
      <c r="BN85" s="2">
        <f t="shared" si="56"/>
        <v>27.077119022873656</v>
      </c>
      <c r="BO85" s="2">
        <f t="shared" si="64"/>
        <v>642.33335349810704</v>
      </c>
      <c r="BP85" s="2">
        <f t="shared" si="64"/>
        <v>77.737756239950969</v>
      </c>
      <c r="BQ85" s="2">
        <f t="shared" si="64"/>
        <v>29.15095647208182</v>
      </c>
      <c r="BR85" s="11">
        <f t="shared" si="65"/>
        <v>4.9104240798846649E-2</v>
      </c>
      <c r="BS85" s="17">
        <f t="shared" si="53"/>
        <v>0.29809069258592469</v>
      </c>
      <c r="BT85" s="17">
        <f t="shared" si="54"/>
        <v>0.49193373633950904</v>
      </c>
      <c r="BU85" s="12">
        <f>(BU$3*temphigh!$I195+BU$4*temphigh!$I195^2+BU$5*temphigh!$I195^6)*(K85/K$56)^$BW$1</f>
        <v>2.7439033819553167</v>
      </c>
      <c r="BV85" s="12">
        <f>(BV$3*temphigh!$I195+BV$4*temphigh!$I195^2+BV$5*temphigh!$I195^6)*(L85/L$56)^$BW$1</f>
        <v>0.86499900103107052</v>
      </c>
      <c r="BW85" s="12">
        <f>(BW$3*temphigh!$I195+BW$4*temphigh!$I195^2+BW$5*temphigh!$I195^6)*(M85/M$56)^$BW$1</f>
        <v>-0.33124998694667723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>
      <c r="A86" s="2">
        <f t="shared" si="37"/>
        <v>2040</v>
      </c>
      <c r="B86" s="5">
        <f t="shared" si="68"/>
        <v>1146.0486389340142</v>
      </c>
      <c r="C86" s="5">
        <f t="shared" si="68"/>
        <v>2867.9769328519437</v>
      </c>
      <c r="D86" s="5">
        <f t="shared" si="68"/>
        <v>4085.4603940046745</v>
      </c>
      <c r="E86" s="15">
        <f t="shared" si="69"/>
        <v>8.8173104203740065E-4</v>
      </c>
      <c r="F86" s="15">
        <f t="shared" si="69"/>
        <v>1.7370692777125124E-3</v>
      </c>
      <c r="G86" s="15">
        <f t="shared" si="69"/>
        <v>3.5461651391814793E-3</v>
      </c>
      <c r="H86" s="5">
        <f t="shared" si="40"/>
        <v>76608.490479872038</v>
      </c>
      <c r="I86" s="5">
        <f t="shared" si="40"/>
        <v>21294.544657078863</v>
      </c>
      <c r="J86" s="5">
        <f t="shared" si="40"/>
        <v>8479.0839467081369</v>
      </c>
      <c r="K86" s="5">
        <f t="shared" si="41"/>
        <v>66845.758441045458</v>
      </c>
      <c r="L86" s="5">
        <f t="shared" si="41"/>
        <v>7424.9358190978764</v>
      </c>
      <c r="M86" s="5">
        <f t="shared" si="41"/>
        <v>2075.429236604768</v>
      </c>
      <c r="N86" s="15">
        <f t="shared" si="42"/>
        <v>1.8928442470818707E-2</v>
      </c>
      <c r="O86" s="15">
        <f t="shared" si="42"/>
        <v>2.4134217125323376E-2</v>
      </c>
      <c r="P86" s="15">
        <f t="shared" si="42"/>
        <v>2.2180428657478268E-2</v>
      </c>
      <c r="Q86" s="5">
        <f t="shared" si="43"/>
        <v>7795.6840953525516</v>
      </c>
      <c r="R86" s="5">
        <f t="shared" si="43"/>
        <v>8836.3005260470727</v>
      </c>
      <c r="S86" s="5">
        <f t="shared" si="43"/>
        <v>4154.0938477706441</v>
      </c>
      <c r="T86" s="5">
        <f t="shared" si="70"/>
        <v>101.76005357266209</v>
      </c>
      <c r="U86" s="5">
        <f t="shared" si="70"/>
        <v>414.95606824866559</v>
      </c>
      <c r="V86" s="5">
        <f t="shared" si="70"/>
        <v>489.92248147081995</v>
      </c>
      <c r="W86" s="15">
        <f t="shared" si="45"/>
        <v>-1.0734613539272964E-2</v>
      </c>
      <c r="X86" s="15">
        <f t="shared" si="45"/>
        <v>-1.217998157191269E-2</v>
      </c>
      <c r="Y86" s="15">
        <f t="shared" si="45"/>
        <v>-9.7425357312937999E-3</v>
      </c>
      <c r="Z86" s="5">
        <f t="shared" si="50"/>
        <v>9462.1533778298854</v>
      </c>
      <c r="AA86" s="5">
        <f t="shared" si="50"/>
        <v>17242.012899063255</v>
      </c>
      <c r="AB86" s="5">
        <f t="shared" si="50"/>
        <v>10533.092859913002</v>
      </c>
      <c r="AC86" s="16">
        <f t="shared" si="57"/>
        <v>2.0494815595303097</v>
      </c>
      <c r="AD86" s="16">
        <f t="shared" si="57"/>
        <v>2.9011496434268627</v>
      </c>
      <c r="AE86" s="16">
        <f t="shared" si="57"/>
        <v>3.1448828448814452</v>
      </c>
      <c r="AF86" s="15">
        <f t="shared" si="58"/>
        <v>-4.0504037456468023E-3</v>
      </c>
      <c r="AG86" s="15">
        <f t="shared" si="58"/>
        <v>2.9673830763510267E-4</v>
      </c>
      <c r="AH86" s="15">
        <f t="shared" si="58"/>
        <v>9.7937136394747881E-3</v>
      </c>
      <c r="AI86" s="1">
        <f t="shared" si="66"/>
        <v>125636.66907929481</v>
      </c>
      <c r="AJ86" s="1">
        <f t="shared" si="66"/>
        <v>33095.233788250785</v>
      </c>
      <c r="AK86" s="1">
        <f t="shared" si="66"/>
        <v>13104.329920233044</v>
      </c>
      <c r="AL86" s="14">
        <f t="shared" si="71"/>
        <v>25.836754260996816</v>
      </c>
      <c r="AM86" s="14">
        <f t="shared" si="71"/>
        <v>4.5593310471413577</v>
      </c>
      <c r="AN86" s="14">
        <f t="shared" si="71"/>
        <v>1.6547938583431077</v>
      </c>
      <c r="AO86" s="11">
        <f t="shared" si="72"/>
        <v>1.5253450869565916E-2</v>
      </c>
      <c r="AP86" s="11">
        <f t="shared" si="72"/>
        <v>1.9215325050867194E-2</v>
      </c>
      <c r="AQ86" s="11">
        <f t="shared" si="72"/>
        <v>1.7430724301054405E-2</v>
      </c>
      <c r="AR86" s="1">
        <f t="shared" si="51"/>
        <v>76608.490479872038</v>
      </c>
      <c r="AS86" s="1">
        <f t="shared" si="48"/>
        <v>21294.544657078863</v>
      </c>
      <c r="AT86" s="1">
        <f t="shared" si="49"/>
        <v>8479.0839467081369</v>
      </c>
      <c r="AU86" s="1">
        <f t="shared" si="59"/>
        <v>15321.698095974409</v>
      </c>
      <c r="AV86" s="1">
        <f t="shared" si="59"/>
        <v>4258.9089314157727</v>
      </c>
      <c r="AW86" s="1">
        <f t="shared" si="59"/>
        <v>1695.8167893416276</v>
      </c>
      <c r="AX86" s="1">
        <f t="shared" si="60"/>
        <v>53476.606752836364</v>
      </c>
      <c r="AY86" s="1">
        <f t="shared" si="60"/>
        <v>5939.948655278301</v>
      </c>
      <c r="AZ86" s="1">
        <f t="shared" si="60"/>
        <v>1660.3433892838145</v>
      </c>
      <c r="BA86" s="1">
        <f t="shared" si="61"/>
        <v>12477.031051081516</v>
      </c>
      <c r="BB86" s="1">
        <f t="shared" si="61"/>
        <v>24921.158702885292</v>
      </c>
      <c r="BC86" s="1">
        <f t="shared" si="61"/>
        <v>30292.78888030073</v>
      </c>
      <c r="BD86" s="1">
        <f t="shared" si="62"/>
        <v>32329.588384498162</v>
      </c>
      <c r="BE86" s="2">
        <f t="shared" si="67"/>
        <v>0.40250950903973925</v>
      </c>
      <c r="BF86" s="2">
        <f t="shared" si="67"/>
        <v>0.31839023806359795</v>
      </c>
      <c r="BG86" s="2">
        <f t="shared" si="67"/>
        <v>0.18099193288069168</v>
      </c>
      <c r="BH86" s="2">
        <f t="shared" si="55"/>
        <v>0.3009002380373878</v>
      </c>
      <c r="BI86" s="2">
        <f t="shared" si="63"/>
        <v>1.6201390486741196E-2</v>
      </c>
      <c r="BJ86" s="2">
        <f t="shared" si="63"/>
        <v>1.0137234369419459E-2</v>
      </c>
      <c r="BK86" s="2">
        <f t="shared" si="63"/>
        <v>3.2758079767888806E-3</v>
      </c>
      <c r="BL86" s="2">
        <f t="shared" si="56"/>
        <v>1241.1640688642024</v>
      </c>
      <c r="BM86" s="2">
        <f t="shared" si="56"/>
        <v>215.86778997887734</v>
      </c>
      <c r="BN86" s="2">
        <f t="shared" si="56"/>
        <v>27.775850828489059</v>
      </c>
      <c r="BO86" s="2">
        <f t="shared" si="64"/>
        <v>651.76804179855492</v>
      </c>
      <c r="BP86" s="2">
        <f t="shared" si="64"/>
        <v>78.644821605389339</v>
      </c>
      <c r="BQ86" s="2">
        <f t="shared" si="64"/>
        <v>29.139509410629557</v>
      </c>
      <c r="BR86" s="11">
        <f t="shared" si="65"/>
        <v>4.893914393096585E-2</v>
      </c>
      <c r="BS86" s="17">
        <f t="shared" si="53"/>
        <v>0.28413829721910355</v>
      </c>
      <c r="BT86" s="17">
        <f t="shared" si="54"/>
        <v>0.47760556926165926</v>
      </c>
      <c r="BU86" s="12">
        <f>(BU$3*temphigh!$I196+BU$4*temphigh!$I196^2+BU$5*temphigh!$I196^6)*(K86/K$56)^$BW$1</f>
        <v>2.6797821068326266</v>
      </c>
      <c r="BV86" s="12">
        <f>(BV$3*temphigh!$I196+BV$4*temphigh!$I196^2+BV$5*temphigh!$I196^6)*(L86/L$56)^$BW$1</f>
        <v>0.80631447710344195</v>
      </c>
      <c r="BW86" s="12">
        <f>(BW$3*temphigh!$I196+BW$4*temphigh!$I196^2+BW$5*temphigh!$I196^6)*(M86/M$56)^$BW$1</f>
        <v>-0.38532940999826015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>
      <c r="A87" s="2">
        <f t="shared" si="37"/>
        <v>2041</v>
      </c>
      <c r="B87" s="5">
        <f t="shared" si="68"/>
        <v>1147.0086202616155</v>
      </c>
      <c r="C87" s="5">
        <f t="shared" si="68"/>
        <v>2872.709713740227</v>
      </c>
      <c r="D87" s="5">
        <f t="shared" si="68"/>
        <v>4099.2237253700641</v>
      </c>
      <c r="E87" s="15">
        <f t="shared" si="69"/>
        <v>8.3764448993553053E-4</v>
      </c>
      <c r="F87" s="15">
        <f t="shared" si="69"/>
        <v>1.6502158138268868E-3</v>
      </c>
      <c r="G87" s="15">
        <f t="shared" si="69"/>
        <v>3.3688568822224053E-3</v>
      </c>
      <c r="H87" s="5">
        <f t="shared" si="40"/>
        <v>78106.593905296337</v>
      </c>
      <c r="I87" s="5">
        <f t="shared" si="40"/>
        <v>21838.689636359402</v>
      </c>
      <c r="J87" s="5">
        <f t="shared" si="40"/>
        <v>8694.1867336666073</v>
      </c>
      <c r="K87" s="5">
        <f t="shared" si="41"/>
        <v>68095.908370314952</v>
      </c>
      <c r="L87" s="5">
        <f t="shared" si="41"/>
        <v>7602.1219728204769</v>
      </c>
      <c r="M87" s="5">
        <f t="shared" si="41"/>
        <v>2120.9349174718991</v>
      </c>
      <c r="N87" s="15">
        <f t="shared" si="42"/>
        <v>1.8702008301275663E-2</v>
      </c>
      <c r="O87" s="15">
        <f t="shared" si="42"/>
        <v>2.3863661321738894E-2</v>
      </c>
      <c r="P87" s="15">
        <f t="shared" si="42"/>
        <v>2.1925912994063212E-2</v>
      </c>
      <c r="Q87" s="5">
        <f t="shared" si="43"/>
        <v>7862.8110636024267</v>
      </c>
      <c r="R87" s="5">
        <f t="shared" si="43"/>
        <v>8951.7206153355128</v>
      </c>
      <c r="S87" s="5">
        <f t="shared" si="43"/>
        <v>4217.9794268089709</v>
      </c>
      <c r="T87" s="5">
        <f t="shared" si="70"/>
        <v>100.66769872382385</v>
      </c>
      <c r="U87" s="5">
        <f t="shared" si="70"/>
        <v>409.9019109842435</v>
      </c>
      <c r="V87" s="5">
        <f t="shared" si="70"/>
        <v>485.14939418952633</v>
      </c>
      <c r="W87" s="15">
        <f t="shared" si="45"/>
        <v>-1.0734613539272964E-2</v>
      </c>
      <c r="X87" s="15">
        <f t="shared" si="45"/>
        <v>-1.217998157191269E-2</v>
      </c>
      <c r="Y87" s="15">
        <f t="shared" si="45"/>
        <v>-9.7425357312937999E-3</v>
      </c>
      <c r="Z87" s="5">
        <f t="shared" si="50"/>
        <v>9507.5059245226475</v>
      </c>
      <c r="AA87" s="5">
        <f t="shared" si="50"/>
        <v>17478.544436575234</v>
      </c>
      <c r="AB87" s="5">
        <f t="shared" si="50"/>
        <v>10804.423962659626</v>
      </c>
      <c r="AC87" s="16">
        <f t="shared" ref="AC87:AE102" si="73">AC86*(1+AF87)</f>
        <v>2.0411803317449539</v>
      </c>
      <c r="AD87" s="16">
        <f t="shared" si="73"/>
        <v>2.9020105256622495</v>
      </c>
      <c r="AE87" s="16">
        <f t="shared" si="73"/>
        <v>3.1756829268939111</v>
      </c>
      <c r="AF87" s="15">
        <f t="shared" si="58"/>
        <v>-4.0504037456468023E-3</v>
      </c>
      <c r="AG87" s="15">
        <f t="shared" si="58"/>
        <v>2.9673830763510267E-4</v>
      </c>
      <c r="AH87" s="15">
        <f t="shared" si="58"/>
        <v>9.7937136394747881E-3</v>
      </c>
      <c r="AI87" s="1">
        <f t="shared" si="66"/>
        <v>128394.70026733974</v>
      </c>
      <c r="AJ87" s="1">
        <f t="shared" si="66"/>
        <v>34044.619340841484</v>
      </c>
      <c r="AK87" s="1">
        <f t="shared" si="66"/>
        <v>13489.713717551367</v>
      </c>
      <c r="AL87" s="14">
        <f t="shared" si="71"/>
        <v>26.226912926128485</v>
      </c>
      <c r="AM87" s="14">
        <f t="shared" si="71"/>
        <v>4.6460639849458367</v>
      </c>
      <c r="AN87" s="14">
        <f t="shared" si="71"/>
        <v>1.6833496713077658</v>
      </c>
      <c r="AO87" s="11">
        <f t="shared" si="72"/>
        <v>1.5100916360870256E-2</v>
      </c>
      <c r="AP87" s="11">
        <f t="shared" si="72"/>
        <v>1.9023171800358521E-2</v>
      </c>
      <c r="AQ87" s="11">
        <f t="shared" si="72"/>
        <v>1.7256417058043861E-2</v>
      </c>
      <c r="AR87" s="1">
        <f t="shared" si="51"/>
        <v>78106.593905296337</v>
      </c>
      <c r="AS87" s="1">
        <f t="shared" si="48"/>
        <v>21838.689636359402</v>
      </c>
      <c r="AT87" s="1">
        <f t="shared" si="49"/>
        <v>8694.1867336666073</v>
      </c>
      <c r="AU87" s="1">
        <f t="shared" si="59"/>
        <v>15621.318781059268</v>
      </c>
      <c r="AV87" s="1">
        <f t="shared" si="59"/>
        <v>4367.7379272718808</v>
      </c>
      <c r="AW87" s="1">
        <f t="shared" si="59"/>
        <v>1738.8373467333215</v>
      </c>
      <c r="AX87" s="1">
        <f t="shared" si="60"/>
        <v>54476.726696251957</v>
      </c>
      <c r="AY87" s="1">
        <f t="shared" si="60"/>
        <v>6081.6975782563823</v>
      </c>
      <c r="AZ87" s="1">
        <f t="shared" si="60"/>
        <v>1696.7479339775193</v>
      </c>
      <c r="BA87" s="1">
        <f t="shared" si="61"/>
        <v>12508.735606745757</v>
      </c>
      <c r="BB87" s="1">
        <f t="shared" si="61"/>
        <v>25030.032182120463</v>
      </c>
      <c r="BC87" s="1">
        <f t="shared" si="61"/>
        <v>30483.749001584554</v>
      </c>
      <c r="BD87" s="1">
        <f t="shared" si="62"/>
        <v>31541.682382829145</v>
      </c>
      <c r="BE87" s="2">
        <f t="shared" si="67"/>
        <v>0.40250950903973925</v>
      </c>
      <c r="BF87" s="2">
        <f t="shared" si="67"/>
        <v>0.31839023806359795</v>
      </c>
      <c r="BG87" s="2">
        <f t="shared" si="67"/>
        <v>0.18099193288069168</v>
      </c>
      <c r="BH87" s="2">
        <f t="shared" si="55"/>
        <v>0.30027072286755957</v>
      </c>
      <c r="BI87" s="2">
        <f t="shared" si="63"/>
        <v>1.6201390486741196E-2</v>
      </c>
      <c r="BJ87" s="2">
        <f t="shared" si="63"/>
        <v>1.0137234369419459E-2</v>
      </c>
      <c r="BK87" s="2">
        <f t="shared" si="63"/>
        <v>3.2758079767888806E-3</v>
      </c>
      <c r="BL87" s="2">
        <f t="shared" si="56"/>
        <v>1265.4354274490258</v>
      </c>
      <c r="BM87" s="2">
        <f t="shared" si="56"/>
        <v>221.38391516478708</v>
      </c>
      <c r="BN87" s="2">
        <f t="shared" si="56"/>
        <v>28.480486253837135</v>
      </c>
      <c r="BO87" s="2">
        <f t="shared" si="64"/>
        <v>661.34372179558954</v>
      </c>
      <c r="BP87" s="2">
        <f t="shared" si="64"/>
        <v>79.562982118434618</v>
      </c>
      <c r="BQ87" s="2">
        <f t="shared" si="64"/>
        <v>29.128395316405804</v>
      </c>
      <c r="BR87" s="11">
        <f t="shared" si="65"/>
        <v>4.8772040306459957E-2</v>
      </c>
      <c r="BS87" s="17">
        <f t="shared" si="53"/>
        <v>0.27088158437321475</v>
      </c>
      <c r="BT87" s="17">
        <f t="shared" si="54"/>
        <v>0.4636947274385041</v>
      </c>
      <c r="BU87" s="12">
        <f>(BU$3*temphigh!$I197+BU$4*temphigh!$I197^2+BU$5*temphigh!$I197^6)*(K87/K$56)^$BW$1</f>
        <v>2.6132250042921776</v>
      </c>
      <c r="BV87" s="12">
        <f>(BV$3*temphigh!$I197+BV$4*temphigh!$I197^2+BV$5*temphigh!$I197^6)*(L87/L$56)^$BW$1</f>
        <v>0.74608154950118577</v>
      </c>
      <c r="BW87" s="12">
        <f>(BW$3*temphigh!$I197+BW$4*temphigh!$I197^2+BW$5*temphigh!$I197^6)*(M87/M$56)^$BW$1</f>
        <v>-0.44059028874747297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>
      <c r="A88" s="2">
        <f t="shared" si="37"/>
        <v>2042</v>
      </c>
      <c r="B88" s="5">
        <f t="shared" si="68"/>
        <v>1147.9213664397525</v>
      </c>
      <c r="C88" s="5">
        <f t="shared" si="68"/>
        <v>2877.2132751884678</v>
      </c>
      <c r="D88" s="5">
        <f t="shared" si="68"/>
        <v>4112.342938526097</v>
      </c>
      <c r="E88" s="15">
        <f t="shared" si="69"/>
        <v>7.9576226543875397E-4</v>
      </c>
      <c r="F88" s="15">
        <f t="shared" si="69"/>
        <v>1.5677050231355423E-3</v>
      </c>
      <c r="G88" s="15">
        <f t="shared" si="69"/>
        <v>3.2004140381112849E-3</v>
      </c>
      <c r="H88" s="5">
        <f t="shared" si="40"/>
        <v>79613.071090806072</v>
      </c>
      <c r="I88" s="5">
        <f t="shared" si="40"/>
        <v>22389.020646742923</v>
      </c>
      <c r="J88" s="5">
        <f t="shared" si="40"/>
        <v>8911.0486835503216</v>
      </c>
      <c r="K88" s="5">
        <f t="shared" si="41"/>
        <v>69354.115550374234</v>
      </c>
      <c r="L88" s="5">
        <f t="shared" si="41"/>
        <v>7781.4949763417744</v>
      </c>
      <c r="M88" s="5">
        <f t="shared" si="41"/>
        <v>2166.9031052999017</v>
      </c>
      <c r="N88" s="15">
        <f t="shared" si="42"/>
        <v>1.8476986505811421E-2</v>
      </c>
      <c r="O88" s="15">
        <f t="shared" si="42"/>
        <v>2.3595123067296386E-2</v>
      </c>
      <c r="P88" s="15">
        <f t="shared" si="42"/>
        <v>2.1673549456574293E-2</v>
      </c>
      <c r="Q88" s="5">
        <f t="shared" si="43"/>
        <v>7928.4324742515364</v>
      </c>
      <c r="R88" s="5">
        <f t="shared" si="43"/>
        <v>9065.5229746850782</v>
      </c>
      <c r="S88" s="5">
        <f t="shared" si="43"/>
        <v>4281.0710386321016</v>
      </c>
      <c r="T88" s="5">
        <f t="shared" si="70"/>
        <v>99.587069882135637</v>
      </c>
      <c r="U88" s="5">
        <f t="shared" si="70"/>
        <v>404.90931326216361</v>
      </c>
      <c r="V88" s="5">
        <f t="shared" si="70"/>
        <v>480.42280888161935</v>
      </c>
      <c r="W88" s="15">
        <f t="shared" si="45"/>
        <v>-1.0734613539272964E-2</v>
      </c>
      <c r="X88" s="15">
        <f t="shared" si="45"/>
        <v>-1.217998157191269E-2</v>
      </c>
      <c r="Y88" s="15">
        <f t="shared" si="45"/>
        <v>-9.7425357312937999E-3</v>
      </c>
      <c r="Z88" s="5">
        <f t="shared" si="50"/>
        <v>9550.5321919687995</v>
      </c>
      <c r="AA88" s="5">
        <f t="shared" si="50"/>
        <v>17712.104141008247</v>
      </c>
      <c r="AB88" s="5">
        <f t="shared" si="50"/>
        <v>11078.027363960216</v>
      </c>
      <c r="AC88" s="16">
        <f t="shared" si="73"/>
        <v>2.0329127272837137</v>
      </c>
      <c r="AD88" s="16">
        <f t="shared" si="73"/>
        <v>2.9028716633543739</v>
      </c>
      <c r="AE88" s="16">
        <f t="shared" si="73"/>
        <v>3.2067846560896793</v>
      </c>
      <c r="AF88" s="15">
        <f t="shared" si="58"/>
        <v>-4.0504037456468023E-3</v>
      </c>
      <c r="AG88" s="15">
        <f t="shared" si="58"/>
        <v>2.9673830763510267E-4</v>
      </c>
      <c r="AH88" s="15">
        <f t="shared" si="58"/>
        <v>9.7937136394747881E-3</v>
      </c>
      <c r="AI88" s="1">
        <f t="shared" ref="AI88:AK103" si="74">(1-$AI$5)*AI87+AU87</f>
        <v>131176.54902166504</v>
      </c>
      <c r="AJ88" s="1">
        <f t="shared" si="74"/>
        <v>35007.895334029214</v>
      </c>
      <c r="AK88" s="1">
        <f t="shared" si="74"/>
        <v>13879.579692529553</v>
      </c>
      <c r="AL88" s="14">
        <f t="shared" si="71"/>
        <v>26.619002840444768</v>
      </c>
      <c r="AM88" s="14">
        <f t="shared" si="71"/>
        <v>4.7335630295931095</v>
      </c>
      <c r="AN88" s="14">
        <f t="shared" si="71"/>
        <v>1.7121077694505478</v>
      </c>
      <c r="AO88" s="11">
        <f t="shared" si="72"/>
        <v>1.4949907197261553E-2</v>
      </c>
      <c r="AP88" s="11">
        <f t="shared" si="72"/>
        <v>1.8832940082354935E-2</v>
      </c>
      <c r="AQ88" s="11">
        <f t="shared" si="72"/>
        <v>1.7083852887463422E-2</v>
      </c>
      <c r="AR88" s="1">
        <f t="shared" si="51"/>
        <v>79613.071090806072</v>
      </c>
      <c r="AS88" s="1">
        <f t="shared" si="48"/>
        <v>22389.020646742923</v>
      </c>
      <c r="AT88" s="1">
        <f t="shared" si="49"/>
        <v>8911.0486835503216</v>
      </c>
      <c r="AU88" s="1">
        <f t="shared" si="59"/>
        <v>15922.614218161216</v>
      </c>
      <c r="AV88" s="1">
        <f t="shared" si="59"/>
        <v>4477.8041293485849</v>
      </c>
      <c r="AW88" s="1">
        <f t="shared" si="59"/>
        <v>1782.2097367100644</v>
      </c>
      <c r="AX88" s="1">
        <f t="shared" si="60"/>
        <v>55483.292440299381</v>
      </c>
      <c r="AY88" s="1">
        <f t="shared" si="60"/>
        <v>6225.1959810734188</v>
      </c>
      <c r="AZ88" s="1">
        <f t="shared" si="60"/>
        <v>1733.5224842399214</v>
      </c>
      <c r="BA88" s="1">
        <f t="shared" si="61"/>
        <v>12539.706145250779</v>
      </c>
      <c r="BB88" s="1">
        <f t="shared" si="61"/>
        <v>25136.37155503095</v>
      </c>
      <c r="BC88" s="1">
        <f t="shared" si="61"/>
        <v>30669.486549170837</v>
      </c>
      <c r="BD88" s="1">
        <f t="shared" si="62"/>
        <v>30768.425035223961</v>
      </c>
      <c r="BE88" s="2">
        <f t="shared" ref="BE88:BG103" si="75">BE87</f>
        <v>0.40250950903973925</v>
      </c>
      <c r="BF88" s="2">
        <f t="shared" si="75"/>
        <v>0.31839023806359795</v>
      </c>
      <c r="BG88" s="2">
        <f t="shared" si="75"/>
        <v>0.18099193288069168</v>
      </c>
      <c r="BH88" s="2">
        <f t="shared" si="55"/>
        <v>0.29964464761590776</v>
      </c>
      <c r="BI88" s="2">
        <f t="shared" si="63"/>
        <v>1.6201390486741196E-2</v>
      </c>
      <c r="BJ88" s="2">
        <f t="shared" si="63"/>
        <v>1.0137234369419459E-2</v>
      </c>
      <c r="BK88" s="2">
        <f t="shared" si="63"/>
        <v>3.2758079767888806E-3</v>
      </c>
      <c r="BL88" s="2">
        <f t="shared" si="56"/>
        <v>1289.842452590836</v>
      </c>
      <c r="BM88" s="2">
        <f t="shared" si="56"/>
        <v>226.96274959780425</v>
      </c>
      <c r="BN88" s="2">
        <f t="shared" si="56"/>
        <v>29.190884359128198</v>
      </c>
      <c r="BO88" s="2">
        <f t="shared" si="64"/>
        <v>671.06246047426339</v>
      </c>
      <c r="BP88" s="2">
        <f t="shared" si="64"/>
        <v>80.492363380170474</v>
      </c>
      <c r="BQ88" s="2">
        <f t="shared" si="64"/>
        <v>29.117601396737403</v>
      </c>
      <c r="BR88" s="11">
        <f t="shared" si="65"/>
        <v>4.860311486245969E-2</v>
      </c>
      <c r="BS88" s="17">
        <f t="shared" si="53"/>
        <v>0.25828452129030904</v>
      </c>
      <c r="BT88" s="17">
        <f t="shared" si="54"/>
        <v>0.45018905576553797</v>
      </c>
      <c r="BU88" s="12">
        <f>(BU$3*temphigh!$I198+BU$4*temphigh!$I198^2+BU$5*temphigh!$I198^6)*(K88/K$56)^$BW$1</f>
        <v>2.5442133858420708</v>
      </c>
      <c r="BV88" s="12">
        <f>(BV$3*temphigh!$I198+BV$4*temphigh!$I198^2+BV$5*temphigh!$I198^6)*(L88/L$56)^$BW$1</f>
        <v>0.68428370840820318</v>
      </c>
      <c r="BW88" s="12">
        <f>(BW$3*temphigh!$I198+BW$4*temphigh!$I198^2+BW$5*temphigh!$I198^6)*(M88/M$56)^$BW$1</f>
        <v>-0.49705313711561799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>
      <c r="A89" s="2">
        <f t="shared" si="37"/>
        <v>2043</v>
      </c>
      <c r="B89" s="5">
        <f t="shared" si="68"/>
        <v>1148.7891653215011</v>
      </c>
      <c r="C89" s="5">
        <f t="shared" si="68"/>
        <v>2881.4983658074057</v>
      </c>
      <c r="D89" s="5">
        <f t="shared" si="68"/>
        <v>4124.8460785925845</v>
      </c>
      <c r="E89" s="15">
        <f t="shared" si="69"/>
        <v>7.5597415216681623E-4</v>
      </c>
      <c r="F89" s="15">
        <f t="shared" si="69"/>
        <v>1.489319771978765E-3</v>
      </c>
      <c r="G89" s="15">
        <f t="shared" si="69"/>
        <v>3.0403933362057206E-3</v>
      </c>
      <c r="H89" s="5">
        <f t="shared" si="40"/>
        <v>81127.562536079364</v>
      </c>
      <c r="I89" s="5">
        <f t="shared" si="40"/>
        <v>22945.448012866327</v>
      </c>
      <c r="J89" s="5">
        <f t="shared" si="40"/>
        <v>9129.6268310865435</v>
      </c>
      <c r="K89" s="5">
        <f t="shared" si="41"/>
        <v>70620.062397067391</v>
      </c>
      <c r="L89" s="5">
        <f t="shared" si="41"/>
        <v>7963.0265576905622</v>
      </c>
      <c r="M89" s="5">
        <f t="shared" si="41"/>
        <v>2213.3254567893141</v>
      </c>
      <c r="N89" s="15">
        <f t="shared" si="42"/>
        <v>1.8253377418873784E-2</v>
      </c>
      <c r="O89" s="15">
        <f t="shared" si="42"/>
        <v>2.3328625399194003E-2</v>
      </c>
      <c r="P89" s="15">
        <f t="shared" si="42"/>
        <v>2.1423362851744843E-2</v>
      </c>
      <c r="Q89" s="5">
        <f t="shared" si="43"/>
        <v>7992.5285462304846</v>
      </c>
      <c r="R89" s="5">
        <f t="shared" si="43"/>
        <v>9177.6635128184098</v>
      </c>
      <c r="S89" s="5">
        <f t="shared" si="43"/>
        <v>4343.3494156977358</v>
      </c>
      <c r="T89" s="5">
        <f t="shared" si="70"/>
        <v>98.518041173442342</v>
      </c>
      <c r="U89" s="5">
        <f t="shared" si="70"/>
        <v>399.97752528833462</v>
      </c>
      <c r="V89" s="5">
        <f t="shared" si="70"/>
        <v>475.74227249996164</v>
      </c>
      <c r="W89" s="15">
        <f t="shared" si="45"/>
        <v>-1.0734613539272964E-2</v>
      </c>
      <c r="X89" s="15">
        <f t="shared" si="45"/>
        <v>-1.217998157191269E-2</v>
      </c>
      <c r="Y89" s="15">
        <f t="shared" si="45"/>
        <v>-9.7425357312937999E-3</v>
      </c>
      <c r="Z89" s="5">
        <f t="shared" si="50"/>
        <v>9591.2326214446512</v>
      </c>
      <c r="AA89" s="5">
        <f t="shared" si="50"/>
        <v>17942.599086817147</v>
      </c>
      <c r="AB89" s="5">
        <f t="shared" si="50"/>
        <v>11353.847941867771</v>
      </c>
      <c r="AC89" s="16">
        <f t="shared" si="73"/>
        <v>2.0246786099585505</v>
      </c>
      <c r="AD89" s="16">
        <f t="shared" si="73"/>
        <v>2.9037330565790396</v>
      </c>
      <c r="AE89" s="16">
        <f t="shared" si="73"/>
        <v>3.2381909867148835</v>
      </c>
      <c r="AF89" s="15">
        <f t="shared" si="58"/>
        <v>-4.0504037456468023E-3</v>
      </c>
      <c r="AG89" s="15">
        <f t="shared" si="58"/>
        <v>2.9673830763510267E-4</v>
      </c>
      <c r="AH89" s="15">
        <f t="shared" si="58"/>
        <v>9.7937136394747881E-3</v>
      </c>
      <c r="AI89" s="1">
        <f t="shared" si="74"/>
        <v>133981.50833765976</v>
      </c>
      <c r="AJ89" s="1">
        <f t="shared" si="74"/>
        <v>35984.909929974878</v>
      </c>
      <c r="AK89" s="1">
        <f t="shared" si="74"/>
        <v>14273.831459986663</v>
      </c>
      <c r="AL89" s="14">
        <f t="shared" si="71"/>
        <v>27.012974946371578</v>
      </c>
      <c r="AM89" s="14">
        <f t="shared" si="71"/>
        <v>4.8218184694163639</v>
      </c>
      <c r="AN89" s="14">
        <f t="shared" si="71"/>
        <v>1.7410646727387162</v>
      </c>
      <c r="AO89" s="11">
        <f t="shared" si="72"/>
        <v>1.4800408125288936E-2</v>
      </c>
      <c r="AP89" s="11">
        <f t="shared" si="72"/>
        <v>1.8644610681531386E-2</v>
      </c>
      <c r="AQ89" s="11">
        <f t="shared" si="72"/>
        <v>1.6913014358588788E-2</v>
      </c>
      <c r="AR89" s="1">
        <f t="shared" si="51"/>
        <v>81127.562536079364</v>
      </c>
      <c r="AS89" s="1">
        <f t="shared" si="48"/>
        <v>22945.448012866327</v>
      </c>
      <c r="AT89" s="1">
        <f t="shared" si="49"/>
        <v>9129.6268310865435</v>
      </c>
      <c r="AU89" s="1">
        <f t="shared" si="59"/>
        <v>16225.512507215873</v>
      </c>
      <c r="AV89" s="1">
        <f t="shared" si="59"/>
        <v>4589.0896025732654</v>
      </c>
      <c r="AW89" s="1">
        <f t="shared" si="59"/>
        <v>1825.9253662173087</v>
      </c>
      <c r="AX89" s="1">
        <f t="shared" si="60"/>
        <v>56496.049917653916</v>
      </c>
      <c r="AY89" s="1">
        <f t="shared" si="60"/>
        <v>6370.4212461524503</v>
      </c>
      <c r="AZ89" s="1">
        <f t="shared" si="60"/>
        <v>1770.6603654314515</v>
      </c>
      <c r="BA89" s="1">
        <f t="shared" si="61"/>
        <v>12569.966038535462</v>
      </c>
      <c r="BB89" s="1">
        <f t="shared" si="61"/>
        <v>25240.256939826504</v>
      </c>
      <c r="BC89" s="1">
        <f t="shared" si="61"/>
        <v>30850.168660878964</v>
      </c>
      <c r="BD89" s="1">
        <f t="shared" si="62"/>
        <v>30009.861049089235</v>
      </c>
      <c r="BE89" s="2">
        <f t="shared" si="75"/>
        <v>0.40250950903973925</v>
      </c>
      <c r="BF89" s="2">
        <f t="shared" si="75"/>
        <v>0.31839023806359795</v>
      </c>
      <c r="BG89" s="2">
        <f t="shared" si="75"/>
        <v>0.18099193288069168</v>
      </c>
      <c r="BH89" s="2">
        <f t="shared" si="55"/>
        <v>0.2990218423296539</v>
      </c>
      <c r="BI89" s="2">
        <f t="shared" si="63"/>
        <v>1.6201390486741196E-2</v>
      </c>
      <c r="BJ89" s="2">
        <f t="shared" si="63"/>
        <v>1.0137234369419459E-2</v>
      </c>
      <c r="BK89" s="2">
        <f t="shared" si="63"/>
        <v>3.2758079767888806E-3</v>
      </c>
      <c r="BL89" s="2">
        <f t="shared" si="56"/>
        <v>1314.3793198845376</v>
      </c>
      <c r="BM89" s="2">
        <f t="shared" si="56"/>
        <v>232.60338421775594</v>
      </c>
      <c r="BN89" s="2">
        <f t="shared" si="56"/>
        <v>29.906904398379091</v>
      </c>
      <c r="BO89" s="2">
        <f t="shared" si="64"/>
        <v>680.92635545043311</v>
      </c>
      <c r="BP89" s="2">
        <f t="shared" si="64"/>
        <v>81.433092496170445</v>
      </c>
      <c r="BQ89" s="2">
        <f t="shared" si="64"/>
        <v>29.107115316288979</v>
      </c>
      <c r="BR89" s="11">
        <f t="shared" si="65"/>
        <v>4.8432540514672134E-2</v>
      </c>
      <c r="BS89" s="17">
        <f t="shared" si="53"/>
        <v>0.2463129449354983</v>
      </c>
      <c r="BT89" s="17">
        <f t="shared" si="54"/>
        <v>0.43707675317042521</v>
      </c>
      <c r="BU89" s="12">
        <f>(BU$3*temphigh!$I199+BU$4*temphigh!$I199^2+BU$5*temphigh!$I199^6)*(K89/K$56)^$BW$1</f>
        <v>2.4727263668052504</v>
      </c>
      <c r="BV89" s="12">
        <f>(BV$3*temphigh!$I199+BV$4*temphigh!$I199^2+BV$5*temphigh!$I199^6)*(L89/L$56)^$BW$1</f>
        <v>0.62090361091567137</v>
      </c>
      <c r="BW89" s="12">
        <f>(BW$3*temphigh!$I199+BW$4*temphigh!$I199^2+BW$5*temphigh!$I199^6)*(M89/M$56)^$BW$1</f>
        <v>-0.55473841901807697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>
      <c r="A90" s="2">
        <f t="shared" si="37"/>
        <v>2044</v>
      </c>
      <c r="B90" s="5">
        <f t="shared" ref="B90:D105" si="76">B89*(1+E90)</f>
        <v>1149.6141974910097</v>
      </c>
      <c r="C90" s="5">
        <f t="shared" si="76"/>
        <v>2885.5752646720712</v>
      </c>
      <c r="D90" s="5">
        <f t="shared" si="76"/>
        <v>4136.7601753962999</v>
      </c>
      <c r="E90" s="15">
        <f t="shared" ref="E90:G105" si="77">E89*$E$5</f>
        <v>7.1817544455847536E-4</v>
      </c>
      <c r="F90" s="15">
        <f t="shared" si="77"/>
        <v>1.4148537833798267E-3</v>
      </c>
      <c r="G90" s="15">
        <f t="shared" si="77"/>
        <v>2.8883736693954346E-3</v>
      </c>
      <c r="H90" s="5">
        <f t="shared" si="40"/>
        <v>82649.702529289949</v>
      </c>
      <c r="I90" s="5">
        <f t="shared" si="40"/>
        <v>23507.87930269065</v>
      </c>
      <c r="J90" s="5">
        <f t="shared" si="40"/>
        <v>9349.8782298483675</v>
      </c>
      <c r="K90" s="5">
        <f t="shared" si="41"/>
        <v>71893.425385376991</v>
      </c>
      <c r="L90" s="5">
        <f t="shared" si="41"/>
        <v>8146.6872794815772</v>
      </c>
      <c r="M90" s="5">
        <f t="shared" si="41"/>
        <v>2260.193444487667</v>
      </c>
      <c r="N90" s="15">
        <f t="shared" si="42"/>
        <v>1.8031179031675171E-2</v>
      </c>
      <c r="O90" s="15">
        <f t="shared" si="42"/>
        <v>2.3064185515448088E-2</v>
      </c>
      <c r="P90" s="15">
        <f t="shared" si="42"/>
        <v>2.1175371003205434E-2</v>
      </c>
      <c r="Q90" s="5">
        <f t="shared" si="43"/>
        <v>8055.0803477415693</v>
      </c>
      <c r="R90" s="5">
        <f t="shared" si="43"/>
        <v>9288.0996086703399</v>
      </c>
      <c r="S90" s="5">
        <f t="shared" si="43"/>
        <v>4404.7962286333404</v>
      </c>
      <c r="T90" s="5">
        <f t="shared" ref="T90:V105" si="78">T89*(1+W90)</f>
        <v>97.460488074799258</v>
      </c>
      <c r="U90" s="5">
        <f t="shared" si="78"/>
        <v>395.10580640114347</v>
      </c>
      <c r="V90" s="5">
        <f t="shared" si="78"/>
        <v>471.10733641124386</v>
      </c>
      <c r="W90" s="15">
        <f t="shared" si="45"/>
        <v>-1.0734613539272964E-2</v>
      </c>
      <c r="X90" s="15">
        <f t="shared" si="45"/>
        <v>-1.217998157191269E-2</v>
      </c>
      <c r="Y90" s="15">
        <f t="shared" si="45"/>
        <v>-9.7425357312937999E-3</v>
      </c>
      <c r="Z90" s="5">
        <f t="shared" si="50"/>
        <v>9629.6088925343738</v>
      </c>
      <c r="AA90" s="5">
        <f t="shared" si="50"/>
        <v>18169.939192551865</v>
      </c>
      <c r="AB90" s="5">
        <f t="shared" si="50"/>
        <v>11631.830659540452</v>
      </c>
      <c r="AC90" s="16">
        <f t="shared" si="73"/>
        <v>2.0164778441330435</v>
      </c>
      <c r="AD90" s="16">
        <f t="shared" si="73"/>
        <v>2.9045947054120731</v>
      </c>
      <c r="AE90" s="16">
        <f t="shared" si="73"/>
        <v>3.2699049019486974</v>
      </c>
      <c r="AF90" s="15">
        <f t="shared" si="58"/>
        <v>-4.0504037456468023E-3</v>
      </c>
      <c r="AG90" s="15">
        <f t="shared" si="58"/>
        <v>2.9673830763510267E-4</v>
      </c>
      <c r="AH90" s="15">
        <f t="shared" si="58"/>
        <v>9.7937136394747881E-3</v>
      </c>
      <c r="AI90" s="1">
        <f t="shared" si="74"/>
        <v>136808.87001110966</v>
      </c>
      <c r="AJ90" s="1">
        <f t="shared" si="74"/>
        <v>36975.508539550661</v>
      </c>
      <c r="AK90" s="1">
        <f t="shared" si="74"/>
        <v>14672.373680205304</v>
      </c>
      <c r="AL90" s="14">
        <f t="shared" ref="AL90:AN105" si="79">AL89*(1+AO90)</f>
        <v>27.408779969717241</v>
      </c>
      <c r="AM90" s="14">
        <f t="shared" si="79"/>
        <v>4.9108203882742574</v>
      </c>
      <c r="AN90" s="14">
        <f t="shared" si="79"/>
        <v>1.7702168580298854</v>
      </c>
      <c r="AO90" s="11">
        <f t="shared" ref="AO90:AQ105" si="80">AO$5*AO89</f>
        <v>1.4652404044036046E-2</v>
      </c>
      <c r="AP90" s="11">
        <f t="shared" si="80"/>
        <v>1.8458164574716072E-2</v>
      </c>
      <c r="AQ90" s="11">
        <f t="shared" si="80"/>
        <v>1.6743884215002898E-2</v>
      </c>
      <c r="AR90" s="1">
        <f t="shared" si="51"/>
        <v>82649.702529289949</v>
      </c>
      <c r="AS90" s="1">
        <f t="shared" si="48"/>
        <v>23507.87930269065</v>
      </c>
      <c r="AT90" s="1">
        <f t="shared" si="49"/>
        <v>9349.8782298483675</v>
      </c>
      <c r="AU90" s="1">
        <f t="shared" si="59"/>
        <v>16529.940505857991</v>
      </c>
      <c r="AV90" s="1">
        <f t="shared" si="59"/>
        <v>4701.5758605381297</v>
      </c>
      <c r="AW90" s="1">
        <f t="shared" si="59"/>
        <v>1869.9756459696737</v>
      </c>
      <c r="AX90" s="1">
        <f t="shared" si="60"/>
        <v>57514.740308301589</v>
      </c>
      <c r="AY90" s="1">
        <f t="shared" si="60"/>
        <v>6517.3498235852621</v>
      </c>
      <c r="AZ90" s="1">
        <f t="shared" si="60"/>
        <v>1808.1547555901334</v>
      </c>
      <c r="BA90" s="1">
        <f t="shared" si="61"/>
        <v>12599.537712182593</v>
      </c>
      <c r="BB90" s="1">
        <f t="shared" si="61"/>
        <v>25341.765756333341</v>
      </c>
      <c r="BC90" s="1">
        <f t="shared" si="61"/>
        <v>31025.95834146269</v>
      </c>
      <c r="BD90" s="1">
        <f t="shared" si="62"/>
        <v>29266.006666951576</v>
      </c>
      <c r="BE90" s="2">
        <f t="shared" si="75"/>
        <v>0.40250950903973925</v>
      </c>
      <c r="BF90" s="2">
        <f t="shared" si="75"/>
        <v>0.31839023806359795</v>
      </c>
      <c r="BG90" s="2">
        <f t="shared" si="75"/>
        <v>0.18099193288069168</v>
      </c>
      <c r="BH90" s="2">
        <f t="shared" si="55"/>
        <v>0.2984021431994926</v>
      </c>
      <c r="BI90" s="2">
        <f t="shared" si="63"/>
        <v>1.6201390486741196E-2</v>
      </c>
      <c r="BJ90" s="2">
        <f t="shared" si="63"/>
        <v>1.0137234369419459E-2</v>
      </c>
      <c r="BK90" s="2">
        <f t="shared" si="63"/>
        <v>3.2758079767888806E-3</v>
      </c>
      <c r="BL90" s="2">
        <f t="shared" si="56"/>
        <v>1339.040104290028</v>
      </c>
      <c r="BM90" s="2">
        <f t="shared" si="56"/>
        <v>238.3048820194</v>
      </c>
      <c r="BN90" s="2">
        <f t="shared" si="56"/>
        <v>30.628405687341981</v>
      </c>
      <c r="BO90" s="2">
        <f t="shared" si="64"/>
        <v>690.93753564875112</v>
      </c>
      <c r="BP90" s="2">
        <f t="shared" si="64"/>
        <v>82.385298137069029</v>
      </c>
      <c r="BQ90" s="2">
        <f t="shared" si="64"/>
        <v>29.096925196918459</v>
      </c>
      <c r="BR90" s="11">
        <f t="shared" si="65"/>
        <v>4.8260479158259678E-2</v>
      </c>
      <c r="BS90" s="17">
        <f t="shared" si="53"/>
        <v>0.23493447162044787</v>
      </c>
      <c r="BT90" s="17">
        <f t="shared" si="54"/>
        <v>0.42434636230138367</v>
      </c>
      <c r="BU90" s="12">
        <f>(BU$3*temphigh!$I200+BU$4*temphigh!$I200^2+BU$5*temphigh!$I200^6)*(K90/K$56)^$BW$1</f>
        <v>2.3987412469242444</v>
      </c>
      <c r="BV90" s="12">
        <f>(BV$3*temphigh!$I200+BV$4*temphigh!$I200^2+BV$5*temphigh!$I200^6)*(L90/L$56)^$BW$1</f>
        <v>0.55592330835152892</v>
      </c>
      <c r="BW90" s="12">
        <f>(BW$3*temphigh!$I200+BW$4*temphigh!$I200^2+BW$5*temphigh!$I200^6)*(M90/M$56)^$BW$1</f>
        <v>-0.61366642564959739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>
      <c r="A91" s="2">
        <f t="shared" si="37"/>
        <v>2045</v>
      </c>
      <c r="B91" s="5">
        <f t="shared" si="76"/>
        <v>1150.3985409439958</v>
      </c>
      <c r="C91" s="5">
        <f t="shared" si="76"/>
        <v>2889.4537983984969</v>
      </c>
      <c r="D91" s="5">
        <f t="shared" si="76"/>
        <v>4148.1112591051569</v>
      </c>
      <c r="E91" s="15">
        <f t="shared" si="77"/>
        <v>6.8226667233055153E-4</v>
      </c>
      <c r="F91" s="15">
        <f t="shared" si="77"/>
        <v>1.3441110942108354E-3</v>
      </c>
      <c r="G91" s="15">
        <f t="shared" si="77"/>
        <v>2.7439549859256626E-3</v>
      </c>
      <c r="H91" s="5">
        <f t="shared" si="40"/>
        <v>84179.119205404539</v>
      </c>
      <c r="I91" s="5">
        <f t="shared" si="40"/>
        <v>24076.219307876163</v>
      </c>
      <c r="J91" s="5">
        <f t="shared" si="40"/>
        <v>9571.7599153523479</v>
      </c>
      <c r="K91" s="5">
        <f t="shared" si="41"/>
        <v>73173.875147936735</v>
      </c>
      <c r="L91" s="5">
        <f t="shared" si="41"/>
        <v>8332.4465410108314</v>
      </c>
      <c r="M91" s="5">
        <f t="shared" si="41"/>
        <v>2307.4983570756963</v>
      </c>
      <c r="N91" s="15">
        <f t="shared" si="42"/>
        <v>1.7810387468617961E-2</v>
      </c>
      <c r="O91" s="15">
        <f t="shared" si="42"/>
        <v>2.280181565298478E-2</v>
      </c>
      <c r="P91" s="15">
        <f t="shared" si="42"/>
        <v>2.0929585785411486E-2</v>
      </c>
      <c r="Q91" s="5">
        <f t="shared" si="43"/>
        <v>8116.069792145985</v>
      </c>
      <c r="R91" s="5">
        <f t="shared" si="43"/>
        <v>9396.7900937644099</v>
      </c>
      <c r="S91" s="5">
        <f t="shared" si="43"/>
        <v>4465.3940457076096</v>
      </c>
      <c r="T91" s="5">
        <f t="shared" si="78"/>
        <v>96.414287399967364</v>
      </c>
      <c r="U91" s="5">
        <f t="shared" si="78"/>
        <v>390.29342496022184</v>
      </c>
      <c r="V91" s="5">
        <f t="shared" si="78"/>
        <v>466.51755635298269</v>
      </c>
      <c r="W91" s="15">
        <f t="shared" si="45"/>
        <v>-1.0734613539272964E-2</v>
      </c>
      <c r="X91" s="15">
        <f t="shared" si="45"/>
        <v>-1.217998157191269E-2</v>
      </c>
      <c r="Y91" s="15">
        <f t="shared" si="45"/>
        <v>-9.7425357312937999E-3</v>
      </c>
      <c r="Z91" s="5">
        <f t="shared" si="50"/>
        <v>9665.6638916382617</v>
      </c>
      <c r="AA91" s="5">
        <f t="shared" si="50"/>
        <v>18394.03718307328</v>
      </c>
      <c r="AB91" s="5">
        <f t="shared" si="50"/>
        <v>11911.92051385905</v>
      </c>
      <c r="AC91" s="16">
        <f t="shared" si="73"/>
        <v>2.0083102947201534</v>
      </c>
      <c r="AD91" s="16">
        <f t="shared" si="73"/>
        <v>2.9054566099293231</v>
      </c>
      <c r="AE91" s="16">
        <f t="shared" si="73"/>
        <v>3.3019294141866977</v>
      </c>
      <c r="AF91" s="15">
        <f t="shared" si="58"/>
        <v>-4.0504037456468023E-3</v>
      </c>
      <c r="AG91" s="15">
        <f t="shared" si="58"/>
        <v>2.9673830763510267E-4</v>
      </c>
      <c r="AH91" s="15">
        <f t="shared" si="58"/>
        <v>9.7937136394747881E-3</v>
      </c>
      <c r="AI91" s="1">
        <f t="shared" si="74"/>
        <v>139657.92351585667</v>
      </c>
      <c r="AJ91" s="1">
        <f t="shared" si="74"/>
        <v>37979.533546133724</v>
      </c>
      <c r="AK91" s="1">
        <f t="shared" si="74"/>
        <v>15075.111958154448</v>
      </c>
      <c r="AL91" s="14">
        <f t="shared" si="79"/>
        <v>27.806368443002917</v>
      </c>
      <c r="AM91" s="14">
        <f t="shared" si="79"/>
        <v>5.0005586718886583</v>
      </c>
      <c r="AN91" s="14">
        <f t="shared" si="79"/>
        <v>1.7995607610751212</v>
      </c>
      <c r="AO91" s="11">
        <f t="shared" si="80"/>
        <v>1.4505880003595685E-2</v>
      </c>
      <c r="AP91" s="11">
        <f t="shared" si="80"/>
        <v>1.8273582928968912E-2</v>
      </c>
      <c r="AQ91" s="11">
        <f t="shared" si="80"/>
        <v>1.6576445372852869E-2</v>
      </c>
      <c r="AR91" s="1">
        <f t="shared" si="51"/>
        <v>84179.119205404539</v>
      </c>
      <c r="AS91" s="1">
        <f t="shared" si="48"/>
        <v>24076.219307876163</v>
      </c>
      <c r="AT91" s="1">
        <f t="shared" si="49"/>
        <v>9571.7599153523479</v>
      </c>
      <c r="AU91" s="1">
        <f t="shared" si="59"/>
        <v>16835.82384108091</v>
      </c>
      <c r="AV91" s="1">
        <f t="shared" si="59"/>
        <v>4815.2438615752326</v>
      </c>
      <c r="AW91" s="1">
        <f t="shared" si="59"/>
        <v>1914.3519830704697</v>
      </c>
      <c r="AX91" s="1">
        <f t="shared" si="60"/>
        <v>58539.100118349379</v>
      </c>
      <c r="AY91" s="1">
        <f t="shared" si="60"/>
        <v>6665.9572328086642</v>
      </c>
      <c r="AZ91" s="1">
        <f t="shared" si="60"/>
        <v>1845.9986856605569</v>
      </c>
      <c r="BA91" s="1">
        <f t="shared" si="61"/>
        <v>12628.442679613778</v>
      </c>
      <c r="BB91" s="1">
        <f t="shared" si="61"/>
        <v>25440.972777793562</v>
      </c>
      <c r="BC91" s="1">
        <f t="shared" si="61"/>
        <v>31197.014371106459</v>
      </c>
      <c r="BD91" s="1">
        <f t="shared" si="62"/>
        <v>28536.851968285322</v>
      </c>
      <c r="BE91" s="2">
        <f t="shared" si="75"/>
        <v>0.40250950903973925</v>
      </c>
      <c r="BF91" s="2">
        <f t="shared" si="75"/>
        <v>0.31839023806359795</v>
      </c>
      <c r="BG91" s="2">
        <f t="shared" si="75"/>
        <v>0.18099193288069168</v>
      </c>
      <c r="BH91" s="2">
        <f t="shared" si="55"/>
        <v>0.29778539249365482</v>
      </c>
      <c r="BI91" s="2">
        <f t="shared" si="63"/>
        <v>1.6201390486741196E-2</v>
      </c>
      <c r="BJ91" s="2">
        <f t="shared" si="63"/>
        <v>1.0137234369419459E-2</v>
      </c>
      <c r="BK91" s="2">
        <f t="shared" si="63"/>
        <v>3.2758079767888806E-3</v>
      </c>
      <c r="BL91" s="2">
        <f t="shared" si="56"/>
        <v>1363.8187810766942</v>
      </c>
      <c r="BM91" s="2">
        <f t="shared" si="56"/>
        <v>244.0662778534826</v>
      </c>
      <c r="BN91" s="2">
        <f t="shared" si="56"/>
        <v>31.355247482619284</v>
      </c>
      <c r="BO91" s="2">
        <f t="shared" si="64"/>
        <v>701.09816196023678</v>
      </c>
      <c r="BP91" s="2">
        <f t="shared" si="64"/>
        <v>83.34911059286344</v>
      </c>
      <c r="BQ91" s="2">
        <f t="shared" si="64"/>
        <v>29.087019614241971</v>
      </c>
      <c r="BR91" s="11">
        <f t="shared" si="65"/>
        <v>4.8087082564064215E-2</v>
      </c>
      <c r="BS91" s="17">
        <f t="shared" si="53"/>
        <v>0.22411840977644923</v>
      </c>
      <c r="BT91" s="17">
        <f t="shared" si="54"/>
        <v>0.41198675951590646</v>
      </c>
      <c r="BU91" s="12">
        <f>(BU$3*temphigh!$I201+BU$4*temphigh!$I201^2+BU$5*temphigh!$I201^6)*(K91/K$56)^$BW$1</f>
        <v>2.3222338578301134</v>
      </c>
      <c r="BV91" s="12">
        <f>(BV$3*temphigh!$I201+BV$4*temphigh!$I201^2+BV$5*temphigh!$I201^6)*(L91/L$56)^$BW$1</f>
        <v>0.4893244520543526</v>
      </c>
      <c r="BW91" s="12">
        <f>(BW$3*temphigh!$I201+BW$4*temphigh!$I201^2+BW$5*temphigh!$I201^6)*(M91/M$56)^$BW$1</f>
        <v>-0.67385716483948221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>
      <c r="A92" s="2">
        <f t="shared" si="37"/>
        <v>2046</v>
      </c>
      <c r="B92" s="5">
        <f t="shared" si="76"/>
        <v>1151.1441755991602</v>
      </c>
      <c r="C92" s="5">
        <f t="shared" si="76"/>
        <v>2893.1433579598024</v>
      </c>
      <c r="D92" s="5">
        <f t="shared" si="76"/>
        <v>4158.9243781481728</v>
      </c>
      <c r="E92" s="15">
        <f t="shared" si="77"/>
        <v>6.481533387140239E-4</v>
      </c>
      <c r="F92" s="15">
        <f t="shared" si="77"/>
        <v>1.2769055395002935E-3</v>
      </c>
      <c r="G92" s="15">
        <f t="shared" si="77"/>
        <v>2.6067572366293792E-3</v>
      </c>
      <c r="H92" s="5">
        <f t="shared" si="40"/>
        <v>85715.434631041338</v>
      </c>
      <c r="I92" s="5">
        <f t="shared" si="40"/>
        <v>24650.370032620413</v>
      </c>
      <c r="J92" s="5">
        <f t="shared" si="40"/>
        <v>9795.228871494437</v>
      </c>
      <c r="K92" s="5">
        <f t="shared" si="41"/>
        <v>74461.076594881975</v>
      </c>
      <c r="L92" s="5">
        <f t="shared" si="41"/>
        <v>8520.2725833826116</v>
      </c>
      <c r="M92" s="5">
        <f t="shared" si="41"/>
        <v>2355.2313004200187</v>
      </c>
      <c r="N92" s="15">
        <f t="shared" si="42"/>
        <v>1.759099739275638E-2</v>
      </c>
      <c r="O92" s="15">
        <f t="shared" si="42"/>
        <v>2.2541523842647404E-2</v>
      </c>
      <c r="P92" s="15">
        <f t="shared" si="42"/>
        <v>2.0686014010781184E-2</v>
      </c>
      <c r="Q92" s="5">
        <f t="shared" si="43"/>
        <v>8175.4796359012817</v>
      </c>
      <c r="R92" s="5">
        <f t="shared" si="43"/>
        <v>9503.6952377814032</v>
      </c>
      <c r="S92" s="5">
        <f t="shared" si="43"/>
        <v>4525.1262953039586</v>
      </c>
      <c r="T92" s="5">
        <f t="shared" si="78"/>
        <v>95.379317285064317</v>
      </c>
      <c r="U92" s="5">
        <f t="shared" si="78"/>
        <v>385.53965823656767</v>
      </c>
      <c r="V92" s="5">
        <f t="shared" si="78"/>
        <v>461.97249239093787</v>
      </c>
      <c r="W92" s="15">
        <f t="shared" si="45"/>
        <v>-1.0734613539272964E-2</v>
      </c>
      <c r="X92" s="15">
        <f t="shared" si="45"/>
        <v>-1.217998157191269E-2</v>
      </c>
      <c r="Y92" s="15">
        <f t="shared" si="45"/>
        <v>-9.7425357312937999E-3</v>
      </c>
      <c r="Z92" s="5">
        <f t="shared" si="50"/>
        <v>9699.4016838188199</v>
      </c>
      <c r="AA92" s="5">
        <f t="shared" si="50"/>
        <v>18614.808558883768</v>
      </c>
      <c r="AB92" s="5">
        <f t="shared" si="50"/>
        <v>12194.062488408359</v>
      </c>
      <c r="AC92" s="16">
        <f t="shared" si="73"/>
        <v>2.0001758271799979</v>
      </c>
      <c r="AD92" s="16">
        <f t="shared" si="73"/>
        <v>2.9063187702066609</v>
      </c>
      <c r="AE92" s="16">
        <f t="shared" si="73"/>
        <v>3.3342675653270009</v>
      </c>
      <c r="AF92" s="15">
        <f t="shared" si="58"/>
        <v>-4.0504037456468023E-3</v>
      </c>
      <c r="AG92" s="15">
        <f t="shared" si="58"/>
        <v>2.9673830763510267E-4</v>
      </c>
      <c r="AH92" s="15">
        <f t="shared" si="58"/>
        <v>9.7937136394747881E-3</v>
      </c>
      <c r="AI92" s="1">
        <f t="shared" si="74"/>
        <v>142527.95500535192</v>
      </c>
      <c r="AJ92" s="1">
        <f t="shared" si="74"/>
        <v>38996.824053095588</v>
      </c>
      <c r="AK92" s="1">
        <f t="shared" si="74"/>
        <v>15481.952745409473</v>
      </c>
      <c r="AL92" s="14">
        <f t="shared" si="79"/>
        <v>28.205690728533188</v>
      </c>
      <c r="AM92" s="14">
        <f t="shared" si="79"/>
        <v>5.0910230142347714</v>
      </c>
      <c r="AN92" s="14">
        <f t="shared" si="79"/>
        <v>1.8290927785197013</v>
      </c>
      <c r="AO92" s="11">
        <f t="shared" si="80"/>
        <v>1.4360821203559727E-2</v>
      </c>
      <c r="AP92" s="11">
        <f t="shared" si="80"/>
        <v>1.8090847099679223E-2</v>
      </c>
      <c r="AQ92" s="11">
        <f t="shared" si="80"/>
        <v>1.641068091912434E-2</v>
      </c>
      <c r="AR92" s="1">
        <f t="shared" si="51"/>
        <v>85715.434631041338</v>
      </c>
      <c r="AS92" s="1">
        <f t="shared" si="48"/>
        <v>24650.370032620413</v>
      </c>
      <c r="AT92" s="1">
        <f t="shared" si="49"/>
        <v>9795.228871494437</v>
      </c>
      <c r="AU92" s="1">
        <f t="shared" si="59"/>
        <v>17143.086926208267</v>
      </c>
      <c r="AV92" s="1">
        <f t="shared" si="59"/>
        <v>4930.0740065240825</v>
      </c>
      <c r="AW92" s="1">
        <f t="shared" si="59"/>
        <v>1959.0457742988874</v>
      </c>
      <c r="AX92" s="1">
        <f t="shared" si="60"/>
        <v>59568.861275905576</v>
      </c>
      <c r="AY92" s="1">
        <f t="shared" si="60"/>
        <v>6816.2180667060902</v>
      </c>
      <c r="AZ92" s="1">
        <f t="shared" si="60"/>
        <v>1884.1850403360147</v>
      </c>
      <c r="BA92" s="1">
        <f t="shared" si="61"/>
        <v>12656.701575771935</v>
      </c>
      <c r="BB92" s="1">
        <f t="shared" si="61"/>
        <v>25537.950186813196</v>
      </c>
      <c r="BC92" s="1">
        <f t="shared" si="61"/>
        <v>31363.491240929652</v>
      </c>
      <c r="BD92" s="1">
        <f t="shared" si="62"/>
        <v>27822.363042681627</v>
      </c>
      <c r="BE92" s="2">
        <f t="shared" si="75"/>
        <v>0.40250950903973925</v>
      </c>
      <c r="BF92" s="2">
        <f t="shared" si="75"/>
        <v>0.31839023806359795</v>
      </c>
      <c r="BG92" s="2">
        <f t="shared" si="75"/>
        <v>0.18099193288069168</v>
      </c>
      <c r="BH92" s="2">
        <f t="shared" si="55"/>
        <v>0.29717143847765493</v>
      </c>
      <c r="BI92" s="2">
        <f t="shared" si="63"/>
        <v>1.6201390486741196E-2</v>
      </c>
      <c r="BJ92" s="2">
        <f t="shared" si="63"/>
        <v>1.0137234369419459E-2</v>
      </c>
      <c r="BK92" s="2">
        <f t="shared" si="63"/>
        <v>3.2758079767888806E-3</v>
      </c>
      <c r="BL92" s="2">
        <f t="shared" si="56"/>
        <v>1388.7092271982399</v>
      </c>
      <c r="BM92" s="2">
        <f t="shared" si="56"/>
        <v>249.88657831358711</v>
      </c>
      <c r="BN92" s="2">
        <f t="shared" si="56"/>
        <v>32.087288871714222</v>
      </c>
      <c r="BO92" s="2">
        <f t="shared" si="64"/>
        <v>711.41042788289951</v>
      </c>
      <c r="BP92" s="2">
        <f t="shared" si="64"/>
        <v>84.324661821957775</v>
      </c>
      <c r="BQ92" s="2">
        <f t="shared" si="64"/>
        <v>29.077387591638271</v>
      </c>
      <c r="BR92" s="11">
        <f t="shared" si="65"/>
        <v>4.7912493183297239E-2</v>
      </c>
      <c r="BS92" s="17">
        <f t="shared" si="53"/>
        <v>0.21383567597089434</v>
      </c>
      <c r="BT92" s="17">
        <f t="shared" si="54"/>
        <v>0.39998714516107425</v>
      </c>
      <c r="BU92" s="12">
        <f>(BU$3*temphigh!$I202+BU$4*temphigh!$I202^2+BU$5*temphigh!$I202^6)*(K92/K$56)^$BW$1</f>
        <v>2.2431788800884926</v>
      </c>
      <c r="BV92" s="12">
        <f>(BV$3*temphigh!$I202+BV$4*temphigh!$I202^2+BV$5*temphigh!$I202^6)*(L92/L$56)^$BW$1</f>
        <v>0.42108847922533621</v>
      </c>
      <c r="BW92" s="12">
        <f>(BW$3*temphigh!$I202+BW$4*temphigh!$I202^2+BW$5*temphigh!$I202^6)*(M92/M$56)^$BW$1</f>
        <v>-0.73533026181416872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>
      <c r="A93" s="2">
        <f t="shared" si="37"/>
        <v>2047</v>
      </c>
      <c r="B93" s="5">
        <f t="shared" si="76"/>
        <v>1151.8529876428784</v>
      </c>
      <c r="C93" s="5">
        <f t="shared" si="76"/>
        <v>2896.6529152011326</v>
      </c>
      <c r="D93" s="5">
        <f t="shared" si="76"/>
        <v>4169.2236190565382</v>
      </c>
      <c r="E93" s="15">
        <f t="shared" si="77"/>
        <v>6.1574567177832265E-4</v>
      </c>
      <c r="F93" s="15">
        <f t="shared" si="77"/>
        <v>1.2130602625252788E-3</v>
      </c>
      <c r="G93" s="15">
        <f t="shared" si="77"/>
        <v>2.4764193747979103E-3</v>
      </c>
      <c r="H93" s="5">
        <f t="shared" si="40"/>
        <v>87258.26491428075</v>
      </c>
      <c r="I93" s="5">
        <f t="shared" si="40"/>
        <v>25230.230690635071</v>
      </c>
      <c r="J93" s="5">
        <f t="shared" si="40"/>
        <v>10020.242000255921</v>
      </c>
      <c r="K93" s="5">
        <f t="shared" si="41"/>
        <v>75754.689053542985</v>
      </c>
      <c r="L93" s="5">
        <f t="shared" si="41"/>
        <v>8710.132497487426</v>
      </c>
      <c r="M93" s="5">
        <f t="shared" si="41"/>
        <v>2403.3831993217532</v>
      </c>
      <c r="N93" s="15">
        <f t="shared" si="42"/>
        <v>1.7373002349927447E-2</v>
      </c>
      <c r="O93" s="15">
        <f t="shared" si="42"/>
        <v>2.2283314559102818E-2</v>
      </c>
      <c r="P93" s="15">
        <f t="shared" si="42"/>
        <v>2.0444658192657172E-2</v>
      </c>
      <c r="Q93" s="5">
        <f t="shared" si="43"/>
        <v>8233.2934782292014</v>
      </c>
      <c r="R93" s="5">
        <f t="shared" si="43"/>
        <v>9608.7767369263493</v>
      </c>
      <c r="S93" s="5">
        <f t="shared" si="43"/>
        <v>4583.9772312176074</v>
      </c>
      <c r="T93" s="5">
        <f t="shared" si="78"/>
        <v>94.355457174369448</v>
      </c>
      <c r="U93" s="5">
        <f t="shared" si="78"/>
        <v>380.84379230400475</v>
      </c>
      <c r="V93" s="5">
        <f t="shared" si="78"/>
        <v>457.47170887694432</v>
      </c>
      <c r="W93" s="15">
        <f t="shared" si="45"/>
        <v>-1.0734613539272964E-2</v>
      </c>
      <c r="X93" s="15">
        <f t="shared" si="45"/>
        <v>-1.217998157191269E-2</v>
      </c>
      <c r="Y93" s="15">
        <f t="shared" si="45"/>
        <v>-9.7425357312937999E-3</v>
      </c>
      <c r="Z93" s="5">
        <f t="shared" si="50"/>
        <v>9730.827487481225</v>
      </c>
      <c r="AA93" s="5">
        <f t="shared" si="50"/>
        <v>18832.171571724539</v>
      </c>
      <c r="AB93" s="5">
        <f t="shared" si="50"/>
        <v>12478.201510723748</v>
      </c>
      <c r="AC93" s="16">
        <f t="shared" si="73"/>
        <v>1.9920743075176359</v>
      </c>
      <c r="AD93" s="16">
        <f t="shared" si="73"/>
        <v>2.9071811863199799</v>
      </c>
      <c r="AE93" s="16">
        <f t="shared" si="73"/>
        <v>3.3669224270592024</v>
      </c>
      <c r="AF93" s="15">
        <f t="shared" si="58"/>
        <v>-4.0504037456468023E-3</v>
      </c>
      <c r="AG93" s="15">
        <f t="shared" si="58"/>
        <v>2.9673830763510267E-4</v>
      </c>
      <c r="AH93" s="15">
        <f t="shared" si="58"/>
        <v>9.7937136394747881E-3</v>
      </c>
      <c r="AI93" s="1">
        <f t="shared" si="74"/>
        <v>145418.24643102501</v>
      </c>
      <c r="AJ93" s="1">
        <f t="shared" si="74"/>
        <v>40027.215654310115</v>
      </c>
      <c r="AK93" s="1">
        <f t="shared" si="74"/>
        <v>15892.803245167413</v>
      </c>
      <c r="AL93" s="14">
        <f t="shared" si="79"/>
        <v>28.606697041193801</v>
      </c>
      <c r="AM93" s="14">
        <f t="shared" si="79"/>
        <v>5.1822029239769263</v>
      </c>
      <c r="AN93" s="14">
        <f t="shared" si="79"/>
        <v>1.8588092698998651</v>
      </c>
      <c r="AO93" s="11">
        <f t="shared" si="80"/>
        <v>1.421721299152413E-2</v>
      </c>
      <c r="AP93" s="11">
        <f t="shared" si="80"/>
        <v>1.7909938628682429E-2</v>
      </c>
      <c r="AQ93" s="11">
        <f t="shared" si="80"/>
        <v>1.6246574109933097E-2</v>
      </c>
      <c r="AR93" s="1">
        <f t="shared" si="51"/>
        <v>87258.26491428075</v>
      </c>
      <c r="AS93" s="1">
        <f t="shared" si="48"/>
        <v>25230.230690635071</v>
      </c>
      <c r="AT93" s="1">
        <f t="shared" si="49"/>
        <v>10020.242000255921</v>
      </c>
      <c r="AU93" s="1">
        <f t="shared" si="59"/>
        <v>17451.652982856151</v>
      </c>
      <c r="AV93" s="1">
        <f t="shared" si="59"/>
        <v>5046.0461381270143</v>
      </c>
      <c r="AW93" s="1">
        <f t="shared" si="59"/>
        <v>2004.0484000511842</v>
      </c>
      <c r="AX93" s="1">
        <f t="shared" si="60"/>
        <v>60603.751242834398</v>
      </c>
      <c r="AY93" s="1">
        <f t="shared" si="60"/>
        <v>6968.1059979899401</v>
      </c>
      <c r="AZ93" s="1">
        <f t="shared" si="60"/>
        <v>1922.7065594574026</v>
      </c>
      <c r="BA93" s="1">
        <f t="shared" si="61"/>
        <v>12684.334190205398</v>
      </c>
      <c r="BB93" s="1">
        <f t="shared" si="61"/>
        <v>25632.767634685719</v>
      </c>
      <c r="BC93" s="1">
        <f t="shared" si="61"/>
        <v>31525.53911255347</v>
      </c>
      <c r="BD93" s="1">
        <f t="shared" si="62"/>
        <v>27122.484037940227</v>
      </c>
      <c r="BE93" s="2">
        <f t="shared" si="75"/>
        <v>0.40250950903973925</v>
      </c>
      <c r="BF93" s="2">
        <f t="shared" si="75"/>
        <v>0.31839023806359795</v>
      </c>
      <c r="BG93" s="2">
        <f t="shared" si="75"/>
        <v>0.18099193288069168</v>
      </c>
      <c r="BH93" s="2">
        <f t="shared" si="55"/>
        <v>0.29656013532242359</v>
      </c>
      <c r="BI93" s="2">
        <f t="shared" si="63"/>
        <v>1.6201390486741196E-2</v>
      </c>
      <c r="BJ93" s="2">
        <f t="shared" si="63"/>
        <v>1.0137234369419459E-2</v>
      </c>
      <c r="BK93" s="2">
        <f t="shared" si="63"/>
        <v>3.2758079767888806E-3</v>
      </c>
      <c r="BL93" s="2">
        <f t="shared" si="56"/>
        <v>1413.7052230717711</v>
      </c>
      <c r="BM93" s="2">
        <f t="shared" si="56"/>
        <v>255.7647617054875</v>
      </c>
      <c r="BN93" s="2">
        <f t="shared" si="56"/>
        <v>32.824388673793315</v>
      </c>
      <c r="BO93" s="2">
        <f t="shared" si="64"/>
        <v>721.87656014849108</v>
      </c>
      <c r="BP93" s="2">
        <f t="shared" si="64"/>
        <v>85.312085495779883</v>
      </c>
      <c r="BQ93" s="2">
        <f t="shared" si="64"/>
        <v>29.068018592262948</v>
      </c>
      <c r="BR93" s="11">
        <f t="shared" si="65"/>
        <v>4.7736844871850231E-2</v>
      </c>
      <c r="BS93" s="17">
        <f t="shared" si="53"/>
        <v>0.20405871421698085</v>
      </c>
      <c r="BT93" s="17">
        <f t="shared" si="54"/>
        <v>0.3883370341369653</v>
      </c>
      <c r="BU93" s="12">
        <f>(BU$3*temphigh!$I203+BU$4*temphigh!$I203^2+BU$5*temphigh!$I203^6)*(K93/K$56)^$BW$1</f>
        <v>2.1615501323276427</v>
      </c>
      <c r="BV93" s="12">
        <f>(BV$3*temphigh!$I203+BV$4*temphigh!$I203^2+BV$5*temphigh!$I203^6)*(L93/L$56)^$BW$1</f>
        <v>0.35119678047322339</v>
      </c>
      <c r="BW93" s="12">
        <f>(BW$3*temphigh!$I203+BW$4*temphigh!$I203^2+BW$5*temphigh!$I203^6)*(M93/M$56)^$BW$1</f>
        <v>-0.7981048705701459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>
      <c r="A94" s="2">
        <f t="shared" si="37"/>
        <v>2048</v>
      </c>
      <c r="B94" s="5">
        <f t="shared" si="76"/>
        <v>1152.5267737099612</v>
      </c>
      <c r="C94" s="5">
        <f t="shared" si="76"/>
        <v>2899.9910390196028</v>
      </c>
      <c r="D94" s="5">
        <f t="shared" si="76"/>
        <v>4179.0321278972297</v>
      </c>
      <c r="E94" s="15">
        <f t="shared" si="77"/>
        <v>5.8495838818940651E-4</v>
      </c>
      <c r="F94" s="15">
        <f t="shared" si="77"/>
        <v>1.1524072493990149E-3</v>
      </c>
      <c r="G94" s="15">
        <f t="shared" si="77"/>
        <v>2.3525984060580145E-3</v>
      </c>
      <c r="H94" s="5">
        <f t="shared" si="40"/>
        <v>88807.220337899969</v>
      </c>
      <c r="I94" s="5">
        <f t="shared" si="40"/>
        <v>25815.697709958393</v>
      </c>
      <c r="J94" s="5">
        <f t="shared" si="40"/>
        <v>10246.756094613813</v>
      </c>
      <c r="K94" s="5">
        <f t="shared" si="41"/>
        <v>77054.366426587439</v>
      </c>
      <c r="L94" s="5">
        <f t="shared" si="41"/>
        <v>8901.9922346676922</v>
      </c>
      <c r="M94" s="5">
        <f t="shared" si="41"/>
        <v>2451.9447999002796</v>
      </c>
      <c r="N94" s="15">
        <f t="shared" si="42"/>
        <v>1.7156395059926277E-2</v>
      </c>
      <c r="O94" s="15">
        <f t="shared" si="42"/>
        <v>2.2027189280485748E-2</v>
      </c>
      <c r="P94" s="15">
        <f t="shared" si="42"/>
        <v>2.0205517202679379E-2</v>
      </c>
      <c r="Q94" s="5">
        <f t="shared" si="43"/>
        <v>8289.4957622221864</v>
      </c>
      <c r="R94" s="5">
        <f t="shared" si="43"/>
        <v>9711.9977047336379</v>
      </c>
      <c r="S94" s="5">
        <f t="shared" si="43"/>
        <v>4641.9319006066135</v>
      </c>
      <c r="T94" s="5">
        <f t="shared" si="78"/>
        <v>93.342587806281173</v>
      </c>
      <c r="U94" s="5">
        <f t="shared" si="78"/>
        <v>376.20512193196464</v>
      </c>
      <c r="V94" s="5">
        <f t="shared" si="78"/>
        <v>453.01477440715468</v>
      </c>
      <c r="W94" s="15">
        <f t="shared" si="45"/>
        <v>-1.0734613539272964E-2</v>
      </c>
      <c r="X94" s="15">
        <f t="shared" si="45"/>
        <v>-1.217998157191269E-2</v>
      </c>
      <c r="Y94" s="15">
        <f t="shared" si="45"/>
        <v>-9.7425357312937999E-3</v>
      </c>
      <c r="Z94" s="5">
        <f t="shared" si="50"/>
        <v>9759.9476514355392</v>
      </c>
      <c r="AA94" s="5">
        <f t="shared" si="50"/>
        <v>19046.047205672829</v>
      </c>
      <c r="AB94" s="5">
        <f t="shared" si="50"/>
        <v>12764.282413714522</v>
      </c>
      <c r="AC94" s="16">
        <f t="shared" si="73"/>
        <v>1.9840056022808596</v>
      </c>
      <c r="AD94" s="16">
        <f t="shared" si="73"/>
        <v>2.9080438583451973</v>
      </c>
      <c r="AE94" s="16">
        <f t="shared" si="73"/>
        <v>3.3998971011561459</v>
      </c>
      <c r="AF94" s="15">
        <f t="shared" si="58"/>
        <v>-4.0504037456468023E-3</v>
      </c>
      <c r="AG94" s="15">
        <f t="shared" si="58"/>
        <v>2.9673830763510267E-4</v>
      </c>
      <c r="AH94" s="15">
        <f t="shared" si="58"/>
        <v>9.7937136394747881E-3</v>
      </c>
      <c r="AI94" s="1">
        <f t="shared" si="74"/>
        <v>148328.07477077865</v>
      </c>
      <c r="AJ94" s="1">
        <f t="shared" si="74"/>
        <v>41070.540227006117</v>
      </c>
      <c r="AK94" s="1">
        <f t="shared" si="74"/>
        <v>16307.571320701856</v>
      </c>
      <c r="AL94" s="14">
        <f t="shared" si="79"/>
        <v>29.009337470964269</v>
      </c>
      <c r="AM94" s="14">
        <f t="shared" si="79"/>
        <v>5.2740877309434335</v>
      </c>
      <c r="AN94" s="14">
        <f t="shared" si="79"/>
        <v>1.888706559633927</v>
      </c>
      <c r="AO94" s="11">
        <f t="shared" si="80"/>
        <v>1.4075040861608889E-2</v>
      </c>
      <c r="AP94" s="11">
        <f t="shared" si="80"/>
        <v>1.7730839242395605E-2</v>
      </c>
      <c r="AQ94" s="11">
        <f t="shared" si="80"/>
        <v>1.6084108368833765E-2</v>
      </c>
      <c r="AR94" s="1">
        <f t="shared" si="51"/>
        <v>88807.220337899969</v>
      </c>
      <c r="AS94" s="1">
        <f t="shared" si="48"/>
        <v>25815.697709958393</v>
      </c>
      <c r="AT94" s="1">
        <f t="shared" si="49"/>
        <v>10246.756094613813</v>
      </c>
      <c r="AU94" s="1">
        <f t="shared" si="59"/>
        <v>17761.444067579996</v>
      </c>
      <c r="AV94" s="1">
        <f t="shared" si="59"/>
        <v>5163.1395419916789</v>
      </c>
      <c r="AW94" s="1">
        <f t="shared" si="59"/>
        <v>2049.3512189227627</v>
      </c>
      <c r="AX94" s="1">
        <f t="shared" si="60"/>
        <v>61643.493141269944</v>
      </c>
      <c r="AY94" s="1">
        <f t="shared" si="60"/>
        <v>7121.593787734153</v>
      </c>
      <c r="AZ94" s="1">
        <f t="shared" si="60"/>
        <v>1961.5558399202237</v>
      </c>
      <c r="BA94" s="1">
        <f t="shared" si="61"/>
        <v>12711.359499482573</v>
      </c>
      <c r="BB94" s="1">
        <f t="shared" si="61"/>
        <v>25725.492303406205</v>
      </c>
      <c r="BC94" s="1">
        <f t="shared" si="61"/>
        <v>31683.303799032186</v>
      </c>
      <c r="BD94" s="1">
        <f t="shared" si="62"/>
        <v>26437.139087060681</v>
      </c>
      <c r="BE94" s="2">
        <f t="shared" si="75"/>
        <v>0.40250950903973925</v>
      </c>
      <c r="BF94" s="2">
        <f t="shared" si="75"/>
        <v>0.31839023806359795</v>
      </c>
      <c r="BG94" s="2">
        <f t="shared" si="75"/>
        <v>0.18099193288069168</v>
      </c>
      <c r="BH94" s="2">
        <f t="shared" si="55"/>
        <v>0.29595134300308817</v>
      </c>
      <c r="BI94" s="2">
        <f t="shared" si="63"/>
        <v>1.6201390486741196E-2</v>
      </c>
      <c r="BJ94" s="2">
        <f t="shared" si="63"/>
        <v>1.0137234369419459E-2</v>
      </c>
      <c r="BK94" s="2">
        <f t="shared" si="63"/>
        <v>3.2758079767888806E-3</v>
      </c>
      <c r="BL94" s="2">
        <f t="shared" si="56"/>
        <v>1438.8004547363819</v>
      </c>
      <c r="BM94" s="2">
        <f t="shared" si="56"/>
        <v>261.69977809593342</v>
      </c>
      <c r="BN94" s="2">
        <f t="shared" si="56"/>
        <v>33.566405350946006</v>
      </c>
      <c r="BO94" s="2">
        <f t="shared" si="64"/>
        <v>732.49881933812242</v>
      </c>
      <c r="BP94" s="2">
        <f t="shared" si="64"/>
        <v>86.31151703964467</v>
      </c>
      <c r="BQ94" s="2">
        <f t="shared" si="64"/>
        <v>29.058902509529513</v>
      </c>
      <c r="BR94" s="11">
        <f t="shared" si="65"/>
        <v>4.7560263543808351E-2</v>
      </c>
      <c r="BS94" s="17">
        <f t="shared" si="53"/>
        <v>0.19476141859069535</v>
      </c>
      <c r="BT94" s="17">
        <f t="shared" si="54"/>
        <v>0.37702624673491775</v>
      </c>
      <c r="BU94" s="12">
        <f>(BU$3*temphigh!$I204+BU$4*temphigh!$I204^2+BU$5*temphigh!$I204^6)*(K94/K$56)^$BW$1</f>
        <v>2.0773208347489578</v>
      </c>
      <c r="BV94" s="12">
        <f>(BV$3*temphigh!$I204+BV$4*temphigh!$I204^2+BV$5*temphigh!$I204^6)*(L94/L$56)^$BW$1</f>
        <v>0.27963085059414294</v>
      </c>
      <c r="BW94" s="12">
        <f>(BW$3*temphigh!$I204+BW$4*temphigh!$I204^2+BW$5*temphigh!$I204^6)*(M94/M$56)^$BW$1</f>
        <v>-0.8621995950202791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>
      <c r="A95" s="2">
        <f t="shared" si="37"/>
        <v>2049</v>
      </c>
      <c r="B95" s="5">
        <f t="shared" si="76"/>
        <v>1153.167244903661</v>
      </c>
      <c r="C95" s="5">
        <f t="shared" si="76"/>
        <v>2903.1659111813333</v>
      </c>
      <c r="D95" s="5">
        <f t="shared" si="76"/>
        <v>4188.3721330040389</v>
      </c>
      <c r="E95" s="15">
        <f t="shared" si="77"/>
        <v>5.5571046877993615E-4</v>
      </c>
      <c r="F95" s="15">
        <f t="shared" si="77"/>
        <v>1.0947868869290642E-3</v>
      </c>
      <c r="G95" s="15">
        <f t="shared" si="77"/>
        <v>2.2349684857551136E-3</v>
      </c>
      <c r="H95" s="5">
        <f t="shared" si="40"/>
        <v>90361.90551456777</v>
      </c>
      <c r="I95" s="5">
        <f t="shared" si="40"/>
        <v>26406.664745314651</v>
      </c>
      <c r="J95" s="5">
        <f t="shared" si="40"/>
        <v>10474.727814587113</v>
      </c>
      <c r="K95" s="5">
        <f t="shared" si="41"/>
        <v>78359.7573672992</v>
      </c>
      <c r="L95" s="5">
        <f t="shared" si="41"/>
        <v>9095.8166199221669</v>
      </c>
      <c r="M95" s="5">
        <f t="shared" si="41"/>
        <v>2500.9066725583175</v>
      </c>
      <c r="N95" s="15">
        <f t="shared" si="42"/>
        <v>1.6941167661867151E-2</v>
      </c>
      <c r="O95" s="15">
        <f t="shared" si="42"/>
        <v>2.1773146970365698E-2</v>
      </c>
      <c r="P95" s="15">
        <f t="shared" si="42"/>
        <v>1.9968586837692648E-2</v>
      </c>
      <c r="Q95" s="5">
        <f t="shared" si="43"/>
        <v>8344.0717771217787</v>
      </c>
      <c r="R95" s="5">
        <f t="shared" si="43"/>
        <v>9813.322664978783</v>
      </c>
      <c r="S95" s="5">
        <f t="shared" si="43"/>
        <v>4698.9761144330578</v>
      </c>
      <c r="T95" s="5">
        <f t="shared" si="78"/>
        <v>92.340591199425091</v>
      </c>
      <c r="U95" s="5">
        <f t="shared" si="78"/>
        <v>371.62295047957417</v>
      </c>
      <c r="V95" s="5">
        <f t="shared" si="78"/>
        <v>448.60126178068896</v>
      </c>
      <c r="W95" s="15">
        <f t="shared" si="45"/>
        <v>-1.0734613539272964E-2</v>
      </c>
      <c r="X95" s="15">
        <f t="shared" si="45"/>
        <v>-1.217998157191269E-2</v>
      </c>
      <c r="Y95" s="15">
        <f t="shared" si="45"/>
        <v>-9.7425357312937999E-3</v>
      </c>
      <c r="Z95" s="5">
        <f t="shared" si="50"/>
        <v>9786.7696339347476</v>
      </c>
      <c r="AA95" s="5">
        <f t="shared" si="50"/>
        <v>19256.359163035875</v>
      </c>
      <c r="AB95" s="5">
        <f t="shared" si="50"/>
        <v>13052.249901179377</v>
      </c>
      <c r="AC95" s="16">
        <f t="shared" si="73"/>
        <v>1.9759695785579969</v>
      </c>
      <c r="AD95" s="16">
        <f t="shared" si="73"/>
        <v>2.9089067863582514</v>
      </c>
      <c r="AE95" s="16">
        <f t="shared" si="73"/>
        <v>3.4331947197685495</v>
      </c>
      <c r="AF95" s="15">
        <f t="shared" si="58"/>
        <v>-4.0504037456468023E-3</v>
      </c>
      <c r="AG95" s="15">
        <f t="shared" si="58"/>
        <v>2.9673830763510267E-4</v>
      </c>
      <c r="AH95" s="15">
        <f t="shared" si="58"/>
        <v>9.7937136394747881E-3</v>
      </c>
      <c r="AI95" s="1">
        <f t="shared" si="74"/>
        <v>151256.71136128079</v>
      </c>
      <c r="AJ95" s="1">
        <f t="shared" si="74"/>
        <v>42126.625746297184</v>
      </c>
      <c r="AK95" s="1">
        <f t="shared" si="74"/>
        <v>16726.165407554436</v>
      </c>
      <c r="AL95" s="14">
        <f t="shared" si="79"/>
        <v>29.413562005133574</v>
      </c>
      <c r="AM95" s="14">
        <f t="shared" si="79"/>
        <v>5.3666665926340062</v>
      </c>
      <c r="AN95" s="14">
        <f t="shared" si="79"/>
        <v>1.9187809390061856</v>
      </c>
      <c r="AO95" s="11">
        <f t="shared" si="80"/>
        <v>1.39342904529928E-2</v>
      </c>
      <c r="AP95" s="11">
        <f t="shared" si="80"/>
        <v>1.755353084997165E-2</v>
      </c>
      <c r="AQ95" s="11">
        <f t="shared" si="80"/>
        <v>1.5923267285145426E-2</v>
      </c>
      <c r="AR95" s="1">
        <f t="shared" si="51"/>
        <v>90361.90551456777</v>
      </c>
      <c r="AS95" s="1">
        <f t="shared" si="48"/>
        <v>26406.664745314651</v>
      </c>
      <c r="AT95" s="1">
        <f t="shared" si="49"/>
        <v>10474.727814587113</v>
      </c>
      <c r="AU95" s="1">
        <f t="shared" si="59"/>
        <v>18072.381102913554</v>
      </c>
      <c r="AV95" s="1">
        <f t="shared" si="59"/>
        <v>5281.3329490629303</v>
      </c>
      <c r="AW95" s="1">
        <f t="shared" si="59"/>
        <v>2094.9455629174226</v>
      </c>
      <c r="AX95" s="1">
        <f t="shared" si="60"/>
        <v>62687.805893839359</v>
      </c>
      <c r="AY95" s="1">
        <f t="shared" si="60"/>
        <v>7276.6532959377337</v>
      </c>
      <c r="AZ95" s="1">
        <f t="shared" si="60"/>
        <v>2000.7253380466539</v>
      </c>
      <c r="BA95" s="1">
        <f t="shared" si="61"/>
        <v>12737.795698879376</v>
      </c>
      <c r="BB95" s="1">
        <f t="shared" si="61"/>
        <v>25816.188969769784</v>
      </c>
      <c r="BC95" s="1">
        <f t="shared" si="61"/>
        <v>31836.92676467948</v>
      </c>
      <c r="BD95" s="1">
        <f t="shared" si="62"/>
        <v>25766.234118405737</v>
      </c>
      <c r="BE95" s="2">
        <f t="shared" si="75"/>
        <v>0.40250950903973925</v>
      </c>
      <c r="BF95" s="2">
        <f t="shared" si="75"/>
        <v>0.31839023806359795</v>
      </c>
      <c r="BG95" s="2">
        <f t="shared" si="75"/>
        <v>0.18099193288069168</v>
      </c>
      <c r="BH95" s="2">
        <f t="shared" si="55"/>
        <v>0.29534492719030703</v>
      </c>
      <c r="BI95" s="2">
        <f t="shared" si="63"/>
        <v>1.6201390486741196E-2</v>
      </c>
      <c r="BJ95" s="2">
        <f t="shared" si="63"/>
        <v>1.0137234369419459E-2</v>
      </c>
      <c r="BK95" s="2">
        <f t="shared" si="63"/>
        <v>3.2758079767888806E-3</v>
      </c>
      <c r="BL95" s="2">
        <f t="shared" si="56"/>
        <v>1463.9885163675251</v>
      </c>
      <c r="BM95" s="2">
        <f t="shared" si="56"/>
        <v>267.69054943794083</v>
      </c>
      <c r="BN95" s="2">
        <f t="shared" si="56"/>
        <v>34.313196929716824</v>
      </c>
      <c r="BO95" s="2">
        <f t="shared" si="64"/>
        <v>743.27950048908826</v>
      </c>
      <c r="BP95" s="2">
        <f t="shared" si="64"/>
        <v>87.323093670432371</v>
      </c>
      <c r="BQ95" s="2">
        <f t="shared" si="64"/>
        <v>29.050029656419014</v>
      </c>
      <c r="BR95" s="11">
        <f t="shared" si="65"/>
        <v>4.738286776230291E-2</v>
      </c>
      <c r="BS95" s="17">
        <f t="shared" si="53"/>
        <v>0.18591905914017187</v>
      </c>
      <c r="BT95" s="17">
        <f t="shared" si="54"/>
        <v>0.3660448997426386</v>
      </c>
      <c r="BU95" s="12">
        <f>(BU$3*temphigh!$I205+BU$4*temphigh!$I205^2+BU$5*temphigh!$I205^6)*(K95/K$56)^$BW$1</f>
        <v>1.9904638491227289</v>
      </c>
      <c r="BV95" s="12">
        <f>(BV$3*temphigh!$I205+BV$4*temphigh!$I205^2+BV$5*temphigh!$I205^6)*(L95/L$56)^$BW$1</f>
        <v>0.20637242402733777</v>
      </c>
      <c r="BW95" s="12">
        <f>(BW$3*temphigh!$I205+BW$4*temphigh!$I205^2+BW$5*temphigh!$I205^6)*(M95/M$56)^$BW$1</f>
        <v>-0.92763241909078342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>
      <c r="A96" s="2">
        <f t="shared" si="37"/>
        <v>2050</v>
      </c>
      <c r="B96" s="5">
        <f t="shared" si="76"/>
        <v>1153.7760306583957</v>
      </c>
      <c r="C96" s="5">
        <f t="shared" si="76"/>
        <v>2906.1853417529674</v>
      </c>
      <c r="D96" s="5">
        <f t="shared" si="76"/>
        <v>4197.2649687417243</v>
      </c>
      <c r="E96" s="15">
        <f t="shared" si="77"/>
        <v>5.2792494534093935E-4</v>
      </c>
      <c r="F96" s="15">
        <f t="shared" si="77"/>
        <v>1.0400475425826109E-3</v>
      </c>
      <c r="G96" s="15">
        <f t="shared" si="77"/>
        <v>2.123220061467358E-3</v>
      </c>
      <c r="H96" s="5">
        <f t="shared" si="40"/>
        <v>91921.919562592637</v>
      </c>
      <c r="I96" s="5">
        <f t="shared" si="40"/>
        <v>27003.022697738237</v>
      </c>
      <c r="J96" s="5">
        <f t="shared" si="40"/>
        <v>10704.113666347337</v>
      </c>
      <c r="K96" s="5">
        <f t="shared" si="41"/>
        <v>79670.505470752352</v>
      </c>
      <c r="L96" s="5">
        <f t="shared" si="41"/>
        <v>9291.5693675099265</v>
      </c>
      <c r="M96" s="5">
        <f t="shared" si="41"/>
        <v>2550.259215480567</v>
      </c>
      <c r="N96" s="15">
        <f t="shared" si="42"/>
        <v>1.6727311919933818E-2</v>
      </c>
      <c r="O96" s="15">
        <f t="shared" si="42"/>
        <v>2.152118449255136E-2</v>
      </c>
      <c r="P96" s="15">
        <f t="shared" si="42"/>
        <v>1.9733860309055107E-2</v>
      </c>
      <c r="Q96" s="5">
        <f t="shared" si="43"/>
        <v>8397.0076615250728</v>
      </c>
      <c r="R96" s="5">
        <f t="shared" si="43"/>
        <v>9912.717546389571</v>
      </c>
      <c r="S96" s="5">
        <f t="shared" si="43"/>
        <v>4755.096420236282</v>
      </c>
      <c r="T96" s="5">
        <f t="shared" si="78"/>
        <v>91.349350638911275</v>
      </c>
      <c r="U96" s="5">
        <f t="shared" si="78"/>
        <v>367.09658979103313</v>
      </c>
      <c r="V96" s="5">
        <f t="shared" si="78"/>
        <v>444.23074795868712</v>
      </c>
      <c r="W96" s="15">
        <f t="shared" si="45"/>
        <v>-1.0734613539272964E-2</v>
      </c>
      <c r="X96" s="15">
        <f t="shared" si="45"/>
        <v>-1.217998157191269E-2</v>
      </c>
      <c r="Y96" s="15">
        <f t="shared" si="45"/>
        <v>-9.7425357312937999E-3</v>
      </c>
      <c r="Z96" s="5">
        <f t="shared" si="50"/>
        <v>9811.3019833241233</v>
      </c>
      <c r="AA96" s="5">
        <f t="shared" si="50"/>
        <v>19463.033854394336</v>
      </c>
      <c r="AB96" s="5">
        <f t="shared" si="50"/>
        <v>13342.048517325293</v>
      </c>
      <c r="AC96" s="16">
        <f t="shared" si="73"/>
        <v>1.9679661039757215</v>
      </c>
      <c r="AD96" s="16">
        <f t="shared" si="73"/>
        <v>2.9097699704351037</v>
      </c>
      <c r="AE96" s="16">
        <f t="shared" si="73"/>
        <v>3.4668184457225197</v>
      </c>
      <c r="AF96" s="15">
        <f t="shared" si="58"/>
        <v>-4.0504037456468023E-3</v>
      </c>
      <c r="AG96" s="15">
        <f t="shared" si="58"/>
        <v>2.9673830763510267E-4</v>
      </c>
      <c r="AH96" s="15">
        <f t="shared" si="58"/>
        <v>9.7937136394747881E-3</v>
      </c>
      <c r="AI96" s="1">
        <f t="shared" si="74"/>
        <v>154203.42132806627</v>
      </c>
      <c r="AJ96" s="1">
        <f t="shared" si="74"/>
        <v>43195.296120730403</v>
      </c>
      <c r="AK96" s="1">
        <f t="shared" si="74"/>
        <v>17148.494429716415</v>
      </c>
      <c r="AL96" s="14">
        <f t="shared" si="79"/>
        <v>29.819320550207852</v>
      </c>
      <c r="AM96" s="14">
        <f t="shared" si="79"/>
        <v>5.4599285007533664</v>
      </c>
      <c r="AN96" s="14">
        <f t="shared" si="79"/>
        <v>1.9490286681420892</v>
      </c>
      <c r="AO96" s="11">
        <f t="shared" si="80"/>
        <v>1.3794947548462872E-2</v>
      </c>
      <c r="AP96" s="11">
        <f t="shared" si="80"/>
        <v>1.7377995541471934E-2</v>
      </c>
      <c r="AQ96" s="11">
        <f t="shared" si="80"/>
        <v>1.5764034612293972E-2</v>
      </c>
      <c r="AR96" s="1">
        <f t="shared" si="51"/>
        <v>91921.919562592637</v>
      </c>
      <c r="AS96" s="1">
        <f t="shared" si="48"/>
        <v>27003.022697738237</v>
      </c>
      <c r="AT96" s="1">
        <f t="shared" si="49"/>
        <v>10704.113666347337</v>
      </c>
      <c r="AU96" s="1">
        <f t="shared" si="59"/>
        <v>18384.38391251853</v>
      </c>
      <c r="AV96" s="1">
        <f t="shared" si="59"/>
        <v>5400.6045395476476</v>
      </c>
      <c r="AW96" s="1">
        <f t="shared" si="59"/>
        <v>2140.8227332694673</v>
      </c>
      <c r="AX96" s="1">
        <f t="shared" si="60"/>
        <v>63736.404376601866</v>
      </c>
      <c r="AY96" s="1">
        <f t="shared" si="60"/>
        <v>7433.2554940079408</v>
      </c>
      <c r="AZ96" s="1">
        <f t="shared" si="60"/>
        <v>2040.2073723844535</v>
      </c>
      <c r="BA96" s="1">
        <f t="shared" si="61"/>
        <v>12763.660233293032</v>
      </c>
      <c r="BB96" s="1">
        <f t="shared" si="61"/>
        <v>25904.920071018572</v>
      </c>
      <c r="BC96" s="1">
        <f t="shared" si="61"/>
        <v>31986.545141533621</v>
      </c>
      <c r="BD96" s="1">
        <f t="shared" si="62"/>
        <v>25109.658553522295</v>
      </c>
      <c r="BE96" s="2">
        <f t="shared" si="75"/>
        <v>0.40250950903973925</v>
      </c>
      <c r="BF96" s="2">
        <f t="shared" si="75"/>
        <v>0.31839023806359795</v>
      </c>
      <c r="BG96" s="2">
        <f t="shared" si="75"/>
        <v>0.18099193288069168</v>
      </c>
      <c r="BH96" s="2">
        <f t="shared" si="55"/>
        <v>0.29474075913577508</v>
      </c>
      <c r="BI96" s="2">
        <f t="shared" si="63"/>
        <v>1.6201390486741196E-2</v>
      </c>
      <c r="BJ96" s="2">
        <f t="shared" si="63"/>
        <v>1.0137234369419459E-2</v>
      </c>
      <c r="BK96" s="2">
        <f t="shared" si="63"/>
        <v>3.2758079767888806E-3</v>
      </c>
      <c r="BL96" s="2">
        <f t="shared" si="56"/>
        <v>1489.2629131243777</v>
      </c>
      <c r="BM96" s="2">
        <f t="shared" si="56"/>
        <v>273.73596976972578</v>
      </c>
      <c r="BN96" s="2">
        <f t="shared" si="56"/>
        <v>35.064620932675474</v>
      </c>
      <c r="BO96" s="2">
        <f t="shared" si="64"/>
        <v>754.22093369495803</v>
      </c>
      <c r="BP96" s="2">
        <f t="shared" si="64"/>
        <v>88.346954431551652</v>
      </c>
      <c r="BQ96" s="2">
        <f t="shared" si="64"/>
        <v>29.04139075391727</v>
      </c>
      <c r="BR96" s="11">
        <f t="shared" si="65"/>
        <v>4.7204769274784536E-2</v>
      </c>
      <c r="BS96" s="17">
        <f t="shared" si="53"/>
        <v>0.17750821104929992</v>
      </c>
      <c r="BT96" s="17">
        <f t="shared" si="54"/>
        <v>0.35538339780838696</v>
      </c>
      <c r="BU96" s="12">
        <f>(BU$3*temphigh!$I206+BU$4*temphigh!$I206^2+BU$5*temphigh!$I206^6)*(K96/K$56)^$BW$1</f>
        <v>1.900951897184576</v>
      </c>
      <c r="BV96" s="12">
        <f>(BV$3*temphigh!$I206+BV$4*temphigh!$I206^2+BV$5*temphigh!$I206^6)*(L96/L$56)^$BW$1</f>
        <v>0.13140359631484183</v>
      </c>
      <c r="BW96" s="12">
        <f>(BW$3*temphigh!$I206+BW$4*temphigh!$I206^2+BW$5*temphigh!$I206^6)*(M96/M$56)^$BW$1</f>
        <v>-0.99442064498923821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>
      <c r="A97" s="2">
        <f t="shared" si="37"/>
        <v>2051</v>
      </c>
      <c r="B97" s="5">
        <f t="shared" si="76"/>
        <v>1154.3546824489206</v>
      </c>
      <c r="C97" s="5">
        <f t="shared" si="76"/>
        <v>2909.0567841297984</v>
      </c>
      <c r="D97" s="5">
        <f t="shared" si="76"/>
        <v>4205.7311000674044</v>
      </c>
      <c r="E97" s="15">
        <f t="shared" si="77"/>
        <v>5.0152869807389231E-4</v>
      </c>
      <c r="F97" s="15">
        <f t="shared" si="77"/>
        <v>9.8804516545348024E-4</v>
      </c>
      <c r="G97" s="15">
        <f t="shared" si="77"/>
        <v>2.01705905839399E-3</v>
      </c>
      <c r="H97" s="5">
        <f t="shared" si="40"/>
        <v>93486.856300864223</v>
      </c>
      <c r="I97" s="5">
        <f t="shared" si="40"/>
        <v>27604.659741184798</v>
      </c>
      <c r="J97" s="5">
        <f t="shared" si="40"/>
        <v>10934.869984315777</v>
      </c>
      <c r="K97" s="5">
        <f t="shared" si="41"/>
        <v>80986.249479696591</v>
      </c>
      <c r="L97" s="5">
        <f t="shared" si="41"/>
        <v>9489.2130988231384</v>
      </c>
      <c r="M97" s="5">
        <f t="shared" si="41"/>
        <v>2599.9926586225461</v>
      </c>
      <c r="N97" s="15">
        <f t="shared" si="42"/>
        <v>1.6514819394829461E-2</v>
      </c>
      <c r="O97" s="15">
        <f t="shared" si="42"/>
        <v>2.1271296967799502E-2</v>
      </c>
      <c r="P97" s="15">
        <f t="shared" si="42"/>
        <v>1.9501328664979445E-2</v>
      </c>
      <c r="Q97" s="5">
        <f t="shared" si="43"/>
        <v>8448.2904072961119</v>
      </c>
      <c r="R97" s="5">
        <f t="shared" si="43"/>
        <v>10010.149678871627</v>
      </c>
      <c r="S97" s="5">
        <f t="shared" si="43"/>
        <v>4810.2800770844615</v>
      </c>
      <c r="T97" s="5">
        <f t="shared" si="78"/>
        <v>90.368750662739032</v>
      </c>
      <c r="U97" s="5">
        <f t="shared" si="78"/>
        <v>362.62536009226636</v>
      </c>
      <c r="V97" s="5">
        <f t="shared" si="78"/>
        <v>439.90281402376024</v>
      </c>
      <c r="W97" s="15">
        <f t="shared" si="45"/>
        <v>-1.0734613539272964E-2</v>
      </c>
      <c r="X97" s="15">
        <f t="shared" si="45"/>
        <v>-1.217998157191269E-2</v>
      </c>
      <c r="Y97" s="15">
        <f t="shared" si="45"/>
        <v>-9.7425357312937999E-3</v>
      </c>
      <c r="Z97" s="5">
        <f t="shared" si="50"/>
        <v>9833.5543199753374</v>
      </c>
      <c r="AA97" s="5">
        <f t="shared" si="50"/>
        <v>19666.000392194128</v>
      </c>
      <c r="AB97" s="5">
        <f t="shared" si="50"/>
        <v>13633.622620197359</v>
      </c>
      <c r="AC97" s="16">
        <f t="shared" si="73"/>
        <v>1.9599950466968723</v>
      </c>
      <c r="AD97" s="16">
        <f t="shared" si="73"/>
        <v>2.9106334106517382</v>
      </c>
      <c r="AE97" s="16">
        <f t="shared" si="73"/>
        <v>3.500771472819975</v>
      </c>
      <c r="AF97" s="15">
        <f t="shared" si="58"/>
        <v>-4.0504037456468023E-3</v>
      </c>
      <c r="AG97" s="15">
        <f t="shared" si="58"/>
        <v>2.9673830763510267E-4</v>
      </c>
      <c r="AH97" s="15">
        <f t="shared" si="58"/>
        <v>9.7937136394747881E-3</v>
      </c>
      <c r="AI97" s="1">
        <f t="shared" si="74"/>
        <v>157167.46310777817</v>
      </c>
      <c r="AJ97" s="1">
        <f t="shared" si="74"/>
        <v>44276.371048205008</v>
      </c>
      <c r="AK97" s="1">
        <f t="shared" si="74"/>
        <v>17574.46772001424</v>
      </c>
      <c r="AL97" s="14">
        <f t="shared" si="79"/>
        <v>30.22656295349956</v>
      </c>
      <c r="AM97" s="14">
        <f t="shared" si="79"/>
        <v>5.5538622877647859</v>
      </c>
      <c r="AN97" s="14">
        <f t="shared" si="79"/>
        <v>1.979445977973185</v>
      </c>
      <c r="AO97" s="11">
        <f t="shared" si="80"/>
        <v>1.3656998072978243E-2</v>
      </c>
      <c r="AP97" s="11">
        <f t="shared" si="80"/>
        <v>1.7204215586057215E-2</v>
      </c>
      <c r="AQ97" s="11">
        <f t="shared" si="80"/>
        <v>1.5606394266171032E-2</v>
      </c>
      <c r="AR97" s="1">
        <f t="shared" si="51"/>
        <v>93486.856300864223</v>
      </c>
      <c r="AS97" s="1">
        <f t="shared" si="48"/>
        <v>27604.659741184798</v>
      </c>
      <c r="AT97" s="1">
        <f t="shared" si="49"/>
        <v>10934.869984315777</v>
      </c>
      <c r="AU97" s="1">
        <f t="shared" si="59"/>
        <v>18697.371260172844</v>
      </c>
      <c r="AV97" s="1">
        <f t="shared" si="59"/>
        <v>5520.9319482369601</v>
      </c>
      <c r="AW97" s="1">
        <f t="shared" si="59"/>
        <v>2186.9739968631557</v>
      </c>
      <c r="AX97" s="1">
        <f t="shared" si="60"/>
        <v>64788.999583757271</v>
      </c>
      <c r="AY97" s="1">
        <f t="shared" si="60"/>
        <v>7591.3704790585107</v>
      </c>
      <c r="AZ97" s="1">
        <f t="shared" si="60"/>
        <v>2079.9941268980369</v>
      </c>
      <c r="BA97" s="1">
        <f t="shared" si="61"/>
        <v>12788.969827345958</v>
      </c>
      <c r="BB97" s="1">
        <f t="shared" si="61"/>
        <v>25991.74577156446</v>
      </c>
      <c r="BC97" s="1">
        <f t="shared" si="61"/>
        <v>32132.291760403205</v>
      </c>
      <c r="BD97" s="1">
        <f t="shared" si="62"/>
        <v>24467.286897246628</v>
      </c>
      <c r="BE97" s="2">
        <f t="shared" si="75"/>
        <v>0.40250950903973925</v>
      </c>
      <c r="BF97" s="2">
        <f t="shared" si="75"/>
        <v>0.31839023806359795</v>
      </c>
      <c r="BG97" s="2">
        <f t="shared" si="75"/>
        <v>0.18099193288069168</v>
      </c>
      <c r="BH97" s="2">
        <f t="shared" si="55"/>
        <v>0.29413871555327048</v>
      </c>
      <c r="BI97" s="2">
        <f t="shared" si="63"/>
        <v>1.6201390486741196E-2</v>
      </c>
      <c r="BJ97" s="2">
        <f t="shared" si="63"/>
        <v>1.0137234369419459E-2</v>
      </c>
      <c r="BK97" s="2">
        <f t="shared" si="63"/>
        <v>3.2758079767888806E-3</v>
      </c>
      <c r="BL97" s="2">
        <f t="shared" si="56"/>
        <v>1514.6170643081628</v>
      </c>
      <c r="BM97" s="2">
        <f t="shared" si="56"/>
        <v>279.83490548446821</v>
      </c>
      <c r="BN97" s="2">
        <f t="shared" si="56"/>
        <v>35.820534319770928</v>
      </c>
      <c r="BO97" s="2">
        <f t="shared" si="64"/>
        <v>765.32548470071185</v>
      </c>
      <c r="BP97" s="2">
        <f t="shared" si="64"/>
        <v>89.383240225592772</v>
      </c>
      <c r="BQ97" s="2">
        <f t="shared" si="64"/>
        <v>29.03297691881869</v>
      </c>
      <c r="BR97" s="11">
        <f t="shared" si="65"/>
        <v>4.7026073498795257E-2</v>
      </c>
      <c r="BS97" s="17">
        <f t="shared" si="53"/>
        <v>0.16950668699897994</v>
      </c>
      <c r="BT97" s="17">
        <f t="shared" si="54"/>
        <v>0.34503242505668635</v>
      </c>
      <c r="BU97" s="12">
        <f>(BU$3*temphigh!$I207+BU$4*temphigh!$I207^2+BU$5*temphigh!$I207^6)*(K97/K$56)^$BW$1</f>
        <v>1.8087577591731596</v>
      </c>
      <c r="BV97" s="12">
        <f>(BV$3*temphigh!$I207+BV$4*temphigh!$I207^2+BV$5*temphigh!$I207^6)*(L97/L$56)^$BW$1</f>
        <v>5.4706932778287747E-2</v>
      </c>
      <c r="BW97" s="12">
        <f>(BW$3*temphigh!$I207+BW$4*temphigh!$I207^2+BW$5*temphigh!$I207^6)*(M97/M$56)^$BW$1</f>
        <v>-1.0625808389211497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>
      <c r="A98" s="2">
        <f t="shared" si="37"/>
        <v>2052</v>
      </c>
      <c r="B98" s="5">
        <f t="shared" si="76"/>
        <v>1154.9046773498744</v>
      </c>
      <c r="C98" s="5">
        <f t="shared" si="76"/>
        <v>2911.7873496468078</v>
      </c>
      <c r="D98" s="5">
        <f t="shared" si="76"/>
        <v>4213.7901476793368</v>
      </c>
      <c r="E98" s="15">
        <f t="shared" si="77"/>
        <v>4.764522631701977E-4</v>
      </c>
      <c r="F98" s="15">
        <f t="shared" si="77"/>
        <v>9.3864290718080623E-4</v>
      </c>
      <c r="G98" s="15">
        <f t="shared" si="77"/>
        <v>1.9162061054742905E-3</v>
      </c>
      <c r="H98" s="5">
        <f t="shared" si="40"/>
        <v>95056.304461669846</v>
      </c>
      <c r="I98" s="5">
        <f t="shared" si="40"/>
        <v>28211.461355853207</v>
      </c>
      <c r="J98" s="5">
        <f t="shared" si="40"/>
        <v>11166.952916165015</v>
      </c>
      <c r="K98" s="5">
        <f t="shared" si="41"/>
        <v>82306.623504021758</v>
      </c>
      <c r="L98" s="5">
        <f t="shared" si="41"/>
        <v>9688.7093624042227</v>
      </c>
      <c r="M98" s="5">
        <f t="shared" si="41"/>
        <v>2650.097068150154</v>
      </c>
      <c r="N98" s="15">
        <f t="shared" si="42"/>
        <v>1.6303681585553509E-2</v>
      </c>
      <c r="O98" s="15">
        <f t="shared" si="42"/>
        <v>2.1023478080161029E-2</v>
      </c>
      <c r="P98" s="15">
        <f t="shared" si="42"/>
        <v>1.9270981155059319E-2</v>
      </c>
      <c r="Q98" s="5">
        <f t="shared" si="43"/>
        <v>8497.9078639782256</v>
      </c>
      <c r="R98" s="5">
        <f t="shared" si="43"/>
        <v>10105.58779098352</v>
      </c>
      <c r="S98" s="5">
        <f t="shared" si="43"/>
        <v>4864.5150325554905</v>
      </c>
      <c r="T98" s="5">
        <f t="shared" si="78"/>
        <v>89.398677048347608</v>
      </c>
      <c r="U98" s="5">
        <f t="shared" si="78"/>
        <v>358.20858988883435</v>
      </c>
      <c r="V98" s="5">
        <f t="shared" si="78"/>
        <v>435.61704513983705</v>
      </c>
      <c r="W98" s="15">
        <f t="shared" si="45"/>
        <v>-1.0734613539272964E-2</v>
      </c>
      <c r="X98" s="15">
        <f t="shared" si="45"/>
        <v>-1.217998157191269E-2</v>
      </c>
      <c r="Y98" s="15">
        <f t="shared" si="45"/>
        <v>-9.7425357312937999E-3</v>
      </c>
      <c r="Z98" s="5">
        <f t="shared" si="50"/>
        <v>9853.5373192126608</v>
      </c>
      <c r="AA98" s="5">
        <f t="shared" si="50"/>
        <v>19865.19058732866</v>
      </c>
      <c r="AB98" s="5">
        <f t="shared" si="50"/>
        <v>13926.916358919696</v>
      </c>
      <c r="AC98" s="16">
        <f t="shared" si="73"/>
        <v>1.9520562754182822</v>
      </c>
      <c r="AD98" s="16">
        <f t="shared" si="73"/>
        <v>2.9114971070841613</v>
      </c>
      <c r="AE98" s="16">
        <f t="shared" si="73"/>
        <v>3.5350570261420162</v>
      </c>
      <c r="AF98" s="15">
        <f t="shared" si="58"/>
        <v>-4.0504037456468023E-3</v>
      </c>
      <c r="AG98" s="15">
        <f t="shared" si="58"/>
        <v>2.9673830763510267E-4</v>
      </c>
      <c r="AH98" s="15">
        <f t="shared" si="58"/>
        <v>9.7937136394747881E-3</v>
      </c>
      <c r="AI98" s="1">
        <f t="shared" si="74"/>
        <v>160148.08805717318</v>
      </c>
      <c r="AJ98" s="1">
        <f t="shared" si="74"/>
        <v>45369.665891621473</v>
      </c>
      <c r="AK98" s="1">
        <f t="shared" si="74"/>
        <v>18003.994944875973</v>
      </c>
      <c r="AL98" s="14">
        <f t="shared" si="79"/>
        <v>30.635239024388174</v>
      </c>
      <c r="AM98" s="14">
        <f t="shared" si="79"/>
        <v>5.6484566334574238</v>
      </c>
      <c r="AN98" s="14">
        <f t="shared" si="79"/>
        <v>2.0100290721904126</v>
      </c>
      <c r="AO98" s="11">
        <f t="shared" si="80"/>
        <v>1.352042809224846E-2</v>
      </c>
      <c r="AP98" s="11">
        <f t="shared" si="80"/>
        <v>1.7032173430196643E-2</v>
      </c>
      <c r="AQ98" s="11">
        <f t="shared" si="80"/>
        <v>1.5450330323509322E-2</v>
      </c>
      <c r="AR98" s="1">
        <f t="shared" si="51"/>
        <v>95056.304461669846</v>
      </c>
      <c r="AS98" s="1">
        <f t="shared" si="48"/>
        <v>28211.461355853207</v>
      </c>
      <c r="AT98" s="1">
        <f t="shared" si="49"/>
        <v>11166.952916165015</v>
      </c>
      <c r="AU98" s="1">
        <f t="shared" si="59"/>
        <v>19011.260892333969</v>
      </c>
      <c r="AV98" s="1">
        <f t="shared" si="59"/>
        <v>5642.2922711706415</v>
      </c>
      <c r="AW98" s="1">
        <f t="shared" si="59"/>
        <v>2233.3905832330033</v>
      </c>
      <c r="AX98" s="1">
        <f t="shared" si="60"/>
        <v>65845.298803217403</v>
      </c>
      <c r="AY98" s="1">
        <f t="shared" si="60"/>
        <v>7750.9674899233787</v>
      </c>
      <c r="AZ98" s="1">
        <f t="shared" si="60"/>
        <v>2120.0776545201234</v>
      </c>
      <c r="BA98" s="1">
        <f t="shared" si="61"/>
        <v>12813.740514652147</v>
      </c>
      <c r="BB98" s="1">
        <f t="shared" si="61"/>
        <v>26076.724030371734</v>
      </c>
      <c r="BC98" s="1">
        <f t="shared" si="61"/>
        <v>32274.295194618822</v>
      </c>
      <c r="BD98" s="1">
        <f t="shared" si="62"/>
        <v>23838.980224801318</v>
      </c>
      <c r="BE98" s="2">
        <f t="shared" si="75"/>
        <v>0.40250950903973925</v>
      </c>
      <c r="BF98" s="2">
        <f t="shared" si="75"/>
        <v>0.31839023806359795</v>
      </c>
      <c r="BG98" s="2">
        <f t="shared" si="75"/>
        <v>0.18099193288069168</v>
      </c>
      <c r="BH98" s="2">
        <f t="shared" si="55"/>
        <v>0.29353867849641263</v>
      </c>
      <c r="BI98" s="2">
        <f t="shared" si="63"/>
        <v>1.6201390486741196E-2</v>
      </c>
      <c r="BJ98" s="2">
        <f t="shared" si="63"/>
        <v>1.0137234369419459E-2</v>
      </c>
      <c r="BK98" s="2">
        <f t="shared" si="63"/>
        <v>3.2758079767888806E-3</v>
      </c>
      <c r="BL98" s="2">
        <f t="shared" si="56"/>
        <v>1540.0443068100726</v>
      </c>
      <c r="BM98" s="2">
        <f t="shared" si="56"/>
        <v>285.98619566810402</v>
      </c>
      <c r="BN98" s="2">
        <f t="shared" si="56"/>
        <v>36.580793439199212</v>
      </c>
      <c r="BO98" s="2">
        <f t="shared" si="64"/>
        <v>776.59555549449999</v>
      </c>
      <c r="BP98" s="2">
        <f t="shared" si="64"/>
        <v>90.432093845015288</v>
      </c>
      <c r="BQ98" s="2">
        <f t="shared" si="64"/>
        <v>29.024779651095152</v>
      </c>
      <c r="BR98" s="11">
        <f t="shared" si="65"/>
        <v>4.6846879963573701E-2</v>
      </c>
      <c r="BS98" s="17">
        <f t="shared" si="53"/>
        <v>0.16189347265493381</v>
      </c>
      <c r="BT98" s="17">
        <f t="shared" si="54"/>
        <v>0.33498293694823916</v>
      </c>
      <c r="BU98" s="12">
        <f>(BU$3*temphigh!$I208+BU$4*temphigh!$I208^2+BU$5*temphigh!$I208^6)*(K98/K$56)^$BW$1</f>
        <v>1.7138544540885221</v>
      </c>
      <c r="BV98" s="12">
        <f>(BV$3*temphigh!$I208+BV$4*temphigh!$I208^2+BV$5*temphigh!$I208^6)*(L98/L$56)^$BW$1</f>
        <v>-2.3734434485130084E-2</v>
      </c>
      <c r="BW98" s="12">
        <f>(BW$3*temphigh!$I208+BW$4*temphigh!$I208^2+BW$5*temphigh!$I208^6)*(M98/M$56)^$BW$1</f>
        <v>-1.132128783594498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>
      <c r="A99" s="2">
        <f t="shared" si="37"/>
        <v>2053</v>
      </c>
      <c r="B99" s="5">
        <f t="shared" si="76"/>
        <v>1155.42742144978</v>
      </c>
      <c r="C99" s="5">
        <f t="shared" si="76"/>
        <v>2914.3838217626244</v>
      </c>
      <c r="D99" s="5">
        <f t="shared" si="76"/>
        <v>4221.4609135670989</v>
      </c>
      <c r="E99" s="15">
        <f t="shared" si="77"/>
        <v>4.5262965001168778E-4</v>
      </c>
      <c r="F99" s="15">
        <f t="shared" si="77"/>
        <v>8.9171076182176592E-4</v>
      </c>
      <c r="G99" s="15">
        <f t="shared" si="77"/>
        <v>1.820395800200576E-3</v>
      </c>
      <c r="H99" s="5">
        <f t="shared" si="40"/>
        <v>96629.847920101631</v>
      </c>
      <c r="I99" s="5">
        <f t="shared" si="40"/>
        <v>28823.3103679421</v>
      </c>
      <c r="J99" s="5">
        <f t="shared" si="40"/>
        <v>11400.318410636984</v>
      </c>
      <c r="K99" s="5">
        <f t="shared" si="41"/>
        <v>83631.257252709751</v>
      </c>
      <c r="L99" s="5">
        <f t="shared" si="41"/>
        <v>9890.0186559880476</v>
      </c>
      <c r="M99" s="5">
        <f t="shared" si="41"/>
        <v>2700.5623512936454</v>
      </c>
      <c r="N99" s="15">
        <f t="shared" si="42"/>
        <v>1.6093890045474568E-2</v>
      </c>
      <c r="O99" s="15">
        <f t="shared" si="42"/>
        <v>2.0777720339612893E-2</v>
      </c>
      <c r="P99" s="15">
        <f t="shared" si="42"/>
        <v>1.9042805544748465E-2</v>
      </c>
      <c r="Q99" s="5">
        <f t="shared" si="43"/>
        <v>8545.8487435207662</v>
      </c>
      <c r="R99" s="5">
        <f t="shared" si="43"/>
        <v>10199.002008415035</v>
      </c>
      <c r="S99" s="5">
        <f t="shared" si="43"/>
        <v>4917.7899016028014</v>
      </c>
      <c r="T99" s="5">
        <f t="shared" si="78"/>
        <v>88.439016799311318</v>
      </c>
      <c r="U99" s="5">
        <f t="shared" si="78"/>
        <v>353.8456158650875</v>
      </c>
      <c r="V99" s="5">
        <f t="shared" si="78"/>
        <v>431.37303051240156</v>
      </c>
      <c r="W99" s="15">
        <f t="shared" si="45"/>
        <v>-1.0734613539272964E-2</v>
      </c>
      <c r="X99" s="15">
        <f t="shared" si="45"/>
        <v>-1.217998157191269E-2</v>
      </c>
      <c r="Y99" s="15">
        <f t="shared" si="45"/>
        <v>-9.7425357312937999E-3</v>
      </c>
      <c r="Z99" s="5">
        <f t="shared" si="50"/>
        <v>9871.2626949699024</v>
      </c>
      <c r="AA99" s="5">
        <f t="shared" si="50"/>
        <v>20060.538948191795</v>
      </c>
      <c r="AB99" s="5">
        <f t="shared" si="50"/>
        <v>14221.87365464116</v>
      </c>
      <c r="AC99" s="16">
        <f t="shared" si="73"/>
        <v>1.9441496593686147</v>
      </c>
      <c r="AD99" s="16">
        <f t="shared" si="73"/>
        <v>2.912361059808402</v>
      </c>
      <c r="AE99" s="16">
        <f t="shared" si="73"/>
        <v>3.5696783623552646</v>
      </c>
      <c r="AF99" s="15">
        <f t="shared" si="58"/>
        <v>-4.0504037456468023E-3</v>
      </c>
      <c r="AG99" s="15">
        <f t="shared" si="58"/>
        <v>2.9673830763510267E-4</v>
      </c>
      <c r="AH99" s="15">
        <f t="shared" si="58"/>
        <v>9.7937136394747881E-3</v>
      </c>
      <c r="AI99" s="1">
        <f t="shared" si="74"/>
        <v>163144.54014378984</v>
      </c>
      <c r="AJ99" s="1">
        <f t="shared" si="74"/>
        <v>46474.991573629966</v>
      </c>
      <c r="AK99" s="1">
        <f t="shared" si="74"/>
        <v>18436.986033621379</v>
      </c>
      <c r="AL99" s="14">
        <f t="shared" si="79"/>
        <v>31.045298555243075</v>
      </c>
      <c r="AM99" s="14">
        <f t="shared" si="79"/>
        <v>5.7437000715214754</v>
      </c>
      <c r="AN99" s="14">
        <f t="shared" si="79"/>
        <v>2.0407741291843595</v>
      </c>
      <c r="AO99" s="11">
        <f t="shared" si="80"/>
        <v>1.3385223811325975E-2</v>
      </c>
      <c r="AP99" s="11">
        <f t="shared" si="80"/>
        <v>1.6861851695894676E-2</v>
      </c>
      <c r="AQ99" s="11">
        <f t="shared" si="80"/>
        <v>1.5295827020274228E-2</v>
      </c>
      <c r="AR99" s="1">
        <f t="shared" si="51"/>
        <v>96629.847920101631</v>
      </c>
      <c r="AS99" s="1">
        <f t="shared" si="48"/>
        <v>28823.3103679421</v>
      </c>
      <c r="AT99" s="1">
        <f t="shared" si="49"/>
        <v>11400.318410636984</v>
      </c>
      <c r="AU99" s="1">
        <f t="shared" si="59"/>
        <v>19325.969584020328</v>
      </c>
      <c r="AV99" s="1">
        <f t="shared" si="59"/>
        <v>5764.6620735884208</v>
      </c>
      <c r="AW99" s="1">
        <f t="shared" si="59"/>
        <v>2280.063682127397</v>
      </c>
      <c r="AX99" s="1">
        <f t="shared" si="60"/>
        <v>66905.005802167798</v>
      </c>
      <c r="AY99" s="1">
        <f t="shared" si="60"/>
        <v>7912.0149247904383</v>
      </c>
      <c r="AZ99" s="1">
        <f t="shared" si="60"/>
        <v>2160.4498810349164</v>
      </c>
      <c r="BA99" s="1">
        <f t="shared" si="61"/>
        <v>12837.987666226101</v>
      </c>
      <c r="BB99" s="1">
        <f t="shared" si="61"/>
        <v>26159.910668634842</v>
      </c>
      <c r="BC99" s="1">
        <f t="shared" si="61"/>
        <v>32412.679814786778</v>
      </c>
      <c r="BD99" s="1">
        <f t="shared" si="62"/>
        <v>23224.587570622087</v>
      </c>
      <c r="BE99" s="2">
        <f t="shared" si="75"/>
        <v>0.40250950903973925</v>
      </c>
      <c r="BF99" s="2">
        <f t="shared" si="75"/>
        <v>0.31839023806359795</v>
      </c>
      <c r="BG99" s="2">
        <f t="shared" si="75"/>
        <v>0.18099193288069168</v>
      </c>
      <c r="BH99" s="2">
        <f t="shared" si="55"/>
        <v>0.29294053523412161</v>
      </c>
      <c r="BI99" s="2">
        <f t="shared" si="63"/>
        <v>1.6201390486741196E-2</v>
      </c>
      <c r="BJ99" s="2">
        <f t="shared" si="63"/>
        <v>1.0137234369419459E-2</v>
      </c>
      <c r="BK99" s="2">
        <f t="shared" si="63"/>
        <v>3.2758079767888806E-3</v>
      </c>
      <c r="BL99" s="2">
        <f t="shared" si="56"/>
        <v>1565.5378988279831</v>
      </c>
      <c r="BM99" s="2">
        <f t="shared" si="56"/>
        <v>292.18865250234688</v>
      </c>
      <c r="BN99" s="2">
        <f t="shared" si="56"/>
        <v>37.34525398749777</v>
      </c>
      <c r="BO99" s="2">
        <f t="shared" si="64"/>
        <v>788.03358489738525</v>
      </c>
      <c r="BP99" s="2">
        <f t="shared" si="64"/>
        <v>91.493660001166148</v>
      </c>
      <c r="BQ99" s="2">
        <f t="shared" si="64"/>
        <v>29.016790820992352</v>
      </c>
      <c r="BR99" s="11">
        <f t="shared" si="65"/>
        <v>4.6667282712128805E-2</v>
      </c>
      <c r="BS99" s="17">
        <f t="shared" si="53"/>
        <v>0.15464866519979226</v>
      </c>
      <c r="BT99" s="17">
        <f t="shared" si="54"/>
        <v>0.3252261523769312</v>
      </c>
      <c r="BU99" s="12">
        <f>(BU$3*temphigh!$I209+BU$4*temphigh!$I209^2+BU$5*temphigh!$I209^6)*(K99/K$56)^$BW$1</f>
        <v>1.6162154031034841</v>
      </c>
      <c r="BV99" s="12">
        <f>(BV$3*temphigh!$I209+BV$4*temphigh!$I209^2+BV$5*temphigh!$I209^6)*(L99/L$56)^$BW$1</f>
        <v>-0.10393672028986742</v>
      </c>
      <c r="BW99" s="12">
        <f>(BW$3*temphigh!$I209+BW$4*temphigh!$I209^2+BW$5*temphigh!$I209^6)*(M99/M$56)^$BW$1</f>
        <v>-1.2030794369134985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>
      <c r="A100" s="2">
        <f t="shared" si="37"/>
        <v>2054</v>
      </c>
      <c r="B100" s="5">
        <f t="shared" si="76"/>
        <v>1155.9242531236955</v>
      </c>
      <c r="C100" s="5">
        <f t="shared" si="76"/>
        <v>2916.8526698096725</v>
      </c>
      <c r="D100" s="5">
        <f t="shared" si="76"/>
        <v>4228.7614067989789</v>
      </c>
      <c r="E100" s="15">
        <f t="shared" si="77"/>
        <v>4.2999816751110336E-4</v>
      </c>
      <c r="F100" s="15">
        <f t="shared" si="77"/>
        <v>8.4712522373067754E-4</v>
      </c>
      <c r="G100" s="15">
        <f t="shared" si="77"/>
        <v>1.7293760101905471E-3</v>
      </c>
      <c r="H100" s="5">
        <f t="shared" si="40"/>
        <v>98207.065938805172</v>
      </c>
      <c r="I100" s="5">
        <f t="shared" si="40"/>
        <v>29440.086995563877</v>
      </c>
      <c r="J100" s="5">
        <f t="shared" si="40"/>
        <v>11634.922208084252</v>
      </c>
      <c r="K100" s="5">
        <f t="shared" si="41"/>
        <v>84959.776277222933</v>
      </c>
      <c r="L100" s="5">
        <f t="shared" si="41"/>
        <v>10093.100450453972</v>
      </c>
      <c r="M100" s="5">
        <f t="shared" si="41"/>
        <v>2751.3782615821478</v>
      </c>
      <c r="N100" s="15">
        <f t="shared" si="42"/>
        <v>1.5885436476206216E-2</v>
      </c>
      <c r="O100" s="15">
        <f t="shared" si="42"/>
        <v>2.0534015306732156E-2</v>
      </c>
      <c r="P100" s="15">
        <f t="shared" si="42"/>
        <v>1.8816788386374572E-2</v>
      </c>
      <c r="Q100" s="5">
        <f t="shared" si="43"/>
        <v>8592.1026251502735</v>
      </c>
      <c r="R100" s="5">
        <f t="shared" si="43"/>
        <v>10290.363853239631</v>
      </c>
      <c r="S100" s="5">
        <f t="shared" si="43"/>
        <v>4970.0939471660722</v>
      </c>
      <c r="T100" s="5">
        <f t="shared" si="78"/>
        <v>87.489658132177439</v>
      </c>
      <c r="U100" s="5">
        <f t="shared" si="78"/>
        <v>349.53578278454864</v>
      </c>
      <c r="V100" s="5">
        <f t="shared" si="78"/>
        <v>427.17036334911802</v>
      </c>
      <c r="W100" s="15">
        <f t="shared" si="45"/>
        <v>-1.0734613539272964E-2</v>
      </c>
      <c r="X100" s="15">
        <f t="shared" si="45"/>
        <v>-1.217998157191269E-2</v>
      </c>
      <c r="Y100" s="15">
        <f t="shared" si="45"/>
        <v>-9.7425357312937999E-3</v>
      </c>
      <c r="Z100" s="5">
        <f t="shared" si="50"/>
        <v>9886.7431839448782</v>
      </c>
      <c r="AA100" s="5">
        <f t="shared" si="50"/>
        <v>20251.98268171752</v>
      </c>
      <c r="AB100" s="5">
        <f t="shared" si="50"/>
        <v>14518.438185073013</v>
      </c>
      <c r="AC100" s="16">
        <f t="shared" si="73"/>
        <v>1.9362750683062102</v>
      </c>
      <c r="AD100" s="16">
        <f t="shared" si="73"/>
        <v>2.9132252689005118</v>
      </c>
      <c r="AE100" s="16">
        <f t="shared" si="73"/>
        <v>3.6046387700212015</v>
      </c>
      <c r="AF100" s="15">
        <f t="shared" si="58"/>
        <v>-4.0504037456468023E-3</v>
      </c>
      <c r="AG100" s="15">
        <f t="shared" si="58"/>
        <v>2.9673830763510267E-4</v>
      </c>
      <c r="AH100" s="15">
        <f t="shared" si="58"/>
        <v>9.7937136394747881E-3</v>
      </c>
      <c r="AI100" s="1">
        <f t="shared" si="74"/>
        <v>166156.05571343118</v>
      </c>
      <c r="AJ100" s="1">
        <f t="shared" si="74"/>
        <v>47592.154489855391</v>
      </c>
      <c r="AK100" s="1">
        <f t="shared" si="74"/>
        <v>18873.351112386641</v>
      </c>
      <c r="AL100" s="14">
        <f t="shared" si="79"/>
        <v>31.456691341999928</v>
      </c>
      <c r="AM100" s="14">
        <f t="shared" si="79"/>
        <v>5.8395809961252532</v>
      </c>
      <c r="AN100" s="14">
        <f t="shared" si="79"/>
        <v>2.0716773039711396</v>
      </c>
      <c r="AO100" s="11">
        <f t="shared" si="80"/>
        <v>1.3251371573212715E-2</v>
      </c>
      <c r="AP100" s="11">
        <f t="shared" si="80"/>
        <v>1.6693233178935729E-2</v>
      </c>
      <c r="AQ100" s="11">
        <f t="shared" si="80"/>
        <v>1.5142868750071486E-2</v>
      </c>
      <c r="AR100" s="1">
        <f t="shared" si="51"/>
        <v>98207.065938805172</v>
      </c>
      <c r="AS100" s="1">
        <f t="shared" si="48"/>
        <v>29440.086995563877</v>
      </c>
      <c r="AT100" s="1">
        <f t="shared" si="49"/>
        <v>11634.922208084252</v>
      </c>
      <c r="AU100" s="1">
        <f t="shared" si="59"/>
        <v>19641.413187761034</v>
      </c>
      <c r="AV100" s="1">
        <f t="shared" si="59"/>
        <v>5888.0173991127758</v>
      </c>
      <c r="AW100" s="1">
        <f t="shared" si="59"/>
        <v>2326.9844416168503</v>
      </c>
      <c r="AX100" s="1">
        <f t="shared" si="60"/>
        <v>67967.821021778334</v>
      </c>
      <c r="AY100" s="1">
        <f t="shared" si="60"/>
        <v>8074.480360363179</v>
      </c>
      <c r="AZ100" s="1">
        <f t="shared" si="60"/>
        <v>2201.102609265718</v>
      </c>
      <c r="BA100" s="1">
        <f t="shared" si="61"/>
        <v>12861.726018021056</v>
      </c>
      <c r="BB100" s="1">
        <f t="shared" si="61"/>
        <v>26241.359437431991</v>
      </c>
      <c r="BC100" s="1">
        <f t="shared" si="61"/>
        <v>32547.565852998861</v>
      </c>
      <c r="BD100" s="1">
        <f t="shared" si="62"/>
        <v>22623.947223639752</v>
      </c>
      <c r="BE100" s="2">
        <f t="shared" si="75"/>
        <v>0.40250950903973925</v>
      </c>
      <c r="BF100" s="2">
        <f t="shared" si="75"/>
        <v>0.31839023806359795</v>
      </c>
      <c r="BG100" s="2">
        <f t="shared" si="75"/>
        <v>0.18099193288069168</v>
      </c>
      <c r="BH100" s="2">
        <f t="shared" si="55"/>
        <v>0.2923441781246241</v>
      </c>
      <c r="BI100" s="2">
        <f t="shared" si="63"/>
        <v>1.6201390486741196E-2</v>
      </c>
      <c r="BJ100" s="2">
        <f t="shared" si="63"/>
        <v>1.0137234369419459E-2</v>
      </c>
      <c r="BK100" s="2">
        <f t="shared" si="63"/>
        <v>3.2758079767888806E-3</v>
      </c>
      <c r="BL100" s="2">
        <f t="shared" si="56"/>
        <v>1591.0910238317233</v>
      </c>
      <c r="BM100" s="2">
        <f t="shared" si="56"/>
        <v>298.44106173012898</v>
      </c>
      <c r="BN100" s="2">
        <f t="shared" si="56"/>
        <v>38.113770978560488</v>
      </c>
      <c r="BO100" s="2">
        <f t="shared" si="64"/>
        <v>799.64204915231392</v>
      </c>
      <c r="BP100" s="2">
        <f t="shared" si="64"/>
        <v>92.568085351884974</v>
      </c>
      <c r="BQ100" s="2">
        <f t="shared" si="64"/>
        <v>29.009002655984567</v>
      </c>
      <c r="BR100" s="11">
        <f t="shared" si="65"/>
        <v>4.6487370667890965E-2</v>
      </c>
      <c r="BS100" s="17">
        <f t="shared" si="53"/>
        <v>0.14775341481876261</v>
      </c>
      <c r="BT100" s="17">
        <f t="shared" si="54"/>
        <v>0.31575354599702055</v>
      </c>
      <c r="BU100" s="12">
        <f>(BU$3*temphigh!$I210+BU$4*temphigh!$I210^2+BU$5*temphigh!$I210^6)*(K100/K$56)^$BW$1</f>
        <v>1.5158145774273144</v>
      </c>
      <c r="BV100" s="12">
        <f>(BV$3*temphigh!$I210+BV$4*temphigh!$I210^2+BV$5*temphigh!$I210^6)*(L100/L$56)^$BW$1</f>
        <v>-0.1859154098306251</v>
      </c>
      <c r="BW100" s="12">
        <f>(BW$3*temphigh!$I210+BW$4*temphigh!$I210^2+BW$5*temphigh!$I210^6)*(M100/M$56)^$BW$1</f>
        <v>-1.2754468963214893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>
      <c r="A101" s="2">
        <f t="shared" si="37"/>
        <v>2055</v>
      </c>
      <c r="B101" s="5">
        <f t="shared" si="76"/>
        <v>1156.396446168789</v>
      </c>
      <c r="C101" s="5">
        <f t="shared" si="76"/>
        <v>2919.2000623066492</v>
      </c>
      <c r="D101" s="5">
        <f t="shared" si="76"/>
        <v>4235.7088694022304</v>
      </c>
      <c r="E101" s="15">
        <f t="shared" si="77"/>
        <v>4.0849825913554817E-4</v>
      </c>
      <c r="F101" s="15">
        <f t="shared" si="77"/>
        <v>8.0476896254414365E-4</v>
      </c>
      <c r="G101" s="15">
        <f t="shared" si="77"/>
        <v>1.6429072096810196E-3</v>
      </c>
      <c r="H101" s="5">
        <f t="shared" si="40"/>
        <v>99787.5334268476</v>
      </c>
      <c r="I101" s="5">
        <f t="shared" si="40"/>
        <v>30061.668900538505</v>
      </c>
      <c r="J101" s="5">
        <f t="shared" si="40"/>
        <v>11870.719833638235</v>
      </c>
      <c r="K101" s="5">
        <f t="shared" si="41"/>
        <v>86291.802225309235</v>
      </c>
      <c r="L101" s="5">
        <f t="shared" si="41"/>
        <v>10297.913215576198</v>
      </c>
      <c r="M101" s="5">
        <f t="shared" si="41"/>
        <v>2802.534404427447</v>
      </c>
      <c r="N101" s="15">
        <f t="shared" si="42"/>
        <v>1.5678312802283267E-2</v>
      </c>
      <c r="O101" s="15">
        <f t="shared" si="42"/>
        <v>2.0292353784412631E-2</v>
      </c>
      <c r="P101" s="15">
        <f t="shared" si="42"/>
        <v>1.8592915252547915E-2</v>
      </c>
      <c r="Q101" s="5">
        <f t="shared" si="43"/>
        <v>8636.6599602311126</v>
      </c>
      <c r="R101" s="5">
        <f t="shared" si="43"/>
        <v>10379.646243728863</v>
      </c>
      <c r="S101" s="5">
        <f t="shared" si="43"/>
        <v>5021.4170623922919</v>
      </c>
      <c r="T101" s="5">
        <f t="shared" si="78"/>
        <v>86.550490463445399</v>
      </c>
      <c r="U101" s="5">
        <f t="shared" si="78"/>
        <v>345.27844339150874</v>
      </c>
      <c r="V101" s="5">
        <f t="shared" si="78"/>
        <v>423.0086408208395</v>
      </c>
      <c r="W101" s="15">
        <f t="shared" si="45"/>
        <v>-1.0734613539272964E-2</v>
      </c>
      <c r="X101" s="15">
        <f t="shared" si="45"/>
        <v>-1.217998157191269E-2</v>
      </c>
      <c r="Y101" s="15">
        <f t="shared" si="45"/>
        <v>-9.7425357312937999E-3</v>
      </c>
      <c r="Z101" s="5">
        <f t="shared" si="50"/>
        <v>9899.9925300445957</v>
      </c>
      <c r="AA101" s="5">
        <f t="shared" si="50"/>
        <v>20439.461695955564</v>
      </c>
      <c r="AB101" s="5">
        <f t="shared" si="50"/>
        <v>14816.553372498607</v>
      </c>
      <c r="AC101" s="16">
        <f t="shared" si="73"/>
        <v>1.9284323725169403</v>
      </c>
      <c r="AD101" s="16">
        <f t="shared" si="73"/>
        <v>2.914089734436565</v>
      </c>
      <c r="AE101" s="16">
        <f t="shared" si="73"/>
        <v>3.6399415699085376</v>
      </c>
      <c r="AF101" s="15">
        <f t="shared" si="58"/>
        <v>-4.0504037456468023E-3</v>
      </c>
      <c r="AG101" s="15">
        <f t="shared" si="58"/>
        <v>2.9673830763510267E-4</v>
      </c>
      <c r="AH101" s="15">
        <f t="shared" si="58"/>
        <v>9.7937136394747881E-3</v>
      </c>
      <c r="AI101" s="1">
        <f t="shared" si="74"/>
        <v>169181.86332984909</v>
      </c>
      <c r="AJ101" s="1">
        <f t="shared" si="74"/>
        <v>48720.956439982627</v>
      </c>
      <c r="AK101" s="1">
        <f t="shared" si="74"/>
        <v>19313.000442764827</v>
      </c>
      <c r="AL101" s="14">
        <f t="shared" si="79"/>
        <v>31.869367204382264</v>
      </c>
      <c r="AM101" s="14">
        <f t="shared" si="79"/>
        <v>5.936087668488498</v>
      </c>
      <c r="AN101" s="14">
        <f t="shared" si="79"/>
        <v>2.1027347301026111</v>
      </c>
      <c r="AO101" s="11">
        <f t="shared" si="80"/>
        <v>1.3118857857480588E-2</v>
      </c>
      <c r="AP101" s="11">
        <f t="shared" si="80"/>
        <v>1.6526300847146371E-2</v>
      </c>
      <c r="AQ101" s="11">
        <f t="shared" si="80"/>
        <v>1.4991440062570771E-2</v>
      </c>
      <c r="AR101" s="1">
        <f t="shared" si="51"/>
        <v>99787.5334268476</v>
      </c>
      <c r="AS101" s="1">
        <f t="shared" si="48"/>
        <v>30061.668900538505</v>
      </c>
      <c r="AT101" s="1">
        <f t="shared" si="49"/>
        <v>11870.719833638235</v>
      </c>
      <c r="AU101" s="1">
        <f t="shared" si="59"/>
        <v>19957.506685369521</v>
      </c>
      <c r="AV101" s="1">
        <f t="shared" si="59"/>
        <v>6012.3337801077014</v>
      </c>
      <c r="AW101" s="1">
        <f t="shared" si="59"/>
        <v>2374.1439667276472</v>
      </c>
      <c r="AX101" s="1">
        <f t="shared" si="60"/>
        <v>69033.441780247391</v>
      </c>
      <c r="AY101" s="1">
        <f t="shared" si="60"/>
        <v>8238.33057246096</v>
      </c>
      <c r="AZ101" s="1">
        <f t="shared" si="60"/>
        <v>2242.0275235419581</v>
      </c>
      <c r="BA101" s="1">
        <f t="shared" si="61"/>
        <v>12884.969697588916</v>
      </c>
      <c r="BB101" s="1">
        <f t="shared" si="61"/>
        <v>26321.122085077172</v>
      </c>
      <c r="BC101" s="1">
        <f t="shared" si="61"/>
        <v>32679.069475098775</v>
      </c>
      <c r="BD101" s="1">
        <f t="shared" si="62"/>
        <v>22036.887933696016</v>
      </c>
      <c r="BE101" s="2">
        <f t="shared" si="75"/>
        <v>0.40250950903973925</v>
      </c>
      <c r="BF101" s="2">
        <f t="shared" si="75"/>
        <v>0.31839023806359795</v>
      </c>
      <c r="BG101" s="2">
        <f t="shared" si="75"/>
        <v>0.18099193288069168</v>
      </c>
      <c r="BH101" s="2">
        <f t="shared" si="55"/>
        <v>0.29174950448871961</v>
      </c>
      <c r="BI101" s="2">
        <f t="shared" si="63"/>
        <v>1.6201390486741196E-2</v>
      </c>
      <c r="BJ101" s="2">
        <f t="shared" si="63"/>
        <v>1.0137234369419459E-2</v>
      </c>
      <c r="BK101" s="2">
        <f t="shared" si="63"/>
        <v>3.2758079767888806E-3</v>
      </c>
      <c r="BL101" s="2">
        <f t="shared" si="56"/>
        <v>1616.6967947570977</v>
      </c>
      <c r="BM101" s="2">
        <f t="shared" si="56"/>
        <v>304.74218318064703</v>
      </c>
      <c r="BN101" s="2">
        <f t="shared" si="56"/>
        <v>38.886198721258104</v>
      </c>
      <c r="BO101" s="2">
        <f t="shared" si="64"/>
        <v>811.42346251338176</v>
      </c>
      <c r="BP101" s="2">
        <f t="shared" si="64"/>
        <v>93.655518527921245</v>
      </c>
      <c r="BQ101" s="2">
        <f t="shared" si="64"/>
        <v>29.001407727700595</v>
      </c>
      <c r="BR101" s="11">
        <f t="shared" si="65"/>
        <v>4.6307227969532211E-2</v>
      </c>
      <c r="BS101" s="17">
        <f t="shared" si="53"/>
        <v>0.14118986904205369</v>
      </c>
      <c r="BT101" s="17">
        <f t="shared" si="54"/>
        <v>0.30655684077380635</v>
      </c>
      <c r="BU101" s="12">
        <f>(BU$3*temphigh!$I211+BU$4*temphigh!$I211^2+BU$5*temphigh!$I211^6)*(K101/K$56)^$BW$1</f>
        <v>1.4126266318011147</v>
      </c>
      <c r="BV101" s="12">
        <f>(BV$3*temphigh!$I211+BV$4*temphigh!$I211^2+BV$5*temphigh!$I211^6)*(L101/L$56)^$BW$1</f>
        <v>-0.26968519111772388</v>
      </c>
      <c r="BW101" s="12">
        <f>(BW$3*temphigh!$I211+BW$4*temphigh!$I211^2+BW$5*temphigh!$I211^6)*(M101/M$56)^$BW$1</f>
        <v>-1.3492443683070043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>
      <c r="A102" s="2">
        <f t="shared" si="37"/>
        <v>2056</v>
      </c>
      <c r="B102" s="5">
        <f t="shared" si="76"/>
        <v>1156.8452128071629</v>
      </c>
      <c r="C102" s="5">
        <f t="shared" si="76"/>
        <v>2921.43187983197</v>
      </c>
      <c r="D102" s="5">
        <f t="shared" si="76"/>
        <v>4242.3198022098995</v>
      </c>
      <c r="E102" s="15">
        <f t="shared" si="77"/>
        <v>3.8807334617877077E-4</v>
      </c>
      <c r="F102" s="15">
        <f t="shared" si="77"/>
        <v>7.6453051441693648E-4</v>
      </c>
      <c r="G102" s="15">
        <f t="shared" si="77"/>
        <v>1.5607618491969685E-3</v>
      </c>
      <c r="H102" s="5">
        <f t="shared" si="40"/>
        <v>101370.8212115151</v>
      </c>
      <c r="I102" s="5">
        <f t="shared" si="40"/>
        <v>30687.93124578783</v>
      </c>
      <c r="J102" s="5">
        <f t="shared" si="40"/>
        <v>12107.666592902471</v>
      </c>
      <c r="K102" s="5">
        <f t="shared" si="41"/>
        <v>87626.953104237662</v>
      </c>
      <c r="L102" s="5">
        <f t="shared" si="41"/>
        <v>10504.414447463647</v>
      </c>
      <c r="M102" s="5">
        <f t="shared" si="41"/>
        <v>2854.0202430272639</v>
      </c>
      <c r="N102" s="15">
        <f t="shared" si="42"/>
        <v>1.547251122930926E-2</v>
      </c>
      <c r="O102" s="15">
        <f t="shared" si="42"/>
        <v>2.0052725980939767E-2</v>
      </c>
      <c r="P102" s="15">
        <f t="shared" si="42"/>
        <v>1.8371170936734682E-2</v>
      </c>
      <c r="Q102" s="5">
        <f t="shared" si="43"/>
        <v>8679.5120769752648</v>
      </c>
      <c r="R102" s="5">
        <f t="shared" si="43"/>
        <v>10466.823494532011</v>
      </c>
      <c r="S102" s="5">
        <f t="shared" si="43"/>
        <v>5071.749754336869</v>
      </c>
      <c r="T102" s="5">
        <f t="shared" si="78"/>
        <v>85.621404396685776</v>
      </c>
      <c r="U102" s="5">
        <f t="shared" si="78"/>
        <v>341.07295831382146</v>
      </c>
      <c r="V102" s="5">
        <f t="shared" si="78"/>
        <v>418.88746402299643</v>
      </c>
      <c r="W102" s="15">
        <f t="shared" si="45"/>
        <v>-1.0734613539272964E-2</v>
      </c>
      <c r="X102" s="15">
        <f t="shared" si="45"/>
        <v>-1.217998157191269E-2</v>
      </c>
      <c r="Y102" s="15">
        <f t="shared" si="45"/>
        <v>-9.7425357312937999E-3</v>
      </c>
      <c r="Z102" s="5">
        <f t="shared" si="50"/>
        <v>9911.0254689380963</v>
      </c>
      <c r="AA102" s="5">
        <f t="shared" si="50"/>
        <v>20622.918603764632</v>
      </c>
      <c r="AB102" s="5">
        <f t="shared" si="50"/>
        <v>15116.162375131407</v>
      </c>
      <c r="AC102" s="16">
        <f t="shared" si="73"/>
        <v>1.9206214428120711</v>
      </c>
      <c r="AD102" s="16">
        <f t="shared" si="73"/>
        <v>2.9149544564926586</v>
      </c>
      <c r="AE102" s="16">
        <f t="shared" si="73"/>
        <v>3.6755901153086419</v>
      </c>
      <c r="AF102" s="15">
        <f t="shared" si="58"/>
        <v>-4.0504037456468023E-3</v>
      </c>
      <c r="AG102" s="15">
        <f t="shared" si="58"/>
        <v>2.9673830763510267E-4</v>
      </c>
      <c r="AH102" s="15">
        <f t="shared" si="58"/>
        <v>9.7937136394747881E-3</v>
      </c>
      <c r="AI102" s="1">
        <f t="shared" si="74"/>
        <v>172221.18368223371</v>
      </c>
      <c r="AJ102" s="1">
        <f t="shared" si="74"/>
        <v>49861.194576092064</v>
      </c>
      <c r="AK102" s="1">
        <f t="shared" si="74"/>
        <v>19755.844365215991</v>
      </c>
      <c r="AL102" s="14">
        <f t="shared" si="79"/>
        <v>32.283276005760783</v>
      </c>
      <c r="AM102" s="14">
        <f t="shared" si="79"/>
        <v>6.03320822344633</v>
      </c>
      <c r="AN102" s="14">
        <f t="shared" si="79"/>
        <v>2.1339425215596921</v>
      </c>
      <c r="AO102" s="11">
        <f t="shared" si="80"/>
        <v>1.2987669278905782E-2</v>
      </c>
      <c r="AP102" s="11">
        <f t="shared" si="80"/>
        <v>1.6361037838674906E-2</v>
      </c>
      <c r="AQ102" s="11">
        <f t="shared" si="80"/>
        <v>1.4841525661945064E-2</v>
      </c>
      <c r="AR102" s="1">
        <f t="shared" si="51"/>
        <v>101370.8212115151</v>
      </c>
      <c r="AS102" s="1">
        <f t="shared" si="48"/>
        <v>30687.93124578783</v>
      </c>
      <c r="AT102" s="1">
        <f t="shared" si="49"/>
        <v>12107.666592902471</v>
      </c>
      <c r="AU102" s="1">
        <f t="shared" si="59"/>
        <v>20274.164242303021</v>
      </c>
      <c r="AV102" s="1">
        <f t="shared" si="59"/>
        <v>6137.5862491575663</v>
      </c>
      <c r="AW102" s="1">
        <f t="shared" si="59"/>
        <v>2421.5333185804943</v>
      </c>
      <c r="AX102" s="1">
        <f t="shared" si="60"/>
        <v>70101.562483390138</v>
      </c>
      <c r="AY102" s="1">
        <f t="shared" si="60"/>
        <v>8403.5315579709186</v>
      </c>
      <c r="AZ102" s="1">
        <f t="shared" si="60"/>
        <v>2283.216194421811</v>
      </c>
      <c r="BA102" s="1">
        <f t="shared" si="61"/>
        <v>12907.732249859479</v>
      </c>
      <c r="BB102" s="1">
        <f t="shared" si="61"/>
        <v>26399.248423929788</v>
      </c>
      <c r="BC102" s="1">
        <f t="shared" si="61"/>
        <v>32807.30285974023</v>
      </c>
      <c r="BD102" s="1">
        <f t="shared" si="62"/>
        <v>21463.23003369449</v>
      </c>
      <c r="BE102" s="2">
        <f t="shared" si="75"/>
        <v>0.40250950903973925</v>
      </c>
      <c r="BF102" s="2">
        <f t="shared" si="75"/>
        <v>0.31839023806359795</v>
      </c>
      <c r="BG102" s="2">
        <f t="shared" si="75"/>
        <v>0.18099193288069168</v>
      </c>
      <c r="BH102" s="2">
        <f t="shared" si="55"/>
        <v>0.29115641648291218</v>
      </c>
      <c r="BI102" s="2">
        <f t="shared" si="63"/>
        <v>1.6201390486741196E-2</v>
      </c>
      <c r="BJ102" s="2">
        <f t="shared" si="63"/>
        <v>1.0137234369419459E-2</v>
      </c>
      <c r="BK102" s="2">
        <f t="shared" si="63"/>
        <v>3.2758079767888806E-3</v>
      </c>
      <c r="BL102" s="2">
        <f t="shared" si="56"/>
        <v>1642.3482584093833</v>
      </c>
      <c r="BM102" s="2">
        <f t="shared" si="56"/>
        <v>311.09075135118167</v>
      </c>
      <c r="BN102" s="2">
        <f t="shared" si="56"/>
        <v>39.662390805330162</v>
      </c>
      <c r="BO102" s="2">
        <f t="shared" si="64"/>
        <v>823.38037783639925</v>
      </c>
      <c r="BP102" s="2">
        <f t="shared" si="64"/>
        <v>94.756110158356577</v>
      </c>
      <c r="BQ102" s="2">
        <f t="shared" si="64"/>
        <v>28.993998938905246</v>
      </c>
      <c r="BR102" s="11">
        <f t="shared" si="65"/>
        <v>4.6126934277169046E-2</v>
      </c>
      <c r="BS102" s="17">
        <f t="shared" si="53"/>
        <v>0.13494111984301904</v>
      </c>
      <c r="BT102" s="17">
        <f t="shared" si="54"/>
        <v>0.29762800075126827</v>
      </c>
      <c r="BU102" s="12">
        <f>(BU$3*temphigh!$I212+BU$4*temphigh!$I212^2+BU$5*temphigh!$I212^6)*(K102/K$56)^$BW$1</f>
        <v>1.3066270246967353</v>
      </c>
      <c r="BV102" s="12">
        <f>(BV$3*temphigh!$I212+BV$4*temphigh!$I212^2+BV$5*temphigh!$I212^6)*(L102/L$56)^$BW$1</f>
        <v>-0.35525989564312138</v>
      </c>
      <c r="BW102" s="12">
        <f>(BW$3*temphigh!$I212+BW$4*temphigh!$I212^2+BW$5*temphigh!$I212^6)*(M102/M$56)^$BW$1</f>
        <v>-1.4244841426364012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>
      <c r="A103" s="2">
        <f t="shared" si="37"/>
        <v>2057</v>
      </c>
      <c r="B103" s="5">
        <f t="shared" si="76"/>
        <v>1157.2717065602706</v>
      </c>
      <c r="C103" s="5">
        <f t="shared" si="76"/>
        <v>2923.5537274589956</v>
      </c>
      <c r="D103" s="5">
        <f t="shared" si="76"/>
        <v>4248.6099905643132</v>
      </c>
      <c r="E103" s="15">
        <f t="shared" si="77"/>
        <v>3.6866967886983222E-4</v>
      </c>
      <c r="F103" s="15">
        <f t="shared" si="77"/>
        <v>7.263039886960896E-4</v>
      </c>
      <c r="G103" s="15">
        <f t="shared" si="77"/>
        <v>1.48272375673712E-3</v>
      </c>
      <c r="H103" s="5">
        <f t="shared" si="40"/>
        <v>102956.49632187112</v>
      </c>
      <c r="I103" s="5">
        <f t="shared" si="40"/>
        <v>31318.746758050173</v>
      </c>
      <c r="J103" s="5">
        <f t="shared" si="40"/>
        <v>12345.717570067534</v>
      </c>
      <c r="K103" s="5">
        <f t="shared" si="41"/>
        <v>88964.843552501698</v>
      </c>
      <c r="L103" s="5">
        <f t="shared" si="41"/>
        <v>10712.560697583225</v>
      </c>
      <c r="M103" s="5">
        <f t="shared" si="41"/>
        <v>2905.8251045603124</v>
      </c>
      <c r="N103" s="15">
        <f t="shared" si="42"/>
        <v>1.5268024287830029E-2</v>
      </c>
      <c r="O103" s="15">
        <f t="shared" si="42"/>
        <v>1.9815121648197875E-2</v>
      </c>
      <c r="P103" s="15">
        <f t="shared" si="42"/>
        <v>1.8151539625415936E-2</v>
      </c>
      <c r="Q103" s="5">
        <f t="shared" si="43"/>
        <v>8720.6511848738264</v>
      </c>
      <c r="R103" s="5">
        <f t="shared" si="43"/>
        <v>10551.871317039258</v>
      </c>
      <c r="S103" s="5">
        <f t="shared" si="43"/>
        <v>5121.0831290204105</v>
      </c>
      <c r="T103" s="5">
        <f t="shared" si="78"/>
        <v>84.702291709797549</v>
      </c>
      <c r="U103" s="5">
        <f t="shared" si="78"/>
        <v>336.91869596688139</v>
      </c>
      <c r="V103" s="5">
        <f t="shared" si="78"/>
        <v>414.80643793736135</v>
      </c>
      <c r="W103" s="15">
        <f t="shared" si="45"/>
        <v>-1.0734613539272964E-2</v>
      </c>
      <c r="X103" s="15">
        <f t="shared" si="45"/>
        <v>-1.217998157191269E-2</v>
      </c>
      <c r="Y103" s="15">
        <f t="shared" si="45"/>
        <v>-9.7425357312937999E-3</v>
      </c>
      <c r="Z103" s="5">
        <f t="shared" si="50"/>
        <v>9919.8577125564661</v>
      </c>
      <c r="AA103" s="5">
        <f t="shared" si="50"/>
        <v>20802.298727234349</v>
      </c>
      <c r="AB103" s="5">
        <f t="shared" si="50"/>
        <v>15417.208081690555</v>
      </c>
      <c r="AC103" s="16">
        <f t="shared" ref="AC103:AE118" si="81">AC102*(1+AF103)</f>
        <v>1.9128421505261355</v>
      </c>
      <c r="AD103" s="16">
        <f t="shared" si="81"/>
        <v>2.9158194351449116</v>
      </c>
      <c r="AE103" s="16">
        <f t="shared" si="81"/>
        <v>3.711587792354059</v>
      </c>
      <c r="AF103" s="15">
        <f t="shared" si="58"/>
        <v>-4.0504037456468023E-3</v>
      </c>
      <c r="AG103" s="15">
        <f t="shared" si="58"/>
        <v>2.9673830763510267E-4</v>
      </c>
      <c r="AH103" s="15">
        <f t="shared" si="58"/>
        <v>9.7937136394747881E-3</v>
      </c>
      <c r="AI103" s="1">
        <f t="shared" si="74"/>
        <v>175273.22955631337</v>
      </c>
      <c r="AJ103" s="1">
        <f t="shared" si="74"/>
        <v>51012.66136764043</v>
      </c>
      <c r="AK103" s="1">
        <f t="shared" si="74"/>
        <v>20201.793247274887</v>
      </c>
      <c r="AL103" s="14">
        <f t="shared" si="79"/>
        <v>32.698367672643208</v>
      </c>
      <c r="AM103" s="14">
        <f t="shared" si="79"/>
        <v>6.1309306759984157</v>
      </c>
      <c r="AN103" s="14">
        <f t="shared" si="79"/>
        <v>2.1652967746275875</v>
      </c>
      <c r="AO103" s="11">
        <f t="shared" si="80"/>
        <v>1.2857792586116724E-2</v>
      </c>
      <c r="AP103" s="11">
        <f t="shared" si="80"/>
        <v>1.6197427460288155E-2</v>
      </c>
      <c r="AQ103" s="11">
        <f t="shared" si="80"/>
        <v>1.4693110405325614E-2</v>
      </c>
      <c r="AR103" s="1">
        <f t="shared" si="51"/>
        <v>102956.49632187112</v>
      </c>
      <c r="AS103" s="1">
        <f t="shared" si="48"/>
        <v>31318.746758050173</v>
      </c>
      <c r="AT103" s="1">
        <f t="shared" si="49"/>
        <v>12345.717570067534</v>
      </c>
      <c r="AU103" s="1">
        <f t="shared" si="59"/>
        <v>20591.299264374225</v>
      </c>
      <c r="AV103" s="1">
        <f t="shared" si="59"/>
        <v>6263.7493516100349</v>
      </c>
      <c r="AW103" s="1">
        <f t="shared" si="59"/>
        <v>2469.1435140135072</v>
      </c>
      <c r="AX103" s="1">
        <f t="shared" si="60"/>
        <v>71171.874842001358</v>
      </c>
      <c r="AY103" s="1">
        <f t="shared" si="60"/>
        <v>8570.0485580665791</v>
      </c>
      <c r="AZ103" s="1">
        <f t="shared" si="60"/>
        <v>2324.6600836482498</v>
      </c>
      <c r="BA103" s="1">
        <f t="shared" si="61"/>
        <v>12930.026662040606</v>
      </c>
      <c r="BB103" s="1">
        <f t="shared" si="61"/>
        <v>26475.786396454554</v>
      </c>
      <c r="BC103" s="1">
        <f t="shared" si="61"/>
        <v>32932.374283097277</v>
      </c>
      <c r="BD103" s="1">
        <f t="shared" si="62"/>
        <v>20902.786481989184</v>
      </c>
      <c r="BE103" s="2">
        <f t="shared" si="75"/>
        <v>0.40250950903973925</v>
      </c>
      <c r="BF103" s="2">
        <f t="shared" si="75"/>
        <v>0.31839023806359795</v>
      </c>
      <c r="BG103" s="2">
        <f t="shared" si="75"/>
        <v>0.18099193288069168</v>
      </c>
      <c r="BH103" s="2">
        <f t="shared" si="55"/>
        <v>0.29056482097291697</v>
      </c>
      <c r="BI103" s="2">
        <f t="shared" si="63"/>
        <v>1.6201390486741196E-2</v>
      </c>
      <c r="BJ103" s="2">
        <f t="shared" si="63"/>
        <v>1.0137234369419459E-2</v>
      </c>
      <c r="BK103" s="2">
        <f t="shared" si="63"/>
        <v>3.2758079767888806E-3</v>
      </c>
      <c r="BL103" s="2">
        <f t="shared" si="56"/>
        <v>1668.0384000573677</v>
      </c>
      <c r="BM103" s="2">
        <f t="shared" si="56"/>
        <v>317.48547604285045</v>
      </c>
      <c r="BN103" s="2">
        <f t="shared" si="56"/>
        <v>40.442200095209863</v>
      </c>
      <c r="BO103" s="2">
        <f t="shared" si="64"/>
        <v>835.51538717158144</v>
      </c>
      <c r="BP103" s="2">
        <f t="shared" si="64"/>
        <v>95.870012895203217</v>
      </c>
      <c r="BQ103" s="2">
        <f t="shared" si="64"/>
        <v>28.986769510613243</v>
      </c>
      <c r="BR103" s="11">
        <f t="shared" si="65"/>
        <v>4.5946565052740612E-2</v>
      </c>
      <c r="BS103" s="17">
        <f t="shared" si="53"/>
        <v>0.12899115338833889</v>
      </c>
      <c r="BT103" s="17">
        <f t="shared" si="54"/>
        <v>0.28895922403035756</v>
      </c>
      <c r="BU103" s="12">
        <f>(BU$3*temphigh!$I213+BU$4*temphigh!$I213^2+BU$5*temphigh!$I213^6)*(K103/K$56)^$BW$1</f>
        <v>1.1977921261949807</v>
      </c>
      <c r="BV103" s="12">
        <f>(BV$3*temphigh!$I213+BV$4*temphigh!$I213^2+BV$5*temphigh!$I213^6)*(L103/L$56)^$BW$1</f>
        <v>-0.44265244661111203</v>
      </c>
      <c r="BW103" s="12">
        <f>(BW$3*temphigh!$I213+BW$4*temphigh!$I213^2+BW$5*temphigh!$I213^6)*(M103/M$56)^$BW$1</f>
        <v>-1.5011775709204227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>
      <c r="A104" s="2">
        <f t="shared" si="37"/>
        <v>2058</v>
      </c>
      <c r="B104" s="5">
        <f t="shared" si="76"/>
        <v>1157.6770249992721</v>
      </c>
      <c r="C104" s="5">
        <f t="shared" si="76"/>
        <v>2925.5709467557454</v>
      </c>
      <c r="D104" s="5">
        <f t="shared" si="76"/>
        <v>4254.5945297821272</v>
      </c>
      <c r="E104" s="15">
        <f t="shared" si="77"/>
        <v>3.5023619492634061E-4</v>
      </c>
      <c r="F104" s="15">
        <f t="shared" si="77"/>
        <v>6.8998878926128512E-4</v>
      </c>
      <c r="G104" s="15">
        <f t="shared" si="77"/>
        <v>1.4085875689002639E-3</v>
      </c>
      <c r="H104" s="5">
        <f t="shared" si="40"/>
        <v>104544.12228294292</v>
      </c>
      <c r="I104" s="5">
        <f t="shared" si="40"/>
        <v>31953.985795633736</v>
      </c>
      <c r="J104" s="5">
        <f t="shared" si="40"/>
        <v>12584.827628340228</v>
      </c>
      <c r="K104" s="5">
        <f t="shared" si="41"/>
        <v>90305.08511906302</v>
      </c>
      <c r="L104" s="5">
        <f t="shared" si="41"/>
        <v>10922.307603262359</v>
      </c>
      <c r="M104" s="5">
        <f t="shared" si="41"/>
        <v>2957.9381866465856</v>
      </c>
      <c r="N104" s="15">
        <f t="shared" si="42"/>
        <v>1.5064844865043669E-2</v>
      </c>
      <c r="O104" s="15">
        <f t="shared" si="42"/>
        <v>1.957953019827019E-2</v>
      </c>
      <c r="P104" s="15">
        <f t="shared" si="42"/>
        <v>1.7934005045413315E-2</v>
      </c>
      <c r="Q104" s="5">
        <f t="shared" si="43"/>
        <v>8760.0703787362672</v>
      </c>
      <c r="R104" s="5">
        <f t="shared" si="43"/>
        <v>10634.766819760978</v>
      </c>
      <c r="S104" s="5">
        <f t="shared" si="43"/>
        <v>5169.4088777214602</v>
      </c>
      <c r="T104" s="5">
        <f t="shared" si="78"/>
        <v>83.79304534240211</v>
      </c>
      <c r="U104" s="5">
        <f t="shared" si="78"/>
        <v>332.8150324587719</v>
      </c>
      <c r="V104" s="5">
        <f t="shared" si="78"/>
        <v>410.76517139418593</v>
      </c>
      <c r="W104" s="15">
        <f t="shared" si="45"/>
        <v>-1.0734613539272964E-2</v>
      </c>
      <c r="X104" s="15">
        <f t="shared" si="45"/>
        <v>-1.217998157191269E-2</v>
      </c>
      <c r="Y104" s="15">
        <f t="shared" si="45"/>
        <v>-9.7425357312937999E-3</v>
      </c>
      <c r="Z104" s="5">
        <f t="shared" si="50"/>
        <v>9926.5059333993013</v>
      </c>
      <c r="AA104" s="5">
        <f t="shared" si="50"/>
        <v>20977.550102476464</v>
      </c>
      <c r="AB104" s="5">
        <f t="shared" si="50"/>
        <v>15719.633109061348</v>
      </c>
      <c r="AC104" s="16">
        <f t="shared" si="81"/>
        <v>1.9050943675148133</v>
      </c>
      <c r="AD104" s="16">
        <f t="shared" si="81"/>
        <v>2.9166846704694662</v>
      </c>
      <c r="AE104" s="16">
        <f t="shared" si="81"/>
        <v>3.7479380203401451</v>
      </c>
      <c r="AF104" s="15">
        <f t="shared" si="58"/>
        <v>-4.0504037456468023E-3</v>
      </c>
      <c r="AG104" s="15">
        <f t="shared" si="58"/>
        <v>2.9673830763510267E-4</v>
      </c>
      <c r="AH104" s="15">
        <f t="shared" si="58"/>
        <v>9.7937136394747881E-3</v>
      </c>
      <c r="AI104" s="1">
        <f t="shared" ref="AI104:AK119" si="82">(1-$AI$5)*AI103+AU103</f>
        <v>178337.20586505625</v>
      </c>
      <c r="AJ104" s="1">
        <f t="shared" si="82"/>
        <v>52175.144582486428</v>
      </c>
      <c r="AK104" s="1">
        <f t="shared" si="82"/>
        <v>20650.757436560907</v>
      </c>
      <c r="AL104" s="14">
        <f t="shared" si="79"/>
        <v>33.114592213788242</v>
      </c>
      <c r="AM104" s="14">
        <f t="shared" si="79"/>
        <v>6.2292429278380697</v>
      </c>
      <c r="AN104" s="14">
        <f t="shared" si="79"/>
        <v>2.1967935697517875</v>
      </c>
      <c r="AO104" s="11">
        <f t="shared" si="80"/>
        <v>1.2729214660255558E-2</v>
      </c>
      <c r="AP104" s="11">
        <f t="shared" si="80"/>
        <v>1.6035453185685274E-2</v>
      </c>
      <c r="AQ104" s="11">
        <f t="shared" si="80"/>
        <v>1.4546179301272357E-2</v>
      </c>
      <c r="AR104" s="1">
        <f t="shared" si="51"/>
        <v>104544.12228294292</v>
      </c>
      <c r="AS104" s="1">
        <f t="shared" si="48"/>
        <v>31953.985795633736</v>
      </c>
      <c r="AT104" s="1">
        <f t="shared" si="49"/>
        <v>12584.827628340228</v>
      </c>
      <c r="AU104" s="1">
        <f t="shared" si="59"/>
        <v>20908.824456588583</v>
      </c>
      <c r="AV104" s="1">
        <f t="shared" si="59"/>
        <v>6390.7971591267478</v>
      </c>
      <c r="AW104" s="1">
        <f t="shared" si="59"/>
        <v>2516.9655256680458</v>
      </c>
      <c r="AX104" s="1">
        <f t="shared" si="60"/>
        <v>72244.068095250419</v>
      </c>
      <c r="AY104" s="1">
        <f t="shared" si="60"/>
        <v>8737.8460826098872</v>
      </c>
      <c r="AZ104" s="1">
        <f t="shared" si="60"/>
        <v>2366.3505493172688</v>
      </c>
      <c r="BA104" s="1">
        <f t="shared" si="61"/>
        <v>12951.865387645019</v>
      </c>
      <c r="BB104" s="1">
        <f t="shared" si="61"/>
        <v>26550.782140354153</v>
      </c>
      <c r="BC104" s="1">
        <f t="shared" si="61"/>
        <v>33054.388208201053</v>
      </c>
      <c r="BD104" s="1">
        <f t="shared" si="62"/>
        <v>20355.363829393536</v>
      </c>
      <c r="BE104" s="2">
        <f t="shared" ref="BE104:BG119" si="83">BE103</f>
        <v>0.40250950903973925</v>
      </c>
      <c r="BF104" s="2">
        <f t="shared" si="83"/>
        <v>0.31839023806359795</v>
      </c>
      <c r="BG104" s="2">
        <f t="shared" si="83"/>
        <v>0.18099193288069168</v>
      </c>
      <c r="BH104" s="2">
        <f t="shared" si="55"/>
        <v>0.28997462940796881</v>
      </c>
      <c r="BI104" s="2">
        <f t="shared" si="63"/>
        <v>1.6201390486741196E-2</v>
      </c>
      <c r="BJ104" s="2">
        <f t="shared" si="63"/>
        <v>1.0137234369419459E-2</v>
      </c>
      <c r="BK104" s="2">
        <f t="shared" si="63"/>
        <v>3.2758079767888806E-3</v>
      </c>
      <c r="BL104" s="2">
        <f t="shared" si="56"/>
        <v>1693.7601481995796</v>
      </c>
      <c r="BM104" s="2">
        <f t="shared" si="56"/>
        <v>323.92504304743949</v>
      </c>
      <c r="BN104" s="2">
        <f t="shared" si="56"/>
        <v>41.225478731430009</v>
      </c>
      <c r="BO104" s="2">
        <f t="shared" si="64"/>
        <v>847.83112235923784</v>
      </c>
      <c r="BP104" s="2">
        <f t="shared" si="64"/>
        <v>96.997381437326197</v>
      </c>
      <c r="BQ104" s="2">
        <f t="shared" si="64"/>
        <v>28.979712969390519</v>
      </c>
      <c r="BR104" s="11">
        <f t="shared" si="65"/>
        <v>4.5766191817150997E-2</v>
      </c>
      <c r="BS104" s="17">
        <f t="shared" si="53"/>
        <v>0.123324802335227</v>
      </c>
      <c r="BT104" s="17">
        <f t="shared" si="54"/>
        <v>0.28054293595180346</v>
      </c>
      <c r="BU104" s="12">
        <f>(BU$3*temphigh!$I214+BU$4*temphigh!$I214^2+BU$5*temphigh!$I214^6)*(K104/K$56)^$BW$1</f>
        <v>1.0860993144329418</v>
      </c>
      <c r="BV104" s="12">
        <f>(BV$3*temphigh!$I214+BV$4*temphigh!$I214^2+BV$5*temphigh!$I214^6)*(L104/L$56)^$BW$1</f>
        <v>-0.53187481413042126</v>
      </c>
      <c r="BW104" s="12">
        <f>(BW$3*temphigh!$I214+BW$4*temphigh!$I214^2+BW$5*temphigh!$I214^6)*(M104/M$56)^$BW$1</f>
        <v>-1.5793350491614113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>
      <c r="A105" s="2">
        <f t="shared" si="37"/>
        <v>2059</v>
      </c>
      <c r="B105" s="5">
        <f t="shared" si="76"/>
        <v>1158.0622123756521</v>
      </c>
      <c r="C105" s="5">
        <f t="shared" si="76"/>
        <v>2927.488627353423</v>
      </c>
      <c r="D105" s="5">
        <f t="shared" si="76"/>
        <v>4260.2878502992216</v>
      </c>
      <c r="E105" s="15">
        <f t="shared" si="77"/>
        <v>3.3272438518002357E-4</v>
      </c>
      <c r="F105" s="15">
        <f t="shared" si="77"/>
        <v>6.5548934979822086E-4</v>
      </c>
      <c r="G105" s="15">
        <f t="shared" si="77"/>
        <v>1.3381581904552506E-3</v>
      </c>
      <c r="H105" s="5">
        <f t="shared" si="40"/>
        <v>106133.2594194206</v>
      </c>
      <c r="I105" s="5">
        <f t="shared" si="40"/>
        <v>32593.516420927703</v>
      </c>
      <c r="J105" s="5">
        <f t="shared" si="40"/>
        <v>12824.951412578395</v>
      </c>
      <c r="K105" s="5">
        <f t="shared" si="41"/>
        <v>91647.286549224795</v>
      </c>
      <c r="L105" s="5">
        <f t="shared" si="41"/>
        <v>11133.609919569068</v>
      </c>
      <c r="M105" s="5">
        <f t="shared" si="41"/>
        <v>3010.3485640477638</v>
      </c>
      <c r="N105" s="15">
        <f t="shared" si="42"/>
        <v>1.486296622601202E-2</v>
      </c>
      <c r="O105" s="15">
        <f t="shared" si="42"/>
        <v>1.9345940801337225E-2</v>
      </c>
      <c r="P105" s="15">
        <f t="shared" si="42"/>
        <v>1.7718550589657767E-2</v>
      </c>
      <c r="Q105" s="5">
        <f t="shared" si="43"/>
        <v>8797.7636422346368</v>
      </c>
      <c r="R105" s="5">
        <f t="shared" si="43"/>
        <v>10715.48850856979</v>
      </c>
      <c r="S105" s="5">
        <f t="shared" si="43"/>
        <v>5216.7192643912831</v>
      </c>
      <c r="T105" s="5">
        <f t="shared" si="78"/>
        <v>82.893559383372647</v>
      </c>
      <c r="U105" s="5">
        <f t="shared" si="78"/>
        <v>328.76135149656852</v>
      </c>
      <c r="V105" s="5">
        <f t="shared" si="78"/>
        <v>406.76327703470707</v>
      </c>
      <c r="W105" s="15">
        <f t="shared" si="45"/>
        <v>-1.0734613539272964E-2</v>
      </c>
      <c r="X105" s="15">
        <f t="shared" si="45"/>
        <v>-1.217998157191269E-2</v>
      </c>
      <c r="Y105" s="15">
        <f t="shared" si="45"/>
        <v>-9.7425357312937999E-3</v>
      </c>
      <c r="Z105" s="5">
        <f t="shared" si="50"/>
        <v>9930.9877485269881</v>
      </c>
      <c r="AA105" s="5">
        <f t="shared" si="50"/>
        <v>21148.623484452935</v>
      </c>
      <c r="AB105" s="5">
        <f t="shared" si="50"/>
        <v>16023.379802902924</v>
      </c>
      <c r="AC105" s="16">
        <f t="shared" si="81"/>
        <v>1.8973779661528207</v>
      </c>
      <c r="AD105" s="16">
        <f t="shared" si="81"/>
        <v>2.9175501625424864</v>
      </c>
      <c r="AE105" s="16">
        <f t="shared" si="81"/>
        <v>3.7846442520498567</v>
      </c>
      <c r="AF105" s="15">
        <f t="shared" si="58"/>
        <v>-4.0504037456468023E-3</v>
      </c>
      <c r="AG105" s="15">
        <f t="shared" si="58"/>
        <v>2.9673830763510267E-4</v>
      </c>
      <c r="AH105" s="15">
        <f t="shared" si="58"/>
        <v>9.7937136394747881E-3</v>
      </c>
      <c r="AI105" s="1">
        <f t="shared" si="82"/>
        <v>181412.30973513919</v>
      </c>
      <c r="AJ105" s="1">
        <f t="shared" si="82"/>
        <v>53348.427283364537</v>
      </c>
      <c r="AK105" s="1">
        <f t="shared" si="82"/>
        <v>21102.647218572863</v>
      </c>
      <c r="AL105" s="14">
        <f t="shared" si="79"/>
        <v>33.531899738937625</v>
      </c>
      <c r="AM105" s="14">
        <f t="shared" si="79"/>
        <v>6.3281327738561624</v>
      </c>
      <c r="AN105" s="14">
        <f t="shared" si="79"/>
        <v>2.2284289733737443</v>
      </c>
      <c r="AO105" s="11">
        <f t="shared" si="80"/>
        <v>1.2601922513653002E-2</v>
      </c>
      <c r="AP105" s="11">
        <f t="shared" si="80"/>
        <v>1.5875098653828423E-2</v>
      </c>
      <c r="AQ105" s="11">
        <f t="shared" si="80"/>
        <v>1.4400717508259633E-2</v>
      </c>
      <c r="AR105" s="1">
        <f t="shared" si="51"/>
        <v>106133.2594194206</v>
      </c>
      <c r="AS105" s="1">
        <f t="shared" si="48"/>
        <v>32593.516420927703</v>
      </c>
      <c r="AT105" s="1">
        <f t="shared" si="49"/>
        <v>12824.951412578395</v>
      </c>
      <c r="AU105" s="1">
        <f t="shared" si="59"/>
        <v>21226.651883884122</v>
      </c>
      <c r="AV105" s="1">
        <f t="shared" si="59"/>
        <v>6518.7032841855407</v>
      </c>
      <c r="AW105" s="1">
        <f t="shared" si="59"/>
        <v>2564.9902825156792</v>
      </c>
      <c r="AX105" s="1">
        <f t="shared" si="60"/>
        <v>73317.829239379847</v>
      </c>
      <c r="AY105" s="1">
        <f t="shared" si="60"/>
        <v>8906.8879356552534</v>
      </c>
      <c r="AZ105" s="1">
        <f t="shared" si="60"/>
        <v>2408.2788512382108</v>
      </c>
      <c r="BA105" s="1">
        <f t="shared" si="61"/>
        <v>12973.260369652295</v>
      </c>
      <c r="BB105" s="1">
        <f t="shared" si="61"/>
        <v>26624.28005262389</v>
      </c>
      <c r="BC105" s="1">
        <f t="shared" si="61"/>
        <v>33173.445377983386</v>
      </c>
      <c r="BD105" s="1">
        <f t="shared" si="62"/>
        <v>19820.763115060017</v>
      </c>
      <c r="BE105" s="2">
        <f t="shared" si="83"/>
        <v>0.40250950903973925</v>
      </c>
      <c r="BF105" s="2">
        <f t="shared" si="83"/>
        <v>0.31839023806359795</v>
      </c>
      <c r="BG105" s="2">
        <f t="shared" si="83"/>
        <v>0.18099193288069168</v>
      </c>
      <c r="BH105" s="2">
        <f t="shared" si="55"/>
        <v>0.28938575769628905</v>
      </c>
      <c r="BI105" s="2">
        <f t="shared" si="63"/>
        <v>1.6201390486741196E-2</v>
      </c>
      <c r="BJ105" s="2">
        <f t="shared" si="63"/>
        <v>1.0137234369419459E-2</v>
      </c>
      <c r="BK105" s="2">
        <f t="shared" si="63"/>
        <v>3.2758079767888806E-3</v>
      </c>
      <c r="BL105" s="2">
        <f t="shared" si="56"/>
        <v>1719.5063794846362</v>
      </c>
      <c r="BM105" s="2">
        <f t="shared" si="56"/>
        <v>330.40811488246584</v>
      </c>
      <c r="BN105" s="2">
        <f t="shared" si="56"/>
        <v>42.012078139254129</v>
      </c>
      <c r="BO105" s="2">
        <f t="shared" si="64"/>
        <v>860.33025562909711</v>
      </c>
      <c r="BP105" s="2">
        <f t="shared" si="64"/>
        <v>98.138372553823942</v>
      </c>
      <c r="BQ105" s="2">
        <f t="shared" si="64"/>
        <v>28.972823134891822</v>
      </c>
      <c r="BR105" s="11">
        <f t="shared" si="65"/>
        <v>4.5585882386351501E-2</v>
      </c>
      <c r="BS105" s="17">
        <f t="shared" si="53"/>
        <v>0.11792770057036799</v>
      </c>
      <c r="BT105" s="17">
        <f t="shared" si="54"/>
        <v>0.27237178247747906</v>
      </c>
      <c r="BU105" s="12">
        <f>(BU$3*temphigh!$I215+BU$4*temphigh!$I215^2+BU$5*temphigh!$I215^6)*(K105/K$56)^$BW$1</f>
        <v>0.97152706143375267</v>
      </c>
      <c r="BV105" s="12">
        <f>(BV$3*temphigh!$I215+BV$4*temphigh!$I215^2+BV$5*temphigh!$I215^6)*(L105/L$56)^$BW$1</f>
        <v>-0.62293797682008589</v>
      </c>
      <c r="BW105" s="12">
        <f>(BW$3*temphigh!$I215+BW$4*temphigh!$I215^2+BW$5*temphigh!$I215^6)*(M105/M$56)^$BW$1</f>
        <v>-1.6589660039626128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>
      <c r="A106" s="2">
        <f t="shared" si="37"/>
        <v>2060</v>
      </c>
      <c r="B106" s="5">
        <f t="shared" ref="B106:D121" si="84">B105*(1+E106)</f>
        <v>1158.4282621363843</v>
      </c>
      <c r="C106" s="5">
        <f t="shared" si="84"/>
        <v>2929.3116180894644</v>
      </c>
      <c r="D106" s="5">
        <f t="shared" si="84"/>
        <v>4265.7037424257678</v>
      </c>
      <c r="E106" s="15">
        <f t="shared" ref="E106:G121" si="85">E105*$E$5</f>
        <v>3.1608816592102238E-4</v>
      </c>
      <c r="F106" s="15">
        <f t="shared" si="85"/>
        <v>6.2271488230830976E-4</v>
      </c>
      <c r="G106" s="15">
        <f t="shared" si="85"/>
        <v>1.271250280932488E-3</v>
      </c>
      <c r="H106" s="5">
        <f t="shared" si="40"/>
        <v>107723.46516778607</v>
      </c>
      <c r="I106" s="5">
        <f t="shared" si="40"/>
        <v>33237.204477388303</v>
      </c>
      <c r="J106" s="5">
        <f t="shared" si="40"/>
        <v>13066.043354021042</v>
      </c>
      <c r="K106" s="5">
        <f t="shared" si="41"/>
        <v>92991.054076254528</v>
      </c>
      <c r="L106" s="5">
        <f t="shared" si="41"/>
        <v>11346.421552469055</v>
      </c>
      <c r="M106" s="5">
        <f t="shared" si="41"/>
        <v>3063.0451955837902</v>
      </c>
      <c r="N106" s="15">
        <f t="shared" si="42"/>
        <v>1.4662382025985909E-2</v>
      </c>
      <c r="O106" s="15">
        <f t="shared" si="42"/>
        <v>1.9114342467301482E-2</v>
      </c>
      <c r="P106" s="15">
        <f t="shared" si="42"/>
        <v>1.7505159424186401E-2</v>
      </c>
      <c r="Q106" s="5">
        <f t="shared" si="43"/>
        <v>8833.7258508616069</v>
      </c>
      <c r="R106" s="5">
        <f t="shared" si="43"/>
        <v>10794.016286664722</v>
      </c>
      <c r="S106" s="5">
        <f t="shared" si="43"/>
        <v>5263.0071140820946</v>
      </c>
      <c r="T106" s="5">
        <f t="shared" ref="T106:V121" si="86">T105*(1+W106)</f>
        <v>82.00372905849737</v>
      </c>
      <c r="U106" s="5">
        <f t="shared" si="86"/>
        <v>324.75704429378322</v>
      </c>
      <c r="V106" s="5">
        <f t="shared" si="86"/>
        <v>402.80037127401829</v>
      </c>
      <c r="W106" s="15">
        <f t="shared" si="45"/>
        <v>-1.0734613539272964E-2</v>
      </c>
      <c r="X106" s="15">
        <f t="shared" si="45"/>
        <v>-1.217998157191269E-2</v>
      </c>
      <c r="Y106" s="15">
        <f t="shared" si="45"/>
        <v>-9.7425357312937999E-3</v>
      </c>
      <c r="Z106" s="5">
        <f t="shared" si="50"/>
        <v>9933.3217031345484</v>
      </c>
      <c r="AA106" s="5">
        <f t="shared" si="50"/>
        <v>21315.472351536078</v>
      </c>
      <c r="AB106" s="5">
        <f t="shared" si="50"/>
        <v>16328.390241063966</v>
      </c>
      <c r="AC106" s="16">
        <f t="shared" si="81"/>
        <v>1.8896928193318077</v>
      </c>
      <c r="AD106" s="16">
        <f t="shared" si="81"/>
        <v>2.9184159114401598</v>
      </c>
      <c r="AE106" s="16">
        <f t="shared" si="81"/>
        <v>3.8217099740817173</v>
      </c>
      <c r="AF106" s="15">
        <f t="shared" si="58"/>
        <v>-4.0504037456468023E-3</v>
      </c>
      <c r="AG106" s="15">
        <f t="shared" si="58"/>
        <v>2.9673830763510267E-4</v>
      </c>
      <c r="AH106" s="15">
        <f t="shared" si="58"/>
        <v>9.7937136394747881E-3</v>
      </c>
      <c r="AI106" s="1">
        <f t="shared" si="82"/>
        <v>184497.73064550941</v>
      </c>
      <c r="AJ106" s="1">
        <f t="shared" si="82"/>
        <v>54532.287839213626</v>
      </c>
      <c r="AK106" s="1">
        <f t="shared" si="82"/>
        <v>21557.372779231257</v>
      </c>
      <c r="AL106" s="14">
        <f t="shared" ref="AL106:AN121" si="87">AL105*(1+AO106)</f>
        <v>33.95024047716084</v>
      </c>
      <c r="AM106" s="14">
        <f t="shared" si="87"/>
        <v>6.4275879086148588</v>
      </c>
      <c r="AN106" s="14">
        <f t="shared" si="87"/>
        <v>2.260199039745193</v>
      </c>
      <c r="AO106" s="11">
        <f t="shared" ref="AO106:AQ121" si="88">AO$5*AO105</f>
        <v>1.2475903288516471E-2</v>
      </c>
      <c r="AP106" s="11">
        <f t="shared" si="88"/>
        <v>1.5716347667290138E-2</v>
      </c>
      <c r="AQ106" s="11">
        <f t="shared" si="88"/>
        <v>1.4256710333177037E-2</v>
      </c>
      <c r="AR106" s="1">
        <f t="shared" si="51"/>
        <v>107723.46516778607</v>
      </c>
      <c r="AS106" s="1">
        <f t="shared" si="48"/>
        <v>33237.204477388303</v>
      </c>
      <c r="AT106" s="1">
        <f t="shared" si="49"/>
        <v>13066.043354021042</v>
      </c>
      <c r="AU106" s="1">
        <f t="shared" si="59"/>
        <v>21544.693033557214</v>
      </c>
      <c r="AV106" s="1">
        <f t="shared" si="59"/>
        <v>6647.4408954776609</v>
      </c>
      <c r="AW106" s="1">
        <f t="shared" si="59"/>
        <v>2613.2086708042084</v>
      </c>
      <c r="AX106" s="1">
        <f t="shared" si="60"/>
        <v>74392.843261003625</v>
      </c>
      <c r="AY106" s="1">
        <f t="shared" si="60"/>
        <v>9077.1372419752461</v>
      </c>
      <c r="AZ106" s="1">
        <f t="shared" si="60"/>
        <v>2450.4361564670321</v>
      </c>
      <c r="BA106" s="1">
        <f t="shared" si="61"/>
        <v>12994.223062817555</v>
      </c>
      <c r="BB106" s="1">
        <f t="shared" si="61"/>
        <v>26696.322852401565</v>
      </c>
      <c r="BC106" s="1">
        <f t="shared" si="61"/>
        <v>33289.642911203955</v>
      </c>
      <c r="BD106" s="1">
        <f t="shared" si="62"/>
        <v>19298.780695335779</v>
      </c>
      <c r="BE106" s="2">
        <f t="shared" si="83"/>
        <v>0.40250950903973925</v>
      </c>
      <c r="BF106" s="2">
        <f t="shared" si="83"/>
        <v>0.31839023806359795</v>
      </c>
      <c r="BG106" s="2">
        <f t="shared" si="83"/>
        <v>0.18099193288069168</v>
      </c>
      <c r="BH106" s="2">
        <f t="shared" si="55"/>
        <v>0.28879812608200767</v>
      </c>
      <c r="BI106" s="2">
        <f t="shared" si="63"/>
        <v>1.6201390486741196E-2</v>
      </c>
      <c r="BJ106" s="2">
        <f t="shared" si="63"/>
        <v>1.0137234369419459E-2</v>
      </c>
      <c r="BK106" s="2">
        <f t="shared" si="63"/>
        <v>3.2758079767888806E-3</v>
      </c>
      <c r="BL106" s="2">
        <f t="shared" si="56"/>
        <v>1745.2699237681657</v>
      </c>
      <c r="BM106" s="2">
        <f t="shared" si="56"/>
        <v>336.93333157160305</v>
      </c>
      <c r="BN106" s="2">
        <f t="shared" si="56"/>
        <v>42.801849044171469</v>
      </c>
      <c r="BO106" s="2">
        <f t="shared" si="64"/>
        <v>873.01550020397474</v>
      </c>
      <c r="BP106" s="2">
        <f t="shared" si="64"/>
        <v>99.293145106977065</v>
      </c>
      <c r="BQ106" s="2">
        <f t="shared" si="64"/>
        <v>28.966094107671076</v>
      </c>
      <c r="BR106" s="11">
        <f t="shared" si="65"/>
        <v>4.5405701088411882E-2</v>
      </c>
      <c r="BS106" s="17">
        <f t="shared" si="53"/>
        <v>0.11278624028589633</v>
      </c>
      <c r="BT106" s="17">
        <f t="shared" si="54"/>
        <v>0.26443862376454275</v>
      </c>
      <c r="BU106" s="12">
        <f>(BU$3*temphigh!$I216+BU$4*temphigh!$I216^2+BU$5*temphigh!$I216^6)*(K106/K$56)^$BW$1</f>
        <v>0.85405500906382215</v>
      </c>
      <c r="BV106" s="12">
        <f>(BV$3*temphigh!$I216+BV$4*temphigh!$I216^2+BV$5*temphigh!$I216^6)*(L106/L$56)^$BW$1</f>
        <v>-0.715851889330966</v>
      </c>
      <c r="BW106" s="12">
        <f>(BW$3*temphigh!$I216+BW$4*temphigh!$I216^2+BW$5*temphigh!$I216^6)*(M106/M$56)^$BW$1</f>
        <v>-1.74007888211158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>
      <c r="A107" s="2">
        <f t="shared" si="37"/>
        <v>2061</v>
      </c>
      <c r="B107" s="5">
        <f t="shared" si="84"/>
        <v>1158.7761193278775</v>
      </c>
      <c r="C107" s="5">
        <f t="shared" si="84"/>
        <v>2931.0445377319925</v>
      </c>
      <c r="D107" s="5">
        <f t="shared" si="84"/>
        <v>4270.8553806526543</v>
      </c>
      <c r="E107" s="15">
        <f t="shared" si="85"/>
        <v>3.0028375762497126E-4</v>
      </c>
      <c r="F107" s="15">
        <f t="shared" si="85"/>
        <v>5.9157913819289426E-4</v>
      </c>
      <c r="G107" s="15">
        <f t="shared" si="85"/>
        <v>1.2076877668858637E-3</v>
      </c>
      <c r="H107" s="5">
        <f t="shared" si="40"/>
        <v>109314.29439581417</v>
      </c>
      <c r="I107" s="5">
        <f t="shared" si="40"/>
        <v>33884.913670718073</v>
      </c>
      <c r="J107" s="5">
        <f t="shared" si="40"/>
        <v>13308.057677002118</v>
      </c>
      <c r="K107" s="5">
        <f t="shared" si="41"/>
        <v>94335.99171789932</v>
      </c>
      <c r="L107" s="5">
        <f t="shared" si="41"/>
        <v>11560.695593161412</v>
      </c>
      <c r="M107" s="5">
        <f t="shared" si="41"/>
        <v>3116.0169312425737</v>
      </c>
      <c r="N107" s="15">
        <f t="shared" si="42"/>
        <v>1.4463086315183782E-2</v>
      </c>
      <c r="O107" s="15">
        <f t="shared" si="42"/>
        <v>1.8884724113368501E-2</v>
      </c>
      <c r="P107" s="15">
        <f t="shared" si="42"/>
        <v>1.7293814578758671E-2</v>
      </c>
      <c r="Q107" s="5">
        <f t="shared" si="43"/>
        <v>8867.9527742218525</v>
      </c>
      <c r="R107" s="5">
        <f t="shared" si="43"/>
        <v>10870.331454129797</v>
      </c>
      <c r="S107" s="5">
        <f t="shared" si="43"/>
        <v>5308.2658022855212</v>
      </c>
      <c r="T107" s="5">
        <f t="shared" si="86"/>
        <v>81.123450718275151</v>
      </c>
      <c r="U107" s="5">
        <f t="shared" si="86"/>
        <v>320.80150947893611</v>
      </c>
      <c r="V107" s="5">
        <f t="shared" si="86"/>
        <v>398.87607426430276</v>
      </c>
      <c r="W107" s="15">
        <f t="shared" si="45"/>
        <v>-1.0734613539272964E-2</v>
      </c>
      <c r="X107" s="15">
        <f t="shared" si="45"/>
        <v>-1.217998157191269E-2</v>
      </c>
      <c r="Y107" s="15">
        <f t="shared" si="45"/>
        <v>-9.7425357312937999E-3</v>
      </c>
      <c r="Z107" s="5">
        <f t="shared" si="50"/>
        <v>9933.527253619759</v>
      </c>
      <c r="AA107" s="5">
        <f t="shared" si="50"/>
        <v>21478.052909520229</v>
      </c>
      <c r="AB107" s="5">
        <f t="shared" si="50"/>
        <v>16634.60623966506</v>
      </c>
      <c r="AC107" s="16">
        <f t="shared" si="81"/>
        <v>1.8820388004582642</v>
      </c>
      <c r="AD107" s="16">
        <f t="shared" si="81"/>
        <v>2.9192819172386959</v>
      </c>
      <c r="AE107" s="16">
        <f t="shared" si="81"/>
        <v>3.8591387071809984</v>
      </c>
      <c r="AF107" s="15">
        <f t="shared" si="58"/>
        <v>-4.0504037456468023E-3</v>
      </c>
      <c r="AG107" s="15">
        <f t="shared" si="58"/>
        <v>2.9673830763510267E-4</v>
      </c>
      <c r="AH107" s="15">
        <f t="shared" si="58"/>
        <v>9.7937136394747881E-3</v>
      </c>
      <c r="AI107" s="1">
        <f t="shared" si="82"/>
        <v>187592.65061451567</v>
      </c>
      <c r="AJ107" s="1">
        <f t="shared" si="82"/>
        <v>55726.499950769925</v>
      </c>
      <c r="AK107" s="1">
        <f t="shared" si="82"/>
        <v>22014.844172112338</v>
      </c>
      <c r="AL107" s="14">
        <f t="shared" si="87"/>
        <v>34.369564794807623</v>
      </c>
      <c r="AM107" s="14">
        <f t="shared" si="87"/>
        <v>6.5275959327863822</v>
      </c>
      <c r="AN107" s="14">
        <f t="shared" si="87"/>
        <v>2.2920998127201155</v>
      </c>
      <c r="AO107" s="11">
        <f t="shared" si="88"/>
        <v>1.2351144255631306E-2</v>
      </c>
      <c r="AP107" s="11">
        <f t="shared" si="88"/>
        <v>1.5559184190617237E-2</v>
      </c>
      <c r="AQ107" s="11">
        <f t="shared" si="88"/>
        <v>1.4114143229845267E-2</v>
      </c>
      <c r="AR107" s="1">
        <f t="shared" si="51"/>
        <v>109314.29439581417</v>
      </c>
      <c r="AS107" s="1">
        <f t="shared" si="48"/>
        <v>33884.913670718073</v>
      </c>
      <c r="AT107" s="1">
        <f t="shared" si="49"/>
        <v>13308.057677002118</v>
      </c>
      <c r="AU107" s="1">
        <f t="shared" si="59"/>
        <v>21862.858879162835</v>
      </c>
      <c r="AV107" s="1">
        <f t="shared" si="59"/>
        <v>6776.9827341436148</v>
      </c>
      <c r="AW107" s="1">
        <f t="shared" si="59"/>
        <v>2661.6115354004237</v>
      </c>
      <c r="AX107" s="1">
        <f t="shared" si="60"/>
        <v>75468.793374319459</v>
      </c>
      <c r="AY107" s="1">
        <f t="shared" si="60"/>
        <v>9248.5564745291304</v>
      </c>
      <c r="AZ107" s="1">
        <f t="shared" si="60"/>
        <v>2492.8135449940592</v>
      </c>
      <c r="BA107" s="1">
        <f t="shared" si="61"/>
        <v>13014.764455140485</v>
      </c>
      <c r="BB107" s="1">
        <f t="shared" si="61"/>
        <v>26766.951642506956</v>
      </c>
      <c r="BC107" s="1">
        <f t="shared" si="61"/>
        <v>33403.074400526428</v>
      </c>
      <c r="BD107" s="1">
        <f t="shared" si="62"/>
        <v>18789.20900954707</v>
      </c>
      <c r="BE107" s="2">
        <f t="shared" si="83"/>
        <v>0.40250950903973925</v>
      </c>
      <c r="BF107" s="2">
        <f t="shared" si="83"/>
        <v>0.31839023806359795</v>
      </c>
      <c r="BG107" s="2">
        <f t="shared" si="83"/>
        <v>0.18099193288069168</v>
      </c>
      <c r="BH107" s="2">
        <f t="shared" si="55"/>
        <v>0.2882116590237806</v>
      </c>
      <c r="BI107" s="2">
        <f t="shared" si="63"/>
        <v>1.6201390486741196E-2</v>
      </c>
      <c r="BJ107" s="2">
        <f t="shared" si="63"/>
        <v>1.0137234369419459E-2</v>
      </c>
      <c r="BK107" s="2">
        <f t="shared" si="63"/>
        <v>3.2758079767888806E-3</v>
      </c>
      <c r="BL107" s="2">
        <f t="shared" si="56"/>
        <v>1771.0435692891701</v>
      </c>
      <c r="BM107" s="2">
        <f t="shared" si="56"/>
        <v>343.49931146761452</v>
      </c>
      <c r="BN107" s="2">
        <f t="shared" si="56"/>
        <v>43.594641493890038</v>
      </c>
      <c r="BO107" s="2">
        <f t="shared" si="64"/>
        <v>885.88961090837404</v>
      </c>
      <c r="BP107" s="2">
        <f t="shared" si="64"/>
        <v>100.46186007487015</v>
      </c>
      <c r="BQ107" s="2">
        <f t="shared" si="64"/>
        <v>28.95952025729272</v>
      </c>
      <c r="BR107" s="11">
        <f t="shared" si="65"/>
        <v>4.5225708963369832E-2</v>
      </c>
      <c r="BS107" s="17">
        <f t="shared" si="53"/>
        <v>0.10788753128902039</v>
      </c>
      <c r="BT107" s="17">
        <f t="shared" si="54"/>
        <v>0.25673652792674051</v>
      </c>
      <c r="BU107" s="12">
        <f>(BU$3*temphigh!$I217+BU$4*temphigh!$I217^2+BU$5*temphigh!$I217^6)*(K107/K$56)^$BW$1</f>
        <v>0.73366403580165152</v>
      </c>
      <c r="BV107" s="12">
        <f>(BV$3*temphigh!$I217+BV$4*temphigh!$I217^2+BV$5*temphigh!$I217^6)*(L107/L$56)^$BW$1</f>
        <v>-0.81062545532869013</v>
      </c>
      <c r="BW107" s="12">
        <f>(BW$3*temphigh!$I217+BW$4*temphigh!$I217^2+BW$5*temphigh!$I217^6)*(M107/M$56)^$BW$1</f>
        <v>-1.8226811432767438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>
      <c r="A108" s="2">
        <f t="shared" si="37"/>
        <v>2062</v>
      </c>
      <c r="B108" s="5">
        <f t="shared" si="84"/>
        <v>1159.1066828928674</v>
      </c>
      <c r="C108" s="5">
        <f t="shared" si="84"/>
        <v>2932.6917852935467</v>
      </c>
      <c r="D108" s="5">
        <f t="shared" si="84"/>
        <v>4275.75534746014</v>
      </c>
      <c r="E108" s="15">
        <f t="shared" si="85"/>
        <v>2.8526956974372268E-4</v>
      </c>
      <c r="F108" s="15">
        <f t="shared" si="85"/>
        <v>5.6200018128324948E-4</v>
      </c>
      <c r="G108" s="15">
        <f t="shared" si="85"/>
        <v>1.1473033785415704E-3</v>
      </c>
      <c r="H108" s="5">
        <f t="shared" si="40"/>
        <v>110905.29972841498</v>
      </c>
      <c r="I108" s="5">
        <f t="shared" si="40"/>
        <v>34536.505653957553</v>
      </c>
      <c r="J108" s="5">
        <f t="shared" si="40"/>
        <v>13550.948407536132</v>
      </c>
      <c r="K108" s="5">
        <f t="shared" si="41"/>
        <v>95681.701576959676</v>
      </c>
      <c r="L108" s="5">
        <f t="shared" si="41"/>
        <v>11776.384353496129</v>
      </c>
      <c r="M108" s="5">
        <f t="shared" si="41"/>
        <v>3169.2525194608224</v>
      </c>
      <c r="N108" s="15">
        <f t="shared" si="42"/>
        <v>1.4265073537198303E-2</v>
      </c>
      <c r="O108" s="15">
        <f t="shared" si="42"/>
        <v>1.8657074619480962E-2</v>
      </c>
      <c r="P108" s="15">
        <f t="shared" si="42"/>
        <v>1.7084499023251487E-2</v>
      </c>
      <c r="Q108" s="5">
        <f t="shared" si="43"/>
        <v>8900.4410775861688</v>
      </c>
      <c r="R108" s="5">
        <f t="shared" si="43"/>
        <v>10944.416706971593</v>
      </c>
      <c r="S108" s="5">
        <f t="shared" si="43"/>
        <v>5352.4892450836996</v>
      </c>
      <c r="T108" s="5">
        <f t="shared" si="86"/>
        <v>80.252621825842212</v>
      </c>
      <c r="U108" s="5">
        <f t="shared" si="86"/>
        <v>316.89415300524092</v>
      </c>
      <c r="V108" s="5">
        <f t="shared" si="86"/>
        <v>394.99000985842457</v>
      </c>
      <c r="W108" s="15">
        <f t="shared" si="45"/>
        <v>-1.0734613539272964E-2</v>
      </c>
      <c r="X108" s="15">
        <f t="shared" si="45"/>
        <v>-1.217998157191269E-2</v>
      </c>
      <c r="Y108" s="15">
        <f t="shared" si="45"/>
        <v>-9.7425357312937999E-3</v>
      </c>
      <c r="Z108" s="5">
        <f t="shared" si="50"/>
        <v>9931.6247500729951</v>
      </c>
      <c r="AA108" s="5">
        <f t="shared" si="50"/>
        <v>21636.324094829655</v>
      </c>
      <c r="AB108" s="5">
        <f t="shared" si="50"/>
        <v>16941.969361704771</v>
      </c>
      <c r="AC108" s="16">
        <f t="shared" si="81"/>
        <v>1.8744157834514354</v>
      </c>
      <c r="AD108" s="16">
        <f t="shared" si="81"/>
        <v>2.9201481800143272</v>
      </c>
      <c r="AE108" s="16">
        <f t="shared" si="81"/>
        <v>3.896934006574142</v>
      </c>
      <c r="AF108" s="15">
        <f t="shared" si="58"/>
        <v>-4.0504037456468023E-3</v>
      </c>
      <c r="AG108" s="15">
        <f t="shared" si="58"/>
        <v>2.9673830763510267E-4</v>
      </c>
      <c r="AH108" s="15">
        <f t="shared" si="58"/>
        <v>9.7937136394747881E-3</v>
      </c>
      <c r="AI108" s="1">
        <f t="shared" si="82"/>
        <v>190696.24443222696</v>
      </c>
      <c r="AJ108" s="1">
        <f t="shared" si="82"/>
        <v>56930.832689836549</v>
      </c>
      <c r="AK108" s="1">
        <f t="shared" si="82"/>
        <v>22474.971290301532</v>
      </c>
      <c r="AL108" s="14">
        <f t="shared" si="87"/>
        <v>34.78982321306372</v>
      </c>
      <c r="AM108" s="14">
        <f t="shared" si="87"/>
        <v>6.6281443595521274</v>
      </c>
      <c r="AN108" s="14">
        <f t="shared" si="87"/>
        <v>2.3241273275234104</v>
      </c>
      <c r="AO108" s="11">
        <f t="shared" si="88"/>
        <v>1.2227632813074993E-2</v>
      </c>
      <c r="AP108" s="11">
        <f t="shared" si="88"/>
        <v>1.5403592348711064E-2</v>
      </c>
      <c r="AQ108" s="11">
        <f t="shared" si="88"/>
        <v>1.3973001797546814E-2</v>
      </c>
      <c r="AR108" s="1">
        <f t="shared" si="51"/>
        <v>110905.29972841498</v>
      </c>
      <c r="AS108" s="1">
        <f t="shared" si="48"/>
        <v>34536.505653957553</v>
      </c>
      <c r="AT108" s="1">
        <f t="shared" si="49"/>
        <v>13550.948407536132</v>
      </c>
      <c r="AU108" s="1">
        <f t="shared" si="59"/>
        <v>22181.059945682995</v>
      </c>
      <c r="AV108" s="1">
        <f t="shared" si="59"/>
        <v>6907.3011307915112</v>
      </c>
      <c r="AW108" s="1">
        <f t="shared" si="59"/>
        <v>2710.1896815072269</v>
      </c>
      <c r="AX108" s="1">
        <f t="shared" si="60"/>
        <v>76545.361261567756</v>
      </c>
      <c r="AY108" s="1">
        <f t="shared" si="60"/>
        <v>9421.1074827969042</v>
      </c>
      <c r="AZ108" s="1">
        <f t="shared" si="60"/>
        <v>2535.402015568658</v>
      </c>
      <c r="BA108" s="1">
        <f t="shared" si="61"/>
        <v>13034.895088510364</v>
      </c>
      <c r="BB108" s="1">
        <f t="shared" si="61"/>
        <v>26836.205969584651</v>
      </c>
      <c r="BC108" s="1">
        <f t="shared" si="61"/>
        <v>33513.830012090053</v>
      </c>
      <c r="BD108" s="1">
        <f t="shared" si="62"/>
        <v>18291.837286507278</v>
      </c>
      <c r="BE108" s="2">
        <f t="shared" si="83"/>
        <v>0.40250950903973925</v>
      </c>
      <c r="BF108" s="2">
        <f t="shared" si="83"/>
        <v>0.31839023806359795</v>
      </c>
      <c r="BG108" s="2">
        <f t="shared" si="83"/>
        <v>0.18099193288069168</v>
      </c>
      <c r="BH108" s="2">
        <f t="shared" si="55"/>
        <v>0.28762628507530064</v>
      </c>
      <c r="BI108" s="2">
        <f t="shared" si="63"/>
        <v>1.6201390486741196E-2</v>
      </c>
      <c r="BJ108" s="2">
        <f t="shared" si="63"/>
        <v>1.0137234369419459E-2</v>
      </c>
      <c r="BK108" s="2">
        <f t="shared" si="63"/>
        <v>3.2758079767888806E-3</v>
      </c>
      <c r="BL108" s="2">
        <f t="shared" si="56"/>
        <v>1796.8200679491233</v>
      </c>
      <c r="BM108" s="2">
        <f t="shared" si="56"/>
        <v>350.10465211494795</v>
      </c>
      <c r="BN108" s="2">
        <f t="shared" si="56"/>
        <v>44.390304886461443</v>
      </c>
      <c r="BO108" s="2">
        <f t="shared" si="64"/>
        <v>898.95538478256242</v>
      </c>
      <c r="BP108" s="2">
        <f t="shared" si="64"/>
        <v>101.64468057377671</v>
      </c>
      <c r="BQ108" s="2">
        <f t="shared" si="64"/>
        <v>28.953096210766653</v>
      </c>
      <c r="BR108" s="11">
        <f t="shared" si="65"/>
        <v>4.5045963947460049E-2</v>
      </c>
      <c r="BS108" s="17">
        <f t="shared" si="53"/>
        <v>0.10321936244375456</v>
      </c>
      <c r="BT108" s="17">
        <f t="shared" si="54"/>
        <v>0.24925876497741797</v>
      </c>
      <c r="BU108" s="12">
        <f>(BU$3*temphigh!$I218+BU$4*temphigh!$I218^2+BU$5*temphigh!$I218^6)*(K108/K$56)^$BW$1</f>
        <v>0.61033631494813667</v>
      </c>
      <c r="BV108" s="12">
        <f>(BV$3*temphigh!$I218+BV$4*temphigh!$I218^2+BV$5*temphigh!$I218^6)*(L108/L$56)^$BW$1</f>
        <v>-0.90726650552281751</v>
      </c>
      <c r="BW108" s="12">
        <f>(BW$3*temphigh!$I218+BW$4*temphigh!$I218^2+BW$5*temphigh!$I218^6)*(M108/M$56)^$BW$1</f>
        <v>-1.9067792555797767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>
      <c r="A109" s="2">
        <f t="shared" si="37"/>
        <v>2063</v>
      </c>
      <c r="B109" s="5">
        <f t="shared" si="84"/>
        <v>1159.4208078643476</v>
      </c>
      <c r="C109" s="5">
        <f t="shared" si="84"/>
        <v>2934.2575499427803</v>
      </c>
      <c r="D109" s="5">
        <f t="shared" si="84"/>
        <v>4280.4156565883004</v>
      </c>
      <c r="E109" s="15">
        <f t="shared" si="85"/>
        <v>2.7100609125653652E-4</v>
      </c>
      <c r="F109" s="15">
        <f t="shared" si="85"/>
        <v>5.3390017221908699E-4</v>
      </c>
      <c r="G109" s="15">
        <f t="shared" si="85"/>
        <v>1.0899382096144919E-3</v>
      </c>
      <c r="H109" s="5">
        <f t="shared" si="40"/>
        <v>112496.03187881362</v>
      </c>
      <c r="I109" s="5">
        <f t="shared" si="40"/>
        <v>35191.840116207946</v>
      </c>
      <c r="J109" s="5">
        <f t="shared" si="40"/>
        <v>13794.669383663302</v>
      </c>
      <c r="K109" s="5">
        <f t="shared" si="41"/>
        <v>97027.78414511228</v>
      </c>
      <c r="L109" s="5">
        <f t="shared" si="41"/>
        <v>11993.439402377684</v>
      </c>
      <c r="M109" s="5">
        <f t="shared" si="41"/>
        <v>3222.7406145547848</v>
      </c>
      <c r="N109" s="15">
        <f t="shared" si="42"/>
        <v>1.4068338522072787E-2</v>
      </c>
      <c r="O109" s="15">
        <f t="shared" si="42"/>
        <v>1.8431382873226099E-2</v>
      </c>
      <c r="P109" s="15">
        <f t="shared" si="42"/>
        <v>1.6877195731649142E-2</v>
      </c>
      <c r="Q109" s="5">
        <f t="shared" si="43"/>
        <v>8931.1883226472964</v>
      </c>
      <c r="R109" s="5">
        <f t="shared" si="43"/>
        <v>11016.256135531437</v>
      </c>
      <c r="S109" s="5">
        <f t="shared" si="43"/>
        <v>5395.6718900207143</v>
      </c>
      <c r="T109" s="5">
        <f t="shared" si="86"/>
        <v>79.391140945028368</v>
      </c>
      <c r="U109" s="5">
        <f t="shared" si="86"/>
        <v>313.03438806139019</v>
      </c>
      <c r="V109" s="5">
        <f t="shared" si="86"/>
        <v>391.14180557387476</v>
      </c>
      <c r="W109" s="15">
        <f t="shared" si="45"/>
        <v>-1.0734613539272964E-2</v>
      </c>
      <c r="X109" s="15">
        <f t="shared" si="45"/>
        <v>-1.217998157191269E-2</v>
      </c>
      <c r="Y109" s="15">
        <f t="shared" si="45"/>
        <v>-9.7425357312937999E-3</v>
      </c>
      <c r="Z109" s="5">
        <f t="shared" si="50"/>
        <v>9927.6354181300721</v>
      </c>
      <c r="AA109" s="5">
        <f t="shared" si="50"/>
        <v>21790.247576691225</v>
      </c>
      <c r="AB109" s="5">
        <f t="shared" si="50"/>
        <v>17250.420928046289</v>
      </c>
      <c r="AC109" s="16">
        <f t="shared" si="81"/>
        <v>1.8668236427412443</v>
      </c>
      <c r="AD109" s="16">
        <f t="shared" si="81"/>
        <v>2.9210146998433082</v>
      </c>
      <c r="AE109" s="16">
        <f t="shared" si="81"/>
        <v>3.9350994623064603</v>
      </c>
      <c r="AF109" s="15">
        <f t="shared" si="58"/>
        <v>-4.0504037456468023E-3</v>
      </c>
      <c r="AG109" s="15">
        <f t="shared" si="58"/>
        <v>2.9673830763510267E-4</v>
      </c>
      <c r="AH109" s="15">
        <f t="shared" si="58"/>
        <v>9.7937136394747881E-3</v>
      </c>
      <c r="AI109" s="1">
        <f t="shared" si="82"/>
        <v>193807.67993468727</v>
      </c>
      <c r="AJ109" s="1">
        <f t="shared" si="82"/>
        <v>58145.05055164441</v>
      </c>
      <c r="AK109" s="1">
        <f t="shared" si="82"/>
        <v>22937.663842778609</v>
      </c>
      <c r="AL109" s="14">
        <f t="shared" si="87"/>
        <v>35.210966425106044</v>
      </c>
      <c r="AM109" s="14">
        <f t="shared" si="87"/>
        <v>6.7292206209576477</v>
      </c>
      <c r="AN109" s="14">
        <f t="shared" si="87"/>
        <v>2.3562776124953704</v>
      </c>
      <c r="AO109" s="11">
        <f t="shared" si="88"/>
        <v>1.2105356484944244E-2</v>
      </c>
      <c r="AP109" s="11">
        <f t="shared" si="88"/>
        <v>1.5249556425223954E-2</v>
      </c>
      <c r="AQ109" s="11">
        <f t="shared" si="88"/>
        <v>1.3833271779571346E-2</v>
      </c>
      <c r="AR109" s="1">
        <f t="shared" si="51"/>
        <v>112496.03187881362</v>
      </c>
      <c r="AS109" s="1">
        <f t="shared" si="48"/>
        <v>35191.840116207946</v>
      </c>
      <c r="AT109" s="1">
        <f t="shared" si="49"/>
        <v>13794.669383663302</v>
      </c>
      <c r="AU109" s="1">
        <f t="shared" si="59"/>
        <v>22499.206375762726</v>
      </c>
      <c r="AV109" s="1">
        <f t="shared" si="59"/>
        <v>7038.36802324159</v>
      </c>
      <c r="AW109" s="1">
        <f t="shared" si="59"/>
        <v>2758.9338767326608</v>
      </c>
      <c r="AX109" s="1">
        <f t="shared" si="60"/>
        <v>77622.227316089833</v>
      </c>
      <c r="AY109" s="1">
        <f t="shared" si="60"/>
        <v>9594.7515219021461</v>
      </c>
      <c r="AZ109" s="1">
        <f t="shared" si="60"/>
        <v>2578.1924916438279</v>
      </c>
      <c r="BA109" s="1">
        <f t="shared" si="61"/>
        <v>13054.625078544243</v>
      </c>
      <c r="BB109" s="1">
        <f t="shared" si="61"/>
        <v>26904.123882780605</v>
      </c>
      <c r="BC109" s="1">
        <f t="shared" si="61"/>
        <v>33621.996585997033</v>
      </c>
      <c r="BD109" s="1">
        <f t="shared" si="62"/>
        <v>17806.452195381651</v>
      </c>
      <c r="BE109" s="2">
        <f t="shared" si="83"/>
        <v>0.40250950903973925</v>
      </c>
      <c r="BF109" s="2">
        <f t="shared" si="83"/>
        <v>0.31839023806359795</v>
      </c>
      <c r="BG109" s="2">
        <f t="shared" si="83"/>
        <v>0.18099193288069168</v>
      </c>
      <c r="BH109" s="2">
        <f t="shared" si="55"/>
        <v>0.28704193676786094</v>
      </c>
      <c r="BI109" s="2">
        <f t="shared" si="63"/>
        <v>1.6201390486741196E-2</v>
      </c>
      <c r="BJ109" s="2">
        <f t="shared" si="63"/>
        <v>1.0137234369419459E-2</v>
      </c>
      <c r="BK109" s="2">
        <f t="shared" si="63"/>
        <v>3.2758079767888806E-3</v>
      </c>
      <c r="BL109" s="2">
        <f t="shared" si="56"/>
        <v>1822.5921406775453</v>
      </c>
      <c r="BM109" s="2">
        <f t="shared" si="56"/>
        <v>356.74793114913768</v>
      </c>
      <c r="BN109" s="2">
        <f t="shared" si="56"/>
        <v>45.188688004169599</v>
      </c>
      <c r="BO109" s="2">
        <f t="shared" si="64"/>
        <v>912.21566170263384</v>
      </c>
      <c r="BP109" s="2">
        <f t="shared" si="64"/>
        <v>102.84177188038106</v>
      </c>
      <c r="BQ109" s="2">
        <f t="shared" si="64"/>
        <v>28.946816841322022</v>
      </c>
      <c r="BR109" s="11">
        <f t="shared" si="65"/>
        <v>4.4866521043159774E-2</v>
      </c>
      <c r="BS109" s="17">
        <f t="shared" si="53"/>
        <v>9.8770165145524572E-2</v>
      </c>
      <c r="BT109" s="17">
        <f t="shared" si="54"/>
        <v>0.24199880094894949</v>
      </c>
      <c r="BU109" s="12">
        <f>(BU$3*temphigh!$I219+BU$4*temphigh!$I219^2+BU$5*temphigh!$I219^6)*(K109/K$56)^$BW$1</f>
        <v>0.48405536485963968</v>
      </c>
      <c r="BV109" s="12">
        <f>(BV$3*temphigh!$I219+BV$4*temphigh!$I219^2+BV$5*temphigh!$I219^6)*(L109/L$56)^$BW$1</f>
        <v>-1.0057817803616456</v>
      </c>
      <c r="BW109" s="12">
        <f>(BW$3*temphigh!$I219+BW$4*temphigh!$I219^2+BW$5*temphigh!$I219^6)*(M109/M$56)^$BW$1</f>
        <v>-1.9923786938272756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>
      <c r="A110" s="2">
        <f t="shared" si="37"/>
        <v>2064</v>
      </c>
      <c r="B110" s="5">
        <f t="shared" si="84"/>
        <v>1159.7193074605452</v>
      </c>
      <c r="C110" s="5">
        <f t="shared" si="84"/>
        <v>2935.7458205234675</v>
      </c>
      <c r="D110" s="5">
        <f t="shared" si="84"/>
        <v>4284.8477757365908</v>
      </c>
      <c r="E110" s="15">
        <f t="shared" si="85"/>
        <v>2.5745578669370971E-4</v>
      </c>
      <c r="F110" s="15">
        <f t="shared" si="85"/>
        <v>5.0720516360813262E-4</v>
      </c>
      <c r="G110" s="15">
        <f t="shared" si="85"/>
        <v>1.0354412991337672E-3</v>
      </c>
      <c r="H110" s="5">
        <f t="shared" si="40"/>
        <v>114086.03998409344</v>
      </c>
      <c r="I110" s="5">
        <f t="shared" si="40"/>
        <v>35850.774874706462</v>
      </c>
      <c r="J110" s="5">
        <f t="shared" si="40"/>
        <v>14039.174267442642</v>
      </c>
      <c r="K110" s="5">
        <f t="shared" si="41"/>
        <v>98373.838609197031</v>
      </c>
      <c r="L110" s="5">
        <f t="shared" si="41"/>
        <v>12211.811603061049</v>
      </c>
      <c r="M110" s="5">
        <f t="shared" si="41"/>
        <v>3276.4697842805454</v>
      </c>
      <c r="N110" s="15">
        <f t="shared" si="42"/>
        <v>1.3872876474965379E-2</v>
      </c>
      <c r="O110" s="15">
        <f t="shared" si="42"/>
        <v>1.8207637805721877E-2</v>
      </c>
      <c r="P110" s="15">
        <f t="shared" si="42"/>
        <v>1.6671887735272506E-2</v>
      </c>
      <c r="Q110" s="5">
        <f t="shared" si="43"/>
        <v>8960.1929674254152</v>
      </c>
      <c r="R110" s="5">
        <f t="shared" si="43"/>
        <v>11085.835222179514</v>
      </c>
      <c r="S110" s="5">
        <f t="shared" si="43"/>
        <v>5437.8087076076408</v>
      </c>
      <c r="T110" s="5">
        <f t="shared" si="86"/>
        <v>78.538907728541545</v>
      </c>
      <c r="U110" s="5">
        <f t="shared" si="86"/>
        <v>309.22163498342746</v>
      </c>
      <c r="V110" s="5">
        <f t="shared" si="86"/>
        <v>387.33109255706853</v>
      </c>
      <c r="W110" s="15">
        <f t="shared" si="45"/>
        <v>-1.0734613539272964E-2</v>
      </c>
      <c r="X110" s="15">
        <f t="shared" si="45"/>
        <v>-1.217998157191269E-2</v>
      </c>
      <c r="Y110" s="15">
        <f t="shared" si="45"/>
        <v>-9.7425357312937999E-3</v>
      </c>
      <c r="Z110" s="5">
        <f t="shared" si="50"/>
        <v>9921.5813401420728</v>
      </c>
      <c r="AA110" s="5">
        <f t="shared" si="50"/>
        <v>21939.787758061841</v>
      </c>
      <c r="AB110" s="5">
        <f t="shared" si="50"/>
        <v>17559.902030640998</v>
      </c>
      <c r="AC110" s="16">
        <f t="shared" si="81"/>
        <v>1.8592622532662233</v>
      </c>
      <c r="AD110" s="16">
        <f t="shared" si="81"/>
        <v>2.921881476801917</v>
      </c>
      <c r="AE110" s="16">
        <f t="shared" si="81"/>
        <v>3.973638699583141</v>
      </c>
      <c r="AF110" s="15">
        <f t="shared" si="58"/>
        <v>-4.0504037456468023E-3</v>
      </c>
      <c r="AG110" s="15">
        <f t="shared" si="58"/>
        <v>2.9673830763510267E-4</v>
      </c>
      <c r="AH110" s="15">
        <f t="shared" si="58"/>
        <v>9.7937136394747881E-3</v>
      </c>
      <c r="AI110" s="1">
        <f t="shared" si="82"/>
        <v>196926.11831698127</v>
      </c>
      <c r="AJ110" s="1">
        <f t="shared" si="82"/>
        <v>59368.913519721566</v>
      </c>
      <c r="AK110" s="1">
        <f t="shared" si="82"/>
        <v>23402.831335233408</v>
      </c>
      <c r="AL110" s="14">
        <f t="shared" si="87"/>
        <v>35.632945312853799</v>
      </c>
      <c r="AM110" s="14">
        <f t="shared" si="87"/>
        <v>6.8308120742191516</v>
      </c>
      <c r="AN110" s="14">
        <f t="shared" si="87"/>
        <v>2.3885466908111206</v>
      </c>
      <c r="AO110" s="11">
        <f t="shared" si="88"/>
        <v>1.1984302920094801E-2</v>
      </c>
      <c r="AP110" s="11">
        <f t="shared" si="88"/>
        <v>1.5097060860971715E-2</v>
      </c>
      <c r="AQ110" s="11">
        <f t="shared" si="88"/>
        <v>1.3694939061775633E-2</v>
      </c>
      <c r="AR110" s="1">
        <f t="shared" si="51"/>
        <v>114086.03998409344</v>
      </c>
      <c r="AS110" s="1">
        <f t="shared" si="48"/>
        <v>35850.774874706462</v>
      </c>
      <c r="AT110" s="1">
        <f t="shared" si="49"/>
        <v>14039.174267442642</v>
      </c>
      <c r="AU110" s="1">
        <f t="shared" si="59"/>
        <v>22817.207996818688</v>
      </c>
      <c r="AV110" s="1">
        <f t="shared" si="59"/>
        <v>7170.1549749412925</v>
      </c>
      <c r="AW110" s="1">
        <f t="shared" si="59"/>
        <v>2807.8348534885286</v>
      </c>
      <c r="AX110" s="1">
        <f t="shared" si="60"/>
        <v>78699.070887357637</v>
      </c>
      <c r="AY110" s="1">
        <f t="shared" si="60"/>
        <v>9769.4492824488389</v>
      </c>
      <c r="AZ110" s="1">
        <f t="shared" si="60"/>
        <v>2621.1758274244366</v>
      </c>
      <c r="BA110" s="1">
        <f t="shared" si="61"/>
        <v>13073.964133636773</v>
      </c>
      <c r="BB110" s="1">
        <f t="shared" si="61"/>
        <v>26970.741990898125</v>
      </c>
      <c r="BC110" s="1">
        <f t="shared" si="61"/>
        <v>33727.657737203692</v>
      </c>
      <c r="BD110" s="1">
        <f t="shared" si="62"/>
        <v>17332.83844437898</v>
      </c>
      <c r="BE110" s="2">
        <f t="shared" si="83"/>
        <v>0.40250950903973925</v>
      </c>
      <c r="BF110" s="2">
        <f t="shared" si="83"/>
        <v>0.31839023806359795</v>
      </c>
      <c r="BG110" s="2">
        <f t="shared" si="83"/>
        <v>0.18099193288069168</v>
      </c>
      <c r="BH110" s="2">
        <f t="shared" si="55"/>
        <v>0.28645855049509183</v>
      </c>
      <c r="BI110" s="2">
        <f t="shared" si="63"/>
        <v>1.6201390486741196E-2</v>
      </c>
      <c r="BJ110" s="2">
        <f t="shared" si="63"/>
        <v>1.0137234369419459E-2</v>
      </c>
      <c r="BK110" s="2">
        <f t="shared" si="63"/>
        <v>3.2758079767888806E-3</v>
      </c>
      <c r="BL110" s="2">
        <f t="shared" si="56"/>
        <v>1848.3524828682671</v>
      </c>
      <c r="BM110" s="2">
        <f t="shared" si="56"/>
        <v>363.42770723019396</v>
      </c>
      <c r="BN110" s="2">
        <f t="shared" si="56"/>
        <v>45.9896390528178</v>
      </c>
      <c r="BO110" s="2">
        <f t="shared" si="64"/>
        <v>925.67332500703867</v>
      </c>
      <c r="BP110" s="2">
        <f t="shared" si="64"/>
        <v>104.05330145391166</v>
      </c>
      <c r="BQ110" s="2">
        <f t="shared" si="64"/>
        <v>28.94067725753203</v>
      </c>
      <c r="BR110" s="11">
        <f t="shared" si="65"/>
        <v>4.4687432476372829E-2</v>
      </c>
      <c r="BS110" s="17">
        <f t="shared" si="53"/>
        <v>9.4528978732054444E-2</v>
      </c>
      <c r="BT110" s="17">
        <f t="shared" si="54"/>
        <v>0.2349502921834461</v>
      </c>
      <c r="BU110" s="12">
        <f>(BU$3*temphigh!$I220+BU$4*temphigh!$I220^2+BU$5*temphigh!$I220^6)*(K110/K$56)^$BW$1</f>
        <v>0.35480609174179578</v>
      </c>
      <c r="BV110" s="12">
        <f>(BV$3*temphigh!$I220+BV$4*temphigh!$I220^2+BV$5*temphigh!$I220^6)*(L110/L$56)^$BW$1</f>
        <v>-1.1061769170428948</v>
      </c>
      <c r="BW110" s="12">
        <f>(BW$3*temphigh!$I220+BW$4*temphigh!$I220^2+BW$5*temphigh!$I220^6)*(M110/M$56)^$BW$1</f>
        <v>-2.0794839402034646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>
      <c r="A111" s="2">
        <f t="shared" si="37"/>
        <v>2065</v>
      </c>
      <c r="B111" s="5">
        <f t="shared" si="84"/>
        <v>1160.002955084859</v>
      </c>
      <c r="C111" s="5">
        <f t="shared" si="84"/>
        <v>2937.1603946907176</v>
      </c>
      <c r="D111" s="5">
        <f t="shared" si="84"/>
        <v>4289.0626486667152</v>
      </c>
      <c r="E111" s="15">
        <f t="shared" si="85"/>
        <v>2.4458299735902422E-4</v>
      </c>
      <c r="F111" s="15">
        <f t="shared" si="85"/>
        <v>4.8184490542772595E-4</v>
      </c>
      <c r="G111" s="15">
        <f t="shared" si="85"/>
        <v>9.8366923417707894E-4</v>
      </c>
      <c r="H111" s="5">
        <f t="shared" si="40"/>
        <v>115674.87194415471</v>
      </c>
      <c r="I111" s="5">
        <f t="shared" si="40"/>
        <v>36513.165969977308</v>
      </c>
      <c r="J111" s="5">
        <f t="shared" si="40"/>
        <v>14284.416558481482</v>
      </c>
      <c r="K111" s="5">
        <f t="shared" si="41"/>
        <v>99719.463159206032</v>
      </c>
      <c r="L111" s="5">
        <f t="shared" si="41"/>
        <v>12431.451151247782</v>
      </c>
      <c r="M111" s="5">
        <f t="shared" si="41"/>
        <v>3330.4285175041432</v>
      </c>
      <c r="N111" s="15">
        <f t="shared" si="42"/>
        <v>1.3678682961175026E-2</v>
      </c>
      <c r="O111" s="15">
        <f t="shared" si="42"/>
        <v>1.7985828419730732E-2</v>
      </c>
      <c r="P111" s="15">
        <f t="shared" si="42"/>
        <v>1.6468558166620184E-2</v>
      </c>
      <c r="Q111" s="5">
        <f t="shared" si="43"/>
        <v>8987.4543652795492</v>
      </c>
      <c r="R111" s="5">
        <f t="shared" si="43"/>
        <v>11153.140838208683</v>
      </c>
      <c r="S111" s="5">
        <f t="shared" si="43"/>
        <v>5478.8951833795645</v>
      </c>
      <c r="T111" s="5">
        <f t="shared" si="86"/>
        <v>77.695822906279034</v>
      </c>
      <c r="U111" s="5">
        <f t="shared" si="86"/>
        <v>305.4553211676926</v>
      </c>
      <c r="V111" s="5">
        <f t="shared" si="86"/>
        <v>383.55750554799022</v>
      </c>
      <c r="W111" s="15">
        <f t="shared" si="45"/>
        <v>-1.0734613539272964E-2</v>
      </c>
      <c r="X111" s="15">
        <f t="shared" si="45"/>
        <v>-1.217998157191269E-2</v>
      </c>
      <c r="Y111" s="15">
        <f t="shared" si="45"/>
        <v>-9.7425357312937999E-3</v>
      </c>
      <c r="Z111" s="5">
        <f t="shared" si="50"/>
        <v>9913.4854356280593</v>
      </c>
      <c r="AA111" s="5">
        <f t="shared" si="50"/>
        <v>22084.91177512331</v>
      </c>
      <c r="AB111" s="5">
        <f t="shared" si="50"/>
        <v>17870.353547846116</v>
      </c>
      <c r="AC111" s="16">
        <f t="shared" si="81"/>
        <v>1.8517314904714541</v>
      </c>
      <c r="AD111" s="16">
        <f t="shared" si="81"/>
        <v>2.9227485109664535</v>
      </c>
      <c r="AE111" s="16">
        <f t="shared" si="81"/>
        <v>4.0125553791135928</v>
      </c>
      <c r="AF111" s="15">
        <f t="shared" si="58"/>
        <v>-4.0504037456468023E-3</v>
      </c>
      <c r="AG111" s="15">
        <f t="shared" si="58"/>
        <v>2.9673830763510267E-4</v>
      </c>
      <c r="AH111" s="15">
        <f t="shared" si="58"/>
        <v>9.7937136394747881E-3</v>
      </c>
      <c r="AI111" s="1">
        <f t="shared" si="82"/>
        <v>200050.71448210184</v>
      </c>
      <c r="AJ111" s="1">
        <f t="shared" si="82"/>
        <v>60602.177142690707</v>
      </c>
      <c r="AK111" s="1">
        <f t="shared" si="82"/>
        <v>23870.383055198599</v>
      </c>
      <c r="AL111" s="14">
        <f t="shared" si="87"/>
        <v>36.055710963312571</v>
      </c>
      <c r="AM111" s="14">
        <f t="shared" si="87"/>
        <v>6.9329060079773548</v>
      </c>
      <c r="AN111" s="14">
        <f t="shared" si="87"/>
        <v>2.4209305821742162</v>
      </c>
      <c r="AO111" s="11">
        <f t="shared" si="88"/>
        <v>1.1864459890893853E-2</v>
      </c>
      <c r="AP111" s="11">
        <f t="shared" si="88"/>
        <v>1.4946090252361998E-2</v>
      </c>
      <c r="AQ111" s="11">
        <f t="shared" si="88"/>
        <v>1.3557989671157877E-2</v>
      </c>
      <c r="AR111" s="1">
        <f t="shared" si="51"/>
        <v>115674.87194415471</v>
      </c>
      <c r="AS111" s="1">
        <f t="shared" si="48"/>
        <v>36513.165969977308</v>
      </c>
      <c r="AT111" s="1">
        <f t="shared" si="49"/>
        <v>14284.416558481482</v>
      </c>
      <c r="AU111" s="1">
        <f t="shared" si="59"/>
        <v>23134.974388830946</v>
      </c>
      <c r="AV111" s="1">
        <f t="shared" si="59"/>
        <v>7302.6331939954616</v>
      </c>
      <c r="AW111" s="1">
        <f t="shared" si="59"/>
        <v>2856.8833116962965</v>
      </c>
      <c r="AX111" s="1">
        <f t="shared" si="60"/>
        <v>79775.57052736482</v>
      </c>
      <c r="AY111" s="1">
        <f t="shared" si="60"/>
        <v>9945.1609209982253</v>
      </c>
      <c r="AZ111" s="1">
        <f t="shared" si="60"/>
        <v>2664.3428140033147</v>
      </c>
      <c r="BA111" s="1">
        <f t="shared" si="61"/>
        <v>13092.921573241283</v>
      </c>
      <c r="BB111" s="1">
        <f t="shared" si="61"/>
        <v>27036.095517992093</v>
      </c>
      <c r="BC111" s="1">
        <f t="shared" si="61"/>
        <v>33830.893956364547</v>
      </c>
      <c r="BD111" s="1">
        <f t="shared" si="62"/>
        <v>16870.77933057749</v>
      </c>
      <c r="BE111" s="2">
        <f t="shared" si="83"/>
        <v>0.40250950903973925</v>
      </c>
      <c r="BF111" s="2">
        <f t="shared" si="83"/>
        <v>0.31839023806359795</v>
      </c>
      <c r="BG111" s="2">
        <f t="shared" si="83"/>
        <v>0.18099193288069168</v>
      </c>
      <c r="BH111" s="2">
        <f t="shared" si="55"/>
        <v>0.28587606639996899</v>
      </c>
      <c r="BI111" s="2">
        <f t="shared" si="63"/>
        <v>1.6201390486741196E-2</v>
      </c>
      <c r="BJ111" s="2">
        <f t="shared" si="63"/>
        <v>1.0137234369419459E-2</v>
      </c>
      <c r="BK111" s="2">
        <f t="shared" si="63"/>
        <v>3.2758079767888806E-3</v>
      </c>
      <c r="BL111" s="2">
        <f t="shared" si="56"/>
        <v>1874.0937698710343</v>
      </c>
      <c r="BM111" s="2">
        <f t="shared" si="56"/>
        <v>370.14252100717096</v>
      </c>
      <c r="BN111" s="2">
        <f t="shared" si="56"/>
        <v>46.79300570604881</v>
      </c>
      <c r="BO111" s="2">
        <f t="shared" si="64"/>
        <v>939.3313021299989</v>
      </c>
      <c r="BP111" s="2">
        <f t="shared" si="64"/>
        <v>105.27943895824623</v>
      </c>
      <c r="BQ111" s="2">
        <f t="shared" si="64"/>
        <v>28.934672792795766</v>
      </c>
      <c r="BR111" s="11">
        <f t="shared" si="65"/>
        <v>4.4508747841891266E-2</v>
      </c>
      <c r="BS111" s="17">
        <f t="shared" si="53"/>
        <v>9.0485417736842891E-2</v>
      </c>
      <c r="BT111" s="17">
        <f t="shared" si="54"/>
        <v>0.22810707978975348</v>
      </c>
      <c r="BU111" s="12">
        <f>(BU$3*temphigh!$I221+BU$4*temphigh!$I221^2+BU$5*temphigh!$I221^6)*(K111/K$56)^$BW$1</f>
        <v>0.22257482550312896</v>
      </c>
      <c r="BV111" s="12">
        <f>(BV$3*temphigh!$I221+BV$4*temphigh!$I221^2+BV$5*temphigh!$I221^6)*(L111/L$56)^$BW$1</f>
        <v>-1.2084564405179601</v>
      </c>
      <c r="BW111" s="12">
        <f>(BW$3*temphigh!$I221+BW$4*temphigh!$I221^2+BW$5*temphigh!$I221^6)*(M111/M$56)^$BW$1</f>
        <v>-2.1680984872417488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>
      <c r="A112" s="2">
        <f t="shared" si="37"/>
        <v>2066</v>
      </c>
      <c r="B112" s="5">
        <f t="shared" si="84"/>
        <v>1160.272486234574</v>
      </c>
      <c r="C112" s="5">
        <f t="shared" si="84"/>
        <v>2938.5048876746932</v>
      </c>
      <c r="D112" s="5">
        <f t="shared" si="84"/>
        <v>4293.0707166891189</v>
      </c>
      <c r="E112" s="15">
        <f t="shared" si="85"/>
        <v>2.3235384749107301E-4</v>
      </c>
      <c r="F112" s="15">
        <f t="shared" si="85"/>
        <v>4.577526601563396E-4</v>
      </c>
      <c r="G112" s="15">
        <f t="shared" si="85"/>
        <v>9.3448577246822489E-4</v>
      </c>
      <c r="H112" s="5">
        <f t="shared" si="40"/>
        <v>117262.07476317037</v>
      </c>
      <c r="I112" s="5">
        <f t="shared" si="40"/>
        <v>37178.8677637828</v>
      </c>
      <c r="J112" s="5">
        <f t="shared" si="40"/>
        <v>14530.349608891338</v>
      </c>
      <c r="K112" s="5">
        <f t="shared" si="41"/>
        <v>101064.25529723655</v>
      </c>
      <c r="L112" s="5">
        <f t="shared" si="41"/>
        <v>12652.307613891124</v>
      </c>
      <c r="M112" s="5">
        <f t="shared" si="41"/>
        <v>3384.605231962581</v>
      </c>
      <c r="N112" s="15">
        <f t="shared" si="42"/>
        <v>1.3485753888220486E-2</v>
      </c>
      <c r="O112" s="15">
        <f t="shared" si="42"/>
        <v>1.7765943811087093E-2</v>
      </c>
      <c r="P112" s="15">
        <f t="shared" si="42"/>
        <v>1.626719029509105E-2</v>
      </c>
      <c r="Q112" s="5">
        <f t="shared" si="43"/>
        <v>9012.972762989124</v>
      </c>
      <c r="R112" s="5">
        <f t="shared" si="43"/>
        <v>11218.161239855641</v>
      </c>
      <c r="S112" s="5">
        <f t="shared" si="43"/>
        <v>5518.9273104283457</v>
      </c>
      <c r="T112" s="5">
        <f t="shared" si="86"/>
        <v>76.861788273764333</v>
      </c>
      <c r="U112" s="5">
        <f t="shared" si="86"/>
        <v>301.73488098482744</v>
      </c>
      <c r="V112" s="5">
        <f t="shared" si="86"/>
        <v>379.820682845183</v>
      </c>
      <c r="W112" s="15">
        <f t="shared" si="45"/>
        <v>-1.0734613539272964E-2</v>
      </c>
      <c r="X112" s="15">
        <f t="shared" si="45"/>
        <v>-1.217998157191269E-2</v>
      </c>
      <c r="Y112" s="15">
        <f t="shared" si="45"/>
        <v>-9.7425357312937999E-3</v>
      </c>
      <c r="Z112" s="5">
        <f t="shared" si="50"/>
        <v>9903.3714409870208</v>
      </c>
      <c r="AA112" s="5">
        <f t="shared" si="50"/>
        <v>22225.589495177937</v>
      </c>
      <c r="AB112" s="5">
        <f t="shared" si="50"/>
        <v>18181.716161694007</v>
      </c>
      <c r="AC112" s="16">
        <f t="shared" si="81"/>
        <v>1.8442312303065165</v>
      </c>
      <c r="AD112" s="16">
        <f t="shared" si="81"/>
        <v>2.9236158024132406</v>
      </c>
      <c r="AE112" s="16">
        <f t="shared" si="81"/>
        <v>4.0518531974591658</v>
      </c>
      <c r="AF112" s="15">
        <f t="shared" si="58"/>
        <v>-4.0504037456468023E-3</v>
      </c>
      <c r="AG112" s="15">
        <f t="shared" si="58"/>
        <v>2.9673830763510267E-4</v>
      </c>
      <c r="AH112" s="15">
        <f t="shared" si="58"/>
        <v>9.7937136394747881E-3</v>
      </c>
      <c r="AI112" s="1">
        <f t="shared" si="82"/>
        <v>203180.6174227226</v>
      </c>
      <c r="AJ112" s="1">
        <f t="shared" si="82"/>
        <v>61844.592622417098</v>
      </c>
      <c r="AK112" s="1">
        <f t="shared" si="82"/>
        <v>24340.228061375037</v>
      </c>
      <c r="AL112" s="14">
        <f t="shared" si="87"/>
        <v>36.479214684508833</v>
      </c>
      <c r="AM112" s="14">
        <f t="shared" si="87"/>
        <v>7.0354896484946625</v>
      </c>
      <c r="AN112" s="14">
        <f t="shared" si="87"/>
        <v>2.4534253044836469</v>
      </c>
      <c r="AO112" s="11">
        <f t="shared" si="88"/>
        <v>1.1745815291984913E-2</v>
      </c>
      <c r="AP112" s="11">
        <f t="shared" si="88"/>
        <v>1.4796629349838377E-2</v>
      </c>
      <c r="AQ112" s="11">
        <f t="shared" si="88"/>
        <v>1.3422409774446298E-2</v>
      </c>
      <c r="AR112" s="1">
        <f t="shared" si="51"/>
        <v>117262.07476317037</v>
      </c>
      <c r="AS112" s="1">
        <f t="shared" si="48"/>
        <v>37178.8677637828</v>
      </c>
      <c r="AT112" s="1">
        <f t="shared" si="49"/>
        <v>14530.349608891338</v>
      </c>
      <c r="AU112" s="1">
        <f t="shared" si="59"/>
        <v>23452.414952634077</v>
      </c>
      <c r="AV112" s="1">
        <f t="shared" si="59"/>
        <v>7435.7735527565601</v>
      </c>
      <c r="AW112" s="1">
        <f t="shared" si="59"/>
        <v>2906.0699217782676</v>
      </c>
      <c r="AX112" s="1">
        <f t="shared" si="60"/>
        <v>80851.404237789233</v>
      </c>
      <c r="AY112" s="1">
        <f t="shared" si="60"/>
        <v>10121.846091112899</v>
      </c>
      <c r="AZ112" s="1">
        <f t="shared" si="60"/>
        <v>2707.6841855700645</v>
      </c>
      <c r="BA112" s="1">
        <f t="shared" si="61"/>
        <v>13111.506345402329</v>
      </c>
      <c r="BB112" s="1">
        <f t="shared" si="61"/>
        <v>27100.218357372269</v>
      </c>
      <c r="BC112" s="1">
        <f t="shared" si="61"/>
        <v>33931.782710234336</v>
      </c>
      <c r="BD112" s="1">
        <f t="shared" si="62"/>
        <v>16420.057244030493</v>
      </c>
      <c r="BE112" s="2">
        <f t="shared" si="83"/>
        <v>0.40250950903973925</v>
      </c>
      <c r="BF112" s="2">
        <f t="shared" si="83"/>
        <v>0.31839023806359795</v>
      </c>
      <c r="BG112" s="2">
        <f t="shared" si="83"/>
        <v>0.18099193288069168</v>
      </c>
      <c r="BH112" s="2">
        <f t="shared" si="55"/>
        <v>0.28529442826416063</v>
      </c>
      <c r="BI112" s="2">
        <f t="shared" si="63"/>
        <v>1.6201390486741196E-2</v>
      </c>
      <c r="BJ112" s="2">
        <f t="shared" si="63"/>
        <v>1.0137234369419459E-2</v>
      </c>
      <c r="BK112" s="2">
        <f t="shared" si="63"/>
        <v>3.2758079767888806E-3</v>
      </c>
      <c r="BL112" s="2">
        <f t="shared" si="56"/>
        <v>1899.8086625235633</v>
      </c>
      <c r="BM112" s="2">
        <f t="shared" si="56"/>
        <v>376.89089611112018</v>
      </c>
      <c r="BN112" s="2">
        <f t="shared" si="56"/>
        <v>47.598635154337437</v>
      </c>
      <c r="BO112" s="2">
        <f t="shared" si="64"/>
        <v>953.19256524222226</v>
      </c>
      <c r="BP112" s="2">
        <f t="shared" si="64"/>
        <v>106.52035628403983</v>
      </c>
      <c r="BQ112" s="2">
        <f t="shared" si="64"/>
        <v>28.92879899518152</v>
      </c>
      <c r="BR112" s="11">
        <f t="shared" si="65"/>
        <v>4.4330514238194424E-2</v>
      </c>
      <c r="BS112" s="17">
        <f t="shared" si="53"/>
        <v>8.6629640894630197E-2</v>
      </c>
      <c r="BT112" s="17">
        <f t="shared" si="54"/>
        <v>0.22146318426189657</v>
      </c>
      <c r="BU112" s="12">
        <f>(BU$3*temphigh!$I222+BU$4*temphigh!$I222^2+BU$5*temphigh!$I222^6)*(K112/K$56)^$BW$1</f>
        <v>8.7349349132653367E-2</v>
      </c>
      <c r="BV112" s="12">
        <f>(BV$3*temphigh!$I222+BV$4*temphigh!$I222^2+BV$5*temphigh!$I222^6)*(L112/L$56)^$BW$1</f>
        <v>-1.3126237581918281</v>
      </c>
      <c r="BW112" s="12">
        <f>(BW$3*temphigh!$I222+BW$4*temphigh!$I222^2+BW$5*temphigh!$I222^6)*(M112/M$56)^$BW$1</f>
        <v>-2.2582248429069915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>
      <c r="A113" s="2">
        <f t="shared" si="37"/>
        <v>2067</v>
      </c>
      <c r="B113" s="5">
        <f t="shared" si="84"/>
        <v>1160.5286003220729</v>
      </c>
      <c r="C113" s="5">
        <f t="shared" si="84"/>
        <v>2939.7827406824481</v>
      </c>
      <c r="D113" s="5">
        <f t="shared" si="84"/>
        <v>4296.8819395188175</v>
      </c>
      <c r="E113" s="15">
        <f t="shared" si="85"/>
        <v>2.2073615511651934E-4</v>
      </c>
      <c r="F113" s="15">
        <f t="shared" si="85"/>
        <v>4.3486502714852262E-4</v>
      </c>
      <c r="G113" s="15">
        <f t="shared" si="85"/>
        <v>8.8776148384481365E-4</v>
      </c>
      <c r="H113" s="5">
        <f t="shared" si="40"/>
        <v>118847.1948926528</v>
      </c>
      <c r="I113" s="5">
        <f t="shared" si="40"/>
        <v>37847.733039603307</v>
      </c>
      <c r="J113" s="5">
        <f t="shared" si="40"/>
        <v>14776.926639561158</v>
      </c>
      <c r="K113" s="5">
        <f t="shared" si="41"/>
        <v>102407.81214669764</v>
      </c>
      <c r="L113" s="5">
        <f t="shared" si="41"/>
        <v>12874.329968621165</v>
      </c>
      <c r="M113" s="5">
        <f t="shared" si="41"/>
        <v>3438.988282097399</v>
      </c>
      <c r="N113" s="15">
        <f t="shared" si="42"/>
        <v>1.3294085485611173E-2</v>
      </c>
      <c r="O113" s="15">
        <f t="shared" si="42"/>
        <v>1.7547973184455223E-2</v>
      </c>
      <c r="P113" s="15">
        <f t="shared" si="42"/>
        <v>1.6067767555651979E-2</v>
      </c>
      <c r="Q113" s="5">
        <f t="shared" si="43"/>
        <v>9036.7492978775863</v>
      </c>
      <c r="R113" s="5">
        <f t="shared" si="43"/>
        <v>11280.88606338727</v>
      </c>
      <c r="S113" s="5">
        <f t="shared" si="43"/>
        <v>5557.9015823399486</v>
      </c>
      <c r="T113" s="5">
        <f t="shared" si="86"/>
        <v>76.03670668070805</v>
      </c>
      <c r="U113" s="5">
        <f t="shared" si="86"/>
        <v>298.05975569482899</v>
      </c>
      <c r="V113" s="5">
        <f t="shared" si="86"/>
        <v>376.1202662710794</v>
      </c>
      <c r="W113" s="15">
        <f t="shared" si="45"/>
        <v>-1.0734613539272964E-2</v>
      </c>
      <c r="X113" s="15">
        <f t="shared" si="45"/>
        <v>-1.217998157191269E-2</v>
      </c>
      <c r="Y113" s="15">
        <f t="shared" si="45"/>
        <v>-9.7425357312937999E-3</v>
      </c>
      <c r="Z113" s="5">
        <f t="shared" si="50"/>
        <v>9891.263888455469</v>
      </c>
      <c r="AA113" s="5">
        <f t="shared" si="50"/>
        <v>22361.793512797201</v>
      </c>
      <c r="AB113" s="5">
        <f t="shared" si="50"/>
        <v>18493.930376972221</v>
      </c>
      <c r="AC113" s="16">
        <f t="shared" si="81"/>
        <v>1.8367613492234443</v>
      </c>
      <c r="AD113" s="16">
        <f t="shared" si="81"/>
        <v>2.9244833512186239</v>
      </c>
      <c r="AE113" s="16">
        <f t="shared" si="81"/>
        <v>4.0915358873842713</v>
      </c>
      <c r="AF113" s="15">
        <f t="shared" si="58"/>
        <v>-4.0504037456468023E-3</v>
      </c>
      <c r="AG113" s="15">
        <f t="shared" si="58"/>
        <v>2.9673830763510267E-4</v>
      </c>
      <c r="AH113" s="15">
        <f t="shared" si="58"/>
        <v>9.7937136394747881E-3</v>
      </c>
      <c r="AI113" s="1">
        <f t="shared" si="82"/>
        <v>206314.97063308442</v>
      </c>
      <c r="AJ113" s="1">
        <f t="shared" si="82"/>
        <v>63095.906912931947</v>
      </c>
      <c r="AK113" s="1">
        <f t="shared" si="82"/>
        <v>24812.275177015803</v>
      </c>
      <c r="AL113" s="14">
        <f t="shared" si="87"/>
        <v>36.903408021012922</v>
      </c>
      <c r="AM113" s="14">
        <f t="shared" si="87"/>
        <v>7.1385501657918295</v>
      </c>
      <c r="AN113" s="14">
        <f t="shared" si="87"/>
        <v>2.4860268754735442</v>
      </c>
      <c r="AO113" s="11">
        <f t="shared" si="88"/>
        <v>1.1628357139065064E-2</v>
      </c>
      <c r="AP113" s="11">
        <f t="shared" si="88"/>
        <v>1.4648663056339993E-2</v>
      </c>
      <c r="AQ113" s="11">
        <f t="shared" si="88"/>
        <v>1.3288185676701836E-2</v>
      </c>
      <c r="AR113" s="1">
        <f t="shared" si="51"/>
        <v>118847.1948926528</v>
      </c>
      <c r="AS113" s="1">
        <f t="shared" si="48"/>
        <v>37847.733039603307</v>
      </c>
      <c r="AT113" s="1">
        <f t="shared" si="49"/>
        <v>14776.926639561158</v>
      </c>
      <c r="AU113" s="1">
        <f t="shared" si="59"/>
        <v>23769.438978530561</v>
      </c>
      <c r="AV113" s="1">
        <f t="shared" si="59"/>
        <v>7569.5466079206617</v>
      </c>
      <c r="AW113" s="1">
        <f t="shared" si="59"/>
        <v>2955.3853279122318</v>
      </c>
      <c r="AX113" s="1">
        <f t="shared" si="60"/>
        <v>81926.249717358136</v>
      </c>
      <c r="AY113" s="1">
        <f t="shared" si="60"/>
        <v>10299.463974896933</v>
      </c>
      <c r="AZ113" s="1">
        <f t="shared" si="60"/>
        <v>2751.1906256779189</v>
      </c>
      <c r="BA113" s="1">
        <f t="shared" si="61"/>
        <v>13129.727043560752</v>
      </c>
      <c r="BB113" s="1">
        <f t="shared" si="61"/>
        <v>27163.143123996597</v>
      </c>
      <c r="BC113" s="1">
        <f t="shared" si="61"/>
        <v>34030.398541283656</v>
      </c>
      <c r="BD113" s="1">
        <f t="shared" si="62"/>
        <v>15980.454129138354</v>
      </c>
      <c r="BE113" s="2">
        <f t="shared" si="83"/>
        <v>0.40250950903973925</v>
      </c>
      <c r="BF113" s="2">
        <f t="shared" si="83"/>
        <v>0.31839023806359795</v>
      </c>
      <c r="BG113" s="2">
        <f t="shared" si="83"/>
        <v>0.18099193288069168</v>
      </c>
      <c r="BH113" s="2">
        <f t="shared" si="55"/>
        <v>0.28471358339976277</v>
      </c>
      <c r="BI113" s="2">
        <f t="shared" si="63"/>
        <v>1.6201390486741196E-2</v>
      </c>
      <c r="BJ113" s="2">
        <f t="shared" si="63"/>
        <v>1.0137234369419459E-2</v>
      </c>
      <c r="BK113" s="2">
        <f t="shared" si="63"/>
        <v>3.2758079767888806E-3</v>
      </c>
      <c r="BL113" s="2">
        <f t="shared" si="56"/>
        <v>1925.4898127097019</v>
      </c>
      <c r="BM113" s="2">
        <f t="shared" si="56"/>
        <v>383.67134017367903</v>
      </c>
      <c r="BN113" s="2">
        <f t="shared" si="56"/>
        <v>48.406374158298547</v>
      </c>
      <c r="BO113" s="2">
        <f t="shared" si="64"/>
        <v>967.26013189931609</v>
      </c>
      <c r="BP113" s="2">
        <f t="shared" si="64"/>
        <v>107.77622757092924</v>
      </c>
      <c r="BQ113" s="2">
        <f t="shared" si="64"/>
        <v>28.923051617632627</v>
      </c>
      <c r="BR113" s="11">
        <f t="shared" si="65"/>
        <v>4.4152776392548859E-2</v>
      </c>
      <c r="BS113" s="17">
        <f t="shared" si="53"/>
        <v>8.2952321811475299E-2</v>
      </c>
      <c r="BT113" s="17">
        <f t="shared" si="54"/>
        <v>0.2150128002542685</v>
      </c>
      <c r="BU113" s="12">
        <f>(BU$3*temphigh!$I223+BU$4*temphigh!$I223^2+BU$5*temphigh!$I223^6)*(K113/K$56)^$BW$1</f>
        <v>-5.0881077965735197E-2</v>
      </c>
      <c r="BV113" s="12">
        <f>(BV$3*temphigh!$I223+BV$4*temphigh!$I223^2+BV$5*temphigh!$I223^6)*(L113/L$56)^$BW$1</f>
        <v>-1.4186811580427368</v>
      </c>
      <c r="BW113" s="12">
        <f>(BW$3*temphigh!$I223+BW$4*temphigh!$I223^2+BW$5*temphigh!$I223^6)*(M113/M$56)^$BW$1</f>
        <v>-2.3498645376329201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>
      <c r="A114" s="2">
        <f t="shared" si="37"/>
        <v>2068</v>
      </c>
      <c r="B114" s="5">
        <f t="shared" si="84"/>
        <v>1160.7719624121537</v>
      </c>
      <c r="C114" s="5">
        <f t="shared" si="84"/>
        <v>2940.9972289487187</v>
      </c>
      <c r="D114" s="5">
        <f t="shared" si="84"/>
        <v>4300.5058154910248</v>
      </c>
      <c r="E114" s="15">
        <f t="shared" si="85"/>
        <v>2.0969934736069336E-4</v>
      </c>
      <c r="F114" s="15">
        <f t="shared" si="85"/>
        <v>4.1312177579109647E-4</v>
      </c>
      <c r="G114" s="15">
        <f t="shared" si="85"/>
        <v>8.4337340965257295E-4</v>
      </c>
      <c r="H114" s="5">
        <f t="shared" si="40"/>
        <v>120429.77857526974</v>
      </c>
      <c r="I114" s="5">
        <f t="shared" si="40"/>
        <v>38519.613105376593</v>
      </c>
      <c r="J114" s="5">
        <f t="shared" si="40"/>
        <v>15024.100757640204</v>
      </c>
      <c r="K114" s="5">
        <f t="shared" si="41"/>
        <v>103749.73076107855</v>
      </c>
      <c r="L114" s="5">
        <f t="shared" si="41"/>
        <v>13097.46664370225</v>
      </c>
      <c r="M114" s="5">
        <f t="shared" si="41"/>
        <v>3493.5659669430715</v>
      </c>
      <c r="N114" s="15">
        <f t="shared" si="42"/>
        <v>1.3103674282765043E-2</v>
      </c>
      <c r="O114" s="15">
        <f t="shared" si="42"/>
        <v>1.733190586422273E-2</v>
      </c>
      <c r="P114" s="15">
        <f t="shared" si="42"/>
        <v>1.587027357138493E-2</v>
      </c>
      <c r="Q114" s="5">
        <f t="shared" si="43"/>
        <v>9058.7859939565169</v>
      </c>
      <c r="R114" s="5">
        <f t="shared" si="43"/>
        <v>11341.30631919878</v>
      </c>
      <c r="S114" s="5">
        <f t="shared" si="43"/>
        <v>5595.8149864700281</v>
      </c>
      <c r="T114" s="5">
        <f t="shared" si="86"/>
        <v>75.220482019691602</v>
      </c>
      <c r="U114" s="5">
        <f t="shared" si="86"/>
        <v>294.42939336313719</v>
      </c>
      <c r="V114" s="5">
        <f t="shared" si="86"/>
        <v>372.45590113766968</v>
      </c>
      <c r="W114" s="15">
        <f t="shared" si="45"/>
        <v>-1.0734613539272964E-2</v>
      </c>
      <c r="X114" s="15">
        <f t="shared" si="45"/>
        <v>-1.217998157191269E-2</v>
      </c>
      <c r="Y114" s="15">
        <f t="shared" si="45"/>
        <v>-9.7425357312937999E-3</v>
      </c>
      <c r="Z114" s="5">
        <f t="shared" si="50"/>
        <v>9877.1880843061972</v>
      </c>
      <c r="AA114" s="5">
        <f t="shared" si="50"/>
        <v>22493.499144095989</v>
      </c>
      <c r="AB114" s="5">
        <f t="shared" si="50"/>
        <v>18806.936541975243</v>
      </c>
      <c r="AC114" s="16">
        <f t="shared" si="81"/>
        <v>1.8293217241746904</v>
      </c>
      <c r="AD114" s="16">
        <f t="shared" si="81"/>
        <v>2.9253511574589717</v>
      </c>
      <c r="AE114" s="16">
        <f t="shared" si="81"/>
        <v>4.1316072182109469</v>
      </c>
      <c r="AF114" s="15">
        <f t="shared" si="58"/>
        <v>-4.0504037456468023E-3</v>
      </c>
      <c r="AG114" s="15">
        <f t="shared" si="58"/>
        <v>2.9673830763510267E-4</v>
      </c>
      <c r="AH114" s="15">
        <f t="shared" si="58"/>
        <v>9.7937136394747881E-3</v>
      </c>
      <c r="AI114" s="1">
        <f t="shared" si="82"/>
        <v>209452.91254830654</v>
      </c>
      <c r="AJ114" s="1">
        <f t="shared" si="82"/>
        <v>64355.86282955941</v>
      </c>
      <c r="AK114" s="1">
        <f t="shared" si="82"/>
        <v>25286.432987226453</v>
      </c>
      <c r="AL114" s="14">
        <f t="shared" si="87"/>
        <v>37.328242769048728</v>
      </c>
      <c r="AM114" s="14">
        <f t="shared" si="87"/>
        <v>7.2420746797203996</v>
      </c>
      <c r="AN114" s="14">
        <f t="shared" si="87"/>
        <v>2.5187313143249219</v>
      </c>
      <c r="AO114" s="11">
        <f t="shared" si="88"/>
        <v>1.1512073567674414E-2</v>
      </c>
      <c r="AP114" s="11">
        <f t="shared" si="88"/>
        <v>1.4502176425776593E-2</v>
      </c>
      <c r="AQ114" s="11">
        <f t="shared" si="88"/>
        <v>1.3155303819934818E-2</v>
      </c>
      <c r="AR114" s="1">
        <f t="shared" si="51"/>
        <v>120429.77857526974</v>
      </c>
      <c r="AS114" s="1">
        <f t="shared" si="48"/>
        <v>38519.613105376593</v>
      </c>
      <c r="AT114" s="1">
        <f t="shared" si="49"/>
        <v>15024.100757640204</v>
      </c>
      <c r="AU114" s="1">
        <f t="shared" si="59"/>
        <v>24085.955715053948</v>
      </c>
      <c r="AV114" s="1">
        <f t="shared" si="59"/>
        <v>7703.9226210753186</v>
      </c>
      <c r="AW114" s="1">
        <f t="shared" si="59"/>
        <v>3004.8201515280412</v>
      </c>
      <c r="AX114" s="1">
        <f t="shared" si="60"/>
        <v>82999.784608862843</v>
      </c>
      <c r="AY114" s="1">
        <f t="shared" si="60"/>
        <v>10477.9733149618</v>
      </c>
      <c r="AZ114" s="1">
        <f t="shared" si="60"/>
        <v>2794.8527735544571</v>
      </c>
      <c r="BA114" s="1">
        <f t="shared" si="61"/>
        <v>13147.5919226526</v>
      </c>
      <c r="BB114" s="1">
        <f t="shared" si="61"/>
        <v>27224.901205244903</v>
      </c>
      <c r="BC114" s="1">
        <f t="shared" si="61"/>
        <v>34126.813166229455</v>
      </c>
      <c r="BD114" s="1">
        <f t="shared" si="62"/>
        <v>15551.751906117173</v>
      </c>
      <c r="BE114" s="2">
        <f t="shared" si="83"/>
        <v>0.40250950903973925</v>
      </c>
      <c r="BF114" s="2">
        <f t="shared" si="83"/>
        <v>0.31839023806359795</v>
      </c>
      <c r="BG114" s="2">
        <f t="shared" si="83"/>
        <v>0.18099193288069168</v>
      </c>
      <c r="BH114" s="2">
        <f t="shared" si="55"/>
        <v>0.28413348254345255</v>
      </c>
      <c r="BI114" s="2">
        <f t="shared" si="63"/>
        <v>1.6201390486741196E-2</v>
      </c>
      <c r="BJ114" s="2">
        <f t="shared" si="63"/>
        <v>1.0137234369419459E-2</v>
      </c>
      <c r="BK114" s="2">
        <f t="shared" si="63"/>
        <v>3.2758079767888806E-3</v>
      </c>
      <c r="BL114" s="2">
        <f t="shared" si="56"/>
        <v>1951.1298689297237</v>
      </c>
      <c r="BM114" s="2">
        <f t="shared" si="56"/>
        <v>390.48234586856381</v>
      </c>
      <c r="BN114" s="2">
        <f t="shared" si="56"/>
        <v>49.216069105957644</v>
      </c>
      <c r="BO114" s="2">
        <f t="shared" si="64"/>
        <v>981.53706569821395</v>
      </c>
      <c r="BP114" s="2">
        <f t="shared" si="64"/>
        <v>109.04722922985171</v>
      </c>
      <c r="BQ114" s="2">
        <f t="shared" si="64"/>
        <v>28.917426608533347</v>
      </c>
      <c r="BR114" s="11">
        <f t="shared" si="65"/>
        <v>4.3975576777234932E-2</v>
      </c>
      <c r="BS114" s="17">
        <f t="shared" si="53"/>
        <v>7.9444621215362651E-2</v>
      </c>
      <c r="BT114" s="17">
        <f t="shared" si="54"/>
        <v>0.20875029150899854</v>
      </c>
      <c r="BU114" s="12">
        <f>(BU$3*temphigh!$I224+BU$4*temphigh!$I224^2+BU$5*temphigh!$I224^6)*(K114/K$56)^$BW$1</f>
        <v>-0.19212570227764586</v>
      </c>
      <c r="BV114" s="12">
        <f>(BV$3*temphigh!$I224+BV$4*temphigh!$I224^2+BV$5*temphigh!$I224^6)*(L114/L$56)^$BW$1</f>
        <v>-1.5266298099051796</v>
      </c>
      <c r="BW114" s="12">
        <f>(BW$3*temphigh!$I224+BW$4*temphigh!$I224^2+BW$5*temphigh!$I224^6)*(M114/M$56)^$BW$1</f>
        <v>-2.4430181331700362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>
      <c r="A115" s="2">
        <f t="shared" si="37"/>
        <v>2069</v>
      </c>
      <c r="B115" s="5">
        <f t="shared" si="84"/>
        <v>1161.0032048789585</v>
      </c>
      <c r="C115" s="5">
        <f t="shared" si="84"/>
        <v>2942.1514694466478</v>
      </c>
      <c r="D115" s="5">
        <f t="shared" si="84"/>
        <v>4303.951401131224</v>
      </c>
      <c r="E115" s="15">
        <f t="shared" si="85"/>
        <v>1.992143799926587E-4</v>
      </c>
      <c r="F115" s="15">
        <f t="shared" si="85"/>
        <v>3.9246568700154164E-4</v>
      </c>
      <c r="G115" s="15">
        <f t="shared" si="85"/>
        <v>8.0120473916994424E-4</v>
      </c>
      <c r="H115" s="5">
        <f t="shared" si="40"/>
        <v>122009.37218858485</v>
      </c>
      <c r="I115" s="5">
        <f t="shared" si="40"/>
        <v>39194.357898232003</v>
      </c>
      <c r="J115" s="5">
        <f t="shared" si="40"/>
        <v>15271.824975125313</v>
      </c>
      <c r="K115" s="5">
        <f t="shared" si="41"/>
        <v>105089.60843161933</v>
      </c>
      <c r="L115" s="5">
        <f t="shared" si="41"/>
        <v>13321.665558436927</v>
      </c>
      <c r="M115" s="5">
        <f t="shared" si="41"/>
        <v>3548.3265380532321</v>
      </c>
      <c r="N115" s="15">
        <f t="shared" si="42"/>
        <v>1.2914517085604205E-2</v>
      </c>
      <c r="O115" s="15">
        <f t="shared" si="42"/>
        <v>1.7117731301303341E-2</v>
      </c>
      <c r="P115" s="15">
        <f t="shared" si="42"/>
        <v>1.567469217078421E-2</v>
      </c>
      <c r="Q115" s="5">
        <f t="shared" si="43"/>
        <v>9079.0857570758817</v>
      </c>
      <c r="R115" s="5">
        <f t="shared" si="43"/>
        <v>11399.414384879456</v>
      </c>
      <c r="S115" s="5">
        <f t="shared" si="43"/>
        <v>5632.6649974965731</v>
      </c>
      <c r="T115" s="5">
        <f t="shared" si="86"/>
        <v>74.41301921497238</v>
      </c>
      <c r="U115" s="5">
        <f t="shared" si="86"/>
        <v>290.84324877774475</v>
      </c>
      <c r="V115" s="5">
        <f t="shared" si="86"/>
        <v>368.82723621250472</v>
      </c>
      <c r="W115" s="15">
        <f t="shared" si="45"/>
        <v>-1.0734613539272964E-2</v>
      </c>
      <c r="X115" s="15">
        <f t="shared" si="45"/>
        <v>-1.217998157191269E-2</v>
      </c>
      <c r="Y115" s="15">
        <f t="shared" si="45"/>
        <v>-9.7425357312937999E-3</v>
      </c>
      <c r="Z115" s="5">
        <f t="shared" si="50"/>
        <v>9861.1700862914713</v>
      </c>
      <c r="AA115" s="5">
        <f t="shared" si="50"/>
        <v>22620.684419022004</v>
      </c>
      <c r="AB115" s="5">
        <f t="shared" si="50"/>
        <v>19120.674870790153</v>
      </c>
      <c r="AC115" s="16">
        <f t="shared" si="81"/>
        <v>1.8219122326111001</v>
      </c>
      <c r="AD115" s="16">
        <f t="shared" si="81"/>
        <v>2.9262192212106743</v>
      </c>
      <c r="AE115" s="16">
        <f t="shared" si="81"/>
        <v>4.1720709961768918</v>
      </c>
      <c r="AF115" s="15">
        <f t="shared" si="58"/>
        <v>-4.0504037456468023E-3</v>
      </c>
      <c r="AG115" s="15">
        <f t="shared" si="58"/>
        <v>2.9673830763510267E-4</v>
      </c>
      <c r="AH115" s="15">
        <f t="shared" si="58"/>
        <v>9.7937136394747881E-3</v>
      </c>
      <c r="AI115" s="1">
        <f t="shared" si="82"/>
        <v>212593.57700852983</v>
      </c>
      <c r="AJ115" s="1">
        <f t="shared" si="82"/>
        <v>65624.199167678787</v>
      </c>
      <c r="AK115" s="1">
        <f t="shared" si="82"/>
        <v>25762.609840031851</v>
      </c>
      <c r="AL115" s="14">
        <f t="shared" si="87"/>
        <v>37.753670991188933</v>
      </c>
      <c r="AM115" s="14">
        <f t="shared" si="87"/>
        <v>7.3460502659674152</v>
      </c>
      <c r="AN115" s="14">
        <f t="shared" si="87"/>
        <v>2.5515346432488428</v>
      </c>
      <c r="AO115" s="11">
        <f t="shared" si="88"/>
        <v>1.1396952831997669E-2</v>
      </c>
      <c r="AP115" s="11">
        <f t="shared" si="88"/>
        <v>1.4357154661518826E-2</v>
      </c>
      <c r="AQ115" s="11">
        <f t="shared" si="88"/>
        <v>1.302375078173547E-2</v>
      </c>
      <c r="AR115" s="1">
        <f t="shared" si="51"/>
        <v>122009.37218858485</v>
      </c>
      <c r="AS115" s="1">
        <f t="shared" si="48"/>
        <v>39194.357898232003</v>
      </c>
      <c r="AT115" s="1">
        <f t="shared" si="49"/>
        <v>15271.824975125313</v>
      </c>
      <c r="AU115" s="1">
        <f t="shared" si="59"/>
        <v>24401.874437716971</v>
      </c>
      <c r="AV115" s="1">
        <f t="shared" si="59"/>
        <v>7838.8715796464012</v>
      </c>
      <c r="AW115" s="1">
        <f t="shared" si="59"/>
        <v>3054.3649950250629</v>
      </c>
      <c r="AX115" s="1">
        <f t="shared" si="60"/>
        <v>84071.686745295461</v>
      </c>
      <c r="AY115" s="1">
        <f t="shared" si="60"/>
        <v>10657.33244674954</v>
      </c>
      <c r="AZ115" s="1">
        <f t="shared" si="60"/>
        <v>2838.6612304425862</v>
      </c>
      <c r="BA115" s="1">
        <f t="shared" si="61"/>
        <v>13165.108914523589</v>
      </c>
      <c r="BB115" s="1">
        <f t="shared" si="61"/>
        <v>27285.522810071114</v>
      </c>
      <c r="BC115" s="1">
        <f t="shared" si="61"/>
        <v>34221.095573223414</v>
      </c>
      <c r="BD115" s="1">
        <f t="shared" si="62"/>
        <v>15133.732855242693</v>
      </c>
      <c r="BE115" s="2">
        <f t="shared" si="83"/>
        <v>0.40250950903973925</v>
      </c>
      <c r="BF115" s="2">
        <f t="shared" si="83"/>
        <v>0.31839023806359795</v>
      </c>
      <c r="BG115" s="2">
        <f t="shared" si="83"/>
        <v>0.18099193288069168</v>
      </c>
      <c r="BH115" s="2">
        <f t="shared" si="55"/>
        <v>0.28355407975307451</v>
      </c>
      <c r="BI115" s="2">
        <f t="shared" si="63"/>
        <v>1.6201390486741196E-2</v>
      </c>
      <c r="BJ115" s="2">
        <f t="shared" si="63"/>
        <v>1.0137234369419459E-2</v>
      </c>
      <c r="BK115" s="2">
        <f t="shared" si="63"/>
        <v>3.2758079767888806E-3</v>
      </c>
      <c r="BL115" s="2">
        <f t="shared" si="56"/>
        <v>1976.7214818694044</v>
      </c>
      <c r="BM115" s="2">
        <f t="shared" si="56"/>
        <v>397.32239197328448</v>
      </c>
      <c r="BN115" s="2">
        <f t="shared" si="56"/>
        <v>50.02756607363915</v>
      </c>
      <c r="BO115" s="2">
        <f t="shared" si="64"/>
        <v>996.02647694200914</v>
      </c>
      <c r="BP115" s="2">
        <f t="shared" si="64"/>
        <v>110.33353996552044</v>
      </c>
      <c r="BQ115" s="2">
        <f t="shared" si="64"/>
        <v>28.91192010263315</v>
      </c>
      <c r="BR115" s="11">
        <f t="shared" si="65"/>
        <v>4.3798955717707394E-2</v>
      </c>
      <c r="BS115" s="17">
        <f t="shared" si="53"/>
        <v>7.6098160706603066E-2</v>
      </c>
      <c r="BT115" s="17">
        <f t="shared" si="54"/>
        <v>0.20267018593106653</v>
      </c>
      <c r="BU115" s="12">
        <f>(BU$3*temphigh!$I225+BU$4*temphigh!$I225^2+BU$5*temphigh!$I225^6)*(K115/K$56)^$BW$1</f>
        <v>-0.33639226374246695</v>
      </c>
      <c r="BV115" s="12">
        <f>(BV$3*temphigh!$I225+BV$4*temphigh!$I225^2+BV$5*temphigh!$I225^6)*(L115/L$56)^$BW$1</f>
        <v>-1.6364697696774955</v>
      </c>
      <c r="BW115" s="12">
        <f>(BW$3*temphigh!$I225+BW$4*temphigh!$I225^2+BW$5*temphigh!$I225^6)*(M115/M$56)^$BW$1</f>
        <v>-2.5376852331091349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>
      <c r="A116" s="2">
        <f t="shared" si="37"/>
        <v>2070</v>
      </c>
      <c r="B116" s="5">
        <f t="shared" si="84"/>
        <v>1161.2229289859065</v>
      </c>
      <c r="C116" s="5">
        <f t="shared" si="84"/>
        <v>2943.2484282694809</v>
      </c>
      <c r="D116" s="5">
        <f t="shared" si="84"/>
        <v>4307.2273300779807</v>
      </c>
      <c r="E116" s="15">
        <f t="shared" si="85"/>
        <v>1.8925366099302576E-4</v>
      </c>
      <c r="F116" s="15">
        <f t="shared" si="85"/>
        <v>3.7284240265146454E-4</v>
      </c>
      <c r="G116" s="15">
        <f t="shared" si="85"/>
        <v>7.6114450221144696E-4</v>
      </c>
      <c r="H116" s="5">
        <f t="shared" si="40"/>
        <v>123585.52258792201</v>
      </c>
      <c r="I116" s="5">
        <f t="shared" si="40"/>
        <v>39871.816090957444</v>
      </c>
      <c r="J116" s="5">
        <f t="shared" si="40"/>
        <v>15520.052228448632</v>
      </c>
      <c r="K116" s="5">
        <f t="shared" si="41"/>
        <v>106427.04299324246</v>
      </c>
      <c r="L116" s="5">
        <f t="shared" si="41"/>
        <v>13546.874163932049</v>
      </c>
      <c r="M116" s="5">
        <f t="shared" si="41"/>
        <v>3603.2582074481888</v>
      </c>
      <c r="N116" s="15">
        <f t="shared" si="42"/>
        <v>1.2726610952151107E-2</v>
      </c>
      <c r="O116" s="15">
        <f t="shared" si="42"/>
        <v>1.6905439076459361E-2</v>
      </c>
      <c r="P116" s="15">
        <f t="shared" si="42"/>
        <v>1.5481007400489855E-2</v>
      </c>
      <c r="Q116" s="5">
        <f t="shared" si="43"/>
        <v>9097.6523690714621</v>
      </c>
      <c r="R116" s="5">
        <f t="shared" si="43"/>
        <v>11455.203997209654</v>
      </c>
      <c r="S116" s="5">
        <f t="shared" si="43"/>
        <v>5668.4495711928885</v>
      </c>
      <c r="T116" s="5">
        <f t="shared" si="86"/>
        <v>73.614224211409152</v>
      </c>
      <c r="U116" s="5">
        <f t="shared" si="86"/>
        <v>287.30078336731663</v>
      </c>
      <c r="V116" s="5">
        <f t="shared" si="86"/>
        <v>365.23392368503005</v>
      </c>
      <c r="W116" s="15">
        <f t="shared" si="45"/>
        <v>-1.0734613539272964E-2</v>
      </c>
      <c r="X116" s="15">
        <f t="shared" si="45"/>
        <v>-1.217998157191269E-2</v>
      </c>
      <c r="Y116" s="15">
        <f t="shared" si="45"/>
        <v>-9.7425357312937999E-3</v>
      </c>
      <c r="Z116" s="5">
        <f t="shared" si="50"/>
        <v>9843.2366803419482</v>
      </c>
      <c r="AA116" s="5">
        <f t="shared" si="50"/>
        <v>22743.330071568067</v>
      </c>
      <c r="AB116" s="5">
        <f t="shared" si="50"/>
        <v>19435.085466981785</v>
      </c>
      <c r="AC116" s="16">
        <f t="shared" si="81"/>
        <v>1.8145327524798924</v>
      </c>
      <c r="AD116" s="16">
        <f t="shared" si="81"/>
        <v>2.9270875425501459</v>
      </c>
      <c r="AE116" s="16">
        <f t="shared" si="81"/>
        <v>4.2129310647970062</v>
      </c>
      <c r="AF116" s="15">
        <f t="shared" si="58"/>
        <v>-4.0504037456468023E-3</v>
      </c>
      <c r="AG116" s="15">
        <f t="shared" si="58"/>
        <v>2.9673830763510267E-4</v>
      </c>
      <c r="AH116" s="15">
        <f t="shared" si="58"/>
        <v>9.7937136394747881E-3</v>
      </c>
      <c r="AI116" s="1">
        <f t="shared" si="82"/>
        <v>215736.09374539382</v>
      </c>
      <c r="AJ116" s="1">
        <f t="shared" si="82"/>
        <v>66900.650830557308</v>
      </c>
      <c r="AK116" s="1">
        <f t="shared" si="82"/>
        <v>26240.71385105373</v>
      </c>
      <c r="AL116" s="14">
        <f t="shared" si="87"/>
        <v>38.179645030635058</v>
      </c>
      <c r="AM116" s="14">
        <f t="shared" si="87"/>
        <v>7.4504639619890041</v>
      </c>
      <c r="AN116" s="14">
        <f t="shared" si="87"/>
        <v>2.5844328890404338</v>
      </c>
      <c r="AO116" s="11">
        <f t="shared" si="88"/>
        <v>1.1282983303677692E-2</v>
      </c>
      <c r="AP116" s="11">
        <f t="shared" si="88"/>
        <v>1.4213583114903637E-2</v>
      </c>
      <c r="AQ116" s="11">
        <f t="shared" si="88"/>
        <v>1.2893513273918116E-2</v>
      </c>
      <c r="AR116" s="1">
        <f t="shared" si="51"/>
        <v>123585.52258792201</v>
      </c>
      <c r="AS116" s="1">
        <f t="shared" si="48"/>
        <v>39871.816090957444</v>
      </c>
      <c r="AT116" s="1">
        <f t="shared" si="49"/>
        <v>15520.052228448632</v>
      </c>
      <c r="AU116" s="1">
        <f t="shared" si="59"/>
        <v>24717.104517584405</v>
      </c>
      <c r="AV116" s="1">
        <f t="shared" si="59"/>
        <v>7974.3632181914891</v>
      </c>
      <c r="AW116" s="1">
        <f t="shared" si="59"/>
        <v>3104.0104456897266</v>
      </c>
      <c r="AX116" s="1">
        <f t="shared" si="60"/>
        <v>85141.634394593959</v>
      </c>
      <c r="AY116" s="1">
        <f t="shared" si="60"/>
        <v>10837.49933114564</v>
      </c>
      <c r="AZ116" s="1">
        <f t="shared" si="60"/>
        <v>2882.6065659585511</v>
      </c>
      <c r="BA116" s="1">
        <f t="shared" si="61"/>
        <v>13182.28564268087</v>
      </c>
      <c r="BB116" s="1">
        <f t="shared" si="61"/>
        <v>27345.037016539103</v>
      </c>
      <c r="BC116" s="1">
        <f t="shared" si="61"/>
        <v>34313.312117478315</v>
      </c>
      <c r="BD116" s="1">
        <f t="shared" si="62"/>
        <v>14726.17996640047</v>
      </c>
      <c r="BE116" s="2">
        <f t="shared" si="83"/>
        <v>0.40250950903973925</v>
      </c>
      <c r="BF116" s="2">
        <f t="shared" si="83"/>
        <v>0.31839023806359795</v>
      </c>
      <c r="BG116" s="2">
        <f t="shared" si="83"/>
        <v>0.18099193288069168</v>
      </c>
      <c r="BH116" s="2">
        <f t="shared" si="55"/>
        <v>0.28297533230666005</v>
      </c>
      <c r="BI116" s="2">
        <f t="shared" si="63"/>
        <v>1.6201390486741196E-2</v>
      </c>
      <c r="BJ116" s="2">
        <f t="shared" si="63"/>
        <v>1.0137234369419459E-2</v>
      </c>
      <c r="BK116" s="2">
        <f t="shared" si="63"/>
        <v>3.2758079767888806E-3</v>
      </c>
      <c r="BL116" s="2">
        <f t="shared" si="56"/>
        <v>2002.2573099548988</v>
      </c>
      <c r="BM116" s="2">
        <f t="shared" si="56"/>
        <v>404.18994444842559</v>
      </c>
      <c r="BN116" s="2">
        <f t="shared" si="56"/>
        <v>50.840710890132073</v>
      </c>
      <c r="BO116" s="2">
        <f t="shared" si="64"/>
        <v>1010.7315233134477</v>
      </c>
      <c r="BP116" s="2">
        <f t="shared" si="64"/>
        <v>111.63534079908537</v>
      </c>
      <c r="BQ116" s="2">
        <f t="shared" si="64"/>
        <v>28.906528412323311</v>
      </c>
      <c r="BR116" s="11">
        <f t="shared" si="65"/>
        <v>4.3622951493346801E-2</v>
      </c>
      <c r="BS116" s="17">
        <f t="shared" si="53"/>
        <v>7.290499793063944E-2</v>
      </c>
      <c r="BT116" s="17">
        <f t="shared" si="54"/>
        <v>0.19676717080686071</v>
      </c>
      <c r="BU116" s="12">
        <f>(BU$3*temphigh!$I226+BU$4*temphigh!$I226^2+BU$5*temphigh!$I226^6)*(K116/K$56)^$BW$1</f>
        <v>-0.48368698822194717</v>
      </c>
      <c r="BV116" s="12">
        <f>(BV$3*temphigh!$I226+BV$4*temphigh!$I226^2+BV$5*temphigh!$I226^6)*(L116/L$56)^$BW$1</f>
        <v>-1.7481999862311914</v>
      </c>
      <c r="BW116" s="12">
        <f>(BW$3*temphigh!$I226+BW$4*temphigh!$I226^2+BW$5*temphigh!$I226^6)*(M116/M$56)^$BW$1</f>
        <v>-2.6338644949542234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>
      <c r="A117" s="2">
        <f t="shared" si="37"/>
        <v>2071</v>
      </c>
      <c r="B117" s="5">
        <f t="shared" si="84"/>
        <v>1161.4317063919191</v>
      </c>
      <c r="C117" s="5">
        <f t="shared" si="84"/>
        <v>2944.2909276942974</v>
      </c>
      <c r="D117" s="5">
        <f t="shared" si="84"/>
        <v>4310.3418313599414</v>
      </c>
      <c r="E117" s="15">
        <f t="shared" si="85"/>
        <v>1.7979097794337446E-4</v>
      </c>
      <c r="F117" s="15">
        <f t="shared" si="85"/>
        <v>3.542002825188913E-4</v>
      </c>
      <c r="G117" s="15">
        <f t="shared" si="85"/>
        <v>7.2308727710087455E-4</v>
      </c>
      <c r="H117" s="5">
        <f t="shared" si="40"/>
        <v>125157.77744759092</v>
      </c>
      <c r="I117" s="5">
        <f t="shared" si="40"/>
        <v>40551.835199943598</v>
      </c>
      <c r="J117" s="5">
        <f t="shared" si="40"/>
        <v>15768.735398964336</v>
      </c>
      <c r="K117" s="5">
        <f t="shared" si="41"/>
        <v>107761.63312813599</v>
      </c>
      <c r="L117" s="5">
        <f t="shared" si="41"/>
        <v>13773.039484145045</v>
      </c>
      <c r="M117" s="5">
        <f t="shared" si="41"/>
        <v>3658.3491555678302</v>
      </c>
      <c r="N117" s="15">
        <f t="shared" si="42"/>
        <v>1.2539953167525875E-2</v>
      </c>
      <c r="O117" s="15">
        <f t="shared" si="42"/>
        <v>1.6695018900755088E-2</v>
      </c>
      <c r="P117" s="15">
        <f t="shared" si="42"/>
        <v>1.5289203534113671E-2</v>
      </c>
      <c r="Q117" s="5">
        <f t="shared" si="43"/>
        <v>9114.4904809069994</v>
      </c>
      <c r="R117" s="5">
        <f t="shared" si="43"/>
        <v>11508.670243061215</v>
      </c>
      <c r="S117" s="5">
        <f t="shared" si="43"/>
        <v>5703.1671383687908</v>
      </c>
      <c r="T117" s="5">
        <f t="shared" si="86"/>
        <v>72.824003963506286</v>
      </c>
      <c r="U117" s="5">
        <f t="shared" si="86"/>
        <v>283.8014651203066</v>
      </c>
      <c r="V117" s="5">
        <f t="shared" si="86"/>
        <v>361.67561913324801</v>
      </c>
      <c r="W117" s="15">
        <f t="shared" si="45"/>
        <v>-1.0734613539272964E-2</v>
      </c>
      <c r="X117" s="15">
        <f t="shared" si="45"/>
        <v>-1.217998157191269E-2</v>
      </c>
      <c r="Y117" s="15">
        <f t="shared" si="45"/>
        <v>-9.7425357312937999E-3</v>
      </c>
      <c r="Z117" s="5">
        <f t="shared" si="50"/>
        <v>9823.4153565385532</v>
      </c>
      <c r="AA117" s="5">
        <f t="shared" si="50"/>
        <v>22861.419527830491</v>
      </c>
      <c r="AB117" s="5">
        <f t="shared" si="50"/>
        <v>19750.108348544829</v>
      </c>
      <c r="AC117" s="16">
        <f t="shared" si="81"/>
        <v>1.8071831622226491</v>
      </c>
      <c r="AD117" s="16">
        <f t="shared" si="81"/>
        <v>2.9279561215538221</v>
      </c>
      <c r="AE117" s="16">
        <f t="shared" si="81"/>
        <v>4.2541913052284759</v>
      </c>
      <c r="AF117" s="15">
        <f t="shared" si="58"/>
        <v>-4.0504037456468023E-3</v>
      </c>
      <c r="AG117" s="15">
        <f t="shared" si="58"/>
        <v>2.9673830763510267E-4</v>
      </c>
      <c r="AH117" s="15">
        <f t="shared" si="58"/>
        <v>9.7937136394747881E-3</v>
      </c>
      <c r="AI117" s="1">
        <f t="shared" si="82"/>
        <v>218879.58888843886</v>
      </c>
      <c r="AJ117" s="1">
        <f t="shared" si="82"/>
        <v>68184.948965693067</v>
      </c>
      <c r="AK117" s="1">
        <f t="shared" si="82"/>
        <v>26720.652911638084</v>
      </c>
      <c r="AL117" s="14">
        <f t="shared" si="87"/>
        <v>38.606117525081849</v>
      </c>
      <c r="AM117" s="14">
        <f t="shared" si="87"/>
        <v>7.5553027728696458</v>
      </c>
      <c r="AN117" s="14">
        <f t="shared" si="87"/>
        <v>2.617422084603223</v>
      </c>
      <c r="AO117" s="11">
        <f t="shared" si="88"/>
        <v>1.1170153470640916E-2</v>
      </c>
      <c r="AP117" s="11">
        <f t="shared" si="88"/>
        <v>1.40714472837546E-2</v>
      </c>
      <c r="AQ117" s="11">
        <f t="shared" si="88"/>
        <v>1.2764578141178935E-2</v>
      </c>
      <c r="AR117" s="1">
        <f t="shared" si="51"/>
        <v>125157.77744759092</v>
      </c>
      <c r="AS117" s="1">
        <f t="shared" si="48"/>
        <v>40551.835199943598</v>
      </c>
      <c r="AT117" s="1">
        <f t="shared" si="49"/>
        <v>15768.735398964336</v>
      </c>
      <c r="AU117" s="1">
        <f t="shared" si="59"/>
        <v>25031.555489518185</v>
      </c>
      <c r="AV117" s="1">
        <f t="shared" si="59"/>
        <v>8110.3670399887196</v>
      </c>
      <c r="AW117" s="1">
        <f t="shared" si="59"/>
        <v>3153.7470797928672</v>
      </c>
      <c r="AX117" s="1">
        <f t="shared" si="60"/>
        <v>86209.306502508785</v>
      </c>
      <c r="AY117" s="1">
        <f t="shared" si="60"/>
        <v>11018.431587316036</v>
      </c>
      <c r="AZ117" s="1">
        <f t="shared" si="60"/>
        <v>2926.6793244542641</v>
      </c>
      <c r="BA117" s="1">
        <f t="shared" si="61"/>
        <v>13199.129436404039</v>
      </c>
      <c r="BB117" s="1">
        <f t="shared" si="61"/>
        <v>27403.47181775354</v>
      </c>
      <c r="BC117" s="1">
        <f t="shared" si="61"/>
        <v>34403.526615146227</v>
      </c>
      <c r="BD117" s="1">
        <f t="shared" si="62"/>
        <v>14328.877256330617</v>
      </c>
      <c r="BE117" s="2">
        <f t="shared" si="83"/>
        <v>0.40250950903973925</v>
      </c>
      <c r="BF117" s="2">
        <f t="shared" si="83"/>
        <v>0.31839023806359795</v>
      </c>
      <c r="BG117" s="2">
        <f t="shared" si="83"/>
        <v>0.18099193288069168</v>
      </c>
      <c r="BH117" s="2">
        <f t="shared" si="55"/>
        <v>0.28239720060387002</v>
      </c>
      <c r="BI117" s="2">
        <f t="shared" si="63"/>
        <v>1.6201390486741196E-2</v>
      </c>
      <c r="BJ117" s="2">
        <f t="shared" si="63"/>
        <v>1.0137234369419459E-2</v>
      </c>
      <c r="BK117" s="2">
        <f t="shared" si="63"/>
        <v>3.2758079767888806E-3</v>
      </c>
      <c r="BL117" s="2">
        <f t="shared" si="56"/>
        <v>2027.7300248810714</v>
      </c>
      <c r="BM117" s="2">
        <f t="shared" si="56"/>
        <v>411.08345753190207</v>
      </c>
      <c r="BN117" s="2">
        <f t="shared" si="56"/>
        <v>51.655349203800561</v>
      </c>
      <c r="BO117" s="2">
        <f t="shared" si="64"/>
        <v>1025.6554105574548</v>
      </c>
      <c r="BP117" s="2">
        <f t="shared" si="64"/>
        <v>112.95281509101544</v>
      </c>
      <c r="BQ117" s="2">
        <f t="shared" si="64"/>
        <v>28.901248019259818</v>
      </c>
      <c r="BR117" s="11">
        <f t="shared" si="65"/>
        <v>4.3447600431486294E-2</v>
      </c>
      <c r="BS117" s="17">
        <f t="shared" si="53"/>
        <v>6.9857603099201498E-2</v>
      </c>
      <c r="BT117" s="17">
        <f t="shared" si="54"/>
        <v>0.19103608816200068</v>
      </c>
      <c r="BU117" s="12">
        <f>(BU$3*temphigh!$I227+BU$4*temphigh!$I227^2+BU$5*temphigh!$I227^6)*(K117/K$56)^$BW$1</f>
        <v>-0.63401458453862314</v>
      </c>
      <c r="BV117" s="12">
        <f>(BV$3*temphigh!$I227+BV$4*temphigh!$I227^2+BV$5*temphigh!$I227^6)*(L117/L$56)^$BW$1</f>
        <v>-1.8618183108134649</v>
      </c>
      <c r="BW117" s="12">
        <f>(BW$3*temphigh!$I227+BW$4*temphigh!$I227^2+BW$5*temphigh!$I227^6)*(M117/M$56)^$BW$1</f>
        <v>-2.7315536436264058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>
      <c r="A118" s="2">
        <f t="shared" si="37"/>
        <v>2072</v>
      </c>
      <c r="B118" s="5">
        <f t="shared" si="84"/>
        <v>1161.6300805871103</v>
      </c>
      <c r="C118" s="5">
        <f t="shared" si="84"/>
        <v>2945.2816529387837</v>
      </c>
      <c r="D118" s="5">
        <f t="shared" si="84"/>
        <v>4313.3027470312427</v>
      </c>
      <c r="E118" s="15">
        <f t="shared" si="85"/>
        <v>1.7080142904620573E-4</v>
      </c>
      <c r="F118" s="15">
        <f t="shared" si="85"/>
        <v>3.364902683929467E-4</v>
      </c>
      <c r="G118" s="15">
        <f t="shared" si="85"/>
        <v>6.8693291324583075E-4</v>
      </c>
      <c r="H118" s="5">
        <f t="shared" si="40"/>
        <v>126725.68559973758</v>
      </c>
      <c r="I118" s="5">
        <f t="shared" si="40"/>
        <v>41234.261694352776</v>
      </c>
      <c r="J118" s="5">
        <f t="shared" si="40"/>
        <v>16017.827334235575</v>
      </c>
      <c r="K118" s="5">
        <f t="shared" si="41"/>
        <v>109092.97866639952</v>
      </c>
      <c r="L118" s="5">
        <f t="shared" si="41"/>
        <v>14000.108157129722</v>
      </c>
      <c r="M118" s="5">
        <f t="shared" si="41"/>
        <v>3713.5875392146572</v>
      </c>
      <c r="N118" s="15">
        <f t="shared" si="42"/>
        <v>1.2354541218584369E-2</v>
      </c>
      <c r="O118" s="15">
        <f t="shared" si="42"/>
        <v>1.648646061358261E-2</v>
      </c>
      <c r="P118" s="15">
        <f t="shared" si="42"/>
        <v>1.5099265077735069E-2</v>
      </c>
      <c r="Q118" s="5">
        <f t="shared" si="43"/>
        <v>9129.6056048132923</v>
      </c>
      <c r="R118" s="5">
        <f t="shared" si="43"/>
        <v>11559.809549180371</v>
      </c>
      <c r="S118" s="5">
        <f t="shared" si="43"/>
        <v>5736.8165989324416</v>
      </c>
      <c r="T118" s="5">
        <f t="shared" si="86"/>
        <v>72.042266424575558</v>
      </c>
      <c r="U118" s="5">
        <f t="shared" si="86"/>
        <v>280.34476850505945</v>
      </c>
      <c r="V118" s="5">
        <f t="shared" si="86"/>
        <v>358.15198149070454</v>
      </c>
      <c r="W118" s="15">
        <f t="shared" si="45"/>
        <v>-1.0734613539272964E-2</v>
      </c>
      <c r="X118" s="15">
        <f t="shared" si="45"/>
        <v>-1.217998157191269E-2</v>
      </c>
      <c r="Y118" s="15">
        <f t="shared" si="45"/>
        <v>-9.7425357312937999E-3</v>
      </c>
      <c r="Z118" s="5">
        <f t="shared" si="50"/>
        <v>9801.7342843813949</v>
      </c>
      <c r="AA118" s="5">
        <f t="shared" si="50"/>
        <v>22974.938891853406</v>
      </c>
      <c r="AB118" s="5">
        <f t="shared" si="50"/>
        <v>20065.683473993242</v>
      </c>
      <c r="AC118" s="16">
        <f t="shared" si="81"/>
        <v>1.7998633407733127</v>
      </c>
      <c r="AD118" s="16">
        <f t="shared" si="81"/>
        <v>2.9288249582981618</v>
      </c>
      <c r="AE118" s="16">
        <f t="shared" si="81"/>
        <v>4.2958556366394269</v>
      </c>
      <c r="AF118" s="15">
        <f t="shared" si="58"/>
        <v>-4.0504037456468023E-3</v>
      </c>
      <c r="AG118" s="15">
        <f t="shared" si="58"/>
        <v>2.9673830763510267E-4</v>
      </c>
      <c r="AH118" s="15">
        <f t="shared" si="58"/>
        <v>9.7937136394747881E-3</v>
      </c>
      <c r="AI118" s="1">
        <f t="shared" si="82"/>
        <v>222023.18548911315</v>
      </c>
      <c r="AJ118" s="1">
        <f t="shared" si="82"/>
        <v>69476.821109112483</v>
      </c>
      <c r="AK118" s="1">
        <f t="shared" si="82"/>
        <v>27202.334700267143</v>
      </c>
      <c r="AL118" s="14">
        <f t="shared" si="87"/>
        <v>39.033041420166008</v>
      </c>
      <c r="AM118" s="14">
        <f t="shared" si="87"/>
        <v>7.6605536771040734</v>
      </c>
      <c r="AN118" s="14">
        <f t="shared" si="87"/>
        <v>2.6504982704433142</v>
      </c>
      <c r="AO118" s="11">
        <f t="shared" si="88"/>
        <v>1.1058451935934506E-2</v>
      </c>
      <c r="AP118" s="11">
        <f t="shared" si="88"/>
        <v>1.3930732810917055E-2</v>
      </c>
      <c r="AQ118" s="11">
        <f t="shared" si="88"/>
        <v>1.2636932359767145E-2</v>
      </c>
      <c r="AR118" s="1">
        <f t="shared" si="51"/>
        <v>126725.68559973758</v>
      </c>
      <c r="AS118" s="1">
        <f t="shared" si="48"/>
        <v>41234.261694352776</v>
      </c>
      <c r="AT118" s="1">
        <f t="shared" si="49"/>
        <v>16017.827334235575</v>
      </c>
      <c r="AU118" s="1">
        <f t="shared" si="59"/>
        <v>25345.137119947518</v>
      </c>
      <c r="AV118" s="1">
        <f t="shared" si="59"/>
        <v>8246.8523388705562</v>
      </c>
      <c r="AW118" s="1">
        <f t="shared" si="59"/>
        <v>3203.5654668471152</v>
      </c>
      <c r="AX118" s="1">
        <f t="shared" si="60"/>
        <v>87274.382933119632</v>
      </c>
      <c r="AY118" s="1">
        <f t="shared" si="60"/>
        <v>11200.086525703777</v>
      </c>
      <c r="AZ118" s="1">
        <f t="shared" si="60"/>
        <v>2970.8700313717263</v>
      </c>
      <c r="BA118" s="1">
        <f t="shared" si="61"/>
        <v>13215.64734423705</v>
      </c>
      <c r="BB118" s="1">
        <f t="shared" si="61"/>
        <v>27460.854166202018</v>
      </c>
      <c r="BC118" s="1">
        <f t="shared" si="61"/>
        <v>34491.800435292673</v>
      </c>
      <c r="BD118" s="1">
        <f t="shared" si="62"/>
        <v>13941.610055818152</v>
      </c>
      <c r="BE118" s="2">
        <f t="shared" si="83"/>
        <v>0.40250950903973925</v>
      </c>
      <c r="BF118" s="2">
        <f t="shared" si="83"/>
        <v>0.31839023806359795</v>
      </c>
      <c r="BG118" s="2">
        <f t="shared" si="83"/>
        <v>0.18099193288069168</v>
      </c>
      <c r="BH118" s="2">
        <f t="shared" si="55"/>
        <v>0.28181964806984205</v>
      </c>
      <c r="BI118" s="2">
        <f t="shared" si="63"/>
        <v>1.6201390486741196E-2</v>
      </c>
      <c r="BJ118" s="2">
        <f t="shared" si="63"/>
        <v>1.0137234369419459E-2</v>
      </c>
      <c r="BK118" s="2">
        <f t="shared" si="63"/>
        <v>3.2758079767888806E-3</v>
      </c>
      <c r="BL118" s="2">
        <f t="shared" si="56"/>
        <v>2053.1323171013441</v>
      </c>
      <c r="BM118" s="2">
        <f t="shared" si="56"/>
        <v>418.00137484562919</v>
      </c>
      <c r="BN118" s="2">
        <f t="shared" si="56"/>
        <v>52.471326552315865</v>
      </c>
      <c r="BO118" s="2">
        <f t="shared" si="64"/>
        <v>1040.801393172922</v>
      </c>
      <c r="BP118" s="2">
        <f t="shared" si="64"/>
        <v>114.28614856422442</v>
      </c>
      <c r="BQ118" s="2">
        <f t="shared" si="64"/>
        <v>28.896075566326356</v>
      </c>
      <c r="BR118" s="11">
        <f t="shared" si="65"/>
        <v>4.3272936995238459E-2</v>
      </c>
      <c r="BS118" s="17">
        <f t="shared" si="53"/>
        <v>6.6948836789038554E-2</v>
      </c>
      <c r="BT118" s="17">
        <f t="shared" si="54"/>
        <v>0.18547193025436959</v>
      </c>
      <c r="BU118" s="12">
        <f>(BU$3*temphigh!$I228+BU$4*temphigh!$I228^2+BU$5*temphigh!$I228^6)*(K118/K$56)^$BW$1</f>
        <v>-0.78737824576898696</v>
      </c>
      <c r="BV118" s="12">
        <f>(BV$3*temphigh!$I228+BV$4*temphigh!$I228^2+BV$5*temphigh!$I228^6)*(L118/L$56)^$BW$1</f>
        <v>-1.9773215087474443</v>
      </c>
      <c r="BW118" s="12">
        <f>(BW$3*temphigh!$I228+BW$4*temphigh!$I228^2+BW$5*temphigh!$I228^6)*(M118/M$56)^$BW$1</f>
        <v>-2.8307494862871354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>
      <c r="A119" s="2">
        <f t="shared" si="37"/>
        <v>2073</v>
      </c>
      <c r="B119" s="5">
        <f t="shared" si="84"/>
        <v>1161.8185682610083</v>
      </c>
      <c r="C119" s="5">
        <f t="shared" si="84"/>
        <v>2946.2231586219796</v>
      </c>
      <c r="D119" s="5">
        <f t="shared" si="84"/>
        <v>4316.117549171885</v>
      </c>
      <c r="E119" s="15">
        <f t="shared" si="85"/>
        <v>1.6226135759389544E-4</v>
      </c>
      <c r="F119" s="15">
        <f t="shared" si="85"/>
        <v>3.1966575497329933E-4</v>
      </c>
      <c r="G119" s="15">
        <f t="shared" si="85"/>
        <v>6.5258626758353923E-4</v>
      </c>
      <c r="H119" s="5">
        <f t="shared" si="40"/>
        <v>128288.79737011963</v>
      </c>
      <c r="I119" s="5">
        <f t="shared" si="40"/>
        <v>41918.941106266386</v>
      </c>
      <c r="J119" s="5">
        <f t="shared" si="40"/>
        <v>16267.280870024762</v>
      </c>
      <c r="K119" s="5">
        <f t="shared" si="41"/>
        <v>110420.68088319529</v>
      </c>
      <c r="L119" s="5">
        <f t="shared" si="41"/>
        <v>14228.026476403402</v>
      </c>
      <c r="M119" s="5">
        <f t="shared" si="41"/>
        <v>3768.9614994721114</v>
      </c>
      <c r="N119" s="15">
        <f t="shared" si="42"/>
        <v>1.2170372768496973E-2</v>
      </c>
      <c r="O119" s="15">
        <f t="shared" si="42"/>
        <v>1.627975417872829E-2</v>
      </c>
      <c r="P119" s="15">
        <f t="shared" si="42"/>
        <v>1.4911176772519186E-2</v>
      </c>
      <c r="Q119" s="5">
        <f t="shared" si="43"/>
        <v>9143.0041054319099</v>
      </c>
      <c r="R119" s="5">
        <f t="shared" si="43"/>
        <v>11608.619670839615</v>
      </c>
      <c r="S119" s="5">
        <f t="shared" si="43"/>
        <v>5769.3973160291989</v>
      </c>
      <c r="T119" s="5">
        <f t="shared" si="86"/>
        <v>71.268920536014406</v>
      </c>
      <c r="U119" s="5">
        <f t="shared" si="86"/>
        <v>276.93017439088567</v>
      </c>
      <c r="V119" s="5">
        <f t="shared" si="86"/>
        <v>354.6626730137977</v>
      </c>
      <c r="W119" s="15">
        <f t="shared" si="45"/>
        <v>-1.0734613539272964E-2</v>
      </c>
      <c r="X119" s="15">
        <f t="shared" si="45"/>
        <v>-1.217998157191269E-2</v>
      </c>
      <c r="Y119" s="15">
        <f t="shared" si="45"/>
        <v>-9.7425357312937999E-3</v>
      </c>
      <c r="Z119" s="5">
        <f t="shared" si="50"/>
        <v>9778.2222873843748</v>
      </c>
      <c r="AA119" s="5">
        <f t="shared" si="50"/>
        <v>23083.876929212893</v>
      </c>
      <c r="AB119" s="5">
        <f t="shared" si="50"/>
        <v>20381.750769460949</v>
      </c>
      <c r="AC119" s="16">
        <f t="shared" ref="AC119:AE134" si="89">AC118*(1+AF119)</f>
        <v>1.792573167556192</v>
      </c>
      <c r="AD119" s="16">
        <f t="shared" si="89"/>
        <v>2.9296940528596465</v>
      </c>
      <c r="AE119" s="16">
        <f t="shared" si="89"/>
        <v>4.3379280165811975</v>
      </c>
      <c r="AF119" s="15">
        <f t="shared" si="58"/>
        <v>-4.0504037456468023E-3</v>
      </c>
      <c r="AG119" s="15">
        <f t="shared" si="58"/>
        <v>2.9673830763510267E-4</v>
      </c>
      <c r="AH119" s="15">
        <f t="shared" si="58"/>
        <v>9.7937136394747881E-3</v>
      </c>
      <c r="AI119" s="1">
        <f t="shared" si="82"/>
        <v>225166.00406014937</v>
      </c>
      <c r="AJ119" s="1">
        <f t="shared" si="82"/>
        <v>70775.991337071784</v>
      </c>
      <c r="AK119" s="1">
        <f t="shared" si="82"/>
        <v>27685.666697087545</v>
      </c>
      <c r="AL119" s="14">
        <f t="shared" si="87"/>
        <v>39.460369982499671</v>
      </c>
      <c r="AM119" s="14">
        <f t="shared" si="87"/>
        <v>7.7662036322989048</v>
      </c>
      <c r="AN119" s="14">
        <f t="shared" si="87"/>
        <v>2.6836574961329536</v>
      </c>
      <c r="AO119" s="11">
        <f t="shared" si="88"/>
        <v>1.094786741657516E-2</v>
      </c>
      <c r="AP119" s="11">
        <f t="shared" si="88"/>
        <v>1.3791425482807885E-2</v>
      </c>
      <c r="AQ119" s="11">
        <f t="shared" si="88"/>
        <v>1.2510563036169473E-2</v>
      </c>
      <c r="AR119" s="1">
        <f t="shared" si="51"/>
        <v>128288.79737011963</v>
      </c>
      <c r="AS119" s="1">
        <f t="shared" si="48"/>
        <v>41918.941106266386</v>
      </c>
      <c r="AT119" s="1">
        <f t="shared" si="49"/>
        <v>16267.280870024762</v>
      </c>
      <c r="AU119" s="1">
        <f t="shared" si="59"/>
        <v>25657.759474023929</v>
      </c>
      <c r="AV119" s="1">
        <f t="shared" si="59"/>
        <v>8383.7882212532768</v>
      </c>
      <c r="AW119" s="1">
        <f t="shared" si="59"/>
        <v>3253.4561740049526</v>
      </c>
      <c r="AX119" s="1">
        <f t="shared" si="60"/>
        <v>88336.544706556218</v>
      </c>
      <c r="AY119" s="1">
        <f t="shared" si="60"/>
        <v>11382.421181122721</v>
      </c>
      <c r="AZ119" s="1">
        <f t="shared" si="60"/>
        <v>3015.1691995776891</v>
      </c>
      <c r="BA119" s="1">
        <f t="shared" si="61"/>
        <v>13231.846146882792</v>
      </c>
      <c r="BB119" s="1">
        <f t="shared" si="61"/>
        <v>27517.210016529531</v>
      </c>
      <c r="BC119" s="1">
        <f t="shared" si="61"/>
        <v>34578.192589838109</v>
      </c>
      <c r="BD119" s="1">
        <f t="shared" si="62"/>
        <v>13564.165268947972</v>
      </c>
      <c r="BE119" s="2">
        <f t="shared" si="83"/>
        <v>0.40250950903973925</v>
      </c>
      <c r="BF119" s="2">
        <f t="shared" si="83"/>
        <v>0.31839023806359795</v>
      </c>
      <c r="BG119" s="2">
        <f t="shared" si="83"/>
        <v>0.18099193288069168</v>
      </c>
      <c r="BH119" s="2">
        <f t="shared" si="55"/>
        <v>0.28124264106141261</v>
      </c>
      <c r="BI119" s="2">
        <f t="shared" si="63"/>
        <v>1.6201390486741196E-2</v>
      </c>
      <c r="BJ119" s="2">
        <f t="shared" si="63"/>
        <v>1.0137234369419459E-2</v>
      </c>
      <c r="BK119" s="2">
        <f t="shared" si="63"/>
        <v>3.2758079767888806E-3</v>
      </c>
      <c r="BL119" s="2">
        <f t="shared" si="56"/>
        <v>2078.4569012677252</v>
      </c>
      <c r="BM119" s="2">
        <f t="shared" si="56"/>
        <v>424.94213051211375</v>
      </c>
      <c r="BN119" s="2">
        <f t="shared" si="56"/>
        <v>53.288488434692276</v>
      </c>
      <c r="BO119" s="2">
        <f t="shared" si="64"/>
        <v>1056.1727751140788</v>
      </c>
      <c r="BP119" s="2">
        <f t="shared" si="64"/>
        <v>115.63552932746629</v>
      </c>
      <c r="BQ119" s="2">
        <f t="shared" si="64"/>
        <v>28.891007849928201</v>
      </c>
      <c r="BR119" s="11">
        <f t="shared" si="65"/>
        <v>4.3098993865682694E-2</v>
      </c>
      <c r="BS119" s="17">
        <f t="shared" si="53"/>
        <v>6.417192895069232E-2</v>
      </c>
      <c r="BT119" s="17">
        <f t="shared" si="54"/>
        <v>0.18006983519841707</v>
      </c>
      <c r="BU119" s="12">
        <f>(BU$3*temphigh!$I229+BU$4*temphigh!$I229^2+BU$5*temphigh!$I229^6)*(K119/K$56)^$BW$1</f>
        <v>-0.94377965449396151</v>
      </c>
      <c r="BV119" s="12">
        <f>(BV$3*temphigh!$I229+BV$4*temphigh!$I229^2+BV$5*temphigh!$I229^6)*(L119/L$56)^$BW$1</f>
        <v>-2.0947052732465097</v>
      </c>
      <c r="BW119" s="12">
        <f>(BW$3*temphigh!$I229+BW$4*temphigh!$I229^2+BW$5*temphigh!$I229^6)*(M119/M$56)^$BW$1</f>
        <v>-2.9314479283755945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>
      <c r="A120" s="2">
        <f t="shared" si="37"/>
        <v>2074</v>
      </c>
      <c r="B120" s="5">
        <f t="shared" si="84"/>
        <v>1161.9976606062639</v>
      </c>
      <c r="C120" s="5">
        <f t="shared" si="84"/>
        <v>2947.1178749397845</v>
      </c>
      <c r="D120" s="5">
        <f t="shared" si="84"/>
        <v>4318.7933562616581</v>
      </c>
      <c r="E120" s="15">
        <f t="shared" si="85"/>
        <v>1.5414828971420066E-4</v>
      </c>
      <c r="F120" s="15">
        <f t="shared" si="85"/>
        <v>3.0368246722463436E-4</v>
      </c>
      <c r="G120" s="15">
        <f t="shared" si="85"/>
        <v>6.1995695420436229E-4</v>
      </c>
      <c r="H120" s="5">
        <f t="shared" si="40"/>
        <v>129846.66491013387</v>
      </c>
      <c r="I120" s="5">
        <f t="shared" si="40"/>
        <v>42605.718141569938</v>
      </c>
      <c r="J120" s="5">
        <f t="shared" si="40"/>
        <v>16517.04885289376</v>
      </c>
      <c r="K120" s="5">
        <f t="shared" si="41"/>
        <v>111744.34279186698</v>
      </c>
      <c r="L120" s="5">
        <f t="shared" si="41"/>
        <v>14456.740432359007</v>
      </c>
      <c r="M120" s="5">
        <f t="shared" si="41"/>
        <v>3824.4591695840936</v>
      </c>
      <c r="N120" s="15">
        <f t="shared" si="42"/>
        <v>1.1987445631419957E-2</v>
      </c>
      <c r="O120" s="15">
        <f t="shared" si="42"/>
        <v>1.607488967882631E-2</v>
      </c>
      <c r="P120" s="15">
        <f t="shared" si="42"/>
        <v>1.4724923594936046E-2</v>
      </c>
      <c r="Q120" s="5">
        <f t="shared" si="43"/>
        <v>9154.693189975289</v>
      </c>
      <c r="R120" s="5">
        <f t="shared" si="43"/>
        <v>11655.099679351541</v>
      </c>
      <c r="S120" s="5">
        <f t="shared" si="43"/>
        <v>5800.9091102182247</v>
      </c>
      <c r="T120" s="5">
        <f t="shared" si="86"/>
        <v>70.50387621669914</v>
      </c>
      <c r="U120" s="5">
        <f t="shared" si="86"/>
        <v>273.55716997009813</v>
      </c>
      <c r="V120" s="5">
        <f t="shared" si="86"/>
        <v>351.20735924940459</v>
      </c>
      <c r="W120" s="15">
        <f t="shared" si="45"/>
        <v>-1.0734613539272964E-2</v>
      </c>
      <c r="X120" s="15">
        <f t="shared" si="45"/>
        <v>-1.217998157191269E-2</v>
      </c>
      <c r="Y120" s="15">
        <f t="shared" si="45"/>
        <v>-9.7425357312937999E-3</v>
      </c>
      <c r="Z120" s="5">
        <f t="shared" si="50"/>
        <v>9752.9088170295126</v>
      </c>
      <c r="AA120" s="5">
        <f t="shared" si="50"/>
        <v>23188.225048308952</v>
      </c>
      <c r="AB120" s="5">
        <f t="shared" si="50"/>
        <v>20698.250156690319</v>
      </c>
      <c r="AC120" s="16">
        <f t="shared" si="89"/>
        <v>1.7853125224839765</v>
      </c>
      <c r="AD120" s="16">
        <f t="shared" si="89"/>
        <v>2.9305634053147807</v>
      </c>
      <c r="AE120" s="16">
        <f t="shared" si="89"/>
        <v>4.3804124413642489</v>
      </c>
      <c r="AF120" s="15">
        <f t="shared" si="58"/>
        <v>-4.0504037456468023E-3</v>
      </c>
      <c r="AG120" s="15">
        <f t="shared" si="58"/>
        <v>2.9673830763510267E-4</v>
      </c>
      <c r="AH120" s="15">
        <f t="shared" si="58"/>
        <v>9.7937136394747881E-3</v>
      </c>
      <c r="AI120" s="1">
        <f t="shared" ref="AI120:AK135" si="90">(1-$AI$5)*AI119+AU119</f>
        <v>228307.16312815837</v>
      </c>
      <c r="AJ120" s="1">
        <f t="shared" si="90"/>
        <v>72082.18042461788</v>
      </c>
      <c r="AK120" s="1">
        <f t="shared" si="90"/>
        <v>28170.556201383744</v>
      </c>
      <c r="AL120" s="14">
        <f t="shared" si="87"/>
        <v>39.888056812289307</v>
      </c>
      <c r="AM120" s="14">
        <f t="shared" si="87"/>
        <v>7.8722395807912759</v>
      </c>
      <c r="AN120" s="14">
        <f t="shared" si="87"/>
        <v>2.7168958217430852</v>
      </c>
      <c r="AO120" s="11">
        <f t="shared" si="88"/>
        <v>1.0838388742409407E-2</v>
      </c>
      <c r="AP120" s="11">
        <f t="shared" si="88"/>
        <v>1.3653511227979807E-2</v>
      </c>
      <c r="AQ120" s="11">
        <f t="shared" si="88"/>
        <v>1.2385457405807777E-2</v>
      </c>
      <c r="AR120" s="1">
        <f t="shared" si="51"/>
        <v>129846.66491013387</v>
      </c>
      <c r="AS120" s="1">
        <f t="shared" si="48"/>
        <v>42605.718141569938</v>
      </c>
      <c r="AT120" s="1">
        <f t="shared" si="49"/>
        <v>16517.04885289376</v>
      </c>
      <c r="AU120" s="1">
        <f t="shared" si="59"/>
        <v>25969.332982026775</v>
      </c>
      <c r="AV120" s="1">
        <f t="shared" si="59"/>
        <v>8521.1436283139883</v>
      </c>
      <c r="AW120" s="1">
        <f t="shared" si="59"/>
        <v>3303.4097705787522</v>
      </c>
      <c r="AX120" s="1">
        <f t="shared" si="60"/>
        <v>89395.474233493587</v>
      </c>
      <c r="AY120" s="1">
        <f t="shared" si="60"/>
        <v>11565.392345887207</v>
      </c>
      <c r="AZ120" s="1">
        <f t="shared" si="60"/>
        <v>3059.5673356672746</v>
      </c>
      <c r="BA120" s="1">
        <f t="shared" si="61"/>
        <v>13247.732369521564</v>
      </c>
      <c r="BB120" s="1">
        <f t="shared" si="61"/>
        <v>27572.564366769777</v>
      </c>
      <c r="BC120" s="1">
        <f t="shared" si="61"/>
        <v>34662.75982136216</v>
      </c>
      <c r="BD120" s="1">
        <f t="shared" si="62"/>
        <v>13196.331606416952</v>
      </c>
      <c r="BE120" s="2">
        <f t="shared" ref="BE120:BG135" si="91">BE119</f>
        <v>0.40250950903973925</v>
      </c>
      <c r="BF120" s="2">
        <f t="shared" si="91"/>
        <v>0.31839023806359795</v>
      </c>
      <c r="BG120" s="2">
        <f t="shared" si="91"/>
        <v>0.18099193288069168</v>
      </c>
      <c r="BH120" s="2">
        <f t="shared" si="55"/>
        <v>0.28066614877568302</v>
      </c>
      <c r="BI120" s="2">
        <f t="shared" si="63"/>
        <v>1.6201390486741196E-2</v>
      </c>
      <c r="BJ120" s="2">
        <f t="shared" si="63"/>
        <v>1.0137234369419459E-2</v>
      </c>
      <c r="BK120" s="2">
        <f t="shared" si="63"/>
        <v>3.2758079767888806E-3</v>
      </c>
      <c r="BL120" s="2">
        <f t="shared" si="56"/>
        <v>2103.6965216101148</v>
      </c>
      <c r="BM120" s="2">
        <f t="shared" si="56"/>
        <v>431.90415027852094</v>
      </c>
      <c r="BN120" s="2">
        <f t="shared" si="56"/>
        <v>54.106680385321013</v>
      </c>
      <c r="BO120" s="2">
        <f t="shared" si="64"/>
        <v>1071.7729105016688</v>
      </c>
      <c r="BP120" s="2">
        <f t="shared" si="64"/>
        <v>117.00114789902199</v>
      </c>
      <c r="BQ120" s="2">
        <f t="shared" si="64"/>
        <v>28.886041812609641</v>
      </c>
      <c r="BR120" s="11">
        <f t="shared" si="65"/>
        <v>4.2925802018844966E-2</v>
      </c>
      <c r="BS120" s="17">
        <f t="shared" si="53"/>
        <v>6.1520459062925317E-2</v>
      </c>
      <c r="BT120" s="17">
        <f t="shared" si="54"/>
        <v>0.17482508271690977</v>
      </c>
      <c r="BU120" s="12">
        <f>(BU$3*temphigh!$I230+BU$4*temphigh!$I230^2+BU$5*temphigh!$I230^6)*(K120/K$56)^$BW$1</f>
        <v>-1.1032189917256228</v>
      </c>
      <c r="BV120" s="12">
        <f>(BV$3*temphigh!$I230+BV$4*temphigh!$I230^2+BV$5*temphigh!$I230^6)*(L120/L$56)^$BW$1</f>
        <v>-2.2139642411699092</v>
      </c>
      <c r="BW120" s="12">
        <f>(BW$3*temphigh!$I230+BW$4*temphigh!$I230^2+BW$5*temphigh!$I230^6)*(M120/M$56)^$BW$1</f>
        <v>-3.0336439907605177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>
      <c r="A121" s="2">
        <f t="shared" si="37"/>
        <v>2075</v>
      </c>
      <c r="B121" s="5">
        <f t="shared" si="84"/>
        <v>1162.1678245606965</v>
      </c>
      <c r="C121" s="5">
        <f t="shared" si="84"/>
        <v>2947.9681135658748</v>
      </c>
      <c r="D121" s="5">
        <f t="shared" si="84"/>
        <v>4321.3369489378947</v>
      </c>
      <c r="E121" s="15">
        <f t="shared" si="85"/>
        <v>1.4644087522849061E-4</v>
      </c>
      <c r="F121" s="15">
        <f t="shared" si="85"/>
        <v>2.8849834386340264E-4</v>
      </c>
      <c r="G121" s="15">
        <f t="shared" si="85"/>
        <v>5.8895910649414413E-4</v>
      </c>
      <c r="H121" s="5">
        <f t="shared" si="40"/>
        <v>131398.8425244629</v>
      </c>
      <c r="I121" s="5">
        <f t="shared" si="40"/>
        <v>43294.436791340864</v>
      </c>
      <c r="J121" s="5">
        <f t="shared" si="40"/>
        <v>16767.084163322961</v>
      </c>
      <c r="K121" s="5">
        <f t="shared" si="41"/>
        <v>113063.56943252332</v>
      </c>
      <c r="L121" s="5">
        <f t="shared" si="41"/>
        <v>14686.195753648002</v>
      </c>
      <c r="M121" s="5">
        <f t="shared" si="41"/>
        <v>3880.0686827820737</v>
      </c>
      <c r="N121" s="15">
        <f t="shared" si="42"/>
        <v>1.1805757747517465E-2</v>
      </c>
      <c r="O121" s="15">
        <f t="shared" si="42"/>
        <v>1.5871857308539461E-2</v>
      </c>
      <c r="P121" s="15">
        <f t="shared" si="42"/>
        <v>1.4540490754939128E-2</v>
      </c>
      <c r="Q121" s="5">
        <f t="shared" si="43"/>
        <v>9164.6808974198429</v>
      </c>
      <c r="R121" s="5">
        <f t="shared" si="43"/>
        <v>11699.249948443825</v>
      </c>
      <c r="S121" s="5">
        <f t="shared" si="43"/>
        <v>5831.3522536512965</v>
      </c>
      <c r="T121" s="5">
        <f t="shared" si="86"/>
        <v>69.747044352492139</v>
      </c>
      <c r="U121" s="5">
        <f t="shared" si="86"/>
        <v>270.22524868099777</v>
      </c>
      <c r="V121" s="5">
        <f t="shared" si="86"/>
        <v>347.78570900282392</v>
      </c>
      <c r="W121" s="15">
        <f t="shared" si="45"/>
        <v>-1.0734613539272964E-2</v>
      </c>
      <c r="X121" s="15">
        <f t="shared" si="45"/>
        <v>-1.217998157191269E-2</v>
      </c>
      <c r="Y121" s="15">
        <f t="shared" si="45"/>
        <v>-9.7425357312937999E-3</v>
      </c>
      <c r="Z121" s="5">
        <f t="shared" si="50"/>
        <v>9725.823926118559</v>
      </c>
      <c r="AA121" s="5">
        <f t="shared" si="50"/>
        <v>23287.977279346862</v>
      </c>
      <c r="AB121" s="5">
        <f t="shared" si="50"/>
        <v>21015.121581789179</v>
      </c>
      <c r="AC121" s="16">
        <f t="shared" si="89"/>
        <v>1.7780812859557573</v>
      </c>
      <c r="AD121" s="16">
        <f t="shared" si="89"/>
        <v>2.9314330157400912</v>
      </c>
      <c r="AE121" s="16">
        <f t="shared" si="89"/>
        <v>4.423312946437763</v>
      </c>
      <c r="AF121" s="15">
        <f t="shared" si="58"/>
        <v>-4.0504037456468023E-3</v>
      </c>
      <c r="AG121" s="15">
        <f t="shared" si="58"/>
        <v>2.9673830763510267E-4</v>
      </c>
      <c r="AH121" s="15">
        <f t="shared" si="58"/>
        <v>9.7937136394747881E-3</v>
      </c>
      <c r="AI121" s="1">
        <f t="shared" si="90"/>
        <v>231445.77979736929</v>
      </c>
      <c r="AJ121" s="1">
        <f t="shared" si="90"/>
        <v>73395.106010470088</v>
      </c>
      <c r="AK121" s="1">
        <f t="shared" si="90"/>
        <v>28656.910351824125</v>
      </c>
      <c r="AL121" s="14">
        <f t="shared" si="87"/>
        <v>40.316055855541094</v>
      </c>
      <c r="AM121" s="14">
        <f t="shared" si="87"/>
        <v>7.978648455181899</v>
      </c>
      <c r="AN121" s="14">
        <f t="shared" si="87"/>
        <v>2.7502093192445392</v>
      </c>
      <c r="AO121" s="11">
        <f t="shared" si="88"/>
        <v>1.0730004854985313E-2</v>
      </c>
      <c r="AP121" s="11">
        <f t="shared" si="88"/>
        <v>1.3516976115700009E-2</v>
      </c>
      <c r="AQ121" s="11">
        <f t="shared" si="88"/>
        <v>1.2261602831749699E-2</v>
      </c>
      <c r="AR121" s="1">
        <f t="shared" si="51"/>
        <v>131398.8425244629</v>
      </c>
      <c r="AS121" s="1">
        <f t="shared" si="48"/>
        <v>43294.436791340864</v>
      </c>
      <c r="AT121" s="1">
        <f t="shared" si="49"/>
        <v>16767.084163322961</v>
      </c>
      <c r="AU121" s="1">
        <f t="shared" si="59"/>
        <v>26279.768504892581</v>
      </c>
      <c r="AV121" s="1">
        <f t="shared" si="59"/>
        <v>8658.8873582681736</v>
      </c>
      <c r="AW121" s="1">
        <f t="shared" si="59"/>
        <v>3353.4168326645922</v>
      </c>
      <c r="AX121" s="1">
        <f t="shared" si="60"/>
        <v>90450.855546018662</v>
      </c>
      <c r="AY121" s="1">
        <f t="shared" si="60"/>
        <v>11748.956602918402</v>
      </c>
      <c r="AZ121" s="1">
        <f t="shared" si="60"/>
        <v>3104.054946225659</v>
      </c>
      <c r="BA121" s="1">
        <f t="shared" si="61"/>
        <v>13263.3122935747</v>
      </c>
      <c r="BB121" s="1">
        <f t="shared" si="61"/>
        <v>27626.941298061527</v>
      </c>
      <c r="BC121" s="1">
        <f t="shared" si="61"/>
        <v>34745.556688688055</v>
      </c>
      <c r="BD121" s="1">
        <f t="shared" si="62"/>
        <v>12837.899794774939</v>
      </c>
      <c r="BE121" s="2">
        <f t="shared" si="91"/>
        <v>0.40250950903973925</v>
      </c>
      <c r="BF121" s="2">
        <f t="shared" si="91"/>
        <v>0.31839023806359795</v>
      </c>
      <c r="BG121" s="2">
        <f t="shared" si="91"/>
        <v>0.18099193288069168</v>
      </c>
      <c r="BH121" s="2">
        <f t="shared" si="55"/>
        <v>0.28009014316088604</v>
      </c>
      <c r="BI121" s="2">
        <f t="shared" si="63"/>
        <v>1.6201390486741196E-2</v>
      </c>
      <c r="BJ121" s="2">
        <f t="shared" si="63"/>
        <v>1.0137234369419459E-2</v>
      </c>
      <c r="BK121" s="2">
        <f t="shared" si="63"/>
        <v>3.2758079767888806E-3</v>
      </c>
      <c r="BL121" s="2">
        <f t="shared" si="56"/>
        <v>2128.8439572446377</v>
      </c>
      <c r="BM121" s="2">
        <f t="shared" si="56"/>
        <v>438.8858526458389</v>
      </c>
      <c r="BN121" s="2">
        <f t="shared" si="56"/>
        <v>54.92574804970387</v>
      </c>
      <c r="BO121" s="2">
        <f t="shared" si="64"/>
        <v>1087.6052043442444</v>
      </c>
      <c r="BP121" s="2">
        <f t="shared" si="64"/>
        <v>118.38319723069581</v>
      </c>
      <c r="BQ121" s="2">
        <f t="shared" si="64"/>
        <v>28.881174535985625</v>
      </c>
      <c r="BR121" s="11">
        <f t="shared" si="65"/>
        <v>4.2753390797947349E-2</v>
      </c>
      <c r="BS121" s="17">
        <f t="shared" si="53"/>
        <v>5.8988337371495662E-2</v>
      </c>
      <c r="BT121" s="17">
        <f t="shared" si="54"/>
        <v>0.16973309001641726</v>
      </c>
      <c r="BU121" s="12">
        <f>(BU$3*temphigh!$I231+BU$4*temphigh!$I231^2+BU$5*temphigh!$I231^6)*(K121/K$56)^$BW$1</f>
        <v>-1.2656949492440561</v>
      </c>
      <c r="BV121" s="12">
        <f>(BV$3*temphigh!$I231+BV$4*temphigh!$I231^2+BV$5*temphigh!$I231^6)*(L121/L$56)^$BW$1</f>
        <v>-2.335092010556834</v>
      </c>
      <c r="BW121" s="12">
        <f>(BW$3*temphigh!$I231+BW$4*temphigh!$I231^2+BW$5*temphigh!$I231^6)*(M121/M$56)^$BW$1</f>
        <v>-3.1373318279119675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>
      <c r="A122" s="2">
        <f t="shared" ref="A122:A185" si="92">1+A121</f>
        <v>2076</v>
      </c>
      <c r="B122" s="5">
        <f t="shared" ref="B122:D137" si="93">B121*(1+E122)</f>
        <v>1162.3295039904181</v>
      </c>
      <c r="C122" s="5">
        <f t="shared" si="93"/>
        <v>2948.7760732884744</v>
      </c>
      <c r="D122" s="5">
        <f t="shared" si="93"/>
        <v>4323.7547851487852</v>
      </c>
      <c r="E122" s="15">
        <f t="shared" ref="E122:G137" si="94">E121*$E$5</f>
        <v>1.3911883146706607E-4</v>
      </c>
      <c r="F122" s="15">
        <f t="shared" si="94"/>
        <v>2.7407342667023251E-4</v>
      </c>
      <c r="G122" s="15">
        <f t="shared" si="94"/>
        <v>5.5951115116943694E-4</v>
      </c>
      <c r="H122" s="5">
        <f t="shared" ref="H122:J185" si="95">AR122</f>
        <v>132944.88699373268</v>
      </c>
      <c r="I122" s="5">
        <f t="shared" si="95"/>
        <v>43984.940443510408</v>
      </c>
      <c r="J122" s="5">
        <f t="shared" si="95"/>
        <v>17017.339739260919</v>
      </c>
      <c r="K122" s="5">
        <f t="shared" ref="K122:M185" si="96">H122/B122*1000</f>
        <v>114377.96815560198</v>
      </c>
      <c r="L122" s="5">
        <f t="shared" si="96"/>
        <v>14916.337948462262</v>
      </c>
      <c r="M122" s="5">
        <f t="shared" si="96"/>
        <v>3935.7781800466587</v>
      </c>
      <c r="N122" s="15">
        <f t="shared" ref="N122:P185" si="97">K122/K121-1</f>
        <v>1.1625307158404263E-2</v>
      </c>
      <c r="O122" s="15">
        <f t="shared" si="97"/>
        <v>1.5670647366734958E-2</v>
      </c>
      <c r="P122" s="15">
        <f t="shared" si="97"/>
        <v>1.4357863692412876E-2</v>
      </c>
      <c r="Q122" s="5">
        <f t="shared" ref="Q122:S185" si="98">T122*H122/1000</f>
        <v>9172.9760867518798</v>
      </c>
      <c r="R122" s="5">
        <f t="shared" si="98"/>
        <v>11741.07213950048</v>
      </c>
      <c r="S122" s="5">
        <f t="shared" si="98"/>
        <v>5860.7274642219254</v>
      </c>
      <c r="T122" s="5">
        <f t="shared" ref="T122:V137" si="99">T121*(1+W122)</f>
        <v>68.998336785861611</v>
      </c>
      <c r="U122" s="5">
        <f t="shared" si="99"/>
        <v>266.93391013179769</v>
      </c>
      <c r="V122" s="5">
        <f t="shared" si="99"/>
        <v>344.39739430603055</v>
      </c>
      <c r="W122" s="15">
        <f t="shared" ref="W122:Y185" si="100">T$5-1</f>
        <v>-1.0734613539272964E-2</v>
      </c>
      <c r="X122" s="15">
        <f t="shared" si="100"/>
        <v>-1.217998157191269E-2</v>
      </c>
      <c r="Y122" s="15">
        <f t="shared" si="100"/>
        <v>-9.7425357312937999E-3</v>
      </c>
      <c r="Z122" s="5">
        <f t="shared" si="50"/>
        <v>9696.9982415638497</v>
      </c>
      <c r="AA122" s="5">
        <f t="shared" si="50"/>
        <v>23383.130251001319</v>
      </c>
      <c r="AB122" s="5">
        <f t="shared" si="50"/>
        <v>21332.305044640383</v>
      </c>
      <c r="AC122" s="16">
        <f t="shared" si="89"/>
        <v>1.7708793388550577</v>
      </c>
      <c r="AD122" s="16">
        <f t="shared" si="89"/>
        <v>2.9323028842121275</v>
      </c>
      <c r="AE122" s="16">
        <f t="shared" si="89"/>
        <v>4.4666336067729562</v>
      </c>
      <c r="AF122" s="15">
        <f t="shared" si="58"/>
        <v>-4.0504037456468023E-3</v>
      </c>
      <c r="AG122" s="15">
        <f t="shared" si="58"/>
        <v>2.9673830763510267E-4</v>
      </c>
      <c r="AH122" s="15">
        <f t="shared" si="58"/>
        <v>9.7937136394747881E-3</v>
      </c>
      <c r="AI122" s="1">
        <f t="shared" si="90"/>
        <v>234580.97032252495</v>
      </c>
      <c r="AJ122" s="1">
        <f t="shared" si="90"/>
        <v>74714.482767691254</v>
      </c>
      <c r="AK122" s="1">
        <f t="shared" si="90"/>
        <v>29144.636149306305</v>
      </c>
      <c r="AL122" s="14">
        <f t="shared" ref="AL122:AN137" si="101">AL121*(1+AO122)</f>
        <v>40.744321415854273</v>
      </c>
      <c r="AM122" s="14">
        <f t="shared" si="101"/>
        <v>8.0854171837801161</v>
      </c>
      <c r="AN122" s="14">
        <f t="shared" si="101"/>
        <v>2.7835940738775249</v>
      </c>
      <c r="AO122" s="11">
        <f t="shared" ref="AO122:AQ137" si="102">AO$5*AO121</f>
        <v>1.062270480643546E-2</v>
      </c>
      <c r="AP122" s="11">
        <f t="shared" si="102"/>
        <v>1.3381806354543009E-2</v>
      </c>
      <c r="AQ122" s="11">
        <f t="shared" si="102"/>
        <v>1.2138986803432202E-2</v>
      </c>
      <c r="AR122" s="1">
        <f t="shared" si="51"/>
        <v>132944.88699373268</v>
      </c>
      <c r="AS122" s="1">
        <f t="shared" si="48"/>
        <v>43984.940443510408</v>
      </c>
      <c r="AT122" s="1">
        <f t="shared" si="49"/>
        <v>17017.339739260919</v>
      </c>
      <c r="AU122" s="1">
        <f t="shared" si="59"/>
        <v>26588.977398746538</v>
      </c>
      <c r="AV122" s="1">
        <f t="shared" si="59"/>
        <v>8796.9880887020827</v>
      </c>
      <c r="AW122" s="1">
        <f t="shared" si="59"/>
        <v>3403.4679478521839</v>
      </c>
      <c r="AX122" s="1">
        <f t="shared" si="60"/>
        <v>91502.374524481595</v>
      </c>
      <c r="AY122" s="1">
        <f t="shared" si="60"/>
        <v>11933.07035876981</v>
      </c>
      <c r="AZ122" s="1">
        <f t="shared" si="60"/>
        <v>3148.6225440373273</v>
      </c>
      <c r="BA122" s="1">
        <f t="shared" si="61"/>
        <v>13278.591967933986</v>
      </c>
      <c r="BB122" s="1">
        <f t="shared" si="61"/>
        <v>27680.364012880473</v>
      </c>
      <c r="BC122" s="1">
        <f t="shared" si="61"/>
        <v>34826.635650183736</v>
      </c>
      <c r="BD122" s="1">
        <f t="shared" si="62"/>
        <v>12488.66276335112</v>
      </c>
      <c r="BE122" s="2">
        <f t="shared" si="91"/>
        <v>0.40250950903973925</v>
      </c>
      <c r="BF122" s="2">
        <f t="shared" si="91"/>
        <v>0.31839023806359795</v>
      </c>
      <c r="BG122" s="2">
        <f t="shared" si="91"/>
        <v>0.18099193288069168</v>
      </c>
      <c r="BH122" s="2">
        <f t="shared" si="55"/>
        <v>0.27951459882951213</v>
      </c>
      <c r="BI122" s="2">
        <f t="shared" si="63"/>
        <v>1.6201390486741196E-2</v>
      </c>
      <c r="BJ122" s="2">
        <f t="shared" si="63"/>
        <v>1.0137234369419459E-2</v>
      </c>
      <c r="BK122" s="2">
        <f t="shared" si="63"/>
        <v>3.2758079767888806E-3</v>
      </c>
      <c r="BL122" s="2">
        <f t="shared" si="56"/>
        <v>2153.8920274011439</v>
      </c>
      <c r="BM122" s="2">
        <f t="shared" si="56"/>
        <v>445.88565000082167</v>
      </c>
      <c r="BN122" s="2">
        <f t="shared" si="56"/>
        <v>55.745537261597327</v>
      </c>
      <c r="BO122" s="2">
        <f t="shared" si="64"/>
        <v>1103.6731132697632</v>
      </c>
      <c r="BP122" s="2">
        <f t="shared" si="64"/>
        <v>119.78187273213995</v>
      </c>
      <c r="BQ122" s="2">
        <f t="shared" si="64"/>
        <v>28.876403233977488</v>
      </c>
      <c r="BR122" s="11">
        <f t="shared" si="65"/>
        <v>4.2581787981265967E-2</v>
      </c>
      <c r="BS122" s="17">
        <f t="shared" si="53"/>
        <v>5.6569787153946297E-2</v>
      </c>
      <c r="BT122" s="17">
        <f t="shared" si="54"/>
        <v>0.16478940778292939</v>
      </c>
      <c r="BU122" s="12">
        <f>(BU$3*temphigh!$I232+BU$4*temphigh!$I232^2+BU$5*temphigh!$I232^6)*(K122/K$56)^$BW$1</f>
        <v>-1.4312047450922916</v>
      </c>
      <c r="BV122" s="12">
        <f>(BV$3*temphigh!$I232+BV$4*temphigh!$I232^2+BV$5*temphigh!$I232^6)*(L122/L$56)^$BW$1</f>
        <v>-2.458081159785293</v>
      </c>
      <c r="BW122" s="12">
        <f>(BW$3*temphigh!$I232+BW$4*temphigh!$I232^2+BW$5*temphigh!$I232^6)*(M122/M$56)^$BW$1</f>
        <v>-3.2425047470032973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>
      <c r="A123" s="2">
        <f t="shared" si="92"/>
        <v>2077</v>
      </c>
      <c r="B123" s="5">
        <f t="shared" si="93"/>
        <v>1162.4831208166743</v>
      </c>
      <c r="C123" s="5">
        <f t="shared" si="93"/>
        <v>2949.5438453932193</v>
      </c>
      <c r="D123" s="5">
        <f t="shared" si="93"/>
        <v>4326.0530147151367</v>
      </c>
      <c r="E123" s="15">
        <f t="shared" si="94"/>
        <v>1.3216288989371277E-4</v>
      </c>
      <c r="F123" s="15">
        <f t="shared" si="94"/>
        <v>2.6036975533672089E-4</v>
      </c>
      <c r="G123" s="15">
        <f t="shared" si="94"/>
        <v>5.3153559361096504E-4</v>
      </c>
      <c r="H123" s="5">
        <f t="shared" si="95"/>
        <v>134484.35789161111</v>
      </c>
      <c r="I123" s="5">
        <f t="shared" si="95"/>
        <v>44677.071994578029</v>
      </c>
      <c r="J123" s="5">
        <f t="shared" si="95"/>
        <v>17267.768600019881</v>
      </c>
      <c r="K123" s="5">
        <f t="shared" si="96"/>
        <v>115687.14889996199</v>
      </c>
      <c r="L123" s="5">
        <f t="shared" si="96"/>
        <v>15147.112345645397</v>
      </c>
      <c r="M123" s="5">
        <f t="shared" si="96"/>
        <v>3991.5758177912517</v>
      </c>
      <c r="N123" s="15">
        <f t="shared" si="97"/>
        <v>1.144609198319535E-2</v>
      </c>
      <c r="O123" s="15">
        <f t="shared" si="97"/>
        <v>1.5471250247915291E-2</v>
      </c>
      <c r="P123" s="15">
        <f t="shared" si="97"/>
        <v>1.4177028072230202E-2</v>
      </c>
      <c r="Q123" s="5">
        <f t="shared" si="98"/>
        <v>9179.5884242901957</v>
      </c>
      <c r="R123" s="5">
        <f t="shared" si="98"/>
        <v>11780.569185679935</v>
      </c>
      <c r="S123" s="5">
        <f t="shared" si="98"/>
        <v>5889.0358996566492</v>
      </c>
      <c r="T123" s="5">
        <f t="shared" si="99"/>
        <v>68.257666305612787</v>
      </c>
      <c r="U123" s="5">
        <f t="shared" si="99"/>
        <v>263.68266002547381</v>
      </c>
      <c r="V123" s="5">
        <f t="shared" si="99"/>
        <v>341.04209038623958</v>
      </c>
      <c r="W123" s="15">
        <f t="shared" si="100"/>
        <v>-1.0734613539272964E-2</v>
      </c>
      <c r="X123" s="15">
        <f t="shared" si="100"/>
        <v>-1.217998157191269E-2</v>
      </c>
      <c r="Y123" s="15">
        <f t="shared" si="100"/>
        <v>-9.7425357312937999E-3</v>
      </c>
      <c r="Z123" s="5">
        <f t="shared" si="50"/>
        <v>9666.4629366626123</v>
      </c>
      <c r="AA123" s="5">
        <f t="shared" si="50"/>
        <v>23473.683164769005</v>
      </c>
      <c r="AB123" s="5">
        <f t="shared" si="50"/>
        <v>21649.740628851319</v>
      </c>
      <c r="AC123" s="16">
        <f t="shared" si="89"/>
        <v>1.7637065625478705</v>
      </c>
      <c r="AD123" s="16">
        <f t="shared" si="89"/>
        <v>2.9331730108074621</v>
      </c>
      <c r="AE123" s="16">
        <f t="shared" si="89"/>
        <v>4.510378537250145</v>
      </c>
      <c r="AF123" s="15">
        <f t="shared" si="58"/>
        <v>-4.0504037456468023E-3</v>
      </c>
      <c r="AG123" s="15">
        <f t="shared" si="58"/>
        <v>2.9673830763510267E-4</v>
      </c>
      <c r="AH123" s="15">
        <f t="shared" si="58"/>
        <v>9.7937136394747881E-3</v>
      </c>
      <c r="AI123" s="1">
        <f t="shared" si="90"/>
        <v>237711.85068901899</v>
      </c>
      <c r="AJ123" s="1">
        <f t="shared" si="90"/>
        <v>76040.022579624216</v>
      </c>
      <c r="AK123" s="1">
        <f t="shared" si="90"/>
        <v>29633.640482227856</v>
      </c>
      <c r="AL123" s="14">
        <f t="shared" si="101"/>
        <v>41.172808165804028</v>
      </c>
      <c r="AM123" s="14">
        <f t="shared" si="101"/>
        <v>8.1925326959586648</v>
      </c>
      <c r="AN123" s="14">
        <f t="shared" si="101"/>
        <v>2.8170461854891471</v>
      </c>
      <c r="AO123" s="11">
        <f t="shared" si="102"/>
        <v>1.0516477758371105E-2</v>
      </c>
      <c r="AP123" s="11">
        <f t="shared" si="102"/>
        <v>1.3247988290997579E-2</v>
      </c>
      <c r="AQ123" s="11">
        <f t="shared" si="102"/>
        <v>1.2017596935397879E-2</v>
      </c>
      <c r="AR123" s="1">
        <f t="shared" si="51"/>
        <v>134484.35789161111</v>
      </c>
      <c r="AS123" s="1">
        <f t="shared" si="48"/>
        <v>44677.071994578029</v>
      </c>
      <c r="AT123" s="1">
        <f t="shared" si="49"/>
        <v>17267.768600019881</v>
      </c>
      <c r="AU123" s="1">
        <f t="shared" si="59"/>
        <v>26896.871578322225</v>
      </c>
      <c r="AV123" s="1">
        <f t="shared" si="59"/>
        <v>8935.4143989156055</v>
      </c>
      <c r="AW123" s="1">
        <f t="shared" si="59"/>
        <v>3453.5537200039762</v>
      </c>
      <c r="AX123" s="1">
        <f t="shared" si="60"/>
        <v>92549.719119969595</v>
      </c>
      <c r="AY123" s="1">
        <f t="shared" si="60"/>
        <v>12117.689876516317</v>
      </c>
      <c r="AZ123" s="1">
        <f t="shared" si="60"/>
        <v>3193.2606542330009</v>
      </c>
      <c r="BA123" s="1">
        <f t="shared" si="61"/>
        <v>13293.577219677283</v>
      </c>
      <c r="BB123" s="1">
        <f t="shared" si="61"/>
        <v>27732.854871819418</v>
      </c>
      <c r="BC123" s="1">
        <f t="shared" si="61"/>
        <v>34906.047144733573</v>
      </c>
      <c r="BD123" s="1">
        <f t="shared" si="62"/>
        <v>12148.415810512592</v>
      </c>
      <c r="BE123" s="2">
        <f t="shared" si="91"/>
        <v>0.40250950903973925</v>
      </c>
      <c r="BF123" s="2">
        <f t="shared" si="91"/>
        <v>0.31839023806359795</v>
      </c>
      <c r="BG123" s="2">
        <f t="shared" si="91"/>
        <v>0.18099193288069168</v>
      </c>
      <c r="BH123" s="2">
        <f t="shared" si="55"/>
        <v>0.27893949297364606</v>
      </c>
      <c r="BI123" s="2">
        <f t="shared" si="63"/>
        <v>1.6201390486741196E-2</v>
      </c>
      <c r="BJ123" s="2">
        <f t="shared" si="63"/>
        <v>1.0137234369419459E-2</v>
      </c>
      <c r="BK123" s="2">
        <f t="shared" si="63"/>
        <v>3.2758079767888806E-3</v>
      </c>
      <c r="BL123" s="2">
        <f t="shared" si="56"/>
        <v>2178.8335965606466</v>
      </c>
      <c r="BM123" s="2">
        <f t="shared" si="56"/>
        <v>452.90194974846395</v>
      </c>
      <c r="BN123" s="2">
        <f t="shared" si="56"/>
        <v>56.565894121289688</v>
      </c>
      <c r="BO123" s="2">
        <f t="shared" si="64"/>
        <v>1119.9801462677729</v>
      </c>
      <c r="BP123" s="2">
        <f t="shared" si="64"/>
        <v>121.19737229552221</v>
      </c>
      <c r="BQ123" s="2">
        <f t="shared" si="64"/>
        <v>28.871725246344774</v>
      </c>
      <c r="BR123" s="11">
        <f t="shared" si="65"/>
        <v>4.2411019845992798E-2</v>
      </c>
      <c r="BS123" s="17">
        <f t="shared" si="53"/>
        <v>5.4259327954962119E-2</v>
      </c>
      <c r="BT123" s="17">
        <f t="shared" si="54"/>
        <v>0.15998971629410619</v>
      </c>
      <c r="BU123" s="12">
        <f>(BU$3*temphigh!$I233+BU$4*temphigh!$I233^2+BU$5*temphigh!$I233^6)*(K123/K$56)^$BW$1</f>
        <v>-1.5997441419901892</v>
      </c>
      <c r="BV123" s="12">
        <f>(BV$3*temphigh!$I233+BV$4*temphigh!$I233^2+BV$5*temphigh!$I233^6)*(L123/L$56)^$BW$1</f>
        <v>-2.582923268210553</v>
      </c>
      <c r="BW123" s="12">
        <f>(BW$3*temphigh!$I233+BW$4*temphigh!$I233^2+BW$5*temphigh!$I233^6)*(M123/M$56)^$BW$1</f>
        <v>-3.3491552278578238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>
      <c r="A124" s="2">
        <f t="shared" si="92"/>
        <v>2078</v>
      </c>
      <c r="B124" s="5">
        <f t="shared" si="93"/>
        <v>1162.6290760889392</v>
      </c>
      <c r="C124" s="5">
        <f t="shared" si="93"/>
        <v>2950.27341880213</v>
      </c>
      <c r="D124" s="5">
        <f t="shared" si="93"/>
        <v>4328.2374933144465</v>
      </c>
      <c r="E124" s="15">
        <f t="shared" si="94"/>
        <v>1.2555474539902711E-4</v>
      </c>
      <c r="F124" s="15">
        <f t="shared" si="94"/>
        <v>2.4735126756988485E-4</v>
      </c>
      <c r="G124" s="15">
        <f t="shared" si="94"/>
        <v>5.0495881393041678E-4</v>
      </c>
      <c r="H124" s="5">
        <f t="shared" si="95"/>
        <v>136016.81789580901</v>
      </c>
      <c r="I124" s="5">
        <f t="shared" si="95"/>
        <v>45370.673961162596</v>
      </c>
      <c r="J124" s="5">
        <f t="shared" si="95"/>
        <v>17518.32387043523</v>
      </c>
      <c r="K124" s="5">
        <f t="shared" si="96"/>
        <v>116990.72446507776</v>
      </c>
      <c r="L124" s="5">
        <f t="shared" si="96"/>
        <v>15378.464135566119</v>
      </c>
      <c r="M124" s="5">
        <f t="shared" si="96"/>
        <v>4047.4497754558688</v>
      </c>
      <c r="N124" s="15">
        <f t="shared" si="97"/>
        <v>1.1268110395243669E-2</v>
      </c>
      <c r="O124" s="15">
        <f t="shared" si="97"/>
        <v>1.5273656433084648E-2</v>
      </c>
      <c r="P124" s="15">
        <f t="shared" si="97"/>
        <v>1.3997969778145158E-2</v>
      </c>
      <c r="Q124" s="5">
        <f t="shared" si="98"/>
        <v>9184.5283701122426</v>
      </c>
      <c r="R124" s="5">
        <f t="shared" si="98"/>
        <v>11817.745274925304</v>
      </c>
      <c r="S124" s="5">
        <f t="shared" si="98"/>
        <v>5916.279151523574</v>
      </c>
      <c r="T124" s="5">
        <f t="shared" si="99"/>
        <v>67.524946636729382</v>
      </c>
      <c r="U124" s="5">
        <f t="shared" si="99"/>
        <v>260.47101008553062</v>
      </c>
      <c r="V124" s="5">
        <f t="shared" si="99"/>
        <v>337.71947563477653</v>
      </c>
      <c r="W124" s="15">
        <f t="shared" si="100"/>
        <v>-1.0734613539272964E-2</v>
      </c>
      <c r="X124" s="15">
        <f t="shared" si="100"/>
        <v>-1.217998157191269E-2</v>
      </c>
      <c r="Y124" s="15">
        <f t="shared" si="100"/>
        <v>-9.7425357312937999E-3</v>
      </c>
      <c r="Z124" s="5">
        <f t="shared" si="50"/>
        <v>9634.2497029022034</v>
      </c>
      <c r="AA124" s="5">
        <f t="shared" si="50"/>
        <v>23559.637767025768</v>
      </c>
      <c r="AB124" s="5">
        <f t="shared" si="50"/>
        <v>21967.368532135504</v>
      </c>
      <c r="AC124" s="16">
        <f t="shared" si="89"/>
        <v>1.7565628388807049</v>
      </c>
      <c r="AD124" s="16">
        <f t="shared" si="89"/>
        <v>2.9340433956026901</v>
      </c>
      <c r="AE124" s="16">
        <f t="shared" si="89"/>
        <v>4.5545518930496058</v>
      </c>
      <c r="AF124" s="15">
        <f t="shared" si="58"/>
        <v>-4.0504037456468023E-3</v>
      </c>
      <c r="AG124" s="15">
        <f t="shared" si="58"/>
        <v>2.9673830763510267E-4</v>
      </c>
      <c r="AH124" s="15">
        <f t="shared" si="58"/>
        <v>9.7937136394747881E-3</v>
      </c>
      <c r="AI124" s="1">
        <f t="shared" si="90"/>
        <v>240837.53719843933</v>
      </c>
      <c r="AJ124" s="1">
        <f t="shared" si="90"/>
        <v>77371.434720577396</v>
      </c>
      <c r="AK124" s="1">
        <f t="shared" si="90"/>
        <v>30123.830154009047</v>
      </c>
      <c r="AL124" s="14">
        <f t="shared" si="101"/>
        <v>41.601471157916137</v>
      </c>
      <c r="AM124" s="14">
        <f t="shared" si="101"/>
        <v>8.2999819274160433</v>
      </c>
      <c r="AN124" s="14">
        <f t="shared" si="101"/>
        <v>2.8505617698386994</v>
      </c>
      <c r="AO124" s="11">
        <f t="shared" si="102"/>
        <v>1.0411312980787395E-2</v>
      </c>
      <c r="AP124" s="11">
        <f t="shared" si="102"/>
        <v>1.3115508408087603E-2</v>
      </c>
      <c r="AQ124" s="11">
        <f t="shared" si="102"/>
        <v>1.18974209660439E-2</v>
      </c>
      <c r="AR124" s="1">
        <f t="shared" si="51"/>
        <v>136016.81789580901</v>
      </c>
      <c r="AS124" s="1">
        <f t="shared" si="48"/>
        <v>45370.673961162596</v>
      </c>
      <c r="AT124" s="1">
        <f t="shared" si="49"/>
        <v>17518.32387043523</v>
      </c>
      <c r="AU124" s="1">
        <f t="shared" si="59"/>
        <v>27203.363579161804</v>
      </c>
      <c r="AV124" s="1">
        <f t="shared" si="59"/>
        <v>9074.1347922325203</v>
      </c>
      <c r="AW124" s="1">
        <f t="shared" si="59"/>
        <v>3503.6647740870462</v>
      </c>
      <c r="AX124" s="1">
        <f t="shared" si="60"/>
        <v>93592.579572062212</v>
      </c>
      <c r="AY124" s="1">
        <f t="shared" si="60"/>
        <v>12302.771308452893</v>
      </c>
      <c r="AZ124" s="1">
        <f t="shared" si="60"/>
        <v>3237.9598203646947</v>
      </c>
      <c r="BA124" s="1">
        <f t="shared" si="61"/>
        <v>13308.273664290276</v>
      </c>
      <c r="BB124" s="1">
        <f t="shared" si="61"/>
        <v>27784.435428951529</v>
      </c>
      <c r="BC124" s="1">
        <f t="shared" si="61"/>
        <v>34983.839670349589</v>
      </c>
      <c r="BD124" s="1">
        <f t="shared" si="62"/>
        <v>11816.956750797786</v>
      </c>
      <c r="BE124" s="2">
        <f t="shared" si="91"/>
        <v>0.40250950903973925</v>
      </c>
      <c r="BF124" s="2">
        <f t="shared" si="91"/>
        <v>0.31839023806359795</v>
      </c>
      <c r="BG124" s="2">
        <f t="shared" si="91"/>
        <v>0.18099193288069168</v>
      </c>
      <c r="BH124" s="2">
        <f t="shared" si="55"/>
        <v>0.27836480528246454</v>
      </c>
      <c r="BI124" s="2">
        <f t="shared" si="63"/>
        <v>1.6201390486741196E-2</v>
      </c>
      <c r="BJ124" s="2">
        <f t="shared" si="63"/>
        <v>1.0137234369419459E-2</v>
      </c>
      <c r="BK124" s="2">
        <f t="shared" si="63"/>
        <v>3.2758079767888806E-3</v>
      </c>
      <c r="BL124" s="2">
        <f t="shared" si="56"/>
        <v>2203.6615794939698</v>
      </c>
      <c r="BM124" s="2">
        <f t="shared" si="56"/>
        <v>459.93315544282194</v>
      </c>
      <c r="BN124" s="2">
        <f t="shared" si="56"/>
        <v>57.38666507474278</v>
      </c>
      <c r="BO124" s="2">
        <f t="shared" si="64"/>
        <v>1136.5298654424021</v>
      </c>
      <c r="BP124" s="2">
        <f t="shared" si="64"/>
        <v>122.62989632055022</v>
      </c>
      <c r="BQ124" s="2">
        <f t="shared" si="64"/>
        <v>28.867138032502453</v>
      </c>
      <c r="BR124" s="11">
        <f t="shared" si="65"/>
        <v>4.2241111228399325E-2</v>
      </c>
      <c r="BS124" s="17">
        <f t="shared" si="53"/>
        <v>5.2051759739625988E-2</v>
      </c>
      <c r="BT124" s="17">
        <f t="shared" si="54"/>
        <v>0.15532982164476328</v>
      </c>
      <c r="BU124" s="12">
        <f>(BU$3*temphigh!$I234+BU$4*temphigh!$I234^2+BU$5*temphigh!$I234^6)*(K124/K$56)^$BW$1</f>
        <v>-1.7713074684402537</v>
      </c>
      <c r="BV124" s="12">
        <f>(BV$3*temphigh!$I234+BV$4*temphigh!$I234^2+BV$5*temphigh!$I234^6)*(L124/L$56)^$BW$1</f>
        <v>-2.7096089381458897</v>
      </c>
      <c r="BW124" s="12">
        <f>(BW$3*temphigh!$I234+BW$4*temphigh!$I234^2+BW$5*temphigh!$I234^6)*(M124/M$56)^$BW$1</f>
        <v>-3.4572749436588013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>
      <c r="A125" s="2">
        <f t="shared" si="92"/>
        <v>2079</v>
      </c>
      <c r="B125" s="5">
        <f t="shared" si="93"/>
        <v>1162.767751006699</v>
      </c>
      <c r="C125" s="5">
        <f t="shared" si="93"/>
        <v>2950.9666849784571</v>
      </c>
      <c r="D125" s="5">
        <f t="shared" si="93"/>
        <v>4330.3137959019286</v>
      </c>
      <c r="E125" s="15">
        <f t="shared" si="94"/>
        <v>1.1927700812907576E-4</v>
      </c>
      <c r="F125" s="15">
        <f t="shared" si="94"/>
        <v>2.3498370419139061E-4</v>
      </c>
      <c r="G125" s="15">
        <f t="shared" si="94"/>
        <v>4.7971087323389595E-4</v>
      </c>
      <c r="H125" s="5">
        <f t="shared" si="95"/>
        <v>137541.83309247706</v>
      </c>
      <c r="I125" s="5">
        <f t="shared" si="95"/>
        <v>46065.588591182765</v>
      </c>
      <c r="J125" s="5">
        <f t="shared" si="95"/>
        <v>17768.958805209801</v>
      </c>
      <c r="K125" s="5">
        <f t="shared" si="96"/>
        <v>118288.31077693403</v>
      </c>
      <c r="L125" s="5">
        <f t="shared" si="96"/>
        <v>15610.33841068899</v>
      </c>
      <c r="M125" s="5">
        <f t="shared" si="96"/>
        <v>4103.3882629997343</v>
      </c>
      <c r="N125" s="15">
        <f t="shared" si="97"/>
        <v>1.1091360599648326E-2</v>
      </c>
      <c r="O125" s="15">
        <f t="shared" si="97"/>
        <v>1.5077856480258722E-2</v>
      </c>
      <c r="P125" s="15">
        <f t="shared" si="97"/>
        <v>1.382067490573502E-2</v>
      </c>
      <c r="Q125" s="5">
        <f t="shared" si="98"/>
        <v>9187.8071636136719</v>
      </c>
      <c r="R125" s="5">
        <f t="shared" si="98"/>
        <v>11852.605831887236</v>
      </c>
      <c r="S125" s="5">
        <f t="shared" si="98"/>
        <v>5942.4592391363713</v>
      </c>
      <c r="T125" s="5">
        <f t="shared" si="99"/>
        <v>66.800092430324057</v>
      </c>
      <c r="U125" s="5">
        <f t="shared" si="99"/>
        <v>257.29847798267139</v>
      </c>
      <c r="V125" s="5">
        <f t="shared" si="99"/>
        <v>334.42923157625091</v>
      </c>
      <c r="W125" s="15">
        <f t="shared" si="100"/>
        <v>-1.0734613539272964E-2</v>
      </c>
      <c r="X125" s="15">
        <f t="shared" si="100"/>
        <v>-1.217998157191269E-2</v>
      </c>
      <c r="Y125" s="15">
        <f t="shared" si="100"/>
        <v>-9.7425357312937999E-3</v>
      </c>
      <c r="Z125" s="5">
        <f t="shared" si="50"/>
        <v>9600.3907213456059</v>
      </c>
      <c r="AA125" s="5">
        <f t="shared" si="50"/>
        <v>23640.998318814574</v>
      </c>
      <c r="AB125" s="5">
        <f t="shared" si="50"/>
        <v>22285.129097021854</v>
      </c>
      <c r="AC125" s="16">
        <f t="shared" si="89"/>
        <v>1.7494480501786385</v>
      </c>
      <c r="AD125" s="16">
        <f t="shared" si="89"/>
        <v>2.934914038674429</v>
      </c>
      <c r="AE125" s="16">
        <f t="shared" si="89"/>
        <v>4.5991578700462616</v>
      </c>
      <c r="AF125" s="15">
        <f t="shared" si="58"/>
        <v>-4.0504037456468023E-3</v>
      </c>
      <c r="AG125" s="15">
        <f t="shared" si="58"/>
        <v>2.9673830763510267E-4</v>
      </c>
      <c r="AH125" s="15">
        <f t="shared" si="58"/>
        <v>9.7937136394747881E-3</v>
      </c>
      <c r="AI125" s="1">
        <f t="shared" si="90"/>
        <v>243957.14705775722</v>
      </c>
      <c r="AJ125" s="1">
        <f t="shared" si="90"/>
        <v>78708.42604075218</v>
      </c>
      <c r="AK125" s="1">
        <f t="shared" si="90"/>
        <v>30615.111912695189</v>
      </c>
      <c r="AL125" s="14">
        <f t="shared" si="101"/>
        <v>42.030265835235539</v>
      </c>
      <c r="AM125" s="14">
        <f t="shared" si="101"/>
        <v>8.4077518253444836</v>
      </c>
      <c r="AN125" s="14">
        <f t="shared" si="101"/>
        <v>2.8841369598705269</v>
      </c>
      <c r="AO125" s="11">
        <f t="shared" si="102"/>
        <v>1.0307199850979521E-2</v>
      </c>
      <c r="AP125" s="11">
        <f t="shared" si="102"/>
        <v>1.2984353324006727E-2</v>
      </c>
      <c r="AQ125" s="11">
        <f t="shared" si="102"/>
        <v>1.1778446756383461E-2</v>
      </c>
      <c r="AR125" s="1">
        <f t="shared" si="51"/>
        <v>137541.83309247706</v>
      </c>
      <c r="AS125" s="1">
        <f t="shared" ref="AS125:AS188" si="103">MAX(0.3*C125,AM125*AJ125^$AR$5*C125^(1-$AR$5)*(1-BJ124+BV124/100))</f>
        <v>46065.588591182765</v>
      </c>
      <c r="AT125" s="1">
        <f t="shared" ref="AT125:AT188" si="104">MAX(0.3*D125,AN125*AK125^$AR$5*D125^(1-$AR$5)*(1-BK124+BW124/100))</f>
        <v>17768.958805209801</v>
      </c>
      <c r="AU125" s="1">
        <f t="shared" si="59"/>
        <v>27508.366618495413</v>
      </c>
      <c r="AV125" s="1">
        <f t="shared" si="59"/>
        <v>9213.1177182365536</v>
      </c>
      <c r="AW125" s="1">
        <f t="shared" si="59"/>
        <v>3553.7917610419604</v>
      </c>
      <c r="AX125" s="1">
        <f t="shared" si="60"/>
        <v>94630.648621547225</v>
      </c>
      <c r="AY125" s="1">
        <f t="shared" si="60"/>
        <v>12488.270728551193</v>
      </c>
      <c r="AZ125" s="1">
        <f t="shared" si="60"/>
        <v>3282.7106103997876</v>
      </c>
      <c r="BA125" s="1">
        <f t="shared" si="61"/>
        <v>13322.686715413825</v>
      </c>
      <c r="BB125" s="1">
        <f t="shared" si="61"/>
        <v>27835.126465812584</v>
      </c>
      <c r="BC125" s="1">
        <f t="shared" si="61"/>
        <v>35060.059860404785</v>
      </c>
      <c r="BD125" s="1">
        <f t="shared" si="62"/>
        <v>11494.086044368722</v>
      </c>
      <c r="BE125" s="2">
        <f t="shared" si="91"/>
        <v>0.40250950903973925</v>
      </c>
      <c r="BF125" s="2">
        <f t="shared" si="91"/>
        <v>0.31839023806359795</v>
      </c>
      <c r="BG125" s="2">
        <f t="shared" si="91"/>
        <v>0.18099193288069168</v>
      </c>
      <c r="BH125" s="2">
        <f t="shared" si="55"/>
        <v>0.27779051786184106</v>
      </c>
      <c r="BI125" s="2">
        <f t="shared" si="63"/>
        <v>1.6201390486741196E-2</v>
      </c>
      <c r="BJ125" s="2">
        <f t="shared" si="63"/>
        <v>1.0137234369419459E-2</v>
      </c>
      <c r="BK125" s="2">
        <f t="shared" si="63"/>
        <v>3.2758079767888806E-3</v>
      </c>
      <c r="BL125" s="2">
        <f t="shared" si="56"/>
        <v>2228.3689461934032</v>
      </c>
      <c r="BM125" s="2">
        <f t="shared" si="56"/>
        <v>466.9776679140748</v>
      </c>
      <c r="BN125" s="2">
        <f t="shared" si="56"/>
        <v>58.207696993339283</v>
      </c>
      <c r="BO125" s="2">
        <f t="shared" si="64"/>
        <v>1153.3258867763893</v>
      </c>
      <c r="BP125" s="2">
        <f t="shared" si="64"/>
        <v>124.0796477398665</v>
      </c>
      <c r="BQ125" s="2">
        <f t="shared" si="64"/>
        <v>28.86263916561375</v>
      </c>
      <c r="BR125" s="11">
        <f t="shared" si="65"/>
        <v>4.2072085580604685E-2</v>
      </c>
      <c r="BS125" s="17">
        <f t="shared" si="53"/>
        <v>4.9942147914581E-2</v>
      </c>
      <c r="BT125" s="17">
        <f t="shared" si="54"/>
        <v>0.15080565208229443</v>
      </c>
      <c r="BU125" s="12">
        <f>(BU$3*temphigh!$I235+BU$4*temphigh!$I235^2+BU$5*temphigh!$I235^6)*(K125/K$56)^$BW$1</f>
        <v>-1.9458876423097831</v>
      </c>
      <c r="BV125" s="12">
        <f>(BV$3*temphigh!$I235+BV$4*temphigh!$I235^2+BV$5*temphigh!$I235^6)*(L125/L$56)^$BW$1</f>
        <v>-2.8381278180556513</v>
      </c>
      <c r="BW125" s="12">
        <f>(BW$3*temphigh!$I235+BW$4*temphigh!$I235^2+BW$5*temphigh!$I235^6)*(M125/M$56)^$BW$1</f>
        <v>-3.5668547823450267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>
      <c r="A126" s="2">
        <f t="shared" si="92"/>
        <v>2080</v>
      </c>
      <c r="B126" s="5">
        <f t="shared" si="93"/>
        <v>1162.8995078922637</v>
      </c>
      <c r="C126" s="5">
        <f t="shared" si="93"/>
        <v>2951.6254426069099</v>
      </c>
      <c r="D126" s="5">
        <f t="shared" si="93"/>
        <v>4332.2872295837178</v>
      </c>
      <c r="E126" s="15">
        <f t="shared" si="94"/>
        <v>1.1331315772262197E-4</v>
      </c>
      <c r="F126" s="15">
        <f t="shared" si="94"/>
        <v>2.2323451898182106E-4</v>
      </c>
      <c r="G126" s="15">
        <f t="shared" si="94"/>
        <v>4.557253295722011E-4</v>
      </c>
      <c r="H126" s="5">
        <f t="shared" si="95"/>
        <v>139058.97327352464</v>
      </c>
      <c r="I126" s="5">
        <f t="shared" si="95"/>
        <v>46761.657974466376</v>
      </c>
      <c r="J126" s="5">
        <f t="shared" si="95"/>
        <v>18019.626813368071</v>
      </c>
      <c r="K126" s="5">
        <f t="shared" si="96"/>
        <v>119579.5271472483</v>
      </c>
      <c r="L126" s="5">
        <f t="shared" si="96"/>
        <v>15842.680205780425</v>
      </c>
      <c r="M126" s="5">
        <f t="shared" si="96"/>
        <v>4159.3795282820038</v>
      </c>
      <c r="N126" s="15">
        <f t="shared" si="97"/>
        <v>1.0915840811601685E-2</v>
      </c>
      <c r="O126" s="15">
        <f t="shared" si="97"/>
        <v>1.4883841014768917E-2</v>
      </c>
      <c r="P126" s="15">
        <f t="shared" si="97"/>
        <v>1.3645129754632945E-2</v>
      </c>
      <c r="Q126" s="5">
        <f t="shared" si="98"/>
        <v>9189.4368082336387</v>
      </c>
      <c r="R126" s="5">
        <f t="shared" si="98"/>
        <v>11885.157498783952</v>
      </c>
      <c r="S126" s="5">
        <f t="shared" si="98"/>
        <v>5967.5786033352342</v>
      </c>
      <c r="T126" s="5">
        <f t="shared" si="99"/>
        <v>66.083019253696818</v>
      </c>
      <c r="U126" s="5">
        <f t="shared" si="99"/>
        <v>254.16458726236127</v>
      </c>
      <c r="V126" s="5">
        <f t="shared" si="99"/>
        <v>331.17104283803013</v>
      </c>
      <c r="W126" s="15">
        <f t="shared" si="100"/>
        <v>-1.0734613539272964E-2</v>
      </c>
      <c r="X126" s="15">
        <f t="shared" si="100"/>
        <v>-1.217998157191269E-2</v>
      </c>
      <c r="Y126" s="15">
        <f t="shared" si="100"/>
        <v>-9.7425357312937999E-3</v>
      </c>
      <c r="Z126" s="5">
        <f t="shared" ref="Z126:AB189" si="105">Q125*AC126*(1-BE125)</f>
        <v>9564.9186336483999</v>
      </c>
      <c r="AA126" s="5">
        <f t="shared" si="105"/>
        <v>23717.771563400303</v>
      </c>
      <c r="AB126" s="5">
        <f t="shared" si="105"/>
        <v>22602.962841790941</v>
      </c>
      <c r="AC126" s="16">
        <f t="shared" si="89"/>
        <v>1.7423620792433805</v>
      </c>
      <c r="AD126" s="16">
        <f t="shared" si="89"/>
        <v>2.9357849400993197</v>
      </c>
      <c r="AE126" s="16">
        <f t="shared" si="89"/>
        <v>4.6442007052082319</v>
      </c>
      <c r="AF126" s="15">
        <f t="shared" si="58"/>
        <v>-4.0504037456468023E-3</v>
      </c>
      <c r="AG126" s="15">
        <f t="shared" si="58"/>
        <v>2.9673830763510267E-4</v>
      </c>
      <c r="AH126" s="15">
        <f t="shared" si="58"/>
        <v>9.7937136394747881E-3</v>
      </c>
      <c r="AI126" s="1">
        <f t="shared" si="90"/>
        <v>247069.7989704769</v>
      </c>
      <c r="AJ126" s="1">
        <f t="shared" si="90"/>
        <v>80050.70115491352</v>
      </c>
      <c r="AK126" s="1">
        <f t="shared" si="90"/>
        <v>31107.392482467632</v>
      </c>
      <c r="AL126" s="14">
        <f t="shared" si="101"/>
        <v>42.459148041491581</v>
      </c>
      <c r="AM126" s="14">
        <f t="shared" si="101"/>
        <v>8.5158293535017098</v>
      </c>
      <c r="AN126" s="14">
        <f t="shared" si="101"/>
        <v>2.9177679069542797</v>
      </c>
      <c r="AO126" s="11">
        <f t="shared" si="102"/>
        <v>1.0204127852469725E-2</v>
      </c>
      <c r="AP126" s="11">
        <f t="shared" si="102"/>
        <v>1.2854509790766659E-2</v>
      </c>
      <c r="AQ126" s="11">
        <f t="shared" si="102"/>
        <v>1.1660662288819627E-2</v>
      </c>
      <c r="AR126" s="1">
        <f t="shared" ref="AR126:AR189" si="106">MAX(0.3*B126,AL126*AI126^$AR$5*B126^(1-$AR$5)*(1-BI125+BU125/100))</f>
        <v>139058.97327352464</v>
      </c>
      <c r="AS126" s="1">
        <f t="shared" si="103"/>
        <v>46761.657974466376</v>
      </c>
      <c r="AT126" s="1">
        <f t="shared" si="104"/>
        <v>18019.626813368071</v>
      </c>
      <c r="AU126" s="1">
        <f t="shared" si="59"/>
        <v>27811.794654704929</v>
      </c>
      <c r="AV126" s="1">
        <f t="shared" si="59"/>
        <v>9352.3315948932759</v>
      </c>
      <c r="AW126" s="1">
        <f t="shared" si="59"/>
        <v>3603.9253626736145</v>
      </c>
      <c r="AX126" s="1">
        <f t="shared" si="60"/>
        <v>95663.621717798655</v>
      </c>
      <c r="AY126" s="1">
        <f t="shared" si="60"/>
        <v>12674.14416462434</v>
      </c>
      <c r="AZ126" s="1">
        <f t="shared" si="60"/>
        <v>3327.5036226256029</v>
      </c>
      <c r="BA126" s="1">
        <f t="shared" si="61"/>
        <v>13336.82159413591</v>
      </c>
      <c r="BB126" s="1">
        <f t="shared" si="61"/>
        <v>27884.948024039462</v>
      </c>
      <c r="BC126" s="1">
        <f t="shared" si="61"/>
        <v>35134.752557482709</v>
      </c>
      <c r="BD126" s="1">
        <f t="shared" si="62"/>
        <v>11179.606910132323</v>
      </c>
      <c r="BE126" s="2">
        <f t="shared" si="91"/>
        <v>0.40250950903973925</v>
      </c>
      <c r="BF126" s="2">
        <f t="shared" si="91"/>
        <v>0.31839023806359795</v>
      </c>
      <c r="BG126" s="2">
        <f t="shared" si="91"/>
        <v>0.18099193288069168</v>
      </c>
      <c r="BH126" s="2">
        <f t="shared" si="55"/>
        <v>0.27721661515600665</v>
      </c>
      <c r="BI126" s="2">
        <f t="shared" si="63"/>
        <v>1.6201390486741196E-2</v>
      </c>
      <c r="BJ126" s="2">
        <f t="shared" si="63"/>
        <v>1.0137234369419459E-2</v>
      </c>
      <c r="BK126" s="2">
        <f t="shared" si="63"/>
        <v>3.2758079767888806E-3</v>
      </c>
      <c r="BL126" s="2">
        <f t="shared" si="56"/>
        <v>2252.9487266896804</v>
      </c>
      <c r="BM126" s="2">
        <f t="shared" si="56"/>
        <v>474.03388638979806</v>
      </c>
      <c r="BN126" s="2">
        <f t="shared" si="56"/>
        <v>59.028837253989927</v>
      </c>
      <c r="BO126" s="2">
        <f t="shared" si="64"/>
        <v>1170.3718809063555</v>
      </c>
      <c r="BP126" s="2">
        <f t="shared" si="64"/>
        <v>125.54683204482644</v>
      </c>
      <c r="BQ126" s="2">
        <f t="shared" si="64"/>
        <v>28.858226326950057</v>
      </c>
      <c r="BR126" s="11">
        <f t="shared" si="65"/>
        <v>4.1903965024217865E-2</v>
      </c>
      <c r="BS126" s="17">
        <f t="shared" si="53"/>
        <v>4.7925809169674718E-2</v>
      </c>
      <c r="BT126" s="17">
        <f t="shared" si="54"/>
        <v>0.14641325444882955</v>
      </c>
      <c r="BU126" s="12">
        <f>(BU$3*temphigh!$I236+BU$4*temphigh!$I236^2+BU$5*temphigh!$I236^6)*(K126/K$56)^$BW$1</f>
        <v>-2.1234761966843734</v>
      </c>
      <c r="BV126" s="12">
        <f>(BV$3*temphigh!$I236+BV$4*temphigh!$I236^2+BV$5*temphigh!$I236^6)*(L126/L$56)^$BW$1</f>
        <v>-2.9684686268375224</v>
      </c>
      <c r="BW126" s="12">
        <f>(BW$3*temphigh!$I236+BW$4*temphigh!$I236^2+BW$5*temphigh!$I236^6)*(M126/M$56)^$BW$1</f>
        <v>-3.6778848686179013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>
      <c r="A127" s="2">
        <f t="shared" si="92"/>
        <v>2081</v>
      </c>
      <c r="B127" s="5">
        <f t="shared" si="93"/>
        <v>1163.0246911168495</v>
      </c>
      <c r="C127" s="5">
        <f t="shared" si="93"/>
        <v>2952.2514020585104</v>
      </c>
      <c r="D127" s="5">
        <f t="shared" si="93"/>
        <v>4334.162845957946</v>
      </c>
      <c r="E127" s="15">
        <f t="shared" si="94"/>
        <v>1.0764749983649086E-4</v>
      </c>
      <c r="F127" s="15">
        <f t="shared" si="94"/>
        <v>2.1207279303273E-4</v>
      </c>
      <c r="G127" s="15">
        <f t="shared" si="94"/>
        <v>4.3293906309359103E-4</v>
      </c>
      <c r="H127" s="5">
        <f t="shared" si="95"/>
        <v>140567.81222642111</v>
      </c>
      <c r="I127" s="5">
        <f t="shared" si="95"/>
        <v>47458.724152594717</v>
      </c>
      <c r="J127" s="5">
        <f t="shared" si="95"/>
        <v>18270.281482747199</v>
      </c>
      <c r="K127" s="5">
        <f t="shared" si="96"/>
        <v>120863.99652567497</v>
      </c>
      <c r="L127" s="5">
        <f t="shared" si="96"/>
        <v>16075.434537689869</v>
      </c>
      <c r="M127" s="5">
        <f t="shared" si="96"/>
        <v>4215.4118643202619</v>
      </c>
      <c r="N127" s="15">
        <f t="shared" si="97"/>
        <v>1.0741549235639525E-2</v>
      </c>
      <c r="O127" s="15">
        <f t="shared" si="97"/>
        <v>1.4691600719461517E-2</v>
      </c>
      <c r="P127" s="15">
        <f t="shared" si="97"/>
        <v>1.3471320820151789E-2</v>
      </c>
      <c r="Q127" s="5">
        <f t="shared" si="98"/>
        <v>9189.4300553807097</v>
      </c>
      <c r="R127" s="5">
        <f t="shared" si="98"/>
        <v>11915.408115226675</v>
      </c>
      <c r="S127" s="5">
        <f t="shared" si="98"/>
        <v>5991.6401001287231</v>
      </c>
      <c r="T127" s="5">
        <f t="shared" si="99"/>
        <v>65.373643580500044</v>
      </c>
      <c r="U127" s="5">
        <f t="shared" si="99"/>
        <v>251.0688672732729</v>
      </c>
      <c r="V127" s="5">
        <f t="shared" si="99"/>
        <v>327.94459712001077</v>
      </c>
      <c r="W127" s="15">
        <f t="shared" si="100"/>
        <v>-1.0734613539272964E-2</v>
      </c>
      <c r="X127" s="15">
        <f t="shared" si="100"/>
        <v>-1.217998157191269E-2</v>
      </c>
      <c r="Y127" s="15">
        <f t="shared" si="100"/>
        <v>-9.7425357312937999E-3</v>
      </c>
      <c r="Z127" s="5">
        <f t="shared" si="105"/>
        <v>9527.8665127595359</v>
      </c>
      <c r="AA127" s="5">
        <f t="shared" si="105"/>
        <v>23789.966691636055</v>
      </c>
      <c r="AB127" s="5">
        <f t="shared" si="105"/>
        <v>22920.810491542798</v>
      </c>
      <c r="AC127" s="16">
        <f t="shared" si="89"/>
        <v>1.7353048093513401</v>
      </c>
      <c r="AD127" s="16">
        <f t="shared" si="89"/>
        <v>2.9366560999540252</v>
      </c>
      <c r="AE127" s="16">
        <f t="shared" si="89"/>
        <v>4.6896846769992884</v>
      </c>
      <c r="AF127" s="15">
        <f t="shared" si="58"/>
        <v>-4.0504037456468023E-3</v>
      </c>
      <c r="AG127" s="15">
        <f t="shared" si="58"/>
        <v>2.9673830763510267E-4</v>
      </c>
      <c r="AH127" s="15">
        <f t="shared" si="58"/>
        <v>9.7937136394747881E-3</v>
      </c>
      <c r="AI127" s="1">
        <f t="shared" si="90"/>
        <v>250174.61372813414</v>
      </c>
      <c r="AJ127" s="1">
        <f t="shared" si="90"/>
        <v>81397.962634315438</v>
      </c>
      <c r="AK127" s="1">
        <f t="shared" si="90"/>
        <v>31600.578596894484</v>
      </c>
      <c r="AL127" s="14">
        <f t="shared" si="101"/>
        <v>42.888074030862676</v>
      </c>
      <c r="AM127" s="14">
        <f t="shared" si="101"/>
        <v>8.6242014971847851</v>
      </c>
      <c r="AN127" s="14">
        <f t="shared" si="101"/>
        <v>2.9514507820924281</v>
      </c>
      <c r="AO127" s="11">
        <f t="shared" si="102"/>
        <v>1.0102086573945028E-2</v>
      </c>
      <c r="AP127" s="11">
        <f t="shared" si="102"/>
        <v>1.2725964692858992E-2</v>
      </c>
      <c r="AQ127" s="11">
        <f t="shared" si="102"/>
        <v>1.1544055665931431E-2</v>
      </c>
      <c r="AR127" s="1">
        <f t="shared" si="106"/>
        <v>140567.81222642111</v>
      </c>
      <c r="AS127" s="1">
        <f t="shared" si="103"/>
        <v>47458.724152594717</v>
      </c>
      <c r="AT127" s="1">
        <f t="shared" si="104"/>
        <v>18270.281482747199</v>
      </c>
      <c r="AU127" s="1">
        <f t="shared" si="59"/>
        <v>28113.562445284224</v>
      </c>
      <c r="AV127" s="1">
        <f t="shared" si="59"/>
        <v>9491.7448305189446</v>
      </c>
      <c r="AW127" s="1">
        <f t="shared" si="59"/>
        <v>3654.05629654944</v>
      </c>
      <c r="AX127" s="1">
        <f t="shared" si="60"/>
        <v>96691.197220539994</v>
      </c>
      <c r="AY127" s="1">
        <f t="shared" si="60"/>
        <v>12860.347630151895</v>
      </c>
      <c r="AZ127" s="1">
        <f t="shared" si="60"/>
        <v>3372.3294914562102</v>
      </c>
      <c r="BA127" s="1">
        <f t="shared" si="61"/>
        <v>13350.683337846638</v>
      </c>
      <c r="BB127" s="1">
        <f t="shared" si="61"/>
        <v>27933.919436702661</v>
      </c>
      <c r="BC127" s="1">
        <f t="shared" si="61"/>
        <v>35207.960884848049</v>
      </c>
      <c r="BD127" s="1">
        <f t="shared" si="62"/>
        <v>10873.32542379285</v>
      </c>
      <c r="BE127" s="2">
        <f t="shared" si="91"/>
        <v>0.40250950903973925</v>
      </c>
      <c r="BF127" s="2">
        <f t="shared" si="91"/>
        <v>0.31839023806359795</v>
      </c>
      <c r="BG127" s="2">
        <f t="shared" si="91"/>
        <v>0.18099193288069168</v>
      </c>
      <c r="BH127" s="2">
        <f t="shared" si="55"/>
        <v>0.27664308387120773</v>
      </c>
      <c r="BI127" s="2">
        <f t="shared" si="63"/>
        <v>1.6201390486741196E-2</v>
      </c>
      <c r="BJ127" s="2">
        <f t="shared" si="63"/>
        <v>1.0137234369419459E-2</v>
      </c>
      <c r="BK127" s="2">
        <f t="shared" si="63"/>
        <v>3.2758079767888806E-3</v>
      </c>
      <c r="BL127" s="2">
        <f t="shared" si="56"/>
        <v>2277.3940157471616</v>
      </c>
      <c r="BM127" s="2">
        <f t="shared" si="56"/>
        <v>481.10020960848055</v>
      </c>
      <c r="BN127" s="2">
        <f t="shared" si="56"/>
        <v>59.849933819361453</v>
      </c>
      <c r="BO127" s="2">
        <f t="shared" si="64"/>
        <v>1187.67157390957</v>
      </c>
      <c r="BP127" s="2">
        <f t="shared" si="64"/>
        <v>127.03165731166568</v>
      </c>
      <c r="BQ127" s="2">
        <f t="shared" si="64"/>
        <v>28.853897300506382</v>
      </c>
      <c r="BR127" s="11">
        <f t="shared" si="65"/>
        <v>4.1736770401087336E-2</v>
      </c>
      <c r="BS127" s="17">
        <f t="shared" ref="BS127:BS190" si="107">BS126/(1+BR126)</f>
        <v>4.5998298095123132E-2</v>
      </c>
      <c r="BT127" s="17">
        <f t="shared" ref="BT127:BT190" si="108">BT126/(1+BR$5)</f>
        <v>0.14214879072701897</v>
      </c>
      <c r="BU127" s="12">
        <f>(BU$3*temphigh!$I237+BU$4*temphigh!$I237^2+BU$5*temphigh!$I237^6)*(K127/K$56)^$BW$1</f>
        <v>-2.3040633077979473</v>
      </c>
      <c r="BV127" s="12">
        <f>(BV$3*temphigh!$I237+BV$4*temphigh!$I237^2+BV$5*temphigh!$I237^6)*(L127/L$56)^$BW$1</f>
        <v>-3.1006191790773898</v>
      </c>
      <c r="BW127" s="12">
        <f>(BW$3*temphigh!$I237+BW$4*temphigh!$I237^2+BW$5*temphigh!$I237^6)*(M127/M$56)^$BW$1</f>
        <v>-3.7903545864891619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>
      <c r="A128" s="2">
        <f t="shared" si="92"/>
        <v>2082</v>
      </c>
      <c r="B128" s="5">
        <f t="shared" si="93"/>
        <v>1163.1436279820839</v>
      </c>
      <c r="C128" s="5">
        <f t="shared" si="93"/>
        <v>2952.8461896490512</v>
      </c>
      <c r="D128" s="5">
        <f t="shared" si="93"/>
        <v>4335.9454529396789</v>
      </c>
      <c r="E128" s="15">
        <f t="shared" si="94"/>
        <v>1.0226512484466631E-4</v>
      </c>
      <c r="F128" s="15">
        <f t="shared" si="94"/>
        <v>2.0146915338109349E-4</v>
      </c>
      <c r="G128" s="15">
        <f t="shared" si="94"/>
        <v>4.1129210993891144E-4</v>
      </c>
      <c r="H128" s="5">
        <f t="shared" si="95"/>
        <v>142067.92801606917</v>
      </c>
      <c r="I128" s="5">
        <f t="shared" si="95"/>
        <v>48156.629227797814</v>
      </c>
      <c r="J128" s="5">
        <f t="shared" si="95"/>
        <v>18520.876604456793</v>
      </c>
      <c r="K128" s="5">
        <f t="shared" si="96"/>
        <v>122141.3457446697</v>
      </c>
      <c r="L128" s="5">
        <f t="shared" si="96"/>
        <v>16308.546444649486</v>
      </c>
      <c r="M128" s="5">
        <f t="shared" si="96"/>
        <v>4271.473616417391</v>
      </c>
      <c r="N128" s="15">
        <f t="shared" si="97"/>
        <v>1.0568484045812454E-2</v>
      </c>
      <c r="O128" s="15">
        <f t="shared" si="97"/>
        <v>1.4501126324957037E-2</v>
      </c>
      <c r="P128" s="15">
        <f t="shared" si="97"/>
        <v>1.3299234784539538E-2</v>
      </c>
      <c r="Q128" s="5">
        <f t="shared" si="98"/>
        <v>9187.8003875960785</v>
      </c>
      <c r="R128" s="5">
        <f t="shared" si="98"/>
        <v>11943.366697042964</v>
      </c>
      <c r="S128" s="5">
        <f t="shared" si="98"/>
        <v>6014.6469941836513</v>
      </c>
      <c r="T128" s="5">
        <f t="shared" si="99"/>
        <v>64.671882781009202</v>
      </c>
      <c r="U128" s="5">
        <f t="shared" si="99"/>
        <v>248.01085309660346</v>
      </c>
      <c r="V128" s="5">
        <f t="shared" si="99"/>
        <v>324.74958516468433</v>
      </c>
      <c r="W128" s="15">
        <f t="shared" si="100"/>
        <v>-1.0734613539272964E-2</v>
      </c>
      <c r="X128" s="15">
        <f t="shared" si="100"/>
        <v>-1.217998157191269E-2</v>
      </c>
      <c r="Y128" s="15">
        <f t="shared" si="100"/>
        <v>-9.7425357312937999E-3</v>
      </c>
      <c r="Z128" s="5">
        <f t="shared" si="105"/>
        <v>9489.2678333595031</v>
      </c>
      <c r="AA128" s="5">
        <f t="shared" si="105"/>
        <v>23857.595305193016</v>
      </c>
      <c r="AB128" s="5">
        <f t="shared" si="105"/>
        <v>23238.613009303375</v>
      </c>
      <c r="AC128" s="16">
        <f t="shared" si="89"/>
        <v>1.7282761242517046</v>
      </c>
      <c r="AD128" s="16">
        <f t="shared" si="89"/>
        <v>2.9375275183152318</v>
      </c>
      <c r="AE128" s="16">
        <f t="shared" si="89"/>
        <v>4.7356141057852525</v>
      </c>
      <c r="AF128" s="15">
        <f t="shared" si="58"/>
        <v>-4.0504037456468023E-3</v>
      </c>
      <c r="AG128" s="15">
        <f t="shared" si="58"/>
        <v>2.9673830763510267E-4</v>
      </c>
      <c r="AH128" s="15">
        <f t="shared" si="58"/>
        <v>9.7937136394747881E-3</v>
      </c>
      <c r="AI128" s="1">
        <f t="shared" si="90"/>
        <v>253270.71480060494</v>
      </c>
      <c r="AJ128" s="1">
        <f t="shared" si="90"/>
        <v>82749.911201402836</v>
      </c>
      <c r="AK128" s="1">
        <f t="shared" si="90"/>
        <v>32094.577033754475</v>
      </c>
      <c r="AL128" s="14">
        <f t="shared" si="101"/>
        <v>43.317000477343711</v>
      </c>
      <c r="AM128" s="14">
        <f t="shared" si="101"/>
        <v>8.7328552681044869</v>
      </c>
      <c r="AN128" s="14">
        <f t="shared" si="101"/>
        <v>2.9851817770949229</v>
      </c>
      <c r="AO128" s="11">
        <f t="shared" si="102"/>
        <v>1.0001065708205577E-2</v>
      </c>
      <c r="AP128" s="11">
        <f t="shared" si="102"/>
        <v>1.2598705045930402E-2</v>
      </c>
      <c r="AQ128" s="11">
        <f t="shared" si="102"/>
        <v>1.1428615109272117E-2</v>
      </c>
      <c r="AR128" s="1">
        <f t="shared" si="106"/>
        <v>142067.92801606917</v>
      </c>
      <c r="AS128" s="1">
        <f t="shared" si="103"/>
        <v>48156.629227797814</v>
      </c>
      <c r="AT128" s="1">
        <f t="shared" si="104"/>
        <v>18520.876604456793</v>
      </c>
      <c r="AU128" s="1">
        <f t="shared" si="59"/>
        <v>28413.585603213836</v>
      </c>
      <c r="AV128" s="1">
        <f t="shared" si="59"/>
        <v>9631.3258455595624</v>
      </c>
      <c r="AW128" s="1">
        <f t="shared" si="59"/>
        <v>3704.1753208913588</v>
      </c>
      <c r="AX128" s="1">
        <f t="shared" si="60"/>
        <v>97713.076595735736</v>
      </c>
      <c r="AY128" s="1">
        <f t="shared" si="60"/>
        <v>13046.837155719588</v>
      </c>
      <c r="AZ128" s="1">
        <f t="shared" si="60"/>
        <v>3417.1788931339129</v>
      </c>
      <c r="BA128" s="1">
        <f t="shared" si="61"/>
        <v>13364.276808674331</v>
      </c>
      <c r="BB128" s="1">
        <f t="shared" si="61"/>
        <v>27982.059358371422</v>
      </c>
      <c r="BC128" s="1">
        <f t="shared" si="61"/>
        <v>35279.726315551925</v>
      </c>
      <c r="BD128" s="1">
        <f t="shared" si="62"/>
        <v>10575.050602013842</v>
      </c>
      <c r="BE128" s="2">
        <f t="shared" si="91"/>
        <v>0.40250950903973925</v>
      </c>
      <c r="BF128" s="2">
        <f t="shared" si="91"/>
        <v>0.31839023806359795</v>
      </c>
      <c r="BG128" s="2">
        <f t="shared" si="91"/>
        <v>0.18099193288069168</v>
      </c>
      <c r="BH128" s="2">
        <f t="shared" si="55"/>
        <v>0.27606991290130967</v>
      </c>
      <c r="BI128" s="2">
        <f t="shared" si="63"/>
        <v>1.6201390486741196E-2</v>
      </c>
      <c r="BJ128" s="2">
        <f t="shared" si="63"/>
        <v>1.0137234369419459E-2</v>
      </c>
      <c r="BK128" s="2">
        <f t="shared" si="63"/>
        <v>3.2758079767888806E-3</v>
      </c>
      <c r="BL128" s="2">
        <f t="shared" si="56"/>
        <v>2301.697977430576</v>
      </c>
      <c r="BM128" s="2">
        <f t="shared" si="56"/>
        <v>488.17503692342166</v>
      </c>
      <c r="BN128" s="2">
        <f t="shared" si="56"/>
        <v>60.670835318002119</v>
      </c>
      <c r="BO128" s="2">
        <f t="shared" si="64"/>
        <v>1205.2287481023955</v>
      </c>
      <c r="BP128" s="2">
        <f t="shared" si="64"/>
        <v>128.53433422807339</v>
      </c>
      <c r="BQ128" s="2">
        <f t="shared" si="64"/>
        <v>28.849649967865304</v>
      </c>
      <c r="BR128" s="11">
        <f t="shared" si="65"/>
        <v>4.1570521321388804E-2</v>
      </c>
      <c r="BS128" s="17">
        <f t="shared" si="107"/>
        <v>4.4155394531588781E-2</v>
      </c>
      <c r="BT128" s="17">
        <f t="shared" si="108"/>
        <v>0.13800853468642618</v>
      </c>
      <c r="BU128" s="12">
        <f>(BU$3*temphigh!$I238+BU$4*temphigh!$I238^2+BU$5*temphigh!$I238^6)*(K128/K$56)^$BW$1</f>
        <v>-2.487637824853941</v>
      </c>
      <c r="BV128" s="12">
        <f>(BV$3*temphigh!$I238+BV$4*temphigh!$I238^2+BV$5*temphigh!$I238^6)*(L128/L$56)^$BW$1</f>
        <v>-3.2345664111662207</v>
      </c>
      <c r="BW128" s="12">
        <f>(BW$3*temphigh!$I238+BW$4*temphigh!$I238^2+BW$5*temphigh!$I238^6)*(M128/M$56)^$BW$1</f>
        <v>-3.9042526023015354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>
      <c r="A129" s="2">
        <f t="shared" si="92"/>
        <v>2083</v>
      </c>
      <c r="B129" s="5">
        <f t="shared" si="93"/>
        <v>1163.2566295589952</v>
      </c>
      <c r="C129" s="5">
        <f t="shared" si="93"/>
        <v>2953.4113516998495</v>
      </c>
      <c r="D129" s="5">
        <f t="shared" si="93"/>
        <v>4337.6396260859019</v>
      </c>
      <c r="E129" s="15">
        <f t="shared" si="94"/>
        <v>9.7151868602433E-5</v>
      </c>
      <c r="F129" s="15">
        <f t="shared" si="94"/>
        <v>1.9139569571203881E-4</v>
      </c>
      <c r="G129" s="15">
        <f t="shared" si="94"/>
        <v>3.9072750444196585E-4</v>
      </c>
      <c r="H129" s="5">
        <f t="shared" si="95"/>
        <v>143558.90325837574</v>
      </c>
      <c r="I129" s="5">
        <f t="shared" si="95"/>
        <v>48855.215470722258</v>
      </c>
      <c r="J129" s="5">
        <f t="shared" si="95"/>
        <v>18771.366197240914</v>
      </c>
      <c r="K129" s="5">
        <f t="shared" si="96"/>
        <v>123411.20575672168</v>
      </c>
      <c r="L129" s="5">
        <f t="shared" si="96"/>
        <v>16541.961025037508</v>
      </c>
      <c r="M129" s="5">
        <f t="shared" si="96"/>
        <v>4327.5531891475684</v>
      </c>
      <c r="N129" s="15">
        <f t="shared" si="97"/>
        <v>1.0396643366829883E-2</v>
      </c>
      <c r="O129" s="15">
        <f t="shared" si="97"/>
        <v>1.4312408600007487E-2</v>
      </c>
      <c r="P129" s="15">
        <f t="shared" si="97"/>
        <v>1.3128858507901242E-2</v>
      </c>
      <c r="Q129" s="5">
        <f t="shared" si="98"/>
        <v>9184.5620009928134</v>
      </c>
      <c r="R129" s="5">
        <f t="shared" si="98"/>
        <v>11969.043414132979</v>
      </c>
      <c r="S129" s="5">
        <f t="shared" si="98"/>
        <v>6036.6029521521241</v>
      </c>
      <c r="T129" s="5">
        <f t="shared" si="99"/>
        <v>63.977655112497906</v>
      </c>
      <c r="U129" s="5">
        <f t="shared" si="99"/>
        <v>244.99008547625249</v>
      </c>
      <c r="V129" s="5">
        <f t="shared" si="99"/>
        <v>321.58570072749455</v>
      </c>
      <c r="W129" s="15">
        <f t="shared" si="100"/>
        <v>-1.0734613539272964E-2</v>
      </c>
      <c r="X129" s="15">
        <f t="shared" si="100"/>
        <v>-1.217998157191269E-2</v>
      </c>
      <c r="Y129" s="15">
        <f t="shared" si="100"/>
        <v>-9.7425357312937999E-3</v>
      </c>
      <c r="Z129" s="5">
        <f t="shared" si="105"/>
        <v>9449.156442089843</v>
      </c>
      <c r="AA129" s="5">
        <f t="shared" si="105"/>
        <v>23920.671377714523</v>
      </c>
      <c r="AB129" s="5">
        <f t="shared" si="105"/>
        <v>23556.311627082923</v>
      </c>
      <c r="AC129" s="16">
        <f t="shared" si="89"/>
        <v>1.7212759081645237</v>
      </c>
      <c r="AD129" s="16">
        <f t="shared" si="89"/>
        <v>2.9383991952596484</v>
      </c>
      <c r="AE129" s="16">
        <f t="shared" si="89"/>
        <v>4.7819933542443707</v>
      </c>
      <c r="AF129" s="15">
        <f t="shared" si="58"/>
        <v>-4.0504037456468023E-3</v>
      </c>
      <c r="AG129" s="15">
        <f t="shared" si="58"/>
        <v>2.9673830763510267E-4</v>
      </c>
      <c r="AH129" s="15">
        <f t="shared" si="58"/>
        <v>9.7937136394747881E-3</v>
      </c>
      <c r="AI129" s="1">
        <f t="shared" si="90"/>
        <v>256357.22892375829</v>
      </c>
      <c r="AJ129" s="1">
        <f t="shared" si="90"/>
        <v>84106.245926822114</v>
      </c>
      <c r="AK129" s="1">
        <f t="shared" si="90"/>
        <v>32589.294651270386</v>
      </c>
      <c r="AL129" s="14">
        <f t="shared" si="101"/>
        <v>43.745884483719436</v>
      </c>
      <c r="AM129" s="14">
        <f t="shared" si="101"/>
        <v>8.8417777091588192</v>
      </c>
      <c r="AN129" s="14">
        <f t="shared" si="101"/>
        <v>3.0189571057209377</v>
      </c>
      <c r="AO129" s="11">
        <f t="shared" si="102"/>
        <v>9.901055051123521E-3</v>
      </c>
      <c r="AP129" s="11">
        <f t="shared" si="102"/>
        <v>1.2472717995471097E-2</v>
      </c>
      <c r="AQ129" s="11">
        <f t="shared" si="102"/>
        <v>1.1314328958179395E-2</v>
      </c>
      <c r="AR129" s="1">
        <f t="shared" si="106"/>
        <v>143558.90325837574</v>
      </c>
      <c r="AS129" s="1">
        <f t="shared" si="103"/>
        <v>48855.215470722258</v>
      </c>
      <c r="AT129" s="1">
        <f t="shared" si="104"/>
        <v>18771.366197240914</v>
      </c>
      <c r="AU129" s="1">
        <f t="shared" si="59"/>
        <v>28711.780651675148</v>
      </c>
      <c r="AV129" s="1">
        <f t="shared" si="59"/>
        <v>9771.043094144452</v>
      </c>
      <c r="AW129" s="1">
        <f t="shared" si="59"/>
        <v>3754.2732394481827</v>
      </c>
      <c r="AX129" s="1">
        <f t="shared" si="60"/>
        <v>98728.964605377361</v>
      </c>
      <c r="AY129" s="1">
        <f t="shared" si="60"/>
        <v>13233.568820030008</v>
      </c>
      <c r="AZ129" s="1">
        <f t="shared" si="60"/>
        <v>3462.0425513180548</v>
      </c>
      <c r="BA129" s="1">
        <f t="shared" si="61"/>
        <v>13377.606701520072</v>
      </c>
      <c r="BB129" s="1">
        <f t="shared" si="61"/>
        <v>28029.385793950216</v>
      </c>
      <c r="BC129" s="1">
        <f t="shared" si="61"/>
        <v>35350.088739193307</v>
      </c>
      <c r="BD129" s="1">
        <f t="shared" si="62"/>
        <v>10284.594473789226</v>
      </c>
      <c r="BE129" s="2">
        <f t="shared" si="91"/>
        <v>0.40250950903973925</v>
      </c>
      <c r="BF129" s="2">
        <f t="shared" si="91"/>
        <v>0.31839023806359795</v>
      </c>
      <c r="BG129" s="2">
        <f t="shared" si="91"/>
        <v>0.18099193288069168</v>
      </c>
      <c r="BH129" s="2">
        <f t="shared" si="55"/>
        <v>0.27549709325528632</v>
      </c>
      <c r="BI129" s="2">
        <f t="shared" si="63"/>
        <v>1.6201390486741196E-2</v>
      </c>
      <c r="BJ129" s="2">
        <f t="shared" si="63"/>
        <v>1.0137234369419459E-2</v>
      </c>
      <c r="BK129" s="2">
        <f t="shared" si="63"/>
        <v>3.2758079767888806E-3</v>
      </c>
      <c r="BL129" s="2">
        <f t="shared" si="56"/>
        <v>2325.8538495372482</v>
      </c>
      <c r="BM129" s="2">
        <f t="shared" si="56"/>
        <v>495.25676939519894</v>
      </c>
      <c r="BN129" s="2">
        <f t="shared" si="56"/>
        <v>61.491391124146944</v>
      </c>
      <c r="BO129" s="2">
        <f t="shared" si="64"/>
        <v>1223.0472428506509</v>
      </c>
      <c r="BP129" s="2">
        <f t="shared" si="64"/>
        <v>130.05507612017388</v>
      </c>
      <c r="BQ129" s="2">
        <f t="shared" si="64"/>
        <v>28.845482303297537</v>
      </c>
      <c r="BR129" s="11">
        <f t="shared" si="65"/>
        <v>4.1405236209260482E-2</v>
      </c>
      <c r="BS129" s="17">
        <f t="shared" si="107"/>
        <v>4.2393091612818519E-2</v>
      </c>
      <c r="BT129" s="17">
        <f t="shared" si="108"/>
        <v>0.13398886862759823</v>
      </c>
      <c r="BU129" s="12">
        <f>(BU$3*temphigh!$I239+BU$4*temphigh!$I239^2+BU$5*temphigh!$I239^6)*(K129/K$56)^$BW$1</f>
        <v>-2.6741873015614708</v>
      </c>
      <c r="BV129" s="12">
        <f>(BV$3*temphigh!$I239+BV$4*temphigh!$I239^2+BV$5*temphigh!$I239^6)*(L129/L$56)^$BW$1</f>
        <v>-3.3702964081742062</v>
      </c>
      <c r="BW129" s="12">
        <f>(BW$3*temphigh!$I239+BW$4*temphigh!$I239^2+BW$5*temphigh!$I239^6)*(M129/M$56)^$BW$1</f>
        <v>-4.0195668881576871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>
      <c r="A130" s="2">
        <f t="shared" si="92"/>
        <v>2084</v>
      </c>
      <c r="B130" s="5">
        <f t="shared" si="93"/>
        <v>1163.3639914864596</v>
      </c>
      <c r="C130" s="5">
        <f t="shared" si="93"/>
        <v>2953.9483584092131</v>
      </c>
      <c r="D130" s="5">
        <f t="shared" si="93"/>
        <v>4339.249719436858</v>
      </c>
      <c r="E130" s="15">
        <f t="shared" si="94"/>
        <v>9.229427517231135E-5</v>
      </c>
      <c r="F130" s="15">
        <f t="shared" si="94"/>
        <v>1.8182591092643686E-4</v>
      </c>
      <c r="G130" s="15">
        <f t="shared" si="94"/>
        <v>3.7119112921986754E-4</v>
      </c>
      <c r="H130" s="5">
        <f t="shared" si="95"/>
        <v>145040.32538517294</v>
      </c>
      <c r="I130" s="5">
        <f t="shared" si="95"/>
        <v>49554.325426902833</v>
      </c>
      <c r="J130" s="5">
        <f t="shared" si="95"/>
        <v>19021.704531680149</v>
      </c>
      <c r="K130" s="5">
        <f t="shared" si="96"/>
        <v>124673.21186368442</v>
      </c>
      <c r="L130" s="5">
        <f t="shared" si="96"/>
        <v>16775.623475553672</v>
      </c>
      <c r="M130" s="5">
        <f t="shared" si="96"/>
        <v>4383.6390531929928</v>
      </c>
      <c r="N130" s="15">
        <f t="shared" si="97"/>
        <v>1.0226025256171001E-2</v>
      </c>
      <c r="O130" s="15">
        <f t="shared" si="97"/>
        <v>1.4125438342074359E-2</v>
      </c>
      <c r="P130" s="15">
        <f t="shared" si="97"/>
        <v>1.2960179018960183E-2</v>
      </c>
      <c r="Q130" s="5">
        <f t="shared" si="98"/>
        <v>9179.7297870110997</v>
      </c>
      <c r="R130" s="5">
        <f t="shared" si="98"/>
        <v>11992.449567397176</v>
      </c>
      <c r="S130" s="5">
        <f t="shared" si="98"/>
        <v>6057.5120358275817</v>
      </c>
      <c r="T130" s="5">
        <f t="shared" si="99"/>
        <v>63.29087970971635</v>
      </c>
      <c r="U130" s="5">
        <f t="shared" si="99"/>
        <v>242.00611074985042</v>
      </c>
      <c r="V130" s="5">
        <f t="shared" si="99"/>
        <v>318.45264054748378</v>
      </c>
      <c r="W130" s="15">
        <f t="shared" si="100"/>
        <v>-1.0734613539272964E-2</v>
      </c>
      <c r="X130" s="15">
        <f t="shared" si="100"/>
        <v>-1.217998157191269E-2</v>
      </c>
      <c r="Y130" s="15">
        <f t="shared" si="100"/>
        <v>-9.7425357312937999E-3</v>
      </c>
      <c r="Z130" s="5">
        <f t="shared" si="105"/>
        <v>9407.5665276284617</v>
      </c>
      <c r="AA130" s="5">
        <f t="shared" si="105"/>
        <v>23979.211213960432</v>
      </c>
      <c r="AB130" s="5">
        <f t="shared" si="105"/>
        <v>23873.847876801781</v>
      </c>
      <c r="AC130" s="16">
        <f t="shared" si="89"/>
        <v>1.7143040457788026</v>
      </c>
      <c r="AD130" s="16">
        <f t="shared" si="89"/>
        <v>2.939271130864006</v>
      </c>
      <c r="AE130" s="16">
        <f t="shared" si="89"/>
        <v>4.8288268277817119</v>
      </c>
      <c r="AF130" s="15">
        <f t="shared" si="58"/>
        <v>-4.0504037456468023E-3</v>
      </c>
      <c r="AG130" s="15">
        <f t="shared" si="58"/>
        <v>2.9673830763510267E-4</v>
      </c>
      <c r="AH130" s="15">
        <f t="shared" si="58"/>
        <v>9.7937136394747881E-3</v>
      </c>
      <c r="AI130" s="1">
        <f t="shared" si="90"/>
        <v>259433.28668305761</v>
      </c>
      <c r="AJ130" s="1">
        <f t="shared" si="90"/>
        <v>85466.664428284348</v>
      </c>
      <c r="AK130" s="1">
        <f t="shared" si="90"/>
        <v>33084.638425591533</v>
      </c>
      <c r="AL130" s="14">
        <f t="shared" si="101"/>
        <v>44.174683590147502</v>
      </c>
      <c r="AM130" s="14">
        <f t="shared" si="101"/>
        <v>8.9509558991043505</v>
      </c>
      <c r="AN130" s="14">
        <f t="shared" si="101"/>
        <v>3.05277300478765</v>
      </c>
      <c r="AO130" s="11">
        <f t="shared" si="102"/>
        <v>9.8020445006122853E-3</v>
      </c>
      <c r="AP130" s="11">
        <f t="shared" si="102"/>
        <v>1.2347990815516387E-2</v>
      </c>
      <c r="AQ130" s="11">
        <f t="shared" si="102"/>
        <v>1.1201185668597602E-2</v>
      </c>
      <c r="AR130" s="1">
        <f t="shared" si="106"/>
        <v>145040.32538517294</v>
      </c>
      <c r="AS130" s="1">
        <f t="shared" si="103"/>
        <v>49554.325426902833</v>
      </c>
      <c r="AT130" s="1">
        <f t="shared" si="104"/>
        <v>19021.704531680149</v>
      </c>
      <c r="AU130" s="1">
        <f t="shared" si="59"/>
        <v>29008.065077034589</v>
      </c>
      <c r="AV130" s="1">
        <f t="shared" si="59"/>
        <v>9910.8650853805666</v>
      </c>
      <c r="AW130" s="1">
        <f t="shared" si="59"/>
        <v>3804.34090633603</v>
      </c>
      <c r="AX130" s="1">
        <f t="shared" si="60"/>
        <v>99738.569490947542</v>
      </c>
      <c r="AY130" s="1">
        <f t="shared" si="60"/>
        <v>13420.498780442938</v>
      </c>
      <c r="AZ130" s="1">
        <f t="shared" si="60"/>
        <v>3506.9112425543944</v>
      </c>
      <c r="BA130" s="1">
        <f t="shared" si="61"/>
        <v>13390.677551707702</v>
      </c>
      <c r="BB130" s="1">
        <f t="shared" si="61"/>
        <v>28075.916126325352</v>
      </c>
      <c r="BC130" s="1">
        <f t="shared" si="61"/>
        <v>35419.086526364976</v>
      </c>
      <c r="BD130" s="1">
        <f t="shared" si="62"/>
        <v>10001.772140049143</v>
      </c>
      <c r="BE130" s="2">
        <f t="shared" si="91"/>
        <v>0.40250950903973925</v>
      </c>
      <c r="BF130" s="2">
        <f t="shared" si="91"/>
        <v>0.31839023806359795</v>
      </c>
      <c r="BG130" s="2">
        <f t="shared" si="91"/>
        <v>0.18099193288069168</v>
      </c>
      <c r="BH130" s="2">
        <f t="shared" si="55"/>
        <v>0.27492461798654327</v>
      </c>
      <c r="BI130" s="2">
        <f t="shared" si="63"/>
        <v>1.6201390486741196E-2</v>
      </c>
      <c r="BJ130" s="2">
        <f t="shared" si="63"/>
        <v>1.0137234369419459E-2</v>
      </c>
      <c r="BK130" s="2">
        <f t="shared" si="63"/>
        <v>3.2758079767888806E-3</v>
      </c>
      <c r="BL130" s="2">
        <f t="shared" si="56"/>
        <v>2349.8549478891882</v>
      </c>
      <c r="BM130" s="2">
        <f t="shared" si="56"/>
        <v>502.34381087099598</v>
      </c>
      <c r="BN130" s="2">
        <f t="shared" si="56"/>
        <v>62.311451436999029</v>
      </c>
      <c r="BO130" s="2">
        <f t="shared" si="64"/>
        <v>1241.130955392073</v>
      </c>
      <c r="BP130" s="2">
        <f t="shared" si="64"/>
        <v>131.5940989799285</v>
      </c>
      <c r="BQ130" s="2">
        <f t="shared" si="64"/>
        <v>28.841392369091427</v>
      </c>
      <c r="BR130" s="11">
        <f t="shared" si="65"/>
        <v>4.1240932346140652E-2</v>
      </c>
      <c r="BS130" s="17">
        <f t="shared" si="107"/>
        <v>4.0707584462634706E-2</v>
      </c>
      <c r="BT130" s="17">
        <f t="shared" si="108"/>
        <v>0.13008628022096916</v>
      </c>
      <c r="BU130" s="12">
        <f>(BU$3*temphigh!$I240+BU$4*temphigh!$I240^2+BU$5*temphigh!$I240^6)*(K130/K$56)^$BW$1</f>
        <v>-2.8636980292187371</v>
      </c>
      <c r="BV130" s="12">
        <f>(BV$3*temphigh!$I240+BV$4*temphigh!$I240^2+BV$5*temphigh!$I240^6)*(L130/L$56)^$BW$1</f>
        <v>-3.507794431382786</v>
      </c>
      <c r="BW130" s="12">
        <f>(BW$3*temphigh!$I240+BW$4*temphigh!$I240^2+BW$5*temphigh!$I240^6)*(M130/M$56)^$BW$1</f>
        <v>-4.136284745695642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>
      <c r="A131" s="2">
        <f t="shared" si="92"/>
        <v>2085</v>
      </c>
      <c r="B131" s="5">
        <f t="shared" si="93"/>
        <v>1163.4659947309976</v>
      </c>
      <c r="C131" s="5">
        <f t="shared" si="93"/>
        <v>2954.4586075427555</v>
      </c>
      <c r="D131" s="5">
        <f t="shared" si="93"/>
        <v>4340.7798758900162</v>
      </c>
      <c r="E131" s="15">
        <f t="shared" si="94"/>
        <v>8.7679561413695777E-5</v>
      </c>
      <c r="F131" s="15">
        <f t="shared" si="94"/>
        <v>1.7273461538011502E-4</v>
      </c>
      <c r="G131" s="15">
        <f t="shared" si="94"/>
        <v>3.5263157275887413E-4</v>
      </c>
      <c r="H131" s="5">
        <f t="shared" si="95"/>
        <v>146511.78690017699</v>
      </c>
      <c r="I131" s="5">
        <f t="shared" si="95"/>
        <v>50253.802021776835</v>
      </c>
      <c r="J131" s="5">
        <f t="shared" si="95"/>
        <v>19271.846154175</v>
      </c>
      <c r="K131" s="5">
        <f t="shared" si="96"/>
        <v>125927.00393796351</v>
      </c>
      <c r="L131" s="5">
        <f t="shared" si="96"/>
        <v>17009.479128757634</v>
      </c>
      <c r="M131" s="5">
        <f t="shared" si="96"/>
        <v>4439.7197520234949</v>
      </c>
      <c r="N131" s="15">
        <f t="shared" si="97"/>
        <v>1.0056627687188735E-2</v>
      </c>
      <c r="O131" s="15">
        <f t="shared" si="97"/>
        <v>1.3940206368171504E-2</v>
      </c>
      <c r="P131" s="15">
        <f t="shared" si="97"/>
        <v>1.2793183505757311E-2</v>
      </c>
      <c r="Q131" s="5">
        <f t="shared" si="98"/>
        <v>9173.3193135309666</v>
      </c>
      <c r="R131" s="5">
        <f t="shared" si="98"/>
        <v>12013.59756477637</v>
      </c>
      <c r="S131" s="5">
        <f t="shared" si="98"/>
        <v>6077.3786951238708</v>
      </c>
      <c r="T131" s="5">
        <f t="shared" si="99"/>
        <v>62.611476575471933</v>
      </c>
      <c r="U131" s="5">
        <f t="shared" si="99"/>
        <v>239.05848078062698</v>
      </c>
      <c r="V131" s="5">
        <f t="shared" si="99"/>
        <v>315.35010431822508</v>
      </c>
      <c r="W131" s="15">
        <f t="shared" si="100"/>
        <v>-1.0734613539272964E-2</v>
      </c>
      <c r="X131" s="15">
        <f t="shared" si="100"/>
        <v>-1.217998157191269E-2</v>
      </c>
      <c r="Y131" s="15">
        <f t="shared" si="100"/>
        <v>-9.7425357312937999E-3</v>
      </c>
      <c r="Z131" s="5">
        <f t="shared" si="105"/>
        <v>9364.532590664985</v>
      </c>
      <c r="AA131" s="5">
        <f t="shared" si="105"/>
        <v>24033.233407014621</v>
      </c>
      <c r="AB131" s="5">
        <f t="shared" si="105"/>
        <v>24191.163621004605</v>
      </c>
      <c r="AC131" s="16">
        <f t="shared" si="89"/>
        <v>1.7073604222506027</v>
      </c>
      <c r="AD131" s="16">
        <f t="shared" si="89"/>
        <v>2.9401433252050593</v>
      </c>
      <c r="AE131" s="16">
        <f t="shared" si="89"/>
        <v>4.8761189749476195</v>
      </c>
      <c r="AF131" s="15">
        <f t="shared" si="58"/>
        <v>-4.0504037456468023E-3</v>
      </c>
      <c r="AG131" s="15">
        <f t="shared" si="58"/>
        <v>2.9673830763510267E-4</v>
      </c>
      <c r="AH131" s="15">
        <f t="shared" si="58"/>
        <v>9.7937136394747881E-3</v>
      </c>
      <c r="AI131" s="1">
        <f t="shared" si="90"/>
        <v>262498.02309178642</v>
      </c>
      <c r="AJ131" s="1">
        <f t="shared" si="90"/>
        <v>86830.863070836494</v>
      </c>
      <c r="AK131" s="1">
        <f t="shared" si="90"/>
        <v>33580.515489368408</v>
      </c>
      <c r="AL131" s="14">
        <f t="shared" si="101"/>
        <v>44.603355782355081</v>
      </c>
      <c r="AM131" s="14">
        <f t="shared" si="101"/>
        <v>9.0603769571242623</v>
      </c>
      <c r="AN131" s="14">
        <f t="shared" si="101"/>
        <v>3.0866257352460522</v>
      </c>
      <c r="AO131" s="11">
        <f t="shared" si="102"/>
        <v>9.7040240556061624E-3</v>
      </c>
      <c r="AP131" s="11">
        <f t="shared" si="102"/>
        <v>1.2224510907361224E-2</v>
      </c>
      <c r="AQ131" s="11">
        <f t="shared" si="102"/>
        <v>1.1089173811911626E-2</v>
      </c>
      <c r="AR131" s="1">
        <f t="shared" si="106"/>
        <v>146511.78690017699</v>
      </c>
      <c r="AS131" s="1">
        <f t="shared" si="103"/>
        <v>50253.802021776835</v>
      </c>
      <c r="AT131" s="1">
        <f t="shared" si="104"/>
        <v>19271.846154175</v>
      </c>
      <c r="AU131" s="1">
        <f t="shared" si="59"/>
        <v>29302.357380035399</v>
      </c>
      <c r="AV131" s="1">
        <f t="shared" si="59"/>
        <v>10050.760404355367</v>
      </c>
      <c r="AW131" s="1">
        <f t="shared" si="59"/>
        <v>3854.3692308350001</v>
      </c>
      <c r="AX131" s="1">
        <f t="shared" si="60"/>
        <v>100741.60315037082</v>
      </c>
      <c r="AY131" s="1">
        <f t="shared" si="60"/>
        <v>13607.583303006106</v>
      </c>
      <c r="AZ131" s="1">
        <f t="shared" si="60"/>
        <v>3551.7758016187959</v>
      </c>
      <c r="BA131" s="1">
        <f t="shared" si="61"/>
        <v>13403.493742265564</v>
      </c>
      <c r="BB131" s="1">
        <f t="shared" si="61"/>
        <v>28121.667142860613</v>
      </c>
      <c r="BC131" s="1">
        <f t="shared" si="61"/>
        <v>35486.75659081815</v>
      </c>
      <c r="BD131" s="1">
        <f t="shared" si="62"/>
        <v>9726.4018224561605</v>
      </c>
      <c r="BE131" s="2">
        <f t="shared" si="91"/>
        <v>0.40250950903973925</v>
      </c>
      <c r="BF131" s="2">
        <f t="shared" si="91"/>
        <v>0.31839023806359795</v>
      </c>
      <c r="BG131" s="2">
        <f t="shared" si="91"/>
        <v>0.18099193288069168</v>
      </c>
      <c r="BH131" s="2">
        <f t="shared" si="55"/>
        <v>0.27435248212401636</v>
      </c>
      <c r="BI131" s="2">
        <f t="shared" si="63"/>
        <v>1.6201390486741196E-2</v>
      </c>
      <c r="BJ131" s="2">
        <f t="shared" si="63"/>
        <v>1.0137234369419459E-2</v>
      </c>
      <c r="BK131" s="2">
        <f t="shared" si="63"/>
        <v>3.2758079767888806E-3</v>
      </c>
      <c r="BL131" s="2">
        <f t="shared" si="56"/>
        <v>2373.6946704799807</v>
      </c>
      <c r="BM131" s="2">
        <f t="shared" si="56"/>
        <v>509.43456904915723</v>
      </c>
      <c r="BN131" s="2">
        <f t="shared" si="56"/>
        <v>63.130867359294577</v>
      </c>
      <c r="BO131" s="2">
        <f t="shared" si="64"/>
        <v>1259.4838416711079</v>
      </c>
      <c r="BP131" s="2">
        <f t="shared" si="64"/>
        <v>133.15162149296489</v>
      </c>
      <c r="BQ131" s="2">
        <f t="shared" si="64"/>
        <v>28.837378311102565</v>
      </c>
      <c r="BR131" s="11">
        <f t="shared" si="65"/>
        <v>4.1077625912021326E-2</v>
      </c>
      <c r="BS131" s="17">
        <f t="shared" si="107"/>
        <v>3.9095259510122916E-2</v>
      </c>
      <c r="BT131" s="17">
        <f t="shared" si="108"/>
        <v>0.12629735943783413</v>
      </c>
      <c r="BU131" s="12">
        <f>(BU$3*temphigh!$I241+BU$4*temphigh!$I241^2+BU$5*temphigh!$I241^6)*(K131/K$56)^$BW$1</f>
        <v>-3.0561550711843943</v>
      </c>
      <c r="BV131" s="12">
        <f>(BV$3*temphigh!$I241+BV$4*temphigh!$I241^2+BV$5*temphigh!$I241^6)*(L131/L$56)^$BW$1</f>
        <v>-3.6470449463804773</v>
      </c>
      <c r="BW131" s="12">
        <f>(BW$3*temphigh!$I241+BW$4*temphigh!$I241^2+BW$5*temphigh!$I241^6)*(M131/M$56)^$BW$1</f>
        <v>-4.254392830151617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>
      <c r="A132" s="2">
        <f t="shared" si="92"/>
        <v>2086</v>
      </c>
      <c r="B132" s="5">
        <f t="shared" si="93"/>
        <v>1163.5629063097285</v>
      </c>
      <c r="C132" s="5">
        <f t="shared" si="93"/>
        <v>2954.9434279504244</v>
      </c>
      <c r="D132" s="5">
        <f t="shared" si="93"/>
        <v>4342.2340371229193</v>
      </c>
      <c r="E132" s="15">
        <f t="shared" si="94"/>
        <v>8.3295583343010989E-5</v>
      </c>
      <c r="F132" s="15">
        <f t="shared" si="94"/>
        <v>1.6409788461110926E-4</v>
      </c>
      <c r="G132" s="15">
        <f t="shared" si="94"/>
        <v>3.3499999412093043E-4</v>
      </c>
      <c r="H132" s="5">
        <f t="shared" si="95"/>
        <v>147972.88562570058</v>
      </c>
      <c r="I132" s="5">
        <f t="shared" si="95"/>
        <v>50953.488664087927</v>
      </c>
      <c r="J132" s="5">
        <f t="shared" si="95"/>
        <v>19521.745910654074</v>
      </c>
      <c r="K132" s="5">
        <f t="shared" si="96"/>
        <v>127172.22663534421</v>
      </c>
      <c r="L132" s="5">
        <f t="shared" si="96"/>
        <v>17243.473489923876</v>
      </c>
      <c r="M132" s="5">
        <f t="shared" si="96"/>
        <v>4495.7839084115349</v>
      </c>
      <c r="N132" s="15">
        <f t="shared" si="97"/>
        <v>9.8884485332004779E-3</v>
      </c>
      <c r="O132" s="15">
        <f t="shared" si="97"/>
        <v>1.3756703506025092E-2</v>
      </c>
      <c r="P132" s="15">
        <f t="shared" si="97"/>
        <v>1.2627859306319378E-2</v>
      </c>
      <c r="Q132" s="5">
        <f t="shared" si="98"/>
        <v>9165.3468053849447</v>
      </c>
      <c r="R132" s="5">
        <f t="shared" si="98"/>
        <v>12032.500896447367</v>
      </c>
      <c r="S132" s="5">
        <f t="shared" si="98"/>
        <v>6096.2077608731388</v>
      </c>
      <c r="T132" s="5">
        <f t="shared" si="99"/>
        <v>61.939366571310998</v>
      </c>
      <c r="U132" s="5">
        <f t="shared" si="99"/>
        <v>236.1467528901095</v>
      </c>
      <c r="V132" s="5">
        <f t="shared" si="99"/>
        <v>312.27779465903757</v>
      </c>
      <c r="W132" s="15">
        <f t="shared" si="100"/>
        <v>-1.0734613539272964E-2</v>
      </c>
      <c r="X132" s="15">
        <f t="shared" si="100"/>
        <v>-1.217998157191269E-2</v>
      </c>
      <c r="Y132" s="15">
        <f t="shared" si="100"/>
        <v>-9.7425357312937999E-3</v>
      </c>
      <c r="Z132" s="5">
        <f t="shared" si="105"/>
        <v>9320.0894138302538</v>
      </c>
      <c r="AA132" s="5">
        <f t="shared" si="105"/>
        <v>24082.758793633955</v>
      </c>
      <c r="AB132" s="5">
        <f t="shared" si="105"/>
        <v>24508.201083288284</v>
      </c>
      <c r="AC132" s="16">
        <f t="shared" si="89"/>
        <v>1.7004449232011498</v>
      </c>
      <c r="AD132" s="16">
        <f t="shared" si="89"/>
        <v>2.9410157783595854</v>
      </c>
      <c r="AE132" s="16">
        <f t="shared" si="89"/>
        <v>4.9238742878602659</v>
      </c>
      <c r="AF132" s="15">
        <f t="shared" si="58"/>
        <v>-4.0504037456468023E-3</v>
      </c>
      <c r="AG132" s="15">
        <f t="shared" si="58"/>
        <v>2.9673830763510267E-4</v>
      </c>
      <c r="AH132" s="15">
        <f t="shared" si="58"/>
        <v>9.7937136394747881E-3</v>
      </c>
      <c r="AI132" s="1">
        <f t="shared" si="90"/>
        <v>265550.57816264319</v>
      </c>
      <c r="AJ132" s="1">
        <f t="shared" si="90"/>
        <v>88198.537168108218</v>
      </c>
      <c r="AK132" s="1">
        <f t="shared" si="90"/>
        <v>34076.833171266568</v>
      </c>
      <c r="AL132" s="14">
        <f t="shared" si="101"/>
        <v>45.031859499453084</v>
      </c>
      <c r="AM132" s="14">
        <f t="shared" si="101"/>
        <v>9.1700280472920603</v>
      </c>
      <c r="AN132" s="14">
        <f t="shared" si="101"/>
        <v>3.1205115832238106</v>
      </c>
      <c r="AO132" s="11">
        <f t="shared" si="102"/>
        <v>9.6069838150500998E-3</v>
      </c>
      <c r="AP132" s="11">
        <f t="shared" si="102"/>
        <v>1.2102265798287611E-2</v>
      </c>
      <c r="AQ132" s="11">
        <f t="shared" si="102"/>
        <v>1.0978282073792509E-2</v>
      </c>
      <c r="AR132" s="1">
        <f t="shared" si="106"/>
        <v>147972.88562570058</v>
      </c>
      <c r="AS132" s="1">
        <f t="shared" si="103"/>
        <v>50953.488664087927</v>
      </c>
      <c r="AT132" s="1">
        <f t="shared" si="104"/>
        <v>19521.745910654074</v>
      </c>
      <c r="AU132" s="1">
        <f t="shared" si="59"/>
        <v>29594.577125140117</v>
      </c>
      <c r="AV132" s="1">
        <f t="shared" si="59"/>
        <v>10190.697732817585</v>
      </c>
      <c r="AW132" s="1">
        <f t="shared" si="59"/>
        <v>3904.3491821308148</v>
      </c>
      <c r="AX132" s="1">
        <f t="shared" si="60"/>
        <v>101737.78130827537</v>
      </c>
      <c r="AY132" s="1">
        <f t="shared" si="60"/>
        <v>13794.778791939101</v>
      </c>
      <c r="AZ132" s="1">
        <f t="shared" si="60"/>
        <v>3596.6271267292273</v>
      </c>
      <c r="BA132" s="1">
        <f t="shared" si="61"/>
        <v>13416.059510855885</v>
      </c>
      <c r="BB132" s="1">
        <f t="shared" si="61"/>
        <v>28166.65506078054</v>
      </c>
      <c r="BC132" s="1">
        <f t="shared" si="61"/>
        <v>35553.134449384692</v>
      </c>
      <c r="BD132" s="1">
        <f t="shared" si="62"/>
        <v>9458.3049022819505</v>
      </c>
      <c r="BE132" s="2">
        <f t="shared" si="91"/>
        <v>0.40250950903973925</v>
      </c>
      <c r="BF132" s="2">
        <f t="shared" si="91"/>
        <v>0.31839023806359795</v>
      </c>
      <c r="BG132" s="2">
        <f t="shared" si="91"/>
        <v>0.18099193288069168</v>
      </c>
      <c r="BH132" s="2">
        <f t="shared" si="55"/>
        <v>0.27378068260499311</v>
      </c>
      <c r="BI132" s="2">
        <f t="shared" si="63"/>
        <v>1.6201390486741196E-2</v>
      </c>
      <c r="BJ132" s="2">
        <f t="shared" si="63"/>
        <v>1.0137234369419459E-2</v>
      </c>
      <c r="BK132" s="2">
        <f t="shared" si="63"/>
        <v>3.2758079767888806E-3</v>
      </c>
      <c r="BL132" s="2">
        <f t="shared" si="56"/>
        <v>2397.3665014718686</v>
      </c>
      <c r="BM132" s="2">
        <f t="shared" si="56"/>
        <v>516.52745652741692</v>
      </c>
      <c r="BN132" s="2">
        <f t="shared" si="56"/>
        <v>63.949490974966324</v>
      </c>
      <c r="BO132" s="2">
        <f t="shared" si="64"/>
        <v>1278.1099171862304</v>
      </c>
      <c r="BP132" s="2">
        <f t="shared" si="64"/>
        <v>134.72786506683957</v>
      </c>
      <c r="BQ132" s="2">
        <f t="shared" si="64"/>
        <v>28.833438354513099</v>
      </c>
      <c r="BR132" s="11">
        <f t="shared" si="65"/>
        <v>4.0915332024725498E-2</v>
      </c>
      <c r="BS132" s="17">
        <f t="shared" si="107"/>
        <v>3.7552684388807288E-2</v>
      </c>
      <c r="BT132" s="17">
        <f t="shared" si="108"/>
        <v>0.12261879557071274</v>
      </c>
      <c r="BU132" s="12">
        <f>(BU$3*temphigh!$I242+BU$4*temphigh!$I242^2+BU$5*temphigh!$I242^6)*(K132/K$56)^$BW$1</f>
        <v>-3.2515422985851923</v>
      </c>
      <c r="BV132" s="12">
        <f>(BV$3*temphigh!$I242+BV$4*temphigh!$I242^2+BV$5*temphigh!$I242^6)*(L132/L$56)^$BW$1</f>
        <v>-3.7880316516332635</v>
      </c>
      <c r="BW132" s="12">
        <f>(BW$3*temphigh!$I242+BW$4*temphigh!$I242^2+BW$5*temphigh!$I242^6)*(M132/M$56)^$BW$1</f>
        <v>-4.373877174653904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>
      <c r="A133" s="2">
        <f t="shared" si="92"/>
        <v>2087</v>
      </c>
      <c r="B133" s="5">
        <f t="shared" si="93"/>
        <v>1163.654979978214</v>
      </c>
      <c r="C133" s="5">
        <f t="shared" si="93"/>
        <v>2955.4040829178134</v>
      </c>
      <c r="D133" s="5">
        <f t="shared" si="93"/>
        <v>4343.6159530809819</v>
      </c>
      <c r="E133" s="15">
        <f t="shared" si="94"/>
        <v>7.9130804175860434E-5</v>
      </c>
      <c r="F133" s="15">
        <f t="shared" si="94"/>
        <v>1.5589299038055378E-4</v>
      </c>
      <c r="G133" s="15">
        <f t="shared" si="94"/>
        <v>3.1824999441488387E-4</v>
      </c>
      <c r="H133" s="5">
        <f t="shared" si="95"/>
        <v>149423.22493986649</v>
      </c>
      <c r="I133" s="5">
        <f t="shared" si="95"/>
        <v>51653.229347534849</v>
      </c>
      <c r="J133" s="5">
        <f t="shared" si="95"/>
        <v>19771.358969955152</v>
      </c>
      <c r="K133" s="5">
        <f t="shared" si="96"/>
        <v>128408.52959926662</v>
      </c>
      <c r="L133" s="5">
        <f t="shared" si="96"/>
        <v>17477.552273169567</v>
      </c>
      <c r="M133" s="5">
        <f t="shared" si="96"/>
        <v>4551.8202307759457</v>
      </c>
      <c r="N133" s="15">
        <f t="shared" si="97"/>
        <v>9.7214855525602495E-3</v>
      </c>
      <c r="O133" s="15">
        <f t="shared" si="97"/>
        <v>1.3574920585604389E-2</v>
      </c>
      <c r="P133" s="15">
        <f t="shared" si="97"/>
        <v>1.2464193899437204E-2</v>
      </c>
      <c r="Q133" s="5">
        <f t="shared" si="98"/>
        <v>9155.8291243139211</v>
      </c>
      <c r="R133" s="5">
        <f t="shared" si="98"/>
        <v>12049.174109219417</v>
      </c>
      <c r="S133" s="5">
        <f t="shared" si="98"/>
        <v>6114.0044374406434</v>
      </c>
      <c r="T133" s="5">
        <f t="shared" si="99"/>
        <v>61.274471408300613</v>
      </c>
      <c r="U133" s="5">
        <f t="shared" si="99"/>
        <v>233.27048979164095</v>
      </c>
      <c r="V133" s="5">
        <f t="shared" si="99"/>
        <v>309.23541708648224</v>
      </c>
      <c r="W133" s="15">
        <f t="shared" si="100"/>
        <v>-1.0734613539272964E-2</v>
      </c>
      <c r="X133" s="15">
        <f t="shared" si="100"/>
        <v>-1.217998157191269E-2</v>
      </c>
      <c r="Y133" s="15">
        <f t="shared" si="100"/>
        <v>-9.7425357312937999E-3</v>
      </c>
      <c r="Z133" s="5">
        <f t="shared" si="105"/>
        <v>9274.2720316335162</v>
      </c>
      <c r="AA133" s="5">
        <f t="shared" si="105"/>
        <v>24127.810407821402</v>
      </c>
      <c r="AB133" s="5">
        <f t="shared" si="105"/>
        <v>24824.902878371813</v>
      </c>
      <c r="AC133" s="16">
        <f t="shared" si="89"/>
        <v>1.6935574347149498</v>
      </c>
      <c r="AD133" s="16">
        <f t="shared" si="89"/>
        <v>2.9418884904043838</v>
      </c>
      <c r="AE133" s="16">
        <f t="shared" si="89"/>
        <v>4.9720973026323421</v>
      </c>
      <c r="AF133" s="15">
        <f t="shared" si="58"/>
        <v>-4.0504037456468023E-3</v>
      </c>
      <c r="AG133" s="15">
        <f t="shared" si="58"/>
        <v>2.9673830763510267E-4</v>
      </c>
      <c r="AH133" s="15">
        <f t="shared" si="58"/>
        <v>9.7937136394747881E-3</v>
      </c>
      <c r="AI133" s="1">
        <f t="shared" si="90"/>
        <v>268590.09747151902</v>
      </c>
      <c r="AJ133" s="1">
        <f t="shared" si="90"/>
        <v>89569.381184114987</v>
      </c>
      <c r="AK133" s="1">
        <f t="shared" si="90"/>
        <v>34573.499036270725</v>
      </c>
      <c r="AL133" s="14">
        <f t="shared" si="101"/>
        <v>45.460153641372216</v>
      </c>
      <c r="AM133" s="14">
        <f t="shared" si="101"/>
        <v>9.2798963829300813</v>
      </c>
      <c r="AN133" s="14">
        <f t="shared" si="101"/>
        <v>3.1544268610352266</v>
      </c>
      <c r="AO133" s="11">
        <f t="shared" si="102"/>
        <v>9.5109139768995987E-3</v>
      </c>
      <c r="AP133" s="11">
        <f t="shared" si="102"/>
        <v>1.1981243140304734E-2</v>
      </c>
      <c r="AQ133" s="11">
        <f t="shared" si="102"/>
        <v>1.0868499253054584E-2</v>
      </c>
      <c r="AR133" s="1">
        <f t="shared" si="106"/>
        <v>149423.22493986649</v>
      </c>
      <c r="AS133" s="1">
        <f t="shared" si="103"/>
        <v>51653.229347534849</v>
      </c>
      <c r="AT133" s="1">
        <f t="shared" si="104"/>
        <v>19771.358969955152</v>
      </c>
      <c r="AU133" s="1">
        <f t="shared" si="59"/>
        <v>29884.644987973297</v>
      </c>
      <c r="AV133" s="1">
        <f t="shared" si="59"/>
        <v>10330.64586950697</v>
      </c>
      <c r="AW133" s="1">
        <f t="shared" si="59"/>
        <v>3954.2717939910308</v>
      </c>
      <c r="AX133" s="1">
        <f t="shared" si="60"/>
        <v>102726.82367941328</v>
      </c>
      <c r="AY133" s="1">
        <f t="shared" si="60"/>
        <v>13982.041818535654</v>
      </c>
      <c r="AZ133" s="1">
        <f t="shared" si="60"/>
        <v>3641.4561846207562</v>
      </c>
      <c r="BA133" s="1">
        <f t="shared" si="61"/>
        <v>13428.378956367082</v>
      </c>
      <c r="BB133" s="1">
        <f t="shared" si="61"/>
        <v>28210.895551479432</v>
      </c>
      <c r="BC133" s="1">
        <f t="shared" si="61"/>
        <v>35618.254279700195</v>
      </c>
      <c r="BD133" s="1">
        <f t="shared" si="62"/>
        <v>9197.3059501928583</v>
      </c>
      <c r="BE133" s="2">
        <f t="shared" si="91"/>
        <v>0.40250950903973925</v>
      </c>
      <c r="BF133" s="2">
        <f t="shared" si="91"/>
        <v>0.31839023806359795</v>
      </c>
      <c r="BG133" s="2">
        <f t="shared" si="91"/>
        <v>0.18099193288069168</v>
      </c>
      <c r="BH133" s="2">
        <f t="shared" si="55"/>
        <v>0.27320921820960115</v>
      </c>
      <c r="BI133" s="2">
        <f t="shared" si="63"/>
        <v>1.6201390486741196E-2</v>
      </c>
      <c r="BJ133" s="2">
        <f t="shared" si="63"/>
        <v>1.0137234369419459E-2</v>
      </c>
      <c r="BK133" s="2">
        <f t="shared" si="63"/>
        <v>3.2758079767888806E-3</v>
      </c>
      <c r="BL133" s="2">
        <f t="shared" si="56"/>
        <v>2420.8640150389429</v>
      </c>
      <c r="BM133" s="2">
        <f t="shared" si="56"/>
        <v>523.62089183333615</v>
      </c>
      <c r="BN133" s="2">
        <f t="shared" si="56"/>
        <v>64.767175425735473</v>
      </c>
      <c r="BO133" s="2">
        <f t="shared" si="64"/>
        <v>1297.0132578499904</v>
      </c>
      <c r="BP133" s="2">
        <f t="shared" si="64"/>
        <v>136.32305385974072</v>
      </c>
      <c r="BQ133" s="2">
        <f t="shared" si="64"/>
        <v>28.829570799794276</v>
      </c>
      <c r="BR133" s="11">
        <f t="shared" si="65"/>
        <v>4.0754064777379834E-2</v>
      </c>
      <c r="BS133" s="17">
        <f t="shared" si="107"/>
        <v>3.607659838746162E-2</v>
      </c>
      <c r="BT133" s="17">
        <f t="shared" si="108"/>
        <v>0.11904737434049781</v>
      </c>
      <c r="BU133" s="12">
        <f>(BU$3*temphigh!$I243+BU$4*temphigh!$I243^2+BU$5*temphigh!$I243^6)*(K133/K$56)^$BW$1</f>
        <v>-3.4498424271160242</v>
      </c>
      <c r="BV133" s="12">
        <f>(BV$3*temphigh!$I243+BV$4*temphigh!$I243^2+BV$5*temphigh!$I243^6)*(L133/L$56)^$BW$1</f>
        <v>-3.9307375074451563</v>
      </c>
      <c r="BW133" s="12">
        <f>(BW$3*temphigh!$I243+BW$4*temphigh!$I243^2+BW$5*temphigh!$I243^6)*(M133/M$56)^$BW$1</f>
        <v>-4.4947232146940124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>
      <c r="A134" s="2">
        <f t="shared" si="92"/>
        <v>2088</v>
      </c>
      <c r="B134" s="5">
        <f t="shared" si="93"/>
        <v>1163.7424568848455</v>
      </c>
      <c r="C134" s="5">
        <f t="shared" si="93"/>
        <v>2955.8417733590686</v>
      </c>
      <c r="D134" s="5">
        <f t="shared" si="93"/>
        <v>4344.9291910461498</v>
      </c>
      <c r="E134" s="15">
        <f t="shared" si="94"/>
        <v>7.5174263967067411E-5</v>
      </c>
      <c r="F134" s="15">
        <f t="shared" si="94"/>
        <v>1.4809834086152609E-4</v>
      </c>
      <c r="G134" s="15">
        <f t="shared" si="94"/>
        <v>3.0233749469413967E-4</v>
      </c>
      <c r="H134" s="5">
        <f t="shared" si="95"/>
        <v>150862.41400409781</v>
      </c>
      <c r="I134" s="5">
        <f t="shared" si="95"/>
        <v>52352.868750529582</v>
      </c>
      <c r="J134" s="5">
        <f t="shared" si="95"/>
        <v>20020.640846829276</v>
      </c>
      <c r="K134" s="5">
        <f t="shared" si="96"/>
        <v>129635.56765638046</v>
      </c>
      <c r="L134" s="5">
        <f t="shared" si="96"/>
        <v>17711.661436814629</v>
      </c>
      <c r="M134" s="5">
        <f t="shared" si="96"/>
        <v>4607.8175193480674</v>
      </c>
      <c r="N134" s="15">
        <f t="shared" si="97"/>
        <v>9.5557363747029722E-3</v>
      </c>
      <c r="O134" s="15">
        <f t="shared" si="97"/>
        <v>1.3394848431061535E-2</v>
      </c>
      <c r="P134" s="15">
        <f t="shared" si="97"/>
        <v>1.2302174895552964E-2</v>
      </c>
      <c r="Q134" s="5">
        <f t="shared" si="98"/>
        <v>9144.783748410111</v>
      </c>
      <c r="R134" s="5">
        <f t="shared" si="98"/>
        <v>12063.632780178743</v>
      </c>
      <c r="S134" s="5">
        <f t="shared" si="98"/>
        <v>6130.7742951559567</v>
      </c>
      <c r="T134" s="5">
        <f t="shared" si="99"/>
        <v>60.616713637909278</v>
      </c>
      <c r="U134" s="5">
        <f t="shared" si="99"/>
        <v>230.42925952470773</v>
      </c>
      <c r="V134" s="5">
        <f t="shared" si="99"/>
        <v>306.22267998613563</v>
      </c>
      <c r="W134" s="15">
        <f t="shared" si="100"/>
        <v>-1.0734613539272964E-2</v>
      </c>
      <c r="X134" s="15">
        <f t="shared" si="100"/>
        <v>-1.217998157191269E-2</v>
      </c>
      <c r="Y134" s="15">
        <f t="shared" si="100"/>
        <v>-9.7425357312937999E-3</v>
      </c>
      <c r="Z134" s="5">
        <f t="shared" si="105"/>
        <v>9227.1157004600518</v>
      </c>
      <c r="AA134" s="5">
        <f t="shared" si="105"/>
        <v>24168.413432710589</v>
      </c>
      <c r="AB134" s="5">
        <f t="shared" si="105"/>
        <v>25141.212041742245</v>
      </c>
      <c r="AC134" s="16">
        <f t="shared" si="89"/>
        <v>1.6866978433379123</v>
      </c>
      <c r="AD134" s="16">
        <f t="shared" si="89"/>
        <v>2.9427614614162776</v>
      </c>
      <c r="AE134" s="16">
        <f t="shared" si="89"/>
        <v>5.0207925998019283</v>
      </c>
      <c r="AF134" s="15">
        <f t="shared" si="58"/>
        <v>-4.0504037456468023E-3</v>
      </c>
      <c r="AG134" s="15">
        <f t="shared" si="58"/>
        <v>2.9673830763510267E-4</v>
      </c>
      <c r="AH134" s="15">
        <f t="shared" si="58"/>
        <v>9.7937136394747881E-3</v>
      </c>
      <c r="AI134" s="1">
        <f t="shared" si="90"/>
        <v>271615.73271234042</v>
      </c>
      <c r="AJ134" s="1">
        <f t="shared" si="90"/>
        <v>90943.088935210471</v>
      </c>
      <c r="AK134" s="1">
        <f t="shared" si="90"/>
        <v>35070.420926634681</v>
      </c>
      <c r="AL134" s="14">
        <f t="shared" si="101"/>
        <v>45.888197575925354</v>
      </c>
      <c r="AM134" s="14">
        <f t="shared" si="101"/>
        <v>9.3899692308619951</v>
      </c>
      <c r="AN134" s="14">
        <f t="shared" si="101"/>
        <v>3.1883679081583738</v>
      </c>
      <c r="AO134" s="11">
        <f t="shared" si="102"/>
        <v>9.4158048371306025E-3</v>
      </c>
      <c r="AP134" s="11">
        <f t="shared" si="102"/>
        <v>1.1861430708901687E-2</v>
      </c>
      <c r="AQ134" s="11">
        <f t="shared" si="102"/>
        <v>1.0759814260524039E-2</v>
      </c>
      <c r="AR134" s="1">
        <f t="shared" si="106"/>
        <v>150862.41400409781</v>
      </c>
      <c r="AS134" s="1">
        <f t="shared" si="103"/>
        <v>52352.868750529582</v>
      </c>
      <c r="AT134" s="1">
        <f t="shared" si="104"/>
        <v>20020.640846829276</v>
      </c>
      <c r="AU134" s="1">
        <f t="shared" si="59"/>
        <v>30172.482800819562</v>
      </c>
      <c r="AV134" s="1">
        <f t="shared" si="59"/>
        <v>10470.573750105917</v>
      </c>
      <c r="AW134" s="1">
        <f t="shared" si="59"/>
        <v>4004.1281693658552</v>
      </c>
      <c r="AX134" s="1">
        <f t="shared" si="60"/>
        <v>103708.45412510437</v>
      </c>
      <c r="AY134" s="1">
        <f t="shared" si="60"/>
        <v>14169.329149451702</v>
      </c>
      <c r="AZ134" s="1">
        <f t="shared" si="60"/>
        <v>3686.2540154784538</v>
      </c>
      <c r="BA134" s="1">
        <f t="shared" si="61"/>
        <v>13440.456045183782</v>
      </c>
      <c r="BB134" s="1">
        <f t="shared" si="61"/>
        <v>28254.403763794049</v>
      </c>
      <c r="BC134" s="1">
        <f t="shared" si="61"/>
        <v>35682.148975774551</v>
      </c>
      <c r="BD134" s="1">
        <f t="shared" si="62"/>
        <v>8943.2327477149556</v>
      </c>
      <c r="BE134" s="2">
        <f t="shared" si="91"/>
        <v>0.40250950903973925</v>
      </c>
      <c r="BF134" s="2">
        <f t="shared" si="91"/>
        <v>0.31839023806359795</v>
      </c>
      <c r="BG134" s="2">
        <f t="shared" si="91"/>
        <v>0.18099193288069168</v>
      </c>
      <c r="BH134" s="2">
        <f t="shared" ref="BH134:BH197" si="109">(BE134*Z134+BF134*AA134+BG134*AB134)/(Z134+AA134+AB134)</f>
        <v>0.27263808949691209</v>
      </c>
      <c r="BI134" s="2">
        <f t="shared" si="63"/>
        <v>1.6201390486741196E-2</v>
      </c>
      <c r="BJ134" s="2">
        <f t="shared" si="63"/>
        <v>1.0137234369419459E-2</v>
      </c>
      <c r="BK134" s="2">
        <f t="shared" si="63"/>
        <v>3.2758079767888806E-3</v>
      </c>
      <c r="BL134" s="2">
        <f t="shared" ref="BL134:BN197" si="110">BI134*AR134</f>
        <v>2444.1808790528021</v>
      </c>
      <c r="BM134" s="2">
        <f t="shared" si="110"/>
        <v>530.71330043557441</v>
      </c>
      <c r="BN134" s="2">
        <f t="shared" si="110"/>
        <v>65.583774986468626</v>
      </c>
      <c r="BO134" s="2">
        <f t="shared" si="64"/>
        <v>1316.1980008619964</v>
      </c>
      <c r="BP134" s="2">
        <f t="shared" si="64"/>
        <v>137.93741480964027</v>
      </c>
      <c r="BQ134" s="2">
        <f t="shared" si="64"/>
        <v>28.825774018861907</v>
      </c>
      <c r="BR134" s="11">
        <f t="shared" si="65"/>
        <v>4.0593837274205152E-2</v>
      </c>
      <c r="BS134" s="17">
        <f t="shared" si="107"/>
        <v>3.4663903421965979E-2</v>
      </c>
      <c r="BT134" s="17">
        <f t="shared" si="108"/>
        <v>0.11557997508786194</v>
      </c>
      <c r="BU134" s="12">
        <f>(BU$3*temphigh!$I244+BU$4*temphigh!$I244^2+BU$5*temphigh!$I244^6)*(K134/K$56)^$BW$1</f>
        <v>-3.6510370547955486</v>
      </c>
      <c r="BV134" s="12">
        <f>(BV$3*temphigh!$I244+BV$4*temphigh!$I244^2+BV$5*temphigh!$I244^6)*(L134/L$56)^$BW$1</f>
        <v>-4.0751447652289814</v>
      </c>
      <c r="BW134" s="12">
        <f>(BW$3*temphigh!$I244+BW$4*temphigh!$I244^2+BW$5*temphigh!$I244^6)*(M134/M$56)^$BW$1</f>
        <v>-4.6169158127237671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>
      <c r="A135" s="2">
        <f t="shared" si="92"/>
        <v>2089</v>
      </c>
      <c r="B135" s="5">
        <f t="shared" si="93"/>
        <v>1163.8255661933567</v>
      </c>
      <c r="C135" s="5">
        <f t="shared" si="93"/>
        <v>2956.2576408584277</v>
      </c>
      <c r="D135" s="5">
        <f t="shared" si="93"/>
        <v>4346.1771443020816</v>
      </c>
      <c r="E135" s="15">
        <f t="shared" si="94"/>
        <v>7.1415550768714036E-5</v>
      </c>
      <c r="F135" s="15">
        <f t="shared" si="94"/>
        <v>1.4069342381844977E-4</v>
      </c>
      <c r="G135" s="15">
        <f t="shared" si="94"/>
        <v>2.8722061995943267E-4</v>
      </c>
      <c r="H135" s="5">
        <f t="shared" si="95"/>
        <v>152290.06798069092</v>
      </c>
      <c r="I135" s="5">
        <f t="shared" si="95"/>
        <v>53052.252333935729</v>
      </c>
      <c r="J135" s="5">
        <f t="shared" si="95"/>
        <v>20269.547424522141</v>
      </c>
      <c r="K135" s="5">
        <f t="shared" si="96"/>
        <v>130853.0010032359</v>
      </c>
      <c r="L135" s="5">
        <f t="shared" si="96"/>
        <v>17945.747217935514</v>
      </c>
      <c r="M135" s="5">
        <f t="shared" si="96"/>
        <v>4663.7646721546753</v>
      </c>
      <c r="N135" s="15">
        <f t="shared" si="97"/>
        <v>9.3911984871499765E-3</v>
      </c>
      <c r="O135" s="15">
        <f t="shared" si="97"/>
        <v>1.3216477853078556E-2</v>
      </c>
      <c r="P135" s="15">
        <f t="shared" si="97"/>
        <v>1.2141790027857535E-2</v>
      </c>
      <c r="Q135" s="5">
        <f t="shared" si="98"/>
        <v>9132.2287510915121</v>
      </c>
      <c r="R135" s="5">
        <f t="shared" si="98"/>
        <v>12075.893489629298</v>
      </c>
      <c r="S135" s="5">
        <f t="shared" si="98"/>
        <v>6146.5232625619637</v>
      </c>
      <c r="T135" s="5">
        <f t="shared" si="99"/>
        <v>59.966016642985544</v>
      </c>
      <c r="U135" s="5">
        <f t="shared" si="99"/>
        <v>227.6226353900673</v>
      </c>
      <c r="V135" s="5">
        <f t="shared" si="99"/>
        <v>303.23929458463817</v>
      </c>
      <c r="W135" s="15">
        <f t="shared" si="100"/>
        <v>-1.0734613539272964E-2</v>
      </c>
      <c r="X135" s="15">
        <f t="shared" si="100"/>
        <v>-1.217998157191269E-2</v>
      </c>
      <c r="Y135" s="15">
        <f t="shared" si="100"/>
        <v>-9.7425357312937999E-3</v>
      </c>
      <c r="Z135" s="5">
        <f t="shared" si="105"/>
        <v>9178.6558686809567</v>
      </c>
      <c r="AA135" s="5">
        <f t="shared" si="105"/>
        <v>24204.595150853089</v>
      </c>
      <c r="AB135" s="5">
        <f t="shared" si="105"/>
        <v>25457.072058813385</v>
      </c>
      <c r="AC135" s="16">
        <f t="shared" ref="AC135:AE150" si="111">AC134*(1+AF135)</f>
        <v>1.679866036075482</v>
      </c>
      <c r="AD135" s="16">
        <f t="shared" si="111"/>
        <v>2.9436346914721119</v>
      </c>
      <c r="AE135" s="16">
        <f t="shared" si="111"/>
        <v>5.0699648047675829</v>
      </c>
      <c r="AF135" s="15">
        <f t="shared" ref="AF135:AH198" si="112">AC$5-1</f>
        <v>-4.0504037456468023E-3</v>
      </c>
      <c r="AG135" s="15">
        <f t="shared" si="112"/>
        <v>2.9673830763510267E-4</v>
      </c>
      <c r="AH135" s="15">
        <f t="shared" si="112"/>
        <v>9.7937136394747881E-3</v>
      </c>
      <c r="AI135" s="1">
        <f t="shared" si="90"/>
        <v>274626.64224192593</v>
      </c>
      <c r="AJ135" s="1">
        <f t="shared" si="90"/>
        <v>92319.353791795351</v>
      </c>
      <c r="AK135" s="1">
        <f t="shared" si="90"/>
        <v>35567.507003337065</v>
      </c>
      <c r="AL135" s="14">
        <f t="shared" si="101"/>
        <v>46.315951145500932</v>
      </c>
      <c r="AM135" s="14">
        <f t="shared" si="101"/>
        <v>9.5002339155586775</v>
      </c>
      <c r="AN135" s="14">
        <f t="shared" si="101"/>
        <v>3.2223310921795134</v>
      </c>
      <c r="AO135" s="11">
        <f t="shared" si="102"/>
        <v>9.3216467887592969E-3</v>
      </c>
      <c r="AP135" s="11">
        <f t="shared" si="102"/>
        <v>1.174281640181267E-2</v>
      </c>
      <c r="AQ135" s="11">
        <f t="shared" si="102"/>
        <v>1.0652216117918799E-2</v>
      </c>
      <c r="AR135" s="1">
        <f t="shared" si="106"/>
        <v>152290.06798069092</v>
      </c>
      <c r="AS135" s="1">
        <f t="shared" si="103"/>
        <v>53052.252333935729</v>
      </c>
      <c r="AT135" s="1">
        <f t="shared" si="104"/>
        <v>20269.547424522141</v>
      </c>
      <c r="AU135" s="1">
        <f t="shared" ref="AU135:AW198" si="113">$AU$5*AR135</f>
        <v>30458.013596138186</v>
      </c>
      <c r="AV135" s="1">
        <f t="shared" si="113"/>
        <v>10610.450466787146</v>
      </c>
      <c r="AW135" s="1">
        <f t="shared" si="113"/>
        <v>4053.9094849044286</v>
      </c>
      <c r="AX135" s="1">
        <f t="shared" ref="AX135:AZ198" si="114">(AR135-AU135)/B135*1000</f>
        <v>104682.40080258873</v>
      </c>
      <c r="AY135" s="1">
        <f t="shared" si="114"/>
        <v>14356.597774348411</v>
      </c>
      <c r="AZ135" s="1">
        <f t="shared" si="114"/>
        <v>3731.0117377237402</v>
      </c>
      <c r="BA135" s="1">
        <f t="shared" ref="BA135:BC198" si="115">LN(AX135)*B135</f>
        <v>13452.294617148744</v>
      </c>
      <c r="BB135" s="1">
        <f t="shared" si="115"/>
        <v>28297.194346277094</v>
      </c>
      <c r="BC135" s="1">
        <f t="shared" si="115"/>
        <v>35744.850201459361</v>
      </c>
      <c r="BD135" s="1">
        <f t="shared" ref="BD135:BD198" si="116">SUM(BA135:BC135)*BT135</f>
        <v>8695.9163010949069</v>
      </c>
      <c r="BE135" s="2">
        <f t="shared" si="91"/>
        <v>0.40250950903973925</v>
      </c>
      <c r="BF135" s="2">
        <f t="shared" si="91"/>
        <v>0.31839023806359795</v>
      </c>
      <c r="BG135" s="2">
        <f t="shared" si="91"/>
        <v>0.18099193288069168</v>
      </c>
      <c r="BH135" s="2">
        <f t="shared" si="109"/>
        <v>0.27206729874260766</v>
      </c>
      <c r="BI135" s="2">
        <f t="shared" ref="BI135:BK198" si="117">BI$5*BE135^2</f>
        <v>1.6201390486741196E-2</v>
      </c>
      <c r="BJ135" s="2">
        <f t="shared" si="117"/>
        <v>1.0137234369419459E-2</v>
      </c>
      <c r="BK135" s="2">
        <f t="shared" si="117"/>
        <v>3.2758079767888806E-3</v>
      </c>
      <c r="BL135" s="2">
        <f t="shared" si="110"/>
        <v>2467.3108586075359</v>
      </c>
      <c r="BM135" s="2">
        <f t="shared" si="110"/>
        <v>537.80311573468691</v>
      </c>
      <c r="BN135" s="2">
        <f t="shared" si="110"/>
        <v>66.399145139150136</v>
      </c>
      <c r="BO135" s="2">
        <f t="shared" ref="BO135:BQ198" si="118">2*BI$5*BE135*AR135/Z135*1000</f>
        <v>1335.6683455950385</v>
      </c>
      <c r="BP135" s="2">
        <f t="shared" si="118"/>
        <v>139.57117766389524</v>
      </c>
      <c r="BQ135" s="2">
        <f t="shared" si="118"/>
        <v>28.822046451418277</v>
      </c>
      <c r="BR135" s="11">
        <f t="shared" ref="BR135:BR198" si="119">SUM(H135:J135)*SUM(B134:D134)/SUM(H134:J134)/SUM(B135:D135)-1+BR$5</f>
        <v>4.0434661664724619E-2</v>
      </c>
      <c r="BS135" s="17">
        <f t="shared" si="107"/>
        <v>3.3311655499293283E-2</v>
      </c>
      <c r="BT135" s="17">
        <f t="shared" si="108"/>
        <v>0.1122135680464679</v>
      </c>
      <c r="BU135" s="12">
        <f>(BU$3*temphigh!$I245+BU$4*temphigh!$I245^2+BU$5*temphigh!$I245^6)*(K135/K$56)^$BW$1</f>
        <v>-3.8551067005475153</v>
      </c>
      <c r="BV135" s="12">
        <f>(BV$3*temphigh!$I245+BV$4*temphigh!$I245^2+BV$5*temphigh!$I245^6)*(L135/L$56)^$BW$1</f>
        <v>-4.2212349970117966</v>
      </c>
      <c r="BW135" s="12">
        <f>(BW$3*temphigh!$I245+BW$4*temphigh!$I245^2+BW$5*temphigh!$I245^6)*(M135/M$56)^$BW$1</f>
        <v>-4.7404392828294872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>
      <c r="A136" s="2">
        <f t="shared" si="92"/>
        <v>2090</v>
      </c>
      <c r="B136" s="5">
        <f t="shared" si="93"/>
        <v>1163.9045256749748</v>
      </c>
      <c r="C136" s="5">
        <f t="shared" si="93"/>
        <v>2956.6527705671506</v>
      </c>
      <c r="D136" s="5">
        <f t="shared" si="93"/>
        <v>4347.3630404112291</v>
      </c>
      <c r="E136" s="15">
        <f t="shared" si="94"/>
        <v>6.7844773230278332E-5</v>
      </c>
      <c r="F136" s="15">
        <f t="shared" si="94"/>
        <v>1.3365875262752726E-4</v>
      </c>
      <c r="G136" s="15">
        <f t="shared" si="94"/>
        <v>2.7285958896146101E-4</v>
      </c>
      <c r="H136" s="5">
        <f t="shared" si="95"/>
        <v>153705.80824030374</v>
      </c>
      <c r="I136" s="5">
        <f t="shared" si="95"/>
        <v>53751.226436668629</v>
      </c>
      <c r="J136" s="5">
        <f t="shared" si="95"/>
        <v>20518.034976889256</v>
      </c>
      <c r="K136" s="5">
        <f t="shared" si="96"/>
        <v>132060.49538398883</v>
      </c>
      <c r="L136" s="5">
        <f t="shared" si="96"/>
        <v>18179.756166077615</v>
      </c>
      <c r="M136" s="5">
        <f t="shared" si="96"/>
        <v>4719.6506908124238</v>
      </c>
      <c r="N136" s="15">
        <f t="shared" si="97"/>
        <v>9.227869223443097E-3</v>
      </c>
      <c r="O136" s="15">
        <f t="shared" si="97"/>
        <v>1.3039799641679339E-2</v>
      </c>
      <c r="P136" s="15">
        <f t="shared" si="97"/>
        <v>1.1983027143590563E-2</v>
      </c>
      <c r="Q136" s="5">
        <f t="shared" si="98"/>
        <v>9118.182779652363</v>
      </c>
      <c r="R136" s="5">
        <f t="shared" si="98"/>
        <v>12085.973793379733</v>
      </c>
      <c r="S136" s="5">
        <f t="shared" si="98"/>
        <v>6161.2576184842164</v>
      </c>
      <c r="T136" s="5">
        <f t="shared" si="99"/>
        <v>59.322304628833486</v>
      </c>
      <c r="U136" s="5">
        <f t="shared" si="99"/>
        <v>224.85019588566607</v>
      </c>
      <c r="V136" s="5">
        <f t="shared" si="99"/>
        <v>300.28497492201501</v>
      </c>
      <c r="W136" s="15">
        <f t="shared" si="100"/>
        <v>-1.0734613539272964E-2</v>
      </c>
      <c r="X136" s="15">
        <f t="shared" si="100"/>
        <v>-1.217998157191269E-2</v>
      </c>
      <c r="Y136" s="15">
        <f t="shared" si="100"/>
        <v>-9.7425357312937999E-3</v>
      </c>
      <c r="Z136" s="5">
        <f t="shared" si="105"/>
        <v>9128.928146925793</v>
      </c>
      <c r="AA136" s="5">
        <f t="shared" si="105"/>
        <v>24236.384893001916</v>
      </c>
      <c r="AB136" s="5">
        <f t="shared" si="105"/>
        <v>25772.426893539287</v>
      </c>
      <c r="AC136" s="16">
        <f t="shared" si="111"/>
        <v>1.673061900390777</v>
      </c>
      <c r="AD136" s="16">
        <f t="shared" si="111"/>
        <v>2.9445081806487554</v>
      </c>
      <c r="AE136" s="16">
        <f t="shared" si="111"/>
        <v>5.1196185882276923</v>
      </c>
      <c r="AF136" s="15">
        <f t="shared" si="112"/>
        <v>-4.0504037456468023E-3</v>
      </c>
      <c r="AG136" s="15">
        <f t="shared" si="112"/>
        <v>2.9673830763510267E-4</v>
      </c>
      <c r="AH136" s="15">
        <f t="shared" si="112"/>
        <v>9.7937136394747881E-3</v>
      </c>
      <c r="AI136" s="1">
        <f t="shared" ref="AI136:AK151" si="120">(1-$AI$5)*AI135+AU135</f>
        <v>277621.99161387153</v>
      </c>
      <c r="AJ136" s="1">
        <f t="shared" si="120"/>
        <v>93697.868879402973</v>
      </c>
      <c r="AK136" s="1">
        <f t="shared" si="120"/>
        <v>36064.66578790779</v>
      </c>
      <c r="AL136" s="14">
        <f t="shared" si="101"/>
        <v>46.743374673392083</v>
      </c>
      <c r="AM136" s="14">
        <f t="shared" si="101"/>
        <v>9.6106778231769106</v>
      </c>
      <c r="AN136" s="14">
        <f t="shared" si="101"/>
        <v>3.2563128097049252</v>
      </c>
      <c r="AO136" s="11">
        <f t="shared" si="102"/>
        <v>9.2284303208717035E-3</v>
      </c>
      <c r="AP136" s="11">
        <f t="shared" si="102"/>
        <v>1.1625388237794543E-2</v>
      </c>
      <c r="AQ136" s="11">
        <f t="shared" si="102"/>
        <v>1.0545693956739611E-2</v>
      </c>
      <c r="AR136" s="1">
        <f t="shared" si="106"/>
        <v>153705.80824030374</v>
      </c>
      <c r="AS136" s="1">
        <f t="shared" si="103"/>
        <v>53751.226436668629</v>
      </c>
      <c r="AT136" s="1">
        <f t="shared" si="104"/>
        <v>20518.034976889256</v>
      </c>
      <c r="AU136" s="1">
        <f t="shared" si="113"/>
        <v>30741.161648060748</v>
      </c>
      <c r="AV136" s="1">
        <f t="shared" si="113"/>
        <v>10750.245287333726</v>
      </c>
      <c r="AW136" s="1">
        <f t="shared" si="113"/>
        <v>4103.6069953778515</v>
      </c>
      <c r="AX136" s="1">
        <f t="shared" si="114"/>
        <v>105648.39630719108</v>
      </c>
      <c r="AY136" s="1">
        <f t="shared" si="114"/>
        <v>14543.804932862095</v>
      </c>
      <c r="AZ136" s="1">
        <f t="shared" si="114"/>
        <v>3775.7205526499392</v>
      </c>
      <c r="BA136" s="1">
        <f t="shared" si="115"/>
        <v>13463.898391230505</v>
      </c>
      <c r="BB136" s="1">
        <f t="shared" si="115"/>
        <v>28339.281468508088</v>
      </c>
      <c r="BC136" s="1">
        <f t="shared" si="115"/>
        <v>35806.388441864023</v>
      </c>
      <c r="BD136" s="1">
        <f t="shared" si="116"/>
        <v>8455.190848222217</v>
      </c>
      <c r="BE136" s="2">
        <f t="shared" ref="BE136:BG151" si="121">BE135</f>
        <v>0.40250950903973925</v>
      </c>
      <c r="BF136" s="2">
        <f t="shared" si="121"/>
        <v>0.31839023806359795</v>
      </c>
      <c r="BG136" s="2">
        <f t="shared" si="121"/>
        <v>0.18099193288069168</v>
      </c>
      <c r="BH136" s="2">
        <f t="shared" si="109"/>
        <v>0.27149684987815775</v>
      </c>
      <c r="BI136" s="2">
        <f t="shared" si="117"/>
        <v>1.6201390486741196E-2</v>
      </c>
      <c r="BJ136" s="2">
        <f t="shared" si="117"/>
        <v>1.0137234369419459E-2</v>
      </c>
      <c r="BK136" s="2">
        <f t="shared" si="117"/>
        <v>3.2758079767888806E-3</v>
      </c>
      <c r="BL136" s="2">
        <f t="shared" si="110"/>
        <v>2490.2478193813236</v>
      </c>
      <c r="BM136" s="2">
        <f t="shared" si="110"/>
        <v>544.88878003224499</v>
      </c>
      <c r="BN136" s="2">
        <f t="shared" si="110"/>
        <v>67.213142645327082</v>
      </c>
      <c r="BO136" s="2">
        <f t="shared" si="118"/>
        <v>1355.4285544945453</v>
      </c>
      <c r="BP136" s="2">
        <f t="shared" si="118"/>
        <v>141.22457500931003</v>
      </c>
      <c r="BQ136" s="2">
        <f t="shared" si="118"/>
        <v>28.818386601471058</v>
      </c>
      <c r="BR136" s="11">
        <f t="shared" si="119"/>
        <v>4.0276549176520432E-2</v>
      </c>
      <c r="BS136" s="17">
        <f t="shared" si="107"/>
        <v>3.2017056646299828E-2</v>
      </c>
      <c r="BT136" s="17">
        <f t="shared" si="108"/>
        <v>0.1089452116955999</v>
      </c>
      <c r="BU136" s="12">
        <f>(BU$3*temphigh!$I246+BU$4*temphigh!$I246^2+BU$5*temphigh!$I246^6)*(K136/K$56)^$BW$1</f>
        <v>-4.0620308434847852</v>
      </c>
      <c r="BV136" s="12">
        <f>(BV$3*temphigh!$I246+BV$4*temphigh!$I246^2+BV$5*temphigh!$I246^6)*(L136/L$56)^$BW$1</f>
        <v>-4.3689891251036075</v>
      </c>
      <c r="BW136" s="12">
        <f>(BW$3*temphigh!$I246+BW$4*temphigh!$I246^2+BW$5*temphigh!$I246^6)*(M136/M$56)^$BW$1</f>
        <v>-4.8652774154367888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>
      <c r="A137" s="2">
        <f t="shared" si="92"/>
        <v>2091</v>
      </c>
      <c r="B137" s="5">
        <f t="shared" si="93"/>
        <v>1163.9795422716506</v>
      </c>
      <c r="C137" s="5">
        <f t="shared" si="93"/>
        <v>2957.0281939623542</v>
      </c>
      <c r="D137" s="5">
        <f t="shared" si="93"/>
        <v>4348.4899491188889</v>
      </c>
      <c r="E137" s="15">
        <f t="shared" si="94"/>
        <v>6.4452534568764416E-5</v>
      </c>
      <c r="F137" s="15">
        <f t="shared" si="94"/>
        <v>1.269758149961509E-4</v>
      </c>
      <c r="G137" s="15">
        <f t="shared" si="94"/>
        <v>2.5921660951338794E-4</v>
      </c>
      <c r="H137" s="5">
        <f t="shared" si="95"/>
        <v>155109.26255922063</v>
      </c>
      <c r="I137" s="5">
        <f t="shared" si="95"/>
        <v>54449.638369045257</v>
      </c>
      <c r="J137" s="5">
        <f t="shared" si="95"/>
        <v>20766.060190005941</v>
      </c>
      <c r="K137" s="5">
        <f t="shared" si="96"/>
        <v>133257.72225902323</v>
      </c>
      <c r="L137" s="5">
        <f t="shared" si="96"/>
        <v>18413.635176093441</v>
      </c>
      <c r="M137" s="5">
        <f t="shared" si="96"/>
        <v>4775.4646861294123</v>
      </c>
      <c r="N137" s="15">
        <f t="shared" si="97"/>
        <v>9.0657457519998097E-3</v>
      </c>
      <c r="O137" s="15">
        <f t="shared" si="97"/>
        <v>1.2864804559493015E-2</v>
      </c>
      <c r="P137" s="15">
        <f t="shared" si="97"/>
        <v>1.1825874195656061E-2</v>
      </c>
      <c r="Q137" s="5">
        <f t="shared" si="98"/>
        <v>9102.6650334343067</v>
      </c>
      <c r="R137" s="5">
        <f t="shared" si="98"/>
        <v>12093.892194427021</v>
      </c>
      <c r="S137" s="5">
        <f t="shared" si="98"/>
        <v>6174.983983925049</v>
      </c>
      <c r="T137" s="5">
        <f t="shared" si="99"/>
        <v>58.685502614383935</v>
      </c>
      <c r="U137" s="5">
        <f t="shared" si="99"/>
        <v>222.1115246433377</v>
      </c>
      <c r="V137" s="5">
        <f t="shared" si="99"/>
        <v>297.35943782426659</v>
      </c>
      <c r="W137" s="15">
        <f t="shared" si="100"/>
        <v>-1.0734613539272964E-2</v>
      </c>
      <c r="X137" s="15">
        <f t="shared" si="100"/>
        <v>-1.217998157191269E-2</v>
      </c>
      <c r="Y137" s="15">
        <f t="shared" si="100"/>
        <v>-9.7425357312937999E-3</v>
      </c>
      <c r="Z137" s="5">
        <f t="shared" si="105"/>
        <v>9077.9682785672267</v>
      </c>
      <c r="AA137" s="5">
        <f t="shared" si="105"/>
        <v>24263.813985488527</v>
      </c>
      <c r="AB137" s="5">
        <f t="shared" si="105"/>
        <v>26087.221016427357</v>
      </c>
      <c r="AC137" s="16">
        <f t="shared" si="111"/>
        <v>1.6662853242027351</v>
      </c>
      <c r="AD137" s="16">
        <f t="shared" si="111"/>
        <v>2.9453819290230987</v>
      </c>
      <c r="AE137" s="16">
        <f t="shared" si="111"/>
        <v>5.1697586666241264</v>
      </c>
      <c r="AF137" s="15">
        <f t="shared" si="112"/>
        <v>-4.0504037456468023E-3</v>
      </c>
      <c r="AG137" s="15">
        <f t="shared" si="112"/>
        <v>2.9673830763510267E-4</v>
      </c>
      <c r="AH137" s="15">
        <f t="shared" si="112"/>
        <v>9.7937136394747881E-3</v>
      </c>
      <c r="AI137" s="1">
        <f t="shared" si="120"/>
        <v>280600.95410054515</v>
      </c>
      <c r="AJ137" s="1">
        <f t="shared" si="120"/>
        <v>95078.327278796409</v>
      </c>
      <c r="AK137" s="1">
        <f t="shared" si="120"/>
        <v>36561.80620449486</v>
      </c>
      <c r="AL137" s="14">
        <f t="shared" si="101"/>
        <v>47.170428969766519</v>
      </c>
      <c r="AM137" s="14">
        <f t="shared" si="101"/>
        <v>9.7212884054904762</v>
      </c>
      <c r="AN137" s="14">
        <f t="shared" si="101"/>
        <v>3.2903094872402985</v>
      </c>
      <c r="AO137" s="11">
        <f t="shared" si="102"/>
        <v>9.1361460176629869E-3</v>
      </c>
      <c r="AP137" s="11">
        <f t="shared" si="102"/>
        <v>1.1509134355416598E-2</v>
      </c>
      <c r="AQ137" s="11">
        <f t="shared" si="102"/>
        <v>1.0440237017172215E-2</v>
      </c>
      <c r="AR137" s="1">
        <f t="shared" si="106"/>
        <v>155109.26255922063</v>
      </c>
      <c r="AS137" s="1">
        <f t="shared" si="103"/>
        <v>54449.638369045257</v>
      </c>
      <c r="AT137" s="1">
        <f t="shared" si="104"/>
        <v>20766.060190005941</v>
      </c>
      <c r="AU137" s="1">
        <f t="shared" si="113"/>
        <v>31021.852511844128</v>
      </c>
      <c r="AV137" s="1">
        <f t="shared" si="113"/>
        <v>10889.927673809052</v>
      </c>
      <c r="AW137" s="1">
        <f t="shared" si="113"/>
        <v>4153.2120380011884</v>
      </c>
      <c r="AX137" s="1">
        <f t="shared" si="114"/>
        <v>106606.1778072186</v>
      </c>
      <c r="AY137" s="1">
        <f t="shared" si="114"/>
        <v>14730.908140874752</v>
      </c>
      <c r="AZ137" s="1">
        <f t="shared" si="114"/>
        <v>3820.3717489035303</v>
      </c>
      <c r="BA137" s="1">
        <f t="shared" si="115"/>
        <v>13475.270970909865</v>
      </c>
      <c r="BB137" s="1">
        <f t="shared" si="115"/>
        <v>28380.678841477496</v>
      </c>
      <c r="BC137" s="1">
        <f t="shared" si="115"/>
        <v>35866.793052773915</v>
      </c>
      <c r="BD137" s="1">
        <f t="shared" si="116"/>
        <v>8220.8938592307477</v>
      </c>
      <c r="BE137" s="2">
        <f t="shared" si="121"/>
        <v>0.40250950903973925</v>
      </c>
      <c r="BF137" s="2">
        <f t="shared" si="121"/>
        <v>0.31839023806359795</v>
      </c>
      <c r="BG137" s="2">
        <f t="shared" si="121"/>
        <v>0.18099193288069168</v>
      </c>
      <c r="BH137" s="2">
        <f t="shared" si="109"/>
        <v>0.27092674843146169</v>
      </c>
      <c r="BI137" s="2">
        <f t="shared" si="117"/>
        <v>1.6201390486741196E-2</v>
      </c>
      <c r="BJ137" s="2">
        <f t="shared" si="117"/>
        <v>1.0137234369419459E-2</v>
      </c>
      <c r="BK137" s="2">
        <f t="shared" si="117"/>
        <v>3.2758079767888806E-3</v>
      </c>
      <c r="BL137" s="2">
        <f t="shared" si="110"/>
        <v>2512.9857308323994</v>
      </c>
      <c r="BM137" s="2">
        <f t="shared" si="110"/>
        <v>551.96874547714606</v>
      </c>
      <c r="BN137" s="2">
        <f t="shared" si="110"/>
        <v>68.025625616899475</v>
      </c>
      <c r="BO137" s="2">
        <f t="shared" si="118"/>
        <v>1375.4829539915884</v>
      </c>
      <c r="BP137" s="2">
        <f t="shared" si="118"/>
        <v>142.89784230266051</v>
      </c>
      <c r="BQ137" s="2">
        <f t="shared" si="118"/>
        <v>28.814793034023861</v>
      </c>
      <c r="BR137" s="11">
        <f t="shared" si="119"/>
        <v>4.0119510146617826E-2</v>
      </c>
      <c r="BS137" s="17">
        <f t="shared" si="107"/>
        <v>3.0777447277499839E-2</v>
      </c>
      <c r="BT137" s="17">
        <f t="shared" si="108"/>
        <v>0.10577205018990281</v>
      </c>
      <c r="BU137" s="12">
        <f>(BU$3*temphigh!$I247+BU$4*temphigh!$I247^2+BU$5*temphigh!$I247^6)*(K137/K$56)^$BW$1</f>
        <v>-4.2717879627792321</v>
      </c>
      <c r="BV137" s="12">
        <f>(BV$3*temphigh!$I247+BV$4*temphigh!$I247^2+BV$5*temphigh!$I247^6)*(L137/L$56)^$BW$1</f>
        <v>-4.518387451861968</v>
      </c>
      <c r="BW137" s="12">
        <f>(BW$3*temphigh!$I247+BW$4*temphigh!$I247^2+BW$5*temphigh!$I247^6)*(M137/M$56)^$BW$1</f>
        <v>-4.9914135020017856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>
      <c r="A138" s="2">
        <f t="shared" si="92"/>
        <v>2092</v>
      </c>
      <c r="B138" s="5">
        <f t="shared" ref="B138:D153" si="122">B137*(1+E138)</f>
        <v>1164.050812631752</v>
      </c>
      <c r="C138" s="5">
        <f t="shared" si="122"/>
        <v>2957.3848914740047</v>
      </c>
      <c r="D138" s="5">
        <f t="shared" si="122"/>
        <v>4349.5607898989465</v>
      </c>
      <c r="E138" s="15">
        <f t="shared" ref="E138:G153" si="123">E137*$E$5</f>
        <v>6.1229907840326195E-5</v>
      </c>
      <c r="F138" s="15">
        <f t="shared" si="123"/>
        <v>1.2062702424634335E-4</v>
      </c>
      <c r="G138" s="15">
        <f t="shared" si="123"/>
        <v>2.4625577903771852E-4</v>
      </c>
      <c r="H138" s="5">
        <f t="shared" si="95"/>
        <v>156500.06530628121</v>
      </c>
      <c r="I138" s="5">
        <f t="shared" si="95"/>
        <v>55147.336503781829</v>
      </c>
      <c r="J138" s="5">
        <f t="shared" si="95"/>
        <v>21013.580183233928</v>
      </c>
      <c r="K138" s="5">
        <f t="shared" si="96"/>
        <v>134444.3589644141</v>
      </c>
      <c r="L138" s="5">
        <f t="shared" si="96"/>
        <v>18647.331520076703</v>
      </c>
      <c r="M138" s="5">
        <f t="shared" si="96"/>
        <v>4831.1958835094556</v>
      </c>
      <c r="N138" s="15">
        <f t="shared" si="97"/>
        <v>8.9048250658547712E-3</v>
      </c>
      <c r="O138" s="15">
        <f t="shared" si="97"/>
        <v>1.2691483335494302E-2</v>
      </c>
      <c r="P138" s="15">
        <f t="shared" si="97"/>
        <v>1.167031923446471E-2</v>
      </c>
      <c r="Q138" s="5">
        <f t="shared" si="98"/>
        <v>9085.6952416627591</v>
      </c>
      <c r="R138" s="5">
        <f t="shared" si="98"/>
        <v>12099.66811408837</v>
      </c>
      <c r="S138" s="5">
        <f t="shared" si="98"/>
        <v>6187.7093137873126</v>
      </c>
      <c r="T138" s="5">
        <f t="shared" ref="T138:V153" si="124">T137*(1+W138)</f>
        <v>58.055536423460531</v>
      </c>
      <c r="U138" s="5">
        <f t="shared" si="124"/>
        <v>219.4062103662724</v>
      </c>
      <c r="V138" s="5">
        <f t="shared" si="124"/>
        <v>294.46240287622624</v>
      </c>
      <c r="W138" s="15">
        <f t="shared" si="100"/>
        <v>-1.0734613539272964E-2</v>
      </c>
      <c r="X138" s="15">
        <f t="shared" si="100"/>
        <v>-1.217998157191269E-2</v>
      </c>
      <c r="Y138" s="15">
        <f t="shared" si="100"/>
        <v>-9.7425357312937999E-3</v>
      </c>
      <c r="Z138" s="5">
        <f t="shared" si="105"/>
        <v>9025.8121104655056</v>
      </c>
      <c r="AA138" s="5">
        <f t="shared" si="105"/>
        <v>24286.915696291802</v>
      </c>
      <c r="AB138" s="5">
        <f t="shared" si="105"/>
        <v>26401.399431901787</v>
      </c>
      <c r="AC138" s="16">
        <f t="shared" si="111"/>
        <v>1.659536195884268</v>
      </c>
      <c r="AD138" s="16">
        <f t="shared" si="111"/>
        <v>2.9462559366720562</v>
      </c>
      <c r="AE138" s="16">
        <f t="shared" si="111"/>
        <v>5.220389802590236</v>
      </c>
      <c r="AF138" s="15">
        <f t="shared" si="112"/>
        <v>-4.0504037456468023E-3</v>
      </c>
      <c r="AG138" s="15">
        <f t="shared" si="112"/>
        <v>2.9673830763510267E-4</v>
      </c>
      <c r="AH138" s="15">
        <f t="shared" si="112"/>
        <v>9.7937136394747881E-3</v>
      </c>
      <c r="AI138" s="1">
        <f t="shared" si="120"/>
        <v>283562.71120233473</v>
      </c>
      <c r="AJ138" s="1">
        <f t="shared" si="120"/>
        <v>96460.422224725829</v>
      </c>
      <c r="AK138" s="1">
        <f t="shared" si="120"/>
        <v>37058.837622046565</v>
      </c>
      <c r="AL138" s="14">
        <f t="shared" ref="AL138:AN153" si="125">AL137*(1+AO138)</f>
        <v>47.59707533728227</v>
      </c>
      <c r="AM138" s="14">
        <f t="shared" si="125"/>
        <v>9.832053183713354</v>
      </c>
      <c r="AN138" s="14">
        <f t="shared" si="125"/>
        <v>3.324317582037871</v>
      </c>
      <c r="AO138" s="11">
        <f t="shared" ref="AO138:AQ153" si="126">AO$5*AO137</f>
        <v>9.0447845574863576E-3</v>
      </c>
      <c r="AP138" s="11">
        <f t="shared" si="126"/>
        <v>1.1394043011862432E-2</v>
      </c>
      <c r="AQ138" s="11">
        <f t="shared" si="126"/>
        <v>1.0335834647000492E-2</v>
      </c>
      <c r="AR138" s="1">
        <f t="shared" si="106"/>
        <v>156500.06530628121</v>
      </c>
      <c r="AS138" s="1">
        <f t="shared" si="103"/>
        <v>55147.336503781829</v>
      </c>
      <c r="AT138" s="1">
        <f t="shared" si="104"/>
        <v>21013.580183233928</v>
      </c>
      <c r="AU138" s="1">
        <f t="shared" si="113"/>
        <v>31300.013061256243</v>
      </c>
      <c r="AV138" s="1">
        <f t="shared" si="113"/>
        <v>11029.467300756367</v>
      </c>
      <c r="AW138" s="1">
        <f t="shared" si="113"/>
        <v>4202.7160366467861</v>
      </c>
      <c r="AX138" s="1">
        <f t="shared" si="114"/>
        <v>107555.48717153128</v>
      </c>
      <c r="AY138" s="1">
        <f t="shared" si="114"/>
        <v>14917.865216061362</v>
      </c>
      <c r="AZ138" s="1">
        <f t="shared" si="114"/>
        <v>3864.9567068075644</v>
      </c>
      <c r="BA138" s="1">
        <f t="shared" si="115"/>
        <v>13486.415849298013</v>
      </c>
      <c r="BB138" s="1">
        <f t="shared" si="115"/>
        <v>28421.399737079311</v>
      </c>
      <c r="BC138" s="1">
        <f t="shared" si="115"/>
        <v>35926.092308125357</v>
      </c>
      <c r="BD138" s="1">
        <f t="shared" si="116"/>
        <v>7992.8660313530199</v>
      </c>
      <c r="BE138" s="2">
        <f t="shared" si="121"/>
        <v>0.40250950903973925</v>
      </c>
      <c r="BF138" s="2">
        <f t="shared" si="121"/>
        <v>0.31839023806359795</v>
      </c>
      <c r="BG138" s="2">
        <f t="shared" si="121"/>
        <v>0.18099193288069168</v>
      </c>
      <c r="BH138" s="2">
        <f t="shared" si="109"/>
        <v>0.27035700146890246</v>
      </c>
      <c r="BI138" s="2">
        <f t="shared" si="117"/>
        <v>1.6201390486741196E-2</v>
      </c>
      <c r="BJ138" s="2">
        <f t="shared" si="117"/>
        <v>1.0137234369419459E-2</v>
      </c>
      <c r="BK138" s="2">
        <f t="shared" si="117"/>
        <v>3.2758079767888806E-3</v>
      </c>
      <c r="BL138" s="2">
        <f t="shared" si="110"/>
        <v>2535.5186692275602</v>
      </c>
      <c r="BM138" s="2">
        <f t="shared" si="110"/>
        <v>559.04147498807754</v>
      </c>
      <c r="BN138" s="2">
        <f t="shared" si="110"/>
        <v>68.836453585130442</v>
      </c>
      <c r="BO138" s="2">
        <f t="shared" si="118"/>
        <v>1395.8359354296274</v>
      </c>
      <c r="BP138" s="2">
        <f t="shared" si="118"/>
        <v>144.59121790168942</v>
      </c>
      <c r="BQ138" s="2">
        <f t="shared" si="118"/>
        <v>28.811264371927603</v>
      </c>
      <c r="BR138" s="11">
        <f t="shared" si="119"/>
        <v>3.9963554051602096E-2</v>
      </c>
      <c r="BS138" s="17">
        <f t="shared" si="107"/>
        <v>2.959029897743325E-2</v>
      </c>
      <c r="BT138" s="17">
        <f t="shared" si="108"/>
        <v>0.10269131086398331</v>
      </c>
      <c r="BU138" s="12">
        <f>(BU$3*temphigh!$I248+BU$4*temphigh!$I248^2+BU$5*temphigh!$I248^6)*(K138/K$56)^$BW$1</f>
        <v>-4.4843555780071513</v>
      </c>
      <c r="BV138" s="12">
        <f>(BV$3*temphigh!$I248+BV$4*temphigh!$I248^2+BV$5*temphigh!$I248^6)*(L138/L$56)^$BW$1</f>
        <v>-4.6694096894889361</v>
      </c>
      <c r="BW138" s="12">
        <f>(BW$3*temphigh!$I248+BW$4*temphigh!$I248^2+BW$5*temphigh!$I248^6)*(M138/M$56)^$BW$1</f>
        <v>-5.1188303596468092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>
      <c r="A139" s="2">
        <f t="shared" si="92"/>
        <v>2093</v>
      </c>
      <c r="B139" s="5">
        <f t="shared" si="122"/>
        <v>1164.118523619532</v>
      </c>
      <c r="C139" s="5">
        <f t="shared" si="122"/>
        <v>2957.7237949860637</v>
      </c>
      <c r="D139" s="5">
        <f t="shared" si="122"/>
        <v>4350.5783391556952</v>
      </c>
      <c r="E139" s="15">
        <f t="shared" si="123"/>
        <v>5.8168412448309883E-5</v>
      </c>
      <c r="F139" s="15">
        <f t="shared" si="123"/>
        <v>1.1459567303402617E-4</v>
      </c>
      <c r="G139" s="15">
        <f t="shared" si="123"/>
        <v>2.3394299008583258E-4</v>
      </c>
      <c r="H139" s="5">
        <f t="shared" si="95"/>
        <v>157877.85761938663</v>
      </c>
      <c r="I139" s="5">
        <f t="shared" si="95"/>
        <v>55844.17036454309</v>
      </c>
      <c r="J139" s="5">
        <f t="shared" si="95"/>
        <v>21260.55252971232</v>
      </c>
      <c r="K139" s="5">
        <f t="shared" si="96"/>
        <v>135620.08886217649</v>
      </c>
      <c r="L139" s="5">
        <f t="shared" si="96"/>
        <v>18880.792878364835</v>
      </c>
      <c r="M139" s="5">
        <f t="shared" si="96"/>
        <v>4886.833628155814</v>
      </c>
      <c r="N139" s="15">
        <f t="shared" si="97"/>
        <v>8.7451039732622249E-3</v>
      </c>
      <c r="O139" s="15">
        <f t="shared" si="97"/>
        <v>1.2519826659207256E-2</v>
      </c>
      <c r="P139" s="15">
        <f t="shared" si="97"/>
        <v>1.151635040017096E-2</v>
      </c>
      <c r="Q139" s="5">
        <f t="shared" si="98"/>
        <v>9067.293640992797</v>
      </c>
      <c r="R139" s="5">
        <f t="shared" si="98"/>
        <v>12103.321862632973</v>
      </c>
      <c r="S139" s="5">
        <f t="shared" si="98"/>
        <v>6199.4408884346594</v>
      </c>
      <c r="T139" s="5">
        <f t="shared" si="124"/>
        <v>57.432332676139495</v>
      </c>
      <c r="U139" s="5">
        <f t="shared" si="124"/>
        <v>216.733846767248</v>
      </c>
      <c r="V139" s="5">
        <f t="shared" si="124"/>
        <v>291.59359239468199</v>
      </c>
      <c r="W139" s="15">
        <f t="shared" si="100"/>
        <v>-1.0734613539272964E-2</v>
      </c>
      <c r="X139" s="15">
        <f t="shared" si="100"/>
        <v>-1.217998157191269E-2</v>
      </c>
      <c r="Y139" s="15">
        <f t="shared" si="100"/>
        <v>-9.7425357312937999E-3</v>
      </c>
      <c r="Z139" s="5">
        <f t="shared" si="105"/>
        <v>8972.4955640188273</v>
      </c>
      <c r="AA139" s="5">
        <f t="shared" si="105"/>
        <v>24305.725179900128</v>
      </c>
      <c r="AB139" s="5">
        <f t="shared" si="105"/>
        <v>26714.907704968853</v>
      </c>
      <c r="AC139" s="16">
        <f t="shared" si="111"/>
        <v>1.652814404260422</v>
      </c>
      <c r="AD139" s="16">
        <f t="shared" si="111"/>
        <v>2.9471302036725642</v>
      </c>
      <c r="AE139" s="16">
        <f t="shared" si="111"/>
        <v>5.2715168054032393</v>
      </c>
      <c r="AF139" s="15">
        <f t="shared" si="112"/>
        <v>-4.0504037456468023E-3</v>
      </c>
      <c r="AG139" s="15">
        <f t="shared" si="112"/>
        <v>2.9673830763510267E-4</v>
      </c>
      <c r="AH139" s="15">
        <f t="shared" si="112"/>
        <v>9.7937136394747881E-3</v>
      </c>
      <c r="AI139" s="1">
        <f t="shared" si="120"/>
        <v>286506.45314335753</v>
      </c>
      <c r="AJ139" s="1">
        <f t="shared" si="120"/>
        <v>97843.847303009621</v>
      </c>
      <c r="AK139" s="1">
        <f t="shared" si="120"/>
        <v>37555.669896488696</v>
      </c>
      <c r="AL139" s="14">
        <f t="shared" si="125"/>
        <v>48.023275576354521</v>
      </c>
      <c r="AM139" s="14">
        <f t="shared" si="125"/>
        <v>9.9429597522148008</v>
      </c>
      <c r="AN139" s="14">
        <f t="shared" si="125"/>
        <v>3.3583335829115106</v>
      </c>
      <c r="AO139" s="11">
        <f t="shared" si="126"/>
        <v>8.9543367119114935E-3</v>
      </c>
      <c r="AP139" s="11">
        <f t="shared" si="126"/>
        <v>1.1280102581743808E-2</v>
      </c>
      <c r="AQ139" s="11">
        <f t="shared" si="126"/>
        <v>1.0232476300530487E-2</v>
      </c>
      <c r="AR139" s="1">
        <f t="shared" si="106"/>
        <v>157877.85761938663</v>
      </c>
      <c r="AS139" s="1">
        <f t="shared" si="103"/>
        <v>55844.17036454309</v>
      </c>
      <c r="AT139" s="1">
        <f t="shared" si="104"/>
        <v>21260.55252971232</v>
      </c>
      <c r="AU139" s="1">
        <f t="shared" si="113"/>
        <v>31575.571523877326</v>
      </c>
      <c r="AV139" s="1">
        <f t="shared" si="113"/>
        <v>11168.834072908619</v>
      </c>
      <c r="AW139" s="1">
        <f t="shared" si="113"/>
        <v>4252.1105059424644</v>
      </c>
      <c r="AX139" s="1">
        <f t="shared" si="114"/>
        <v>108496.07108974119</v>
      </c>
      <c r="AY139" s="1">
        <f t="shared" si="114"/>
        <v>15104.634302691869</v>
      </c>
      <c r="AZ139" s="1">
        <f t="shared" si="114"/>
        <v>3909.4669025246517</v>
      </c>
      <c r="BA139" s="1">
        <f t="shared" si="115"/>
        <v>13497.336413998466</v>
      </c>
      <c r="BB139" s="1">
        <f t="shared" si="115"/>
        <v>28461.457006746212</v>
      </c>
      <c r="BC139" s="1">
        <f t="shared" si="115"/>
        <v>35984.313445593369</v>
      </c>
      <c r="BD139" s="1">
        <f t="shared" si="116"/>
        <v>7770.9512785590223</v>
      </c>
      <c r="BE139" s="2">
        <f t="shared" si="121"/>
        <v>0.40250950903973925</v>
      </c>
      <c r="BF139" s="2">
        <f t="shared" si="121"/>
        <v>0.31839023806359795</v>
      </c>
      <c r="BG139" s="2">
        <f t="shared" si="121"/>
        <v>0.18099193288069168</v>
      </c>
      <c r="BH139" s="2">
        <f t="shared" si="109"/>
        <v>0.26978761753876995</v>
      </c>
      <c r="BI139" s="2">
        <f t="shared" si="117"/>
        <v>1.6201390486741196E-2</v>
      </c>
      <c r="BJ139" s="2">
        <f t="shared" si="117"/>
        <v>1.0137234369419459E-2</v>
      </c>
      <c r="BK139" s="2">
        <f t="shared" si="117"/>
        <v>3.2758079767888806E-3</v>
      </c>
      <c r="BL139" s="2">
        <f t="shared" si="110"/>
        <v>2557.8408205018113</v>
      </c>
      <c r="BM139" s="2">
        <f t="shared" si="110"/>
        <v>566.10544315116181</v>
      </c>
      <c r="BN139" s="2">
        <f t="shared" si="110"/>
        <v>69.64548756777063</v>
      </c>
      <c r="BO139" s="2">
        <f t="shared" si="118"/>
        <v>1416.4919560052028</v>
      </c>
      <c r="BP139" s="2">
        <f t="shared" si="118"/>
        <v>146.30494309657175</v>
      </c>
      <c r="BQ139" s="2">
        <f t="shared" si="118"/>
        <v>28.807799292889964</v>
      </c>
      <c r="BR139" s="11">
        <f t="shared" si="119"/>
        <v>3.980868953653191E-2</v>
      </c>
      <c r="BS139" s="17">
        <f t="shared" si="107"/>
        <v>2.8453207674588376E-2</v>
      </c>
      <c r="BT139" s="17">
        <f t="shared" si="108"/>
        <v>9.9700301809692526E-2</v>
      </c>
      <c r="BU139" s="12">
        <f>(BU$3*temphigh!$I249+BU$4*temphigh!$I249^2+BU$5*temphigh!$I249^6)*(K139/K$56)^$BW$1</f>
        <v>-4.6997102898655934</v>
      </c>
      <c r="BV139" s="12">
        <f>(BV$3*temphigh!$I249+BV$4*temphigh!$I249^2+BV$5*temphigh!$I249^6)*(L139/L$56)^$BW$1</f>
        <v>-4.8220349898006489</v>
      </c>
      <c r="BW139" s="12">
        <f>(BW$3*temphigh!$I249+BW$4*temphigh!$I249^2+BW$5*temphigh!$I249^6)*(M139/M$56)^$BW$1</f>
        <v>-5.2475103557008715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>
      <c r="A140" s="2">
        <f t="shared" si="92"/>
        <v>2094</v>
      </c>
      <c r="B140" s="5">
        <f t="shared" si="122"/>
        <v>1164.1828527996317</v>
      </c>
      <c r="C140" s="5">
        <f t="shared" si="122"/>
        <v>2958.0457902175522</v>
      </c>
      <c r="D140" s="5">
        <f t="shared" si="122"/>
        <v>4351.5452370956973</v>
      </c>
      <c r="E140" s="15">
        <f t="shared" si="123"/>
        <v>5.5259991825894384E-5</v>
      </c>
      <c r="F140" s="15">
        <f t="shared" si="123"/>
        <v>1.0886588938232486E-4</v>
      </c>
      <c r="G140" s="15">
        <f t="shared" si="123"/>
        <v>2.2224584058154093E-4</v>
      </c>
      <c r="H140" s="5">
        <f t="shared" si="95"/>
        <v>159242.28757152104</v>
      </c>
      <c r="I140" s="5">
        <f t="shared" si="95"/>
        <v>56539.990711957522</v>
      </c>
      <c r="J140" s="5">
        <f t="shared" si="95"/>
        <v>21506.935276240652</v>
      </c>
      <c r="K140" s="5">
        <f t="shared" si="96"/>
        <v>136784.60148126603</v>
      </c>
      <c r="L140" s="5">
        <f t="shared" si="96"/>
        <v>19113.96736958532</v>
      </c>
      <c r="M140" s="5">
        <f t="shared" si="96"/>
        <v>4942.3673900710237</v>
      </c>
      <c r="N140" s="15">
        <f t="shared" si="97"/>
        <v>8.5865790891272997E-3</v>
      </c>
      <c r="O140" s="15">
        <f t="shared" si="97"/>
        <v>1.2349825175386409E-2</v>
      </c>
      <c r="P140" s="15">
        <f t="shared" si="97"/>
        <v>1.1363955915185686E-2</v>
      </c>
      <c r="Q140" s="5">
        <f t="shared" si="98"/>
        <v>9047.4809528083806</v>
      </c>
      <c r="R140" s="5">
        <f t="shared" si="98"/>
        <v>12104.87460946598</v>
      </c>
      <c r="S140" s="5">
        <f t="shared" si="98"/>
        <v>6210.1863050953643</v>
      </c>
      <c r="T140" s="5">
        <f t="shared" si="124"/>
        <v>56.815818780202179</v>
      </c>
      <c r="U140" s="5">
        <f t="shared" si="124"/>
        <v>214.09403250761318</v>
      </c>
      <c r="V140" s="5">
        <f t="shared" si="124"/>
        <v>288.75273140176046</v>
      </c>
      <c r="W140" s="15">
        <f t="shared" si="100"/>
        <v>-1.0734613539272964E-2</v>
      </c>
      <c r="X140" s="15">
        <f t="shared" si="100"/>
        <v>-1.217998157191269E-2</v>
      </c>
      <c r="Y140" s="15">
        <f t="shared" si="100"/>
        <v>-9.7425357312937999E-3</v>
      </c>
      <c r="Z140" s="5">
        <f t="shared" si="105"/>
        <v>8918.0546065639774</v>
      </c>
      <c r="AA140" s="5">
        <f t="shared" si="105"/>
        <v>24320.279421067695</v>
      </c>
      <c r="AB140" s="5">
        <f t="shared" si="105"/>
        <v>27027.691987143309</v>
      </c>
      <c r="AC140" s="16">
        <f t="shared" si="111"/>
        <v>1.6461198386065465</v>
      </c>
      <c r="AD140" s="16">
        <f t="shared" si="111"/>
        <v>2.9480047301015824</v>
      </c>
      <c r="AE140" s="16">
        <f t="shared" si="111"/>
        <v>5.3231445314410379</v>
      </c>
      <c r="AF140" s="15">
        <f t="shared" si="112"/>
        <v>-4.0504037456468023E-3</v>
      </c>
      <c r="AG140" s="15">
        <f t="shared" si="112"/>
        <v>2.9673830763510267E-4</v>
      </c>
      <c r="AH140" s="15">
        <f t="shared" si="112"/>
        <v>9.7937136394747881E-3</v>
      </c>
      <c r="AI140" s="1">
        <f t="shared" si="120"/>
        <v>289431.37935289915</v>
      </c>
      <c r="AJ140" s="1">
        <f t="shared" si="120"/>
        <v>99228.296645617287</v>
      </c>
      <c r="AK140" s="1">
        <f t="shared" si="120"/>
        <v>38052.213412782294</v>
      </c>
      <c r="AL140" s="14">
        <f t="shared" si="125"/>
        <v>48.448991990078916</v>
      </c>
      <c r="AM140" s="14">
        <f t="shared" si="125"/>
        <v>10.053995782126222</v>
      </c>
      <c r="AN140" s="14">
        <f t="shared" si="125"/>
        <v>3.3923540110199641</v>
      </c>
      <c r="AO140" s="11">
        <f t="shared" si="126"/>
        <v>8.864793344792378E-3</v>
      </c>
      <c r="AP140" s="11">
        <f t="shared" si="126"/>
        <v>1.116730155592637E-2</v>
      </c>
      <c r="AQ140" s="11">
        <f t="shared" si="126"/>
        <v>1.0130151537525181E-2</v>
      </c>
      <c r="AR140" s="1">
        <f t="shared" si="106"/>
        <v>159242.28757152104</v>
      </c>
      <c r="AS140" s="1">
        <f t="shared" si="103"/>
        <v>56539.990711957522</v>
      </c>
      <c r="AT140" s="1">
        <f t="shared" si="104"/>
        <v>21506.935276240652</v>
      </c>
      <c r="AU140" s="1">
        <f t="shared" si="113"/>
        <v>31848.457514304209</v>
      </c>
      <c r="AV140" s="1">
        <f t="shared" si="113"/>
        <v>11307.998142391505</v>
      </c>
      <c r="AW140" s="1">
        <f t="shared" si="113"/>
        <v>4301.3870552481303</v>
      </c>
      <c r="AX140" s="1">
        <f t="shared" si="114"/>
        <v>109427.68118501284</v>
      </c>
      <c r="AY140" s="1">
        <f t="shared" si="114"/>
        <v>15291.173895668258</v>
      </c>
      <c r="AZ140" s="1">
        <f t="shared" si="114"/>
        <v>3953.8939120568184</v>
      </c>
      <c r="BA140" s="1">
        <f t="shared" si="115"/>
        <v>13508.035951724576</v>
      </c>
      <c r="BB140" s="1">
        <f t="shared" si="115"/>
        <v>28500.863099260918</v>
      </c>
      <c r="BC140" s="1">
        <f t="shared" si="115"/>
        <v>36041.482710348108</v>
      </c>
      <c r="BD140" s="1">
        <f t="shared" si="116"/>
        <v>7554.9967164725058</v>
      </c>
      <c r="BE140" s="2">
        <f t="shared" si="121"/>
        <v>0.40250950903973925</v>
      </c>
      <c r="BF140" s="2">
        <f t="shared" si="121"/>
        <v>0.31839023806359795</v>
      </c>
      <c r="BG140" s="2">
        <f t="shared" si="121"/>
        <v>0.18099193288069168</v>
      </c>
      <c r="BH140" s="2">
        <f t="shared" si="109"/>
        <v>0.26921860661600566</v>
      </c>
      <c r="BI140" s="2">
        <f t="shared" si="117"/>
        <v>1.6201390486741196E-2</v>
      </c>
      <c r="BJ140" s="2">
        <f t="shared" si="117"/>
        <v>1.0137234369419459E-2</v>
      </c>
      <c r="BK140" s="2">
        <f t="shared" si="117"/>
        <v>3.2758079767888806E-3</v>
      </c>
      <c r="BL140" s="2">
        <f t="shared" si="110"/>
        <v>2579.9464829481467</v>
      </c>
      <c r="BM140" s="2">
        <f t="shared" si="110"/>
        <v>573.15913709191273</v>
      </c>
      <c r="BN140" s="2">
        <f t="shared" si="110"/>
        <v>70.452590134191297</v>
      </c>
      <c r="BO140" s="2">
        <f t="shared" si="118"/>
        <v>1437.4555397227728</v>
      </c>
      <c r="BP140" s="2">
        <f t="shared" si="118"/>
        <v>148.03926214186129</v>
      </c>
      <c r="BQ140" s="2">
        <f t="shared" si="118"/>
        <v>28.804396526631827</v>
      </c>
      <c r="BR140" s="11">
        <f t="shared" si="119"/>
        <v>3.9654924442737521E-2</v>
      </c>
      <c r="BS140" s="17">
        <f t="shared" si="107"/>
        <v>2.7363887185123125E-2</v>
      </c>
      <c r="BT140" s="17">
        <f t="shared" si="108"/>
        <v>9.6796409523973323E-2</v>
      </c>
      <c r="BU140" s="12">
        <f>(BU$3*temphigh!$I250+BU$4*temphigh!$I250^2+BU$5*temphigh!$I250^6)*(K140/K$56)^$BW$1</f>
        <v>-4.9178278211610307</v>
      </c>
      <c r="BV140" s="12">
        <f>(BV$3*temphigh!$I250+BV$4*temphigh!$I250^2+BV$5*temphigh!$I250^6)*(L140/L$56)^$BW$1</f>
        <v>-4.9762419739132486</v>
      </c>
      <c r="BW140" s="12">
        <f>(BW$3*temphigh!$I250+BW$4*temphigh!$I250^2+BW$5*temphigh!$I250^6)*(M140/M$56)^$BW$1</f>
        <v>-5.3774354321073412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>
      <c r="A141" s="2">
        <f t="shared" si="92"/>
        <v>2095</v>
      </c>
      <c r="B141" s="5">
        <f t="shared" si="122"/>
        <v>1164.243968897815</v>
      </c>
      <c r="C141" s="5">
        <f t="shared" si="122"/>
        <v>2958.3517189890485</v>
      </c>
      <c r="D141" s="5">
        <f t="shared" si="122"/>
        <v>4352.4639942832919</v>
      </c>
      <c r="E141" s="15">
        <f t="shared" si="123"/>
        <v>5.249699223459966E-5</v>
      </c>
      <c r="F141" s="15">
        <f t="shared" si="123"/>
        <v>1.0342259491320861E-4</v>
      </c>
      <c r="G141" s="15">
        <f t="shared" si="123"/>
        <v>2.1113354855246388E-4</v>
      </c>
      <c r="H141" s="5">
        <f t="shared" si="95"/>
        <v>160593.01032625162</v>
      </c>
      <c r="I141" s="5">
        <f t="shared" si="95"/>
        <v>57234.649627019928</v>
      </c>
      <c r="J141" s="5">
        <f t="shared" si="95"/>
        <v>21752.68696252679</v>
      </c>
      <c r="K141" s="5">
        <f t="shared" si="96"/>
        <v>137937.59264931761</v>
      </c>
      <c r="L141" s="5">
        <f t="shared" si="96"/>
        <v>19346.803579723986</v>
      </c>
      <c r="M141" s="5">
        <f t="shared" si="96"/>
        <v>4997.7867688503984</v>
      </c>
      <c r="N141" s="15">
        <f t="shared" si="97"/>
        <v>8.4292468272424426E-3</v>
      </c>
      <c r="O141" s="15">
        <f t="shared" si="97"/>
        <v>1.2181469479181084E-2</v>
      </c>
      <c r="P141" s="15">
        <f t="shared" si="97"/>
        <v>1.1213124077078751E-2</v>
      </c>
      <c r="Q141" s="5">
        <f t="shared" si="98"/>
        <v>9026.2783603183452</v>
      </c>
      <c r="R141" s="5">
        <f t="shared" si="98"/>
        <v>12104.348352916895</v>
      </c>
      <c r="S141" s="5">
        <f t="shared" si="98"/>
        <v>6219.9534691182253</v>
      </c>
      <c r="T141" s="5">
        <f t="shared" si="124"/>
        <v>56.205922922679342</v>
      </c>
      <c r="U141" s="5">
        <f t="shared" si="124"/>
        <v>211.48637113701398</v>
      </c>
      <c r="V141" s="5">
        <f t="shared" si="124"/>
        <v>285.93954759857013</v>
      </c>
      <c r="W141" s="15">
        <f t="shared" si="100"/>
        <v>-1.0734613539272964E-2</v>
      </c>
      <c r="X141" s="15">
        <f t="shared" si="100"/>
        <v>-1.217998157191269E-2</v>
      </c>
      <c r="Y141" s="15">
        <f t="shared" si="100"/>
        <v>-9.7425357312937999E-3</v>
      </c>
      <c r="Z141" s="5">
        <f t="shared" si="105"/>
        <v>8862.5252231696613</v>
      </c>
      <c r="AA141" s="5">
        <f t="shared" si="105"/>
        <v>24330.617177568238</v>
      </c>
      <c r="AB141" s="5">
        <f t="shared" si="105"/>
        <v>27339.699041595173</v>
      </c>
      <c r="AC141" s="16">
        <f t="shared" si="111"/>
        <v>1.6394523886464711</v>
      </c>
      <c r="AD141" s="16">
        <f t="shared" si="111"/>
        <v>2.9488795160360928</v>
      </c>
      <c r="AE141" s="16">
        <f t="shared" si="111"/>
        <v>5.3752778846435074</v>
      </c>
      <c r="AF141" s="15">
        <f t="shared" si="112"/>
        <v>-4.0504037456468023E-3</v>
      </c>
      <c r="AG141" s="15">
        <f t="shared" si="112"/>
        <v>2.9673830763510267E-4</v>
      </c>
      <c r="AH141" s="15">
        <f t="shared" si="112"/>
        <v>9.7937136394747881E-3</v>
      </c>
      <c r="AI141" s="1">
        <f t="shared" si="120"/>
        <v>292336.69893191347</v>
      </c>
      <c r="AJ141" s="1">
        <f t="shared" si="120"/>
        <v>100613.46512344707</v>
      </c>
      <c r="AK141" s="1">
        <f t="shared" si="120"/>
        <v>38548.379126752196</v>
      </c>
      <c r="AL141" s="14">
        <f t="shared" si="125"/>
        <v>48.874187388816907</v>
      </c>
      <c r="AM141" s="14">
        <f t="shared" si="125"/>
        <v>10.165149024839828</v>
      </c>
      <c r="AN141" s="14">
        <f t="shared" si="125"/>
        <v>3.426375420618522</v>
      </c>
      <c r="AO141" s="11">
        <f t="shared" si="126"/>
        <v>8.7761454113444541E-3</v>
      </c>
      <c r="AP141" s="11">
        <f t="shared" si="126"/>
        <v>1.1055628540367107E-2</v>
      </c>
      <c r="AQ141" s="11">
        <f t="shared" si="126"/>
        <v>1.0028850022149928E-2</v>
      </c>
      <c r="AR141" s="1">
        <f t="shared" si="106"/>
        <v>160593.01032625162</v>
      </c>
      <c r="AS141" s="1">
        <f t="shared" si="103"/>
        <v>57234.649627019928</v>
      </c>
      <c r="AT141" s="1">
        <f t="shared" si="104"/>
        <v>21752.68696252679</v>
      </c>
      <c r="AU141" s="1">
        <f t="shared" si="113"/>
        <v>32118.602065250325</v>
      </c>
      <c r="AV141" s="1">
        <f t="shared" si="113"/>
        <v>11446.929925403987</v>
      </c>
      <c r="AW141" s="1">
        <f t="shared" si="113"/>
        <v>4350.5373925053582</v>
      </c>
      <c r="AX141" s="1">
        <f t="shared" si="114"/>
        <v>110350.0741194541</v>
      </c>
      <c r="AY141" s="1">
        <f t="shared" si="114"/>
        <v>15477.442863779186</v>
      </c>
      <c r="AZ141" s="1">
        <f t="shared" si="114"/>
        <v>3998.2294150803182</v>
      </c>
      <c r="BA141" s="1">
        <f t="shared" si="115"/>
        <v>13518.517652683906</v>
      </c>
      <c r="BB141" s="1">
        <f t="shared" si="115"/>
        <v>28539.630077776248</v>
      </c>
      <c r="BC141" s="1">
        <f t="shared" si="115"/>
        <v>36097.62539703706</v>
      </c>
      <c r="BD141" s="1">
        <f t="shared" si="116"/>
        <v>7344.8526430213306</v>
      </c>
      <c r="BE141" s="2">
        <f t="shared" si="121"/>
        <v>0.40250950903973925</v>
      </c>
      <c r="BF141" s="2">
        <f t="shared" si="121"/>
        <v>0.31839023806359795</v>
      </c>
      <c r="BG141" s="2">
        <f t="shared" si="121"/>
        <v>0.18099193288069168</v>
      </c>
      <c r="BH141" s="2">
        <f t="shared" si="109"/>
        <v>0.26864998004822666</v>
      </c>
      <c r="BI141" s="2">
        <f t="shared" si="117"/>
        <v>1.6201390486741196E-2</v>
      </c>
      <c r="BJ141" s="2">
        <f t="shared" si="117"/>
        <v>1.0137234369419459E-2</v>
      </c>
      <c r="BK141" s="2">
        <f t="shared" si="117"/>
        <v>3.2758079767888806E-3</v>
      </c>
      <c r="BL141" s="2">
        <f t="shared" si="110"/>
        <v>2601.8300697368636</v>
      </c>
      <c r="BM141" s="2">
        <f t="shared" si="110"/>
        <v>580.20105732070704</v>
      </c>
      <c r="BN141" s="2">
        <f t="shared" si="110"/>
        <v>71.257625468436743</v>
      </c>
      <c r="BO141" s="2">
        <f t="shared" si="118"/>
        <v>1458.7312783639086</v>
      </c>
      <c r="BP141" s="2">
        <f t="shared" si="118"/>
        <v>149.79442228891966</v>
      </c>
      <c r="BQ141" s="2">
        <f t="shared" si="118"/>
        <v>28.801054852187082</v>
      </c>
      <c r="BR141" s="11">
        <f t="shared" si="119"/>
        <v>3.950226583457514E-2</v>
      </c>
      <c r="BS141" s="17">
        <f t="shared" si="107"/>
        <v>2.6320163105840493E-2</v>
      </c>
      <c r="BT141" s="17">
        <f t="shared" si="108"/>
        <v>9.3977096625216819E-2</v>
      </c>
      <c r="BU141" s="12">
        <f>(BU$3*temphigh!$I251+BU$4*temphigh!$I251^2+BU$5*temphigh!$I251^6)*(K141/K$56)^$BW$1</f>
        <v>-5.1386830579771345</v>
      </c>
      <c r="BV141" s="12">
        <f>(BV$3*temphigh!$I251+BV$4*temphigh!$I251^2+BV$5*temphigh!$I251^6)*(L141/L$56)^$BW$1</f>
        <v>-5.1320087617924628</v>
      </c>
      <c r="BW141" s="12">
        <f>(BW$3*temphigh!$I251+BW$4*temphigh!$I251^2+BW$5*temphigh!$I251^6)*(M141/M$56)^$BW$1</f>
        <v>-5.5085871296633222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>
      <c r="A142" s="2">
        <f t="shared" si="92"/>
        <v>2096</v>
      </c>
      <c r="B142" s="5">
        <f t="shared" si="122"/>
        <v>1164.3020322390798</v>
      </c>
      <c r="C142" s="5">
        <f t="shared" si="122"/>
        <v>2958.6423813799202</v>
      </c>
      <c r="D142" s="5">
        <f t="shared" si="122"/>
        <v>4353.3369978929486</v>
      </c>
      <c r="E142" s="15">
        <f t="shared" si="123"/>
        <v>4.9872142622869677E-5</v>
      </c>
      <c r="F142" s="15">
        <f t="shared" si="123"/>
        <v>9.8251465167548176E-5</v>
      </c>
      <c r="G142" s="15">
        <f t="shared" si="123"/>
        <v>2.0057687112484069E-4</v>
      </c>
      <c r="H142" s="5">
        <f t="shared" si="95"/>
        <v>161929.68828269248</v>
      </c>
      <c r="I142" s="5">
        <f t="shared" si="95"/>
        <v>57928.000591809432</v>
      </c>
      <c r="J142" s="5">
        <f t="shared" si="95"/>
        <v>21997.766639774443</v>
      </c>
      <c r="K142" s="5">
        <f t="shared" si="96"/>
        <v>139078.76461512657</v>
      </c>
      <c r="L142" s="5">
        <f t="shared" si="96"/>
        <v>19579.250590195232</v>
      </c>
      <c r="M142" s="5">
        <f t="shared" si="96"/>
        <v>5053.0814982670872</v>
      </c>
      <c r="N142" s="15">
        <f t="shared" si="97"/>
        <v>8.27310339328724E-3</v>
      </c>
      <c r="O142" s="15">
        <f t="shared" si="97"/>
        <v>1.2014750111737138E-2</v>
      </c>
      <c r="P142" s="15">
        <f t="shared" si="97"/>
        <v>1.1063843251841732E-2</v>
      </c>
      <c r="Q142" s="5">
        <f t="shared" si="98"/>
        <v>9003.7074854917864</v>
      </c>
      <c r="R142" s="5">
        <f t="shared" si="98"/>
        <v>12101.765889684308</v>
      </c>
      <c r="S142" s="5">
        <f t="shared" si="98"/>
        <v>6228.7505850895986</v>
      </c>
      <c r="T142" s="5">
        <f t="shared" si="124"/>
        <v>55.602574061486216</v>
      </c>
      <c r="U142" s="5">
        <f t="shared" si="124"/>
        <v>208.91047103385446</v>
      </c>
      <c r="V142" s="5">
        <f t="shared" si="124"/>
        <v>283.15377133910107</v>
      </c>
      <c r="W142" s="15">
        <f t="shared" si="100"/>
        <v>-1.0734613539272964E-2</v>
      </c>
      <c r="X142" s="15">
        <f t="shared" si="100"/>
        <v>-1.217998157191269E-2</v>
      </c>
      <c r="Y142" s="15">
        <f t="shared" si="100"/>
        <v>-9.7425357312937999E-3</v>
      </c>
      <c r="Z142" s="5">
        <f t="shared" si="105"/>
        <v>8805.9433888631193</v>
      </c>
      <c r="AA142" s="5">
        <f t="shared" si="105"/>
        <v>24336.77892204903</v>
      </c>
      <c r="AB142" s="5">
        <f t="shared" si="105"/>
        <v>27650.876267482421</v>
      </c>
      <c r="AC142" s="16">
        <f t="shared" si="111"/>
        <v>1.6328119445506879</v>
      </c>
      <c r="AD142" s="16">
        <f t="shared" si="111"/>
        <v>2.9497545615531013</v>
      </c>
      <c r="AE142" s="16">
        <f t="shared" si="111"/>
        <v>5.4279218169783077</v>
      </c>
      <c r="AF142" s="15">
        <f t="shared" si="112"/>
        <v>-4.0504037456468023E-3</v>
      </c>
      <c r="AG142" s="15">
        <f t="shared" si="112"/>
        <v>2.9673830763510267E-4</v>
      </c>
      <c r="AH142" s="15">
        <f t="shared" si="112"/>
        <v>9.7937136394747881E-3</v>
      </c>
      <c r="AI142" s="1">
        <f t="shared" si="120"/>
        <v>295221.6311039725</v>
      </c>
      <c r="AJ142" s="1">
        <f t="shared" si="120"/>
        <v>101999.04853650634</v>
      </c>
      <c r="AK142" s="1">
        <f t="shared" si="120"/>
        <v>39044.078606582334</v>
      </c>
      <c r="AL142" s="14">
        <f t="shared" si="125"/>
        <v>49.298825094448603</v>
      </c>
      <c r="AM142" s="14">
        <f t="shared" si="125"/>
        <v>10.276407315399169</v>
      </c>
      <c r="AN142" s="14">
        <f t="shared" si="125"/>
        <v>3.4603943997793563</v>
      </c>
      <c r="AO142" s="11">
        <f t="shared" si="126"/>
        <v>8.6883839572310089E-3</v>
      </c>
      <c r="AP142" s="11">
        <f t="shared" si="126"/>
        <v>1.0945072254963436E-2</v>
      </c>
      <c r="AQ142" s="11">
        <f t="shared" si="126"/>
        <v>9.9285615219284282E-3</v>
      </c>
      <c r="AR142" s="1">
        <f t="shared" si="106"/>
        <v>161929.68828269248</v>
      </c>
      <c r="AS142" s="1">
        <f t="shared" si="103"/>
        <v>57928.000591809432</v>
      </c>
      <c r="AT142" s="1">
        <f t="shared" si="104"/>
        <v>21997.766639774443</v>
      </c>
      <c r="AU142" s="1">
        <f t="shared" si="113"/>
        <v>32385.937656538499</v>
      </c>
      <c r="AV142" s="1">
        <f t="shared" si="113"/>
        <v>11585.600118361886</v>
      </c>
      <c r="AW142" s="1">
        <f t="shared" si="113"/>
        <v>4399.553327954889</v>
      </c>
      <c r="AX142" s="1">
        <f t="shared" si="114"/>
        <v>111263.01169210124</v>
      </c>
      <c r="AY142" s="1">
        <f t="shared" si="114"/>
        <v>15663.400472156187</v>
      </c>
      <c r="AZ142" s="1">
        <f t="shared" si="114"/>
        <v>4042.4651986136705</v>
      </c>
      <c r="BA142" s="1">
        <f t="shared" si="115"/>
        <v>13528.784614740287</v>
      </c>
      <c r="BB142" s="1">
        <f t="shared" si="115"/>
        <v>28577.7696360755</v>
      </c>
      <c r="BC142" s="1">
        <f t="shared" si="115"/>
        <v>36152.765890049188</v>
      </c>
      <c r="BD142" s="1">
        <f t="shared" si="116"/>
        <v>7140.3725152445086</v>
      </c>
      <c r="BE142" s="2">
        <f t="shared" si="121"/>
        <v>0.40250950903973925</v>
      </c>
      <c r="BF142" s="2">
        <f t="shared" si="121"/>
        <v>0.31839023806359795</v>
      </c>
      <c r="BG142" s="2">
        <f t="shared" si="121"/>
        <v>0.18099193288069168</v>
      </c>
      <c r="BH142" s="2">
        <f t="shared" si="109"/>
        <v>0.26808175050298616</v>
      </c>
      <c r="BI142" s="2">
        <f t="shared" si="117"/>
        <v>1.6201390486741196E-2</v>
      </c>
      <c r="BJ142" s="2">
        <f t="shared" si="117"/>
        <v>1.0137234369419459E-2</v>
      </c>
      <c r="BK142" s="2">
        <f t="shared" si="117"/>
        <v>3.2758079767888806E-3</v>
      </c>
      <c r="BL142" s="2">
        <f t="shared" si="110"/>
        <v>2623.4861112641811</v>
      </c>
      <c r="BM142" s="2">
        <f t="shared" si="110"/>
        <v>587.22971855104129</v>
      </c>
      <c r="BN142" s="2">
        <f t="shared" si="110"/>
        <v>72.060459430113454</v>
      </c>
      <c r="BO142" s="2">
        <f t="shared" si="118"/>
        <v>1480.3238324710451</v>
      </c>
      <c r="BP142" s="2">
        <f t="shared" si="118"/>
        <v>151.57067381883078</v>
      </c>
      <c r="BQ142" s="2">
        <f t="shared" si="118"/>
        <v>28.79777309533835</v>
      </c>
      <c r="BR142" s="11">
        <f t="shared" si="119"/>
        <v>3.9350720025177893E-2</v>
      </c>
      <c r="BS142" s="17">
        <f t="shared" si="107"/>
        <v>2.5319967037021395E-2</v>
      </c>
      <c r="BT142" s="17">
        <f t="shared" si="108"/>
        <v>9.1239899636132826E-2</v>
      </c>
      <c r="BU142" s="12">
        <f>(BU$3*temphigh!$I252+BU$4*temphigh!$I252^2+BU$5*temphigh!$I252^6)*(K142/K$56)^$BW$1</f>
        <v>-5.362250090934003</v>
      </c>
      <c r="BV142" s="12">
        <f>(BV$3*temphigh!$I252+BV$4*temphigh!$I252^2+BV$5*temphigh!$I252^6)*(L142/L$56)^$BW$1</f>
        <v>-5.2893130016174039</v>
      </c>
      <c r="BW142" s="12">
        <f>(BW$3*temphigh!$I252+BW$4*temphigh!$I252^2+BW$5*temphigh!$I252^6)*(M142/M$56)^$BW$1</f>
        <v>-5.6409466120572969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>
      <c r="A143" s="2">
        <f t="shared" si="92"/>
        <v>2097</v>
      </c>
      <c r="B143" s="5">
        <f t="shared" si="122"/>
        <v>1164.3571951642373</v>
      </c>
      <c r="C143" s="5">
        <f t="shared" si="122"/>
        <v>2958.9185377813533</v>
      </c>
      <c r="D143" s="5">
        <f t="shared" si="122"/>
        <v>4354.1665176712386</v>
      </c>
      <c r="E143" s="15">
        <f t="shared" si="123"/>
        <v>4.737853549172619E-5</v>
      </c>
      <c r="F143" s="15">
        <f t="shared" si="123"/>
        <v>9.3338891909170766E-5</v>
      </c>
      <c r="G143" s="15">
        <f t="shared" si="123"/>
        <v>1.9054802756859865E-4</v>
      </c>
      <c r="H143" s="5">
        <f t="shared" si="95"/>
        <v>163251.99120993976</v>
      </c>
      <c r="I143" s="5">
        <f t="shared" si="95"/>
        <v>58619.898567461431</v>
      </c>
      <c r="J143" s="5">
        <f t="shared" si="95"/>
        <v>22242.133888586908</v>
      </c>
      <c r="K143" s="5">
        <f t="shared" si="96"/>
        <v>140207.82616189565</v>
      </c>
      <c r="L143" s="5">
        <f t="shared" si="96"/>
        <v>19811.258004897834</v>
      </c>
      <c r="M143" s="5">
        <f t="shared" si="96"/>
        <v>5108.2414506468585</v>
      </c>
      <c r="N143" s="15">
        <f t="shared" si="97"/>
        <v>8.1181447785616534E-3</v>
      </c>
      <c r="O143" s="15">
        <f t="shared" si="97"/>
        <v>1.1849657556290083E-2</v>
      </c>
      <c r="P143" s="15">
        <f t="shared" si="97"/>
        <v>1.0916101867481931E-2</v>
      </c>
      <c r="Q143" s="5">
        <f t="shared" si="98"/>
        <v>8979.7903658747073</v>
      </c>
      <c r="R143" s="5">
        <f t="shared" si="98"/>
        <v>12097.150783989095</v>
      </c>
      <c r="S143" s="5">
        <f t="shared" si="98"/>
        <v>6236.5861478210854</v>
      </c>
      <c r="T143" s="5">
        <f t="shared" si="124"/>
        <v>55.005701917147356</v>
      </c>
      <c r="U143" s="5">
        <f t="shared" si="124"/>
        <v>206.3659453464825</v>
      </c>
      <c r="V143" s="5">
        <f t="shared" si="124"/>
        <v>280.39513560437928</v>
      </c>
      <c r="W143" s="15">
        <f t="shared" si="100"/>
        <v>-1.0734613539272964E-2</v>
      </c>
      <c r="X143" s="15">
        <f t="shared" si="100"/>
        <v>-1.217998157191269E-2</v>
      </c>
      <c r="Y143" s="15">
        <f t="shared" si="100"/>
        <v>-9.7425357312937999E-3</v>
      </c>
      <c r="Z143" s="5">
        <f t="shared" si="105"/>
        <v>8748.3450413284972</v>
      </c>
      <c r="AA143" s="5">
        <f t="shared" si="105"/>
        <v>24338.806783087923</v>
      </c>
      <c r="AB143" s="5">
        <f t="shared" si="105"/>
        <v>27961.171723437743</v>
      </c>
      <c r="AC143" s="16">
        <f t="shared" si="111"/>
        <v>1.626198396934543</v>
      </c>
      <c r="AD143" s="16">
        <f t="shared" si="111"/>
        <v>2.9506298667296353</v>
      </c>
      <c r="AE143" s="16">
        <f t="shared" si="111"/>
        <v>5.4810813289112508</v>
      </c>
      <c r="AF143" s="15">
        <f t="shared" si="112"/>
        <v>-4.0504037456468023E-3</v>
      </c>
      <c r="AG143" s="15">
        <f t="shared" si="112"/>
        <v>2.9673830763510267E-4</v>
      </c>
      <c r="AH143" s="15">
        <f t="shared" si="112"/>
        <v>9.7937136394747881E-3</v>
      </c>
      <c r="AI143" s="1">
        <f t="shared" si="120"/>
        <v>298085.40565011377</v>
      </c>
      <c r="AJ143" s="1">
        <f t="shared" si="120"/>
        <v>103384.74380121758</v>
      </c>
      <c r="AK143" s="1">
        <f t="shared" si="120"/>
        <v>39539.224073878991</v>
      </c>
      <c r="AL143" s="14">
        <f t="shared" si="125"/>
        <v>49.722868944298938</v>
      </c>
      <c r="AM143" s="14">
        <f t="shared" si="125"/>
        <v>10.387758575781763</v>
      </c>
      <c r="AN143" s="14">
        <f t="shared" si="125"/>
        <v>3.4944075710808185</v>
      </c>
      <c r="AO143" s="11">
        <f t="shared" si="126"/>
        <v>8.6015001176586985E-3</v>
      </c>
      <c r="AP143" s="11">
        <f t="shared" si="126"/>
        <v>1.0835621532413801E-2</v>
      </c>
      <c r="AQ143" s="11">
        <f t="shared" si="126"/>
        <v>9.8292759067091437E-3</v>
      </c>
      <c r="AR143" s="1">
        <f t="shared" si="106"/>
        <v>163251.99120993976</v>
      </c>
      <c r="AS143" s="1">
        <f t="shared" si="103"/>
        <v>58619.898567461431</v>
      </c>
      <c r="AT143" s="1">
        <f t="shared" si="104"/>
        <v>22242.133888586908</v>
      </c>
      <c r="AU143" s="1">
        <f t="shared" si="113"/>
        <v>32650.398241987954</v>
      </c>
      <c r="AV143" s="1">
        <f t="shared" si="113"/>
        <v>11723.979713492286</v>
      </c>
      <c r="AW143" s="1">
        <f t="shared" si="113"/>
        <v>4448.4267777173818</v>
      </c>
      <c r="AX143" s="1">
        <f t="shared" si="114"/>
        <v>112166.26092951652</v>
      </c>
      <c r="AY143" s="1">
        <f t="shared" si="114"/>
        <v>15849.006403918269</v>
      </c>
      <c r="AZ143" s="1">
        <f t="shared" si="114"/>
        <v>4086.5931605174869</v>
      </c>
      <c r="BA143" s="1">
        <f t="shared" si="115"/>
        <v>13538.839847363912</v>
      </c>
      <c r="BB143" s="1">
        <f t="shared" si="115"/>
        <v>28615.293114104024</v>
      </c>
      <c r="BC143" s="1">
        <f t="shared" si="115"/>
        <v>36206.927702117675</v>
      </c>
      <c r="BD143" s="1">
        <f t="shared" si="116"/>
        <v>6941.4129226470559</v>
      </c>
      <c r="BE143" s="2">
        <f t="shared" si="121"/>
        <v>0.40250950903973925</v>
      </c>
      <c r="BF143" s="2">
        <f t="shared" si="121"/>
        <v>0.31839023806359795</v>
      </c>
      <c r="BG143" s="2">
        <f t="shared" si="121"/>
        <v>0.18099193288069168</v>
      </c>
      <c r="BH143" s="2">
        <f t="shared" si="109"/>
        <v>0.26751393191622913</v>
      </c>
      <c r="BI143" s="2">
        <f t="shared" si="117"/>
        <v>1.6201390486741196E-2</v>
      </c>
      <c r="BJ143" s="2">
        <f t="shared" si="117"/>
        <v>1.0137234369419459E-2</v>
      </c>
      <c r="BK143" s="2">
        <f t="shared" si="117"/>
        <v>3.2758079767888806E-3</v>
      </c>
      <c r="BL143" s="2">
        <f t="shared" si="110"/>
        <v>2644.9092573302755</v>
      </c>
      <c r="BM143" s="2">
        <f t="shared" si="110"/>
        <v>594.24365048995253</v>
      </c>
      <c r="BN143" s="2">
        <f t="shared" si="110"/>
        <v>72.860959613039284</v>
      </c>
      <c r="BO143" s="2">
        <f t="shared" si="118"/>
        <v>1502.2379323459811</v>
      </c>
      <c r="BP143" s="2">
        <f t="shared" si="118"/>
        <v>153.36827007581073</v>
      </c>
      <c r="BQ143" s="2">
        <f t="shared" si="118"/>
        <v>28.794550126181466</v>
      </c>
      <c r="BR143" s="11">
        <f t="shared" si="119"/>
        <v>3.9200292601288628E-2</v>
      </c>
      <c r="BS143" s="17">
        <f t="shared" si="107"/>
        <v>2.4361331116803411E-2</v>
      </c>
      <c r="BT143" s="17">
        <f t="shared" si="108"/>
        <v>8.8582426831196923E-2</v>
      </c>
      <c r="BU143" s="12">
        <f>(BU$3*temphigh!$I253+BU$4*temphigh!$I253^2+BU$5*temphigh!$I253^6)*(K143/K$56)^$BW$1</f>
        <v>-5.5885022564563451</v>
      </c>
      <c r="BV143" s="12">
        <f>(BV$3*temphigh!$I253+BV$4*temphigh!$I253^2+BV$5*temphigh!$I253^6)*(L143/L$56)^$BW$1</f>
        <v>-5.4481318989124317</v>
      </c>
      <c r="BW143" s="12">
        <f>(BW$3*temphigh!$I253+BW$4*temphigh!$I253^2+BW$5*temphigh!$I253^6)*(M143/M$56)^$BW$1</f>
        <v>-5.7744946896737019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>
      <c r="A144" s="2">
        <f t="shared" si="92"/>
        <v>2098</v>
      </c>
      <c r="B144" s="5">
        <f t="shared" si="122"/>
        <v>1164.4096024259986</v>
      </c>
      <c r="C144" s="5">
        <f t="shared" si="122"/>
        <v>2959.1809108500406</v>
      </c>
      <c r="D144" s="5">
        <f t="shared" si="122"/>
        <v>4354.9547116208032</v>
      </c>
      <c r="E144" s="15">
        <f t="shared" si="123"/>
        <v>4.5009608717139881E-5</v>
      </c>
      <c r="F144" s="15">
        <f t="shared" si="123"/>
        <v>8.8671947313712221E-5</v>
      </c>
      <c r="G144" s="15">
        <f t="shared" si="123"/>
        <v>1.8102062619016873E-4</v>
      </c>
      <c r="H144" s="5">
        <f t="shared" si="95"/>
        <v>164559.59637100893</v>
      </c>
      <c r="I144" s="5">
        <f t="shared" si="95"/>
        <v>59310.200069336941</v>
      </c>
      <c r="J144" s="5">
        <f t="shared" si="95"/>
        <v>22485.748836168488</v>
      </c>
      <c r="K144" s="5">
        <f t="shared" si="96"/>
        <v>141324.49271128981</v>
      </c>
      <c r="L144" s="5">
        <f t="shared" si="96"/>
        <v>20042.775976241268</v>
      </c>
      <c r="M144" s="5">
        <f t="shared" si="96"/>
        <v>5163.2566410317186</v>
      </c>
      <c r="N144" s="15">
        <f t="shared" si="97"/>
        <v>7.9643667544262442E-3</v>
      </c>
      <c r="O144" s="15">
        <f t="shared" si="97"/>
        <v>1.1686182234676767E-2</v>
      </c>
      <c r="P144" s="15">
        <f t="shared" si="97"/>
        <v>1.0769888408053596E-2</v>
      </c>
      <c r="Q144" s="5">
        <f t="shared" si="98"/>
        <v>8954.5494313290801</v>
      </c>
      <c r="R144" s="5">
        <f t="shared" si="98"/>
        <v>12090.527336487195</v>
      </c>
      <c r="S144" s="5">
        <f t="shared" si="98"/>
        <v>6243.4689332185781</v>
      </c>
      <c r="T144" s="5">
        <f t="shared" si="124"/>
        <v>54.41523696461033</v>
      </c>
      <c r="U144" s="5">
        <f t="shared" si="124"/>
        <v>203.85241193509199</v>
      </c>
      <c r="V144" s="5">
        <f t="shared" si="124"/>
        <v>277.66337597687266</v>
      </c>
      <c r="W144" s="15">
        <f t="shared" si="100"/>
        <v>-1.0734613539272964E-2</v>
      </c>
      <c r="X144" s="15">
        <f t="shared" si="100"/>
        <v>-1.217998157191269E-2</v>
      </c>
      <c r="Y144" s="15">
        <f t="shared" si="100"/>
        <v>-9.7425357312937999E-3</v>
      </c>
      <c r="Z144" s="5">
        <f t="shared" si="105"/>
        <v>8689.7660541132718</v>
      </c>
      <c r="AA144" s="5">
        <f t="shared" si="105"/>
        <v>24336.744485556661</v>
      </c>
      <c r="AB144" s="5">
        <f t="shared" si="105"/>
        <v>28270.534150180043</v>
      </c>
      <c r="AC144" s="16">
        <f t="shared" si="111"/>
        <v>1.6196116368564346</v>
      </c>
      <c r="AD144" s="16">
        <f t="shared" si="111"/>
        <v>2.9515054316427465</v>
      </c>
      <c r="AE144" s="16">
        <f t="shared" si="111"/>
        <v>5.5347614698812793</v>
      </c>
      <c r="AF144" s="15">
        <f t="shared" si="112"/>
        <v>-4.0504037456468023E-3</v>
      </c>
      <c r="AG144" s="15">
        <f t="shared" si="112"/>
        <v>2.9673830763510267E-4</v>
      </c>
      <c r="AH144" s="15">
        <f t="shared" si="112"/>
        <v>9.7937136394747881E-3</v>
      </c>
      <c r="AI144" s="1">
        <f t="shared" si="120"/>
        <v>300927.26332709036</v>
      </c>
      <c r="AJ144" s="1">
        <f t="shared" si="120"/>
        <v>104770.24913458811</v>
      </c>
      <c r="AK144" s="1">
        <f t="shared" si="120"/>
        <v>40033.728444208471</v>
      </c>
      <c r="AL144" s="14">
        <f t="shared" si="125"/>
        <v>50.146283294742908</v>
      </c>
      <c r="AM144" s="14">
        <f t="shared" si="125"/>
        <v>10.499190818074046</v>
      </c>
      <c r="AN144" s="14">
        <f t="shared" si="125"/>
        <v>3.5284115922659987</v>
      </c>
      <c r="AO144" s="11">
        <f t="shared" si="126"/>
        <v>8.5154851164821119E-3</v>
      </c>
      <c r="AP144" s="11">
        <f t="shared" si="126"/>
        <v>1.0727265317089663E-2</v>
      </c>
      <c r="AQ144" s="11">
        <f t="shared" si="126"/>
        <v>9.7309831476420517E-3</v>
      </c>
      <c r="AR144" s="1">
        <f t="shared" si="106"/>
        <v>164559.59637100893</v>
      </c>
      <c r="AS144" s="1">
        <f t="shared" si="103"/>
        <v>59310.200069336941</v>
      </c>
      <c r="AT144" s="1">
        <f t="shared" si="104"/>
        <v>22485.748836168488</v>
      </c>
      <c r="AU144" s="1">
        <f t="shared" si="113"/>
        <v>32911.919274201784</v>
      </c>
      <c r="AV144" s="1">
        <f t="shared" si="113"/>
        <v>11862.040013867389</v>
      </c>
      <c r="AW144" s="1">
        <f t="shared" si="113"/>
        <v>4497.1497672336982</v>
      </c>
      <c r="AX144" s="1">
        <f t="shared" si="114"/>
        <v>113059.59416903186</v>
      </c>
      <c r="AY144" s="1">
        <f t="shared" si="114"/>
        <v>16034.220780993013</v>
      </c>
      <c r="AZ144" s="1">
        <f t="shared" si="114"/>
        <v>4130.6053128253752</v>
      </c>
      <c r="BA144" s="1">
        <f t="shared" si="115"/>
        <v>13548.686275379458</v>
      </c>
      <c r="BB144" s="1">
        <f t="shared" si="115"/>
        <v>28652.211512801798</v>
      </c>
      <c r="BC144" s="1">
        <f t="shared" si="115"/>
        <v>36260.133511317166</v>
      </c>
      <c r="BD144" s="1">
        <f t="shared" si="116"/>
        <v>6747.833557464146</v>
      </c>
      <c r="BE144" s="2">
        <f t="shared" si="121"/>
        <v>0.40250950903973925</v>
      </c>
      <c r="BF144" s="2">
        <f t="shared" si="121"/>
        <v>0.31839023806359795</v>
      </c>
      <c r="BG144" s="2">
        <f t="shared" si="121"/>
        <v>0.18099193288069168</v>
      </c>
      <c r="BH144" s="2">
        <f t="shared" si="109"/>
        <v>0.26694653944190672</v>
      </c>
      <c r="BI144" s="2">
        <f t="shared" si="117"/>
        <v>1.6201390486741196E-2</v>
      </c>
      <c r="BJ144" s="2">
        <f t="shared" si="117"/>
        <v>1.0137234369419459E-2</v>
      </c>
      <c r="BK144" s="2">
        <f t="shared" si="117"/>
        <v>3.2758079767888806E-3</v>
      </c>
      <c r="BL144" s="2">
        <f t="shared" si="110"/>
        <v>2666.0942791472348</v>
      </c>
      <c r="BM144" s="2">
        <f t="shared" si="110"/>
        <v>601.24139860002686</v>
      </c>
      <c r="BN144" s="2">
        <f t="shared" si="110"/>
        <v>73.658995401592023</v>
      </c>
      <c r="BO144" s="2">
        <f t="shared" si="118"/>
        <v>1524.4783790633696</v>
      </c>
      <c r="BP144" s="2">
        <f t="shared" si="118"/>
        <v>155.18746750111083</v>
      </c>
      <c r="BQ144" s="2">
        <f t="shared" si="118"/>
        <v>28.791384856815519</v>
      </c>
      <c r="BR144" s="11">
        <f t="shared" si="119"/>
        <v>3.9050988447211193E-2</v>
      </c>
      <c r="BS144" s="17">
        <f t="shared" si="107"/>
        <v>2.344238284981907E-2</v>
      </c>
      <c r="BT144" s="17">
        <f t="shared" si="108"/>
        <v>8.6002356146793121E-2</v>
      </c>
      <c r="BU144" s="12">
        <f>(BU$3*temphigh!$I254+BU$4*temphigh!$I254^2+BU$5*temphigh!$I254^6)*(K144/K$56)^$BW$1</f>
        <v>-5.8174121779730319</v>
      </c>
      <c r="BV144" s="12">
        <f>(BV$3*temphigh!$I254+BV$4*temphigh!$I254^2+BV$5*temphigh!$I254^6)*(L144/L$56)^$BW$1</f>
        <v>-5.6084422454039107</v>
      </c>
      <c r="BW144" s="12">
        <f>(BW$3*temphigh!$I254+BW$4*temphigh!$I254^2+BW$5*temphigh!$I254^6)*(M144/M$56)^$BW$1</f>
        <v>-5.9092118431348268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>
      <c r="A145" s="2">
        <f t="shared" si="92"/>
        <v>2099</v>
      </c>
      <c r="B145" s="5">
        <f t="shared" si="122"/>
        <v>1164.4593915655607</v>
      </c>
      <c r="C145" s="5">
        <f t="shared" si="122"/>
        <v>2959.4301873671679</v>
      </c>
      <c r="D145" s="5">
        <f t="shared" si="122"/>
        <v>4355.7036314182842</v>
      </c>
      <c r="E145" s="15">
        <f t="shared" si="123"/>
        <v>4.2759128281282883E-5</v>
      </c>
      <c r="F145" s="15">
        <f t="shared" si="123"/>
        <v>8.42383499480266E-5</v>
      </c>
      <c r="G145" s="15">
        <f t="shared" si="123"/>
        <v>1.7196959488066028E-4</v>
      </c>
      <c r="H145" s="5">
        <f t="shared" si="95"/>
        <v>165852.18863632181</v>
      </c>
      <c r="I145" s="5">
        <f t="shared" si="95"/>
        <v>59998.763239341686</v>
      </c>
      <c r="J145" s="5">
        <f t="shared" si="95"/>
        <v>22728.572172804932</v>
      </c>
      <c r="K145" s="5">
        <f t="shared" si="96"/>
        <v>142428.48641835537</v>
      </c>
      <c r="L145" s="5">
        <f t="shared" si="96"/>
        <v>20273.75523013066</v>
      </c>
      <c r="M145" s="5">
        <f t="shared" si="96"/>
        <v>5218.1172311313012</v>
      </c>
      <c r="N145" s="15">
        <f t="shared" si="97"/>
        <v>7.8117648674027595E-3</v>
      </c>
      <c r="O145" s="15">
        <f t="shared" si="97"/>
        <v>1.1524314504298028E-2</v>
      </c>
      <c r="P145" s="15">
        <f t="shared" si="97"/>
        <v>1.0625191407998669E-2</v>
      </c>
      <c r="Q145" s="5">
        <f t="shared" si="98"/>
        <v>8928.0074807341953</v>
      </c>
      <c r="R145" s="5">
        <f t="shared" si="98"/>
        <v>12081.92055299284</v>
      </c>
      <c r="S145" s="5">
        <f t="shared" si="98"/>
        <v>6249.4079890430949</v>
      </c>
      <c r="T145" s="5">
        <f t="shared" si="124"/>
        <v>53.83111042514728</v>
      </c>
      <c r="U145" s="5">
        <f t="shared" si="124"/>
        <v>201.36949331433263</v>
      </c>
      <c r="V145" s="5">
        <f t="shared" si="124"/>
        <v>274.95823061514631</v>
      </c>
      <c r="W145" s="15">
        <f t="shared" si="100"/>
        <v>-1.0734613539272964E-2</v>
      </c>
      <c r="X145" s="15">
        <f t="shared" si="100"/>
        <v>-1.217998157191269E-2</v>
      </c>
      <c r="Y145" s="15">
        <f t="shared" si="100"/>
        <v>-9.7425357312937999E-3</v>
      </c>
      <c r="Z145" s="5">
        <f t="shared" si="105"/>
        <v>8630.2422103771751</v>
      </c>
      <c r="AA145" s="5">
        <f t="shared" si="105"/>
        <v>24330.637290392071</v>
      </c>
      <c r="AB145" s="5">
        <f t="shared" si="105"/>
        <v>28578.9129922272</v>
      </c>
      <c r="AC145" s="16">
        <f t="shared" si="111"/>
        <v>1.6130515558160181</v>
      </c>
      <c r="AD145" s="16">
        <f t="shared" si="111"/>
        <v>2.9523812563695078</v>
      </c>
      <c r="AE145" s="16">
        <f t="shared" si="111"/>
        <v>5.5889673387800949</v>
      </c>
      <c r="AF145" s="15">
        <f t="shared" si="112"/>
        <v>-4.0504037456468023E-3</v>
      </c>
      <c r="AG145" s="15">
        <f t="shared" si="112"/>
        <v>2.9673830763510267E-4</v>
      </c>
      <c r="AH145" s="15">
        <f t="shared" si="112"/>
        <v>9.7937136394747881E-3</v>
      </c>
      <c r="AI145" s="1">
        <f t="shared" si="120"/>
        <v>303746.45626858313</v>
      </c>
      <c r="AJ145" s="1">
        <f t="shared" si="120"/>
        <v>106155.26423499669</v>
      </c>
      <c r="AK145" s="1">
        <f t="shared" si="120"/>
        <v>40527.505367021324</v>
      </c>
      <c r="AL145" s="14">
        <f t="shared" si="125"/>
        <v>50.569033024495752</v>
      </c>
      <c r="AM145" s="14">
        <f t="shared" si="125"/>
        <v>10.610692147539076</v>
      </c>
      <c r="AN145" s="14">
        <f t="shared" si="125"/>
        <v>3.5624031568708614</v>
      </c>
      <c r="AO145" s="11">
        <f t="shared" si="126"/>
        <v>8.4303302653172905E-3</v>
      </c>
      <c r="AP145" s="11">
        <f t="shared" si="126"/>
        <v>1.0619992663918767E-2</v>
      </c>
      <c r="AQ145" s="11">
        <f t="shared" si="126"/>
        <v>9.6336733161656307E-3</v>
      </c>
      <c r="AR145" s="1">
        <f t="shared" si="106"/>
        <v>165852.18863632181</v>
      </c>
      <c r="AS145" s="1">
        <f t="shared" si="103"/>
        <v>59998.763239341686</v>
      </c>
      <c r="AT145" s="1">
        <f t="shared" si="104"/>
        <v>22728.572172804932</v>
      </c>
      <c r="AU145" s="1">
        <f t="shared" si="113"/>
        <v>33170.437727264361</v>
      </c>
      <c r="AV145" s="1">
        <f t="shared" si="113"/>
        <v>11999.752647868338</v>
      </c>
      <c r="AW145" s="1">
        <f t="shared" si="113"/>
        <v>4545.7144345609868</v>
      </c>
      <c r="AX145" s="1">
        <f t="shared" si="114"/>
        <v>113942.7891346843</v>
      </c>
      <c r="AY145" s="1">
        <f t="shared" si="114"/>
        <v>16219.004184104531</v>
      </c>
      <c r="AZ145" s="1">
        <f t="shared" si="114"/>
        <v>4174.4937849050411</v>
      </c>
      <c r="BA145" s="1">
        <f t="shared" si="115"/>
        <v>13558.326742521722</v>
      </c>
      <c r="BB145" s="1">
        <f t="shared" si="115"/>
        <v>28688.535508265872</v>
      </c>
      <c r="BC145" s="1">
        <f t="shared" si="115"/>
        <v>36312.405196510896</v>
      </c>
      <c r="BD145" s="1">
        <f t="shared" si="116"/>
        <v>6559.497182168674</v>
      </c>
      <c r="BE145" s="2">
        <f t="shared" si="121"/>
        <v>0.40250950903973925</v>
      </c>
      <c r="BF145" s="2">
        <f t="shared" si="121"/>
        <v>0.31839023806359795</v>
      </c>
      <c r="BG145" s="2">
        <f t="shared" si="121"/>
        <v>0.18099193288069168</v>
      </c>
      <c r="BH145" s="2">
        <f t="shared" si="109"/>
        <v>0.26637958940270801</v>
      </c>
      <c r="BI145" s="2">
        <f t="shared" si="117"/>
        <v>1.6201390486741196E-2</v>
      </c>
      <c r="BJ145" s="2">
        <f t="shared" si="117"/>
        <v>1.0137234369419459E-2</v>
      </c>
      <c r="BK145" s="2">
        <f t="shared" si="117"/>
        <v>3.2758079767888806E-3</v>
      </c>
      <c r="BL145" s="2">
        <f t="shared" si="110"/>
        <v>2687.0360711777103</v>
      </c>
      <c r="BM145" s="2">
        <f t="shared" si="110"/>
        <v>608.22152483251534</v>
      </c>
      <c r="BN145" s="2">
        <f t="shared" si="110"/>
        <v>74.454438024696174</v>
      </c>
      <c r="BO145" s="2">
        <f t="shared" si="118"/>
        <v>1547.0500454993505</v>
      </c>
      <c r="BP145" s="2">
        <f t="shared" si="118"/>
        <v>157.02852566742297</v>
      </c>
      <c r="BQ145" s="2">
        <f t="shared" si="118"/>
        <v>28.78827623914944</v>
      </c>
      <c r="BR145" s="11">
        <f t="shared" si="119"/>
        <v>3.8902811767921958E-2</v>
      </c>
      <c r="BS145" s="17">
        <f t="shared" si="107"/>
        <v>2.2561340213777252E-2</v>
      </c>
      <c r="BT145" s="17">
        <f t="shared" si="108"/>
        <v>8.3497433152226325E-2</v>
      </c>
      <c r="BU145" s="12">
        <f>(BU$3*temphigh!$I255+BU$4*temphigh!$I255^2+BU$5*temphigh!$I255^6)*(K145/K$56)^$BW$1</f>
        <v>-6.0489518069755546</v>
      </c>
      <c r="BV145" s="12">
        <f>(BV$3*temphigh!$I255+BV$4*temphigh!$I255^2+BV$5*temphigh!$I255^6)*(L145/L$56)^$BW$1</f>
        <v>-5.7702204475618686</v>
      </c>
      <c r="BW145" s="12">
        <f>(BW$3*temphigh!$I255+BW$4*temphigh!$I255^2+BW$5*temphigh!$I255^6)*(M145/M$56)^$BW$1</f>
        <v>-6.0450782465526087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>
      <c r="A146" s="2">
        <f t="shared" si="92"/>
        <v>2100</v>
      </c>
      <c r="B146" s="5">
        <f t="shared" si="122"/>
        <v>1164.5066932706379</v>
      </c>
      <c r="C146" s="5">
        <f t="shared" si="122"/>
        <v>2959.6670200071494</v>
      </c>
      <c r="D146" s="5">
        <f t="shared" si="122"/>
        <v>4356.4152275777533</v>
      </c>
      <c r="E146" s="15">
        <f t="shared" si="123"/>
        <v>4.0621171867218736E-5</v>
      </c>
      <c r="F146" s="15">
        <f t="shared" si="123"/>
        <v>8.0026432450625273E-5</v>
      </c>
      <c r="G146" s="15">
        <f t="shared" si="123"/>
        <v>1.6337111513662725E-4</v>
      </c>
      <c r="H146" s="5">
        <f t="shared" si="95"/>
        <v>167129.46058681453</v>
      </c>
      <c r="I146" s="5">
        <f t="shared" si="95"/>
        <v>60685.447915354111</v>
      </c>
      <c r="J146" s="5">
        <f t="shared" si="95"/>
        <v>22970.565167608893</v>
      </c>
      <c r="K146" s="5">
        <f t="shared" si="96"/>
        <v>143519.53625737785</v>
      </c>
      <c r="L146" s="5">
        <f t="shared" si="96"/>
        <v>20504.147089900511</v>
      </c>
      <c r="M146" s="5">
        <f t="shared" si="96"/>
        <v>5272.8135330618952</v>
      </c>
      <c r="N146" s="15">
        <f t="shared" si="97"/>
        <v>7.6603344349088776E-3</v>
      </c>
      <c r="O146" s="15">
        <f t="shared" si="97"/>
        <v>1.1364044655498562E-2</v>
      </c>
      <c r="P146" s="15">
        <f t="shared" si="97"/>
        <v>1.0481999446903201E-2</v>
      </c>
      <c r="Q146" s="5">
        <f t="shared" si="98"/>
        <v>8900.1876586894159</v>
      </c>
      <c r="R146" s="5">
        <f t="shared" si="98"/>
        <v>12071.356113062149</v>
      </c>
      <c r="S146" s="5">
        <f t="shared" si="98"/>
        <v>6254.4126255749161</v>
      </c>
      <c r="T146" s="5">
        <f t="shared" si="124"/>
        <v>53.253254258343397</v>
      </c>
      <c r="U146" s="5">
        <f t="shared" si="124"/>
        <v>198.91681659661867</v>
      </c>
      <c r="V146" s="5">
        <f t="shared" si="124"/>
        <v>272.27944022876494</v>
      </c>
      <c r="W146" s="15">
        <f t="shared" si="100"/>
        <v>-1.0734613539272964E-2</v>
      </c>
      <c r="X146" s="15">
        <f t="shared" si="100"/>
        <v>-1.217998157191269E-2</v>
      </c>
      <c r="Y146" s="15">
        <f t="shared" si="100"/>
        <v>-9.7425357312937999E-3</v>
      </c>
      <c r="Z146" s="5">
        <f t="shared" si="105"/>
        <v>8569.809177215453</v>
      </c>
      <c r="AA146" s="5">
        <f t="shared" si="105"/>
        <v>24320.531933876344</v>
      </c>
      <c r="AB146" s="5">
        <f t="shared" si="105"/>
        <v>28886.258418686746</v>
      </c>
      <c r="AC146" s="16">
        <f t="shared" si="111"/>
        <v>1.6065180457524195</v>
      </c>
      <c r="AD146" s="16">
        <f t="shared" si="111"/>
        <v>2.9532573409870166</v>
      </c>
      <c r="AE146" s="16">
        <f t="shared" si="111"/>
        <v>5.643704084436485</v>
      </c>
      <c r="AF146" s="15">
        <f t="shared" si="112"/>
        <v>-4.0504037456468023E-3</v>
      </c>
      <c r="AG146" s="15">
        <f t="shared" si="112"/>
        <v>2.9673830763510267E-4</v>
      </c>
      <c r="AH146" s="15">
        <f t="shared" si="112"/>
        <v>9.7937136394747881E-3</v>
      </c>
      <c r="AI146" s="1">
        <f t="shared" si="120"/>
        <v>306542.24836898921</v>
      </c>
      <c r="AJ146" s="1">
        <f t="shared" si="120"/>
        <v>107539.49045936536</v>
      </c>
      <c r="AK146" s="1">
        <f t="shared" si="120"/>
        <v>41020.469264880179</v>
      </c>
      <c r="AL146" s="14">
        <f t="shared" si="125"/>
        <v>50.991083537594044</v>
      </c>
      <c r="AM146" s="14">
        <f t="shared" si="125"/>
        <v>10.722250765577382</v>
      </c>
      <c r="AN146" s="14">
        <f t="shared" si="125"/>
        <v>3.5963789948222948</v>
      </c>
      <c r="AO146" s="11">
        <f t="shared" si="126"/>
        <v>8.346026962664118E-3</v>
      </c>
      <c r="AP146" s="11">
        <f t="shared" si="126"/>
        <v>1.0513792737279579E-2</v>
      </c>
      <c r="AQ146" s="11">
        <f t="shared" si="126"/>
        <v>9.5373365830039736E-3</v>
      </c>
      <c r="AR146" s="1">
        <f t="shared" si="106"/>
        <v>167129.46058681453</v>
      </c>
      <c r="AS146" s="1">
        <f t="shared" si="103"/>
        <v>60685.447915354111</v>
      </c>
      <c r="AT146" s="1">
        <f t="shared" si="104"/>
        <v>22970.565167608893</v>
      </c>
      <c r="AU146" s="1">
        <f t="shared" si="113"/>
        <v>33425.892117362906</v>
      </c>
      <c r="AV146" s="1">
        <f t="shared" si="113"/>
        <v>12137.089583070823</v>
      </c>
      <c r="AW146" s="1">
        <f t="shared" si="113"/>
        <v>4594.1130335217786</v>
      </c>
      <c r="AX146" s="1">
        <f t="shared" si="114"/>
        <v>114815.6290059023</v>
      </c>
      <c r="AY146" s="1">
        <f t="shared" si="114"/>
        <v>16403.317671920409</v>
      </c>
      <c r="AZ146" s="1">
        <f t="shared" si="114"/>
        <v>4218.2508264495164</v>
      </c>
      <c r="BA146" s="1">
        <f t="shared" si="115"/>
        <v>13567.764014807946</v>
      </c>
      <c r="BB146" s="1">
        <f t="shared" si="115"/>
        <v>28724.275465270748</v>
      </c>
      <c r="BC146" s="1">
        <f t="shared" si="115"/>
        <v>36363.763871302348</v>
      </c>
      <c r="BD146" s="1">
        <f t="shared" si="116"/>
        <v>6376.2695945306768</v>
      </c>
      <c r="BE146" s="2">
        <f t="shared" si="121"/>
        <v>0.40250950903973925</v>
      </c>
      <c r="BF146" s="2">
        <f t="shared" si="121"/>
        <v>0.31839023806359795</v>
      </c>
      <c r="BG146" s="2">
        <f t="shared" si="121"/>
        <v>0.18099193288069168</v>
      </c>
      <c r="BH146" s="2">
        <f t="shared" si="109"/>
        <v>0.26581309924187735</v>
      </c>
      <c r="BI146" s="2">
        <f t="shared" si="117"/>
        <v>1.6201390486741196E-2</v>
      </c>
      <c r="BJ146" s="2">
        <f t="shared" si="117"/>
        <v>1.0137234369419459E-2</v>
      </c>
      <c r="BK146" s="2">
        <f t="shared" si="117"/>
        <v>3.2758079767888806E-3</v>
      </c>
      <c r="BL146" s="2">
        <f t="shared" si="110"/>
        <v>2707.7296528054044</v>
      </c>
      <c r="BM146" s="2">
        <f t="shared" si="110"/>
        <v>615.18260833114209</v>
      </c>
      <c r="BN146" s="2">
        <f t="shared" si="110"/>
        <v>75.247160607402023</v>
      </c>
      <c r="BO146" s="2">
        <f t="shared" si="118"/>
        <v>1569.9578773755914</v>
      </c>
      <c r="BP146" s="2">
        <f t="shared" si="118"/>
        <v>158.89170731378883</v>
      </c>
      <c r="BQ146" s="2">
        <f t="shared" si="118"/>
        <v>28.78522326282252</v>
      </c>
      <c r="BR146" s="11">
        <f t="shared" si="119"/>
        <v>3.8755766111408824E-2</v>
      </c>
      <c r="BS146" s="17">
        <f t="shared" si="107"/>
        <v>2.1716507028587365E-2</v>
      </c>
      <c r="BT146" s="17">
        <f t="shared" si="108"/>
        <v>8.1065469079831379E-2</v>
      </c>
      <c r="BU146" s="12">
        <f>(BU$3*temphigh!$I256+BU$4*temphigh!$I256^2+BU$5*temphigh!$I256^6)*(K146/K$56)^$BW$1</f>
        <v>-6.2830924638672778</v>
      </c>
      <c r="BV146" s="12">
        <f>(BV$3*temphigh!$I256+BV$4*temphigh!$I256^2+BV$5*temphigh!$I256^6)*(L146/L$56)^$BW$1</f>
        <v>-5.9334425547892407</v>
      </c>
      <c r="BW146" s="12">
        <f>(BW$3*temphigh!$I256+BW$4*temphigh!$I256^2+BW$5*temphigh!$I256^6)*(M146/M$56)^$BW$1</f>
        <v>-6.1820737904645151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>
      <c r="A147" s="2">
        <f t="shared" si="92"/>
        <v>2101</v>
      </c>
      <c r="B147" s="5">
        <f t="shared" si="122"/>
        <v>1164.5516317158392</v>
      </c>
      <c r="C147" s="5">
        <f t="shared" si="122"/>
        <v>2959.8920290203596</v>
      </c>
      <c r="D147" s="5">
        <f t="shared" si="122"/>
        <v>4357.0913543707948</v>
      </c>
      <c r="E147" s="15">
        <f t="shared" si="123"/>
        <v>3.8590113273857797E-5</v>
      </c>
      <c r="F147" s="15">
        <f t="shared" si="123"/>
        <v>7.6025110828094008E-5</v>
      </c>
      <c r="G147" s="15">
        <f t="shared" si="123"/>
        <v>1.5520255937979588E-4</v>
      </c>
      <c r="H147" s="5">
        <f t="shared" si="95"/>
        <v>168391.11260675371</v>
      </c>
      <c r="I147" s="5">
        <f t="shared" si="95"/>
        <v>61370.115697728703</v>
      </c>
      <c r="J147" s="5">
        <f t="shared" si="95"/>
        <v>23211.689683517336</v>
      </c>
      <c r="K147" s="5">
        <f t="shared" si="96"/>
        <v>144597.37809876908</v>
      </c>
      <c r="L147" s="5">
        <f t="shared" si="96"/>
        <v>20733.903499189622</v>
      </c>
      <c r="M147" s="5">
        <f t="shared" si="96"/>
        <v>5327.3360128730474</v>
      </c>
      <c r="N147" s="15">
        <f t="shared" si="97"/>
        <v>7.5100705416042413E-3</v>
      </c>
      <c r="O147" s="15">
        <f t="shared" si="97"/>
        <v>1.1205362909354033E-2</v>
      </c>
      <c r="P147" s="15">
        <f t="shared" si="97"/>
        <v>1.0340301144594388E-2</v>
      </c>
      <c r="Q147" s="5">
        <f t="shared" si="98"/>
        <v>8871.1134322561702</v>
      </c>
      <c r="R147" s="5">
        <f t="shared" si="98"/>
        <v>12058.860338486253</v>
      </c>
      <c r="S147" s="5">
        <f t="shared" si="98"/>
        <v>6258.4924061923502</v>
      </c>
      <c r="T147" s="5">
        <f t="shared" si="124"/>
        <v>52.681601154171439</v>
      </c>
      <c r="U147" s="5">
        <f t="shared" si="124"/>
        <v>196.49401343612831</v>
      </c>
      <c r="V147" s="5">
        <f t="shared" si="124"/>
        <v>269.62674805343954</v>
      </c>
      <c r="W147" s="15">
        <f t="shared" si="100"/>
        <v>-1.0734613539272964E-2</v>
      </c>
      <c r="X147" s="15">
        <f t="shared" si="100"/>
        <v>-1.217998157191269E-2</v>
      </c>
      <c r="Y147" s="15">
        <f t="shared" si="100"/>
        <v>-9.7425357312937999E-3</v>
      </c>
      <c r="Z147" s="5">
        <f t="shared" si="105"/>
        <v>8508.5024805864869</v>
      </c>
      <c r="AA147" s="5">
        <f t="shared" si="105"/>
        <v>24306.476566526035</v>
      </c>
      <c r="AB147" s="5">
        <f t="shared" si="105"/>
        <v>29192.521343107011</v>
      </c>
      <c r="AC147" s="16">
        <f t="shared" si="111"/>
        <v>1.6000109990424547</v>
      </c>
      <c r="AD147" s="16">
        <f t="shared" si="111"/>
        <v>2.9541336855723919</v>
      </c>
      <c r="AE147" s="16">
        <f t="shared" si="111"/>
        <v>5.6989769061053899</v>
      </c>
      <c r="AF147" s="15">
        <f t="shared" si="112"/>
        <v>-4.0504037456468023E-3</v>
      </c>
      <c r="AG147" s="15">
        <f t="shared" si="112"/>
        <v>2.9673830763510267E-4</v>
      </c>
      <c r="AH147" s="15">
        <f t="shared" si="112"/>
        <v>9.7937136394747881E-3</v>
      </c>
      <c r="AI147" s="1">
        <f t="shared" si="120"/>
        <v>309313.91564945318</v>
      </c>
      <c r="AJ147" s="1">
        <f t="shared" si="120"/>
        <v>108922.63099649965</v>
      </c>
      <c r="AK147" s="1">
        <f t="shared" si="120"/>
        <v>41512.535371913938</v>
      </c>
      <c r="AL147" s="14">
        <f t="shared" si="125"/>
        <v>51.412400766073652</v>
      </c>
      <c r="AM147" s="14">
        <f t="shared" si="125"/>
        <v>10.833854972581534</v>
      </c>
      <c r="AN147" s="14">
        <f t="shared" si="125"/>
        <v>3.6303358730064237</v>
      </c>
      <c r="AO147" s="11">
        <f t="shared" si="126"/>
        <v>8.2625666930374771E-3</v>
      </c>
      <c r="AP147" s="11">
        <f t="shared" si="126"/>
        <v>1.0408654809906782E-2</v>
      </c>
      <c r="AQ147" s="11">
        <f t="shared" si="126"/>
        <v>9.4419632171739345E-3</v>
      </c>
      <c r="AR147" s="1">
        <f t="shared" si="106"/>
        <v>168391.11260675371</v>
      </c>
      <c r="AS147" s="1">
        <f t="shared" si="103"/>
        <v>61370.115697728703</v>
      </c>
      <c r="AT147" s="1">
        <f t="shared" si="104"/>
        <v>23211.689683517336</v>
      </c>
      <c r="AU147" s="1">
        <f t="shared" si="113"/>
        <v>33678.222521350741</v>
      </c>
      <c r="AV147" s="1">
        <f t="shared" si="113"/>
        <v>12274.023139545741</v>
      </c>
      <c r="AW147" s="1">
        <f t="shared" si="113"/>
        <v>4642.3379367034677</v>
      </c>
      <c r="AX147" s="1">
        <f t="shared" si="114"/>
        <v>115677.90247901528</v>
      </c>
      <c r="AY147" s="1">
        <f t="shared" si="114"/>
        <v>16587.122799351695</v>
      </c>
      <c r="AZ147" s="1">
        <f t="shared" si="114"/>
        <v>4261.8688102984379</v>
      </c>
      <c r="BA147" s="1">
        <f t="shared" si="115"/>
        <v>13577.000783735522</v>
      </c>
      <c r="BB147" s="1">
        <f t="shared" si="115"/>
        <v>28759.441450173694</v>
      </c>
      <c r="BC147" s="1">
        <f t="shared" si="115"/>
        <v>36414.22991654522</v>
      </c>
      <c r="BD147" s="1">
        <f t="shared" si="116"/>
        <v>6198.019590513205</v>
      </c>
      <c r="BE147" s="2">
        <f t="shared" si="121"/>
        <v>0.40250950903973925</v>
      </c>
      <c r="BF147" s="2">
        <f t="shared" si="121"/>
        <v>0.31839023806359795</v>
      </c>
      <c r="BG147" s="2">
        <f t="shared" si="121"/>
        <v>0.18099193288069168</v>
      </c>
      <c r="BH147" s="2">
        <f t="shared" si="109"/>
        <v>0.26524708747607872</v>
      </c>
      <c r="BI147" s="2">
        <f t="shared" si="117"/>
        <v>1.6201390486741196E-2</v>
      </c>
      <c r="BJ147" s="2">
        <f t="shared" si="117"/>
        <v>1.0137234369419459E-2</v>
      </c>
      <c r="BK147" s="2">
        <f t="shared" si="117"/>
        <v>3.2758079767888806E-3</v>
      </c>
      <c r="BL147" s="2">
        <f t="shared" si="110"/>
        <v>2728.1701698388251</v>
      </c>
      <c r="BM147" s="2">
        <f t="shared" si="110"/>
        <v>622.12324610626411</v>
      </c>
      <c r="BN147" s="2">
        <f t="shared" si="110"/>
        <v>76.037038220014253</v>
      </c>
      <c r="BO147" s="2">
        <f t="shared" si="118"/>
        <v>1593.2068943189147</v>
      </c>
      <c r="BP147" s="2">
        <f t="shared" si="118"/>
        <v>160.7772783810193</v>
      </c>
      <c r="BQ147" s="2">
        <f t="shared" si="118"/>
        <v>28.782224953231665</v>
      </c>
      <c r="BR147" s="11">
        <f t="shared" si="119"/>
        <v>3.8609854390253301E-2</v>
      </c>
      <c r="BS147" s="17">
        <f t="shared" si="107"/>
        <v>2.0906268573490854E-2</v>
      </c>
      <c r="BT147" s="17">
        <f t="shared" si="108"/>
        <v>7.870433891245765E-2</v>
      </c>
      <c r="BU147" s="12">
        <f>(BU$3*temphigh!$I257+BU$4*temphigh!$I257^2+BU$5*temphigh!$I257^6)*(K147/K$56)^$BW$1</f>
        <v>-6.5198048785402261</v>
      </c>
      <c r="BV147" s="12">
        <f>(BV$3*temphigh!$I257+BV$4*temphigh!$I257^2+BV$5*temphigh!$I257^6)*(L147/L$56)^$BW$1</f>
        <v>-6.0980842872243226</v>
      </c>
      <c r="BW147" s="12">
        <f>(BW$3*temphigh!$I257+BW$4*temphigh!$I257^2+BW$5*temphigh!$I257^6)*(M147/M$56)^$BW$1</f>
        <v>-6.3201781044297149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>
      <c r="A148" s="2">
        <f t="shared" si="92"/>
        <v>2102</v>
      </c>
      <c r="B148" s="5">
        <f t="shared" si="122"/>
        <v>1164.5943248862513</v>
      </c>
      <c r="C148" s="5">
        <f t="shared" si="122"/>
        <v>2960.1058038339274</v>
      </c>
      <c r="D148" s="5">
        <f t="shared" si="122"/>
        <v>4357.7337745139621</v>
      </c>
      <c r="E148" s="15">
        <f t="shared" si="123"/>
        <v>3.6660607610164905E-5</v>
      </c>
      <c r="F148" s="15">
        <f t="shared" si="123"/>
        <v>7.2223855286689307E-5</v>
      </c>
      <c r="G148" s="15">
        <f t="shared" si="123"/>
        <v>1.4744243141080607E-4</v>
      </c>
      <c r="H148" s="5">
        <f t="shared" si="95"/>
        <v>169636.85296636555</v>
      </c>
      <c r="I148" s="5">
        <f t="shared" si="95"/>
        <v>62052.630012847643</v>
      </c>
      <c r="J148" s="5">
        <f t="shared" si="95"/>
        <v>23451.908191531315</v>
      </c>
      <c r="K148" s="5">
        <f t="shared" si="96"/>
        <v>145661.7547770846</v>
      </c>
      <c r="L148" s="5">
        <f t="shared" si="96"/>
        <v>20962.977043751987</v>
      </c>
      <c r="M148" s="5">
        <f t="shared" si="96"/>
        <v>5381.6752938623504</v>
      </c>
      <c r="N148" s="15">
        <f t="shared" si="97"/>
        <v>7.3609680362840546E-3</v>
      </c>
      <c r="O148" s="15">
        <f t="shared" si="97"/>
        <v>1.1048259415855632E-2</v>
      </c>
      <c r="P148" s="15">
        <f t="shared" si="97"/>
        <v>1.0200085156633065E-2</v>
      </c>
      <c r="Q148" s="5">
        <f t="shared" si="98"/>
        <v>8840.8085677757699</v>
      </c>
      <c r="R148" s="5">
        <f t="shared" si="98"/>
        <v>12044.460161742016</v>
      </c>
      <c r="S148" s="5">
        <f t="shared" si="98"/>
        <v>6261.657137877175</v>
      </c>
      <c r="T148" s="5">
        <f t="shared" si="124"/>
        <v>52.116084525151294</v>
      </c>
      <c r="U148" s="5">
        <f t="shared" si="124"/>
        <v>194.1007199734851</v>
      </c>
      <c r="V148" s="5">
        <f t="shared" si="124"/>
        <v>266.99989982641637</v>
      </c>
      <c r="W148" s="15">
        <f t="shared" si="100"/>
        <v>-1.0734613539272964E-2</v>
      </c>
      <c r="X148" s="15">
        <f t="shared" si="100"/>
        <v>-1.217998157191269E-2</v>
      </c>
      <c r="Y148" s="15">
        <f t="shared" si="100"/>
        <v>-9.7425357312937999E-3</v>
      </c>
      <c r="Z148" s="5">
        <f t="shared" si="105"/>
        <v>8446.3574808713929</v>
      </c>
      <c r="AA148" s="5">
        <f t="shared" si="105"/>
        <v>24288.520691688176</v>
      </c>
      <c r="AB148" s="5">
        <f t="shared" si="105"/>
        <v>29497.653442372237</v>
      </c>
      <c r="AC148" s="16">
        <f t="shared" si="111"/>
        <v>1.593530308498857</v>
      </c>
      <c r="AD148" s="16">
        <f t="shared" si="111"/>
        <v>2.9550102902027766</v>
      </c>
      <c r="AE148" s="16">
        <f t="shared" si="111"/>
        <v>5.7547910539617657</v>
      </c>
      <c r="AF148" s="15">
        <f t="shared" si="112"/>
        <v>-4.0504037456468023E-3</v>
      </c>
      <c r="AG148" s="15">
        <f t="shared" si="112"/>
        <v>2.9673830763510267E-4</v>
      </c>
      <c r="AH148" s="15">
        <f t="shared" si="112"/>
        <v>9.7937136394747881E-3</v>
      </c>
      <c r="AI148" s="1">
        <f t="shared" si="120"/>
        <v>312060.74660585861</v>
      </c>
      <c r="AJ148" s="1">
        <f t="shared" si="120"/>
        <v>110304.39103639542</v>
      </c>
      <c r="AK148" s="1">
        <f t="shared" si="120"/>
        <v>42003.619771426012</v>
      </c>
      <c r="AL148" s="14">
        <f t="shared" si="125"/>
        <v>51.832951172350725</v>
      </c>
      <c r="AM148" s="14">
        <f t="shared" si="125"/>
        <v>10.945493170685026</v>
      </c>
      <c r="AN148" s="14">
        <f t="shared" si="125"/>
        <v>3.6642705958075479</v>
      </c>
      <c r="AO148" s="11">
        <f t="shared" si="126"/>
        <v>8.1799410261071022E-3</v>
      </c>
      <c r="AP148" s="11">
        <f t="shared" si="126"/>
        <v>1.0304568261807714E-2</v>
      </c>
      <c r="AQ148" s="11">
        <f t="shared" si="126"/>
        <v>9.3475435850021958E-3</v>
      </c>
      <c r="AR148" s="1">
        <f t="shared" si="106"/>
        <v>169636.85296636555</v>
      </c>
      <c r="AS148" s="1">
        <f t="shared" si="103"/>
        <v>62052.630012847643</v>
      </c>
      <c r="AT148" s="1">
        <f t="shared" si="104"/>
        <v>23451.908191531315</v>
      </c>
      <c r="AU148" s="1">
        <f t="shared" si="113"/>
        <v>33927.37059327311</v>
      </c>
      <c r="AV148" s="1">
        <f t="shared" si="113"/>
        <v>12410.52600256953</v>
      </c>
      <c r="AW148" s="1">
        <f t="shared" si="113"/>
        <v>4690.3816383062631</v>
      </c>
      <c r="AX148" s="1">
        <f t="shared" si="114"/>
        <v>116529.40382166769</v>
      </c>
      <c r="AY148" s="1">
        <f t="shared" si="114"/>
        <v>16770.381635001588</v>
      </c>
      <c r="AZ148" s="1">
        <f t="shared" si="114"/>
        <v>4305.3402350898805</v>
      </c>
      <c r="BA148" s="1">
        <f t="shared" si="115"/>
        <v>13586.039669313473</v>
      </c>
      <c r="BB148" s="1">
        <f t="shared" si="115"/>
        <v>28794.043243231252</v>
      </c>
      <c r="BC148" s="1">
        <f t="shared" si="115"/>
        <v>36463.823011464534</v>
      </c>
      <c r="BD148" s="1">
        <f t="shared" si="116"/>
        <v>6024.6189252671384</v>
      </c>
      <c r="BE148" s="2">
        <f t="shared" si="121"/>
        <v>0.40250950903973925</v>
      </c>
      <c r="BF148" s="2">
        <f t="shared" si="121"/>
        <v>0.31839023806359795</v>
      </c>
      <c r="BG148" s="2">
        <f t="shared" si="121"/>
        <v>0.18099193288069168</v>
      </c>
      <c r="BH148" s="2">
        <f t="shared" si="109"/>
        <v>0.26468157364927863</v>
      </c>
      <c r="BI148" s="2">
        <f t="shared" si="117"/>
        <v>1.6201390486741196E-2</v>
      </c>
      <c r="BJ148" s="2">
        <f t="shared" si="117"/>
        <v>1.0137234369419459E-2</v>
      </c>
      <c r="BK148" s="2">
        <f t="shared" si="117"/>
        <v>3.2758079767888806E-3</v>
      </c>
      <c r="BL148" s="2">
        <f t="shared" si="110"/>
        <v>2748.3528958499896</v>
      </c>
      <c r="BM148" s="2">
        <f t="shared" si="110"/>
        <v>629.04205367910856</v>
      </c>
      <c r="BN148" s="2">
        <f t="shared" si="110"/>
        <v>76.823947924738775</v>
      </c>
      <c r="BO148" s="2">
        <f t="shared" si="118"/>
        <v>1616.8021909367233</v>
      </c>
      <c r="BP148" s="2">
        <f t="shared" si="118"/>
        <v>162.68550804762674</v>
      </c>
      <c r="BQ148" s="2">
        <f t="shared" si="118"/>
        <v>28.779280369661997</v>
      </c>
      <c r="BR148" s="11">
        <f t="shared" si="119"/>
        <v>3.8465078902510691E-2</v>
      </c>
      <c r="BS148" s="17">
        <f t="shared" si="107"/>
        <v>2.0129087438482372E-2</v>
      </c>
      <c r="BT148" s="17">
        <f t="shared" si="108"/>
        <v>7.6411979526657917E-2</v>
      </c>
      <c r="BU148" s="12">
        <f>(BU$3*temphigh!$I258+BU$4*temphigh!$I258^2+BU$5*temphigh!$I258^6)*(K148/K$56)^$BW$1</f>
        <v>-6.7590592306202346</v>
      </c>
      <c r="BV148" s="12">
        <f>(BV$3*temphigh!$I258+BV$4*temphigh!$I258^2+BV$5*temphigh!$I258^6)*(L148/L$56)^$BW$1</f>
        <v>-6.2641210631246329</v>
      </c>
      <c r="BW148" s="12">
        <f>(BW$3*temphigh!$I258+BW$4*temphigh!$I258^2+BW$5*temphigh!$I258^6)*(M148/M$56)^$BW$1</f>
        <v>-6.4593705792632941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>
      <c r="A149" s="2">
        <f t="shared" si="92"/>
        <v>2103</v>
      </c>
      <c r="B149" s="5">
        <f t="shared" si="122"/>
        <v>1164.6348848850425</v>
      </c>
      <c r="C149" s="5">
        <f t="shared" si="122"/>
        <v>2960.3089045744769</v>
      </c>
      <c r="D149" s="5">
        <f t="shared" si="122"/>
        <v>4358.3441636339594</v>
      </c>
      <c r="E149" s="15">
        <f t="shared" si="123"/>
        <v>3.4827577229656655E-5</v>
      </c>
      <c r="F149" s="15">
        <f t="shared" si="123"/>
        <v>6.8612662522354835E-5</v>
      </c>
      <c r="G149" s="15">
        <f t="shared" si="123"/>
        <v>1.4007030984026575E-4</v>
      </c>
      <c r="H149" s="5">
        <f t="shared" si="95"/>
        <v>170866.39789439793</v>
      </c>
      <c r="I149" s="5">
        <f t="shared" si="95"/>
        <v>62732.856173700799</v>
      </c>
      <c r="J149" s="5">
        <f t="shared" si="95"/>
        <v>23691.183784189325</v>
      </c>
      <c r="K149" s="5">
        <f t="shared" si="96"/>
        <v>146712.41615028871</v>
      </c>
      <c r="L149" s="5">
        <f t="shared" si="96"/>
        <v>21191.320972200432</v>
      </c>
      <c r="M149" s="5">
        <f t="shared" si="96"/>
        <v>5435.8221596790481</v>
      </c>
      <c r="N149" s="15">
        <f t="shared" si="97"/>
        <v>7.2130215293095823E-3</v>
      </c>
      <c r="O149" s="15">
        <f t="shared" si="97"/>
        <v>1.0892724252469899E-2</v>
      </c>
      <c r="P149" s="15">
        <f t="shared" si="97"/>
        <v>1.0061340170123279E-2</v>
      </c>
      <c r="Q149" s="5">
        <f t="shared" si="98"/>
        <v>8809.2971077983475</v>
      </c>
      <c r="R149" s="5">
        <f t="shared" si="98"/>
        <v>12028.183094447306</v>
      </c>
      <c r="S149" s="5">
        <f t="shared" si="98"/>
        <v>6263.9168616584466</v>
      </c>
      <c r="T149" s="5">
        <f t="shared" si="124"/>
        <v>51.556638498593713</v>
      </c>
      <c r="U149" s="5">
        <f t="shared" si="124"/>
        <v>191.73657678111306</v>
      </c>
      <c r="V149" s="5">
        <f t="shared" si="124"/>
        <v>264.39864376210562</v>
      </c>
      <c r="W149" s="15">
        <f t="shared" si="100"/>
        <v>-1.0734613539272964E-2</v>
      </c>
      <c r="X149" s="15">
        <f t="shared" si="100"/>
        <v>-1.217998157191269E-2</v>
      </c>
      <c r="Y149" s="15">
        <f t="shared" si="100"/>
        <v>-9.7425357312937999E-3</v>
      </c>
      <c r="Z149" s="5">
        <f t="shared" si="105"/>
        <v>8383.40934909098</v>
      </c>
      <c r="AA149" s="5">
        <f t="shared" si="105"/>
        <v>24266.715103939696</v>
      </c>
      <c r="AB149" s="5">
        <f t="shared" si="105"/>
        <v>29801.607174630019</v>
      </c>
      <c r="AC149" s="16">
        <f t="shared" si="111"/>
        <v>1.5870758673685115</v>
      </c>
      <c r="AD149" s="16">
        <f t="shared" si="111"/>
        <v>2.9558871549553358</v>
      </c>
      <c r="AE149" s="16">
        <f t="shared" si="111"/>
        <v>5.8111518295992788</v>
      </c>
      <c r="AF149" s="15">
        <f t="shared" si="112"/>
        <v>-4.0504037456468023E-3</v>
      </c>
      <c r="AG149" s="15">
        <f t="shared" si="112"/>
        <v>2.9673830763510267E-4</v>
      </c>
      <c r="AH149" s="15">
        <f t="shared" si="112"/>
        <v>9.7937136394747881E-3</v>
      </c>
      <c r="AI149" s="1">
        <f t="shared" si="120"/>
        <v>314782.04253854591</v>
      </c>
      <c r="AJ149" s="1">
        <f t="shared" si="120"/>
        <v>111684.47793532541</v>
      </c>
      <c r="AK149" s="1">
        <f t="shared" si="120"/>
        <v>42493.639432589676</v>
      </c>
      <c r="AL149" s="14">
        <f t="shared" si="125"/>
        <v>52.252701751311655</v>
      </c>
      <c r="AM149" s="14">
        <f t="shared" si="125"/>
        <v>11.057153866406136</v>
      </c>
      <c r="AN149" s="14">
        <f t="shared" si="125"/>
        <v>3.6981800056180854</v>
      </c>
      <c r="AO149" s="11">
        <f t="shared" si="126"/>
        <v>8.0981416158460318E-3</v>
      </c>
      <c r="AP149" s="11">
        <f t="shared" si="126"/>
        <v>1.0201522579189637E-2</v>
      </c>
      <c r="AQ149" s="11">
        <f t="shared" si="126"/>
        <v>9.254068149152174E-3</v>
      </c>
      <c r="AR149" s="1">
        <f t="shared" si="106"/>
        <v>170866.39789439793</v>
      </c>
      <c r="AS149" s="1">
        <f t="shared" si="103"/>
        <v>62732.856173700799</v>
      </c>
      <c r="AT149" s="1">
        <f t="shared" si="104"/>
        <v>23691.183784189325</v>
      </c>
      <c r="AU149" s="1">
        <f t="shared" si="113"/>
        <v>34173.279578879585</v>
      </c>
      <c r="AV149" s="1">
        <f t="shared" si="113"/>
        <v>12546.57123474016</v>
      </c>
      <c r="AW149" s="1">
        <f t="shared" si="113"/>
        <v>4738.236756837865</v>
      </c>
      <c r="AX149" s="1">
        <f t="shared" si="114"/>
        <v>117369.93292023095</v>
      </c>
      <c r="AY149" s="1">
        <f t="shared" si="114"/>
        <v>16953.056777760346</v>
      </c>
      <c r="AZ149" s="1">
        <f t="shared" si="114"/>
        <v>4348.657727743238</v>
      </c>
      <c r="BA149" s="1">
        <f t="shared" si="115"/>
        <v>13594.883222935649</v>
      </c>
      <c r="BB149" s="1">
        <f t="shared" si="115"/>
        <v>28828.090350352068</v>
      </c>
      <c r="BC149" s="1">
        <f t="shared" si="115"/>
        <v>36512.562163440525</v>
      </c>
      <c r="BD149" s="1">
        <f t="shared" si="116"/>
        <v>5855.9422724666529</v>
      </c>
      <c r="BE149" s="2">
        <f t="shared" si="121"/>
        <v>0.40250950903973925</v>
      </c>
      <c r="BF149" s="2">
        <f t="shared" si="121"/>
        <v>0.31839023806359795</v>
      </c>
      <c r="BG149" s="2">
        <f t="shared" si="121"/>
        <v>0.18099193288069168</v>
      </c>
      <c r="BH149" s="2">
        <f t="shared" si="109"/>
        <v>0.26411657828761259</v>
      </c>
      <c r="BI149" s="2">
        <f t="shared" si="117"/>
        <v>1.6201390486741196E-2</v>
      </c>
      <c r="BJ149" s="2">
        <f t="shared" si="117"/>
        <v>1.0137234369419459E-2</v>
      </c>
      <c r="BK149" s="2">
        <f t="shared" si="117"/>
        <v>3.2758079767888806E-3</v>
      </c>
      <c r="BL149" s="2">
        <f t="shared" si="110"/>
        <v>2768.2732333500344</v>
      </c>
      <c r="BM149" s="2">
        <f t="shared" si="110"/>
        <v>635.9376656958874</v>
      </c>
      <c r="BN149" s="2">
        <f t="shared" si="110"/>
        <v>77.607768819818773</v>
      </c>
      <c r="BO149" s="2">
        <f t="shared" si="118"/>
        <v>1640.7489379084234</v>
      </c>
      <c r="BP149" s="2">
        <f t="shared" si="118"/>
        <v>164.6166687662753</v>
      </c>
      <c r="BQ149" s="2">
        <f t="shared" si="118"/>
        <v>28.776388603514025</v>
      </c>
      <c r="BR149" s="11">
        <f t="shared" si="119"/>
        <v>3.832144135190016E-2</v>
      </c>
      <c r="BS149" s="17">
        <f t="shared" si="107"/>
        <v>1.9383499597074132E-2</v>
      </c>
      <c r="BT149" s="17">
        <f t="shared" si="108"/>
        <v>7.4186387889959141E-2</v>
      </c>
      <c r="BU149" s="12">
        <f>(BU$3*temphigh!$I259+BU$4*temphigh!$I259^2+BU$5*temphigh!$I259^6)*(K149/K$56)^$BW$1</f>
        <v>-7.0008251893257496</v>
      </c>
      <c r="BV149" s="12">
        <f>(BV$3*temphigh!$I259+BV$4*temphigh!$I259^2+BV$5*temphigh!$I259^6)*(L149/L$56)^$BW$1</f>
        <v>-6.4315280258029741</v>
      </c>
      <c r="BW149" s="12">
        <f>(BW$3*temphigh!$I259+BW$4*temphigh!$I259^2+BW$5*temphigh!$I259^6)*(M149/M$56)^$BW$1</f>
        <v>-6.5996303888882082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>
      <c r="A150" s="2">
        <f t="shared" si="92"/>
        <v>2104</v>
      </c>
      <c r="B150" s="5">
        <f t="shared" si="122"/>
        <v>1164.6734182258704</v>
      </c>
      <c r="C150" s="5">
        <f t="shared" si="122"/>
        <v>2960.5018635165166</v>
      </c>
      <c r="D150" s="5">
        <f t="shared" si="122"/>
        <v>4358.9241145204805</v>
      </c>
      <c r="E150" s="15">
        <f t="shared" si="123"/>
        <v>3.3086198368173824E-5</v>
      </c>
      <c r="F150" s="15">
        <f t="shared" si="123"/>
        <v>6.5182029396237086E-5</v>
      </c>
      <c r="G150" s="15">
        <f t="shared" si="123"/>
        <v>1.3306679434825245E-4</v>
      </c>
      <c r="H150" s="5">
        <f t="shared" si="95"/>
        <v>172079.47164075795</v>
      </c>
      <c r="I150" s="5">
        <f t="shared" si="95"/>
        <v>63410.661437479954</v>
      </c>
      <c r="J150" s="5">
        <f t="shared" si="95"/>
        <v>23929.48018826907</v>
      </c>
      <c r="K150" s="5">
        <f t="shared" si="96"/>
        <v>147749.11915040016</v>
      </c>
      <c r="L150" s="5">
        <f t="shared" si="96"/>
        <v>21418.889215681855</v>
      </c>
      <c r="M150" s="5">
        <f t="shared" si="96"/>
        <v>5489.7675572178487</v>
      </c>
      <c r="N150" s="15">
        <f t="shared" si="97"/>
        <v>7.0662253905591221E-3</v>
      </c>
      <c r="O150" s="15">
        <f t="shared" si="97"/>
        <v>1.073874742305847E-2</v>
      </c>
      <c r="P150" s="15">
        <f t="shared" si="97"/>
        <v>9.9240548999097733E-3</v>
      </c>
      <c r="Q150" s="5">
        <f t="shared" si="98"/>
        <v>8776.6033481572213</v>
      </c>
      <c r="R150" s="5">
        <f t="shared" si="98"/>
        <v>12010.0571958665</v>
      </c>
      <c r="S150" s="5">
        <f t="shared" si="98"/>
        <v>6265.2818430070356</v>
      </c>
      <c r="T150" s="5">
        <f t="shared" si="124"/>
        <v>51.003197908927305</v>
      </c>
      <c r="U150" s="5">
        <f t="shared" si="124"/>
        <v>189.40122880925747</v>
      </c>
      <c r="V150" s="5">
        <f t="shared" si="124"/>
        <v>261.82273052794767</v>
      </c>
      <c r="W150" s="15">
        <f t="shared" si="100"/>
        <v>-1.0734613539272964E-2</v>
      </c>
      <c r="X150" s="15">
        <f t="shared" si="100"/>
        <v>-1.217998157191269E-2</v>
      </c>
      <c r="Y150" s="15">
        <f t="shared" si="100"/>
        <v>-9.7425357312937999E-3</v>
      </c>
      <c r="Z150" s="5">
        <f t="shared" si="105"/>
        <v>8319.6930438031814</v>
      </c>
      <c r="AA150" s="5">
        <f t="shared" si="105"/>
        <v>24241.111827384651</v>
      </c>
      <c r="AB150" s="5">
        <f t="shared" si="105"/>
        <v>30104.335796239931</v>
      </c>
      <c r="AC150" s="16">
        <f t="shared" si="111"/>
        <v>1.5806475693306965</v>
      </c>
      <c r="AD150" s="16">
        <f t="shared" si="111"/>
        <v>2.9567642799072575</v>
      </c>
      <c r="AE150" s="16">
        <f t="shared" si="111"/>
        <v>5.8680645865338841</v>
      </c>
      <c r="AF150" s="15">
        <f t="shared" si="112"/>
        <v>-4.0504037456468023E-3</v>
      </c>
      <c r="AG150" s="15">
        <f t="shared" si="112"/>
        <v>2.9673830763510267E-4</v>
      </c>
      <c r="AH150" s="15">
        <f t="shared" si="112"/>
        <v>9.7937136394747881E-3</v>
      </c>
      <c r="AI150" s="1">
        <f t="shared" si="120"/>
        <v>317477.11786357092</v>
      </c>
      <c r="AJ150" s="1">
        <f t="shared" si="120"/>
        <v>113062.60137653303</v>
      </c>
      <c r="AK150" s="1">
        <f t="shared" si="120"/>
        <v>42982.512246168568</v>
      </c>
      <c r="AL150" s="14">
        <f t="shared" si="125"/>
        <v>52.671620032118419</v>
      </c>
      <c r="AM150" s="14">
        <f t="shared" si="125"/>
        <v>11.168825673187555</v>
      </c>
      <c r="AN150" s="14">
        <f t="shared" si="125"/>
        <v>3.7320609833199088</v>
      </c>
      <c r="AO150" s="11">
        <f t="shared" si="126"/>
        <v>8.0171601996875709E-3</v>
      </c>
      <c r="AP150" s="11">
        <f t="shared" si="126"/>
        <v>1.0099507353397741E-2</v>
      </c>
      <c r="AQ150" s="11">
        <f t="shared" si="126"/>
        <v>9.1615274676606524E-3</v>
      </c>
      <c r="AR150" s="1">
        <f t="shared" si="106"/>
        <v>172079.47164075795</v>
      </c>
      <c r="AS150" s="1">
        <f t="shared" si="103"/>
        <v>63410.661437479954</v>
      </c>
      <c r="AT150" s="1">
        <f t="shared" si="104"/>
        <v>23929.48018826907</v>
      </c>
      <c r="AU150" s="1">
        <f t="shared" si="113"/>
        <v>34415.894328151589</v>
      </c>
      <c r="AV150" s="1">
        <f t="shared" si="113"/>
        <v>12682.132287495991</v>
      </c>
      <c r="AW150" s="1">
        <f t="shared" si="113"/>
        <v>4785.8960376538143</v>
      </c>
      <c r="AX150" s="1">
        <f t="shared" si="114"/>
        <v>118199.29532032012</v>
      </c>
      <c r="AY150" s="1">
        <f t="shared" si="114"/>
        <v>17135.111372545485</v>
      </c>
      <c r="AZ150" s="1">
        <f t="shared" si="114"/>
        <v>4391.8140457742784</v>
      </c>
      <c r="BA150" s="1">
        <f t="shared" si="115"/>
        <v>13603.533930103338</v>
      </c>
      <c r="BB150" s="1">
        <f t="shared" si="115"/>
        <v>28861.592014310474</v>
      </c>
      <c r="BC150" s="1">
        <f t="shared" si="115"/>
        <v>36560.465736506056</v>
      </c>
      <c r="BD150" s="1">
        <f t="shared" si="116"/>
        <v>5691.8671822080096</v>
      </c>
      <c r="BE150" s="2">
        <f t="shared" si="121"/>
        <v>0.40250950903973925</v>
      </c>
      <c r="BF150" s="2">
        <f t="shared" si="121"/>
        <v>0.31839023806359795</v>
      </c>
      <c r="BG150" s="2">
        <f t="shared" si="121"/>
        <v>0.18099193288069168</v>
      </c>
      <c r="BH150" s="2">
        <f t="shared" si="109"/>
        <v>0.26355212285520641</v>
      </c>
      <c r="BI150" s="2">
        <f t="shared" si="117"/>
        <v>1.6201390486741196E-2</v>
      </c>
      <c r="BJ150" s="2">
        <f t="shared" si="117"/>
        <v>1.0137234369419459E-2</v>
      </c>
      <c r="BK150" s="2">
        <f t="shared" si="117"/>
        <v>3.2758079767888806E-3</v>
      </c>
      <c r="BL150" s="2">
        <f t="shared" si="110"/>
        <v>2787.9267148040271</v>
      </c>
      <c r="BM150" s="2">
        <f t="shared" si="110"/>
        <v>642.80873651164291</v>
      </c>
      <c r="BN150" s="2">
        <f t="shared" si="110"/>
        <v>78.388382081143305</v>
      </c>
      <c r="BO150" s="2">
        <f t="shared" si="118"/>
        <v>1665.0523830931324</v>
      </c>
      <c r="BP150" s="2">
        <f t="shared" si="118"/>
        <v>166.57103630075258</v>
      </c>
      <c r="BQ150" s="2">
        <f t="shared" si="118"/>
        <v>28.773548776624988</v>
      </c>
      <c r="BR150" s="11">
        <f t="shared" si="119"/>
        <v>3.8178942867377746E-2</v>
      </c>
      <c r="BS150" s="17">
        <f t="shared" si="107"/>
        <v>1.8668110688186031E-2</v>
      </c>
      <c r="BT150" s="17">
        <f t="shared" si="108"/>
        <v>7.2025619310639943E-2</v>
      </c>
      <c r="BU150" s="12">
        <f>(BU$3*temphigh!$I260+BU$4*temphigh!$I260^2+BU$5*temphigh!$I260^6)*(K150/K$56)^$BW$1</f>
        <v>-7.2450719528893712</v>
      </c>
      <c r="BV150" s="12">
        <f>(BV$3*temphigh!$I260+BV$4*temphigh!$I260^2+BV$5*temphigh!$I260^6)*(L150/L$56)^$BW$1</f>
        <v>-6.6002800700890036</v>
      </c>
      <c r="BW150" s="12">
        <f>(BW$3*temphigh!$I260+BW$4*temphigh!$I260^2+BW$5*temphigh!$I260^6)*(M150/M$56)^$BW$1</f>
        <v>-6.7409365117860922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>
      <c r="A151" s="2">
        <f t="shared" si="92"/>
        <v>2105</v>
      </c>
      <c r="B151" s="5">
        <f t="shared" si="122"/>
        <v>1164.7100261108324</v>
      </c>
      <c r="C151" s="5">
        <f t="shared" si="122"/>
        <v>2960.6851864600371</v>
      </c>
      <c r="D151" s="5">
        <f t="shared" si="122"/>
        <v>4359.4751411762709</v>
      </c>
      <c r="E151" s="15">
        <f t="shared" si="123"/>
        <v>3.143188844976513E-5</v>
      </c>
      <c r="F151" s="15">
        <f t="shared" si="123"/>
        <v>6.1922927926425227E-5</v>
      </c>
      <c r="G151" s="15">
        <f t="shared" si="123"/>
        <v>1.2641345463083981E-4</v>
      </c>
      <c r="H151" s="5">
        <f t="shared" si="95"/>
        <v>173275.80652936979</v>
      </c>
      <c r="I151" s="5">
        <f t="shared" si="95"/>
        <v>64085.915060179846</v>
      </c>
      <c r="J151" s="5">
        <f t="shared" si="95"/>
        <v>24166.761776713363</v>
      </c>
      <c r="K151" s="5">
        <f t="shared" si="96"/>
        <v>148771.6278256551</v>
      </c>
      <c r="L151" s="5">
        <f t="shared" si="96"/>
        <v>21645.636406484875</v>
      </c>
      <c r="M151" s="5">
        <f t="shared" si="96"/>
        <v>5543.5025993043519</v>
      </c>
      <c r="N151" s="15">
        <f t="shared" si="97"/>
        <v>6.9205737478141849E-3</v>
      </c>
      <c r="O151" s="15">
        <f t="shared" si="97"/>
        <v>1.0586318857142452E-2</v>
      </c>
      <c r="P151" s="15">
        <f t="shared" si="97"/>
        <v>9.7882180850905609E-3</v>
      </c>
      <c r="Q151" s="5">
        <f t="shared" si="98"/>
        <v>8742.7518152209923</v>
      </c>
      <c r="R151" s="5">
        <f t="shared" si="98"/>
        <v>11990.111041510701</v>
      </c>
      <c r="S151" s="5">
        <f t="shared" si="98"/>
        <v>6265.7625621928673</v>
      </c>
      <c r="T151" s="5">
        <f t="shared" si="124"/>
        <v>50.455698290107918</v>
      </c>
      <c r="U151" s="5">
        <f t="shared" si="124"/>
        <v>187.09432533266309</v>
      </c>
      <c r="V151" s="5">
        <f t="shared" si="124"/>
        <v>259.27191322051425</v>
      </c>
      <c r="W151" s="15">
        <f t="shared" si="100"/>
        <v>-1.0734613539272964E-2</v>
      </c>
      <c r="X151" s="15">
        <f t="shared" si="100"/>
        <v>-1.217998157191269E-2</v>
      </c>
      <c r="Y151" s="15">
        <f t="shared" si="100"/>
        <v>-9.7425357312937999E-3</v>
      </c>
      <c r="Z151" s="5">
        <f t="shared" si="105"/>
        <v>8255.2432887022242</v>
      </c>
      <c r="AA151" s="5">
        <f t="shared" si="105"/>
        <v>24211.764053941148</v>
      </c>
      <c r="AB151" s="5">
        <f t="shared" si="105"/>
        <v>30405.793377737373</v>
      </c>
      <c r="AC151" s="16">
        <f t="shared" ref="AC151:AE166" si="127">AC150*(1+AF151)</f>
        <v>1.5742453084953318</v>
      </c>
      <c r="AD151" s="16">
        <f t="shared" si="127"/>
        <v>2.9576416651357533</v>
      </c>
      <c r="AE151" s="16">
        <f t="shared" si="127"/>
        <v>5.9255347307123403</v>
      </c>
      <c r="AF151" s="15">
        <f t="shared" si="112"/>
        <v>-4.0504037456468023E-3</v>
      </c>
      <c r="AG151" s="15">
        <f t="shared" si="112"/>
        <v>2.9673830763510267E-4</v>
      </c>
      <c r="AH151" s="15">
        <f t="shared" si="112"/>
        <v>9.7937136394747881E-3</v>
      </c>
      <c r="AI151" s="1">
        <f t="shared" si="120"/>
        <v>320145.30040536541</v>
      </c>
      <c r="AJ151" s="1">
        <f t="shared" si="120"/>
        <v>114438.47352637572</v>
      </c>
      <c r="AK151" s="1">
        <f t="shared" si="120"/>
        <v>43470.157059205529</v>
      </c>
      <c r="AL151" s="14">
        <f t="shared" si="125"/>
        <v>53.089674079735246</v>
      </c>
      <c r="AM151" s="14">
        <f t="shared" si="125"/>
        <v>11.28049731383258</v>
      </c>
      <c r="AN151" s="14">
        <f t="shared" si="125"/>
        <v>3.7659104487374822</v>
      </c>
      <c r="AO151" s="11">
        <f t="shared" si="126"/>
        <v>7.9369885976906945E-3</v>
      </c>
      <c r="AP151" s="11">
        <f t="shared" si="126"/>
        <v>9.9985122798637634E-3</v>
      </c>
      <c r="AQ151" s="11">
        <f t="shared" si="126"/>
        <v>9.0699121929840466E-3</v>
      </c>
      <c r="AR151" s="1">
        <f t="shared" si="106"/>
        <v>173275.80652936979</v>
      </c>
      <c r="AS151" s="1">
        <f t="shared" si="103"/>
        <v>64085.915060179846</v>
      </c>
      <c r="AT151" s="1">
        <f t="shared" si="104"/>
        <v>24166.761776713363</v>
      </c>
      <c r="AU151" s="1">
        <f t="shared" si="113"/>
        <v>34655.16130587396</v>
      </c>
      <c r="AV151" s="1">
        <f t="shared" si="113"/>
        <v>12817.18301203597</v>
      </c>
      <c r="AW151" s="1">
        <f t="shared" si="113"/>
        <v>4833.352355342673</v>
      </c>
      <c r="AX151" s="1">
        <f t="shared" si="114"/>
        <v>119017.30226052408</v>
      </c>
      <c r="AY151" s="1">
        <f t="shared" si="114"/>
        <v>17316.509125187902</v>
      </c>
      <c r="AZ151" s="1">
        <f t="shared" si="114"/>
        <v>4434.8020794434815</v>
      </c>
      <c r="BA151" s="1">
        <f t="shared" si="115"/>
        <v>13611.994213004547</v>
      </c>
      <c r="BB151" s="1">
        <f t="shared" si="115"/>
        <v>28894.557225444329</v>
      </c>
      <c r="BC151" s="1">
        <f t="shared" si="115"/>
        <v>36607.551478606714</v>
      </c>
      <c r="BD151" s="1">
        <f t="shared" si="116"/>
        <v>5532.274037676345</v>
      </c>
      <c r="BE151" s="2">
        <f t="shared" si="121"/>
        <v>0.40250950903973925</v>
      </c>
      <c r="BF151" s="2">
        <f t="shared" si="121"/>
        <v>0.31839023806359795</v>
      </c>
      <c r="BG151" s="2">
        <f t="shared" si="121"/>
        <v>0.18099193288069168</v>
      </c>
      <c r="BH151" s="2">
        <f t="shared" si="109"/>
        <v>0.26298822971092561</v>
      </c>
      <c r="BI151" s="2">
        <f t="shared" si="117"/>
        <v>1.6201390486741196E-2</v>
      </c>
      <c r="BJ151" s="2">
        <f t="shared" si="117"/>
        <v>1.0137234369419459E-2</v>
      </c>
      <c r="BK151" s="2">
        <f t="shared" si="117"/>
        <v>3.2758079767888806E-3</v>
      </c>
      <c r="BL151" s="2">
        <f t="shared" si="110"/>
        <v>2807.3090034873394</v>
      </c>
      <c r="BM151" s="2">
        <f t="shared" si="110"/>
        <v>649.65394074375126</v>
      </c>
      <c r="BN151" s="2">
        <f t="shared" si="110"/>
        <v>79.165671001314251</v>
      </c>
      <c r="BO151" s="2">
        <f t="shared" si="118"/>
        <v>1689.7178526537614</v>
      </c>
      <c r="BP151" s="2">
        <f t="shared" si="118"/>
        <v>168.54888976346851</v>
      </c>
      <c r="BQ151" s="2">
        <f t="shared" si="118"/>
        <v>28.770760039678059</v>
      </c>
      <c r="BR151" s="11">
        <f t="shared" si="119"/>
        <v>3.8037584022061449E-2</v>
      </c>
      <c r="BS151" s="17">
        <f t="shared" si="107"/>
        <v>1.7981592495630871E-2</v>
      </c>
      <c r="BT151" s="17">
        <f t="shared" si="108"/>
        <v>6.9927785738485376E-2</v>
      </c>
      <c r="BU151" s="12">
        <f>(BU$3*temphigh!$I261+BU$4*temphigh!$I261^2+BU$5*temphigh!$I261^6)*(K151/K$56)^$BW$1</f>
        <v>-7.4917682874954128</v>
      </c>
      <c r="BV151" s="12">
        <f>(BV$3*temphigh!$I261+BV$4*temphigh!$I261^2+BV$5*temphigh!$I261^6)*(L151/L$56)^$BW$1</f>
        <v>-6.7703518682919661</v>
      </c>
      <c r="BW151" s="12">
        <f>(BW$3*temphigh!$I261+BW$4*temphigh!$I261^2+BW$5*temphigh!$I261^6)*(M151/M$56)^$BW$1</f>
        <v>-6.8832677520298668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>
      <c r="A152" s="2">
        <f t="shared" si="92"/>
        <v>2106</v>
      </c>
      <c r="B152" s="5">
        <f t="shared" si="122"/>
        <v>1164.7448046946683</v>
      </c>
      <c r="C152" s="5">
        <f t="shared" si="122"/>
        <v>2960.85935404068</v>
      </c>
      <c r="D152" s="5">
        <f t="shared" si="122"/>
        <v>4359.9986826735958</v>
      </c>
      <c r="E152" s="15">
        <f t="shared" si="123"/>
        <v>2.9860294027276873E-5</v>
      </c>
      <c r="F152" s="15">
        <f t="shared" si="123"/>
        <v>5.8826781530103961E-5</v>
      </c>
      <c r="G152" s="15">
        <f t="shared" si="123"/>
        <v>1.2009278189929781E-4</v>
      </c>
      <c r="H152" s="5">
        <f t="shared" si="95"/>
        <v>174455.14300142325</v>
      </c>
      <c r="I152" s="5">
        <f t="shared" si="95"/>
        <v>64758.488348204657</v>
      </c>
      <c r="J152" s="5">
        <f t="shared" si="95"/>
        <v>24402.993579778416</v>
      </c>
      <c r="K152" s="5">
        <f t="shared" si="96"/>
        <v>149779.71337434361</v>
      </c>
      <c r="L152" s="5">
        <f t="shared" si="96"/>
        <v>21871.517895582867</v>
      </c>
      <c r="M152" s="5">
        <f t="shared" si="96"/>
        <v>5597.0185671740273</v>
      </c>
      <c r="N152" s="15">
        <f t="shared" si="97"/>
        <v>6.7760604856046402E-3</v>
      </c>
      <c r="O152" s="15">
        <f t="shared" si="97"/>
        <v>1.0435428409502512E-2</v>
      </c>
      <c r="P152" s="15">
        <f t="shared" si="97"/>
        <v>9.6538184858776521E-3</v>
      </c>
      <c r="Q152" s="5">
        <f t="shared" si="98"/>
        <v>8707.7672433549233</v>
      </c>
      <c r="R152" s="5">
        <f t="shared" si="98"/>
        <v>11968.37369187566</v>
      </c>
      <c r="S152" s="5">
        <f t="shared" si="98"/>
        <v>6265.3697046171101</v>
      </c>
      <c r="T152" s="5">
        <f t="shared" si="124"/>
        <v>49.914075868109457</v>
      </c>
      <c r="U152" s="5">
        <f t="shared" si="124"/>
        <v>184.81551989790182</v>
      </c>
      <c r="V152" s="5">
        <f t="shared" si="124"/>
        <v>256.74594734184251</v>
      </c>
      <c r="W152" s="15">
        <f t="shared" si="100"/>
        <v>-1.0734613539272964E-2</v>
      </c>
      <c r="X152" s="15">
        <f t="shared" si="100"/>
        <v>-1.217998157191269E-2</v>
      </c>
      <c r="Y152" s="15">
        <f t="shared" si="100"/>
        <v>-9.7425357312937999E-3</v>
      </c>
      <c r="Z152" s="5">
        <f t="shared" si="105"/>
        <v>8190.0945509379762</v>
      </c>
      <c r="AA152" s="5">
        <f t="shared" si="105"/>
        <v>24178.726081707791</v>
      </c>
      <c r="AB152" s="5">
        <f t="shared" si="105"/>
        <v>30705.934818807196</v>
      </c>
      <c r="AC152" s="16">
        <f t="shared" si="127"/>
        <v>1.5678689794012355</v>
      </c>
      <c r="AD152" s="16">
        <f t="shared" si="127"/>
        <v>2.958519310718057</v>
      </c>
      <c r="AE152" s="16">
        <f t="shared" si="127"/>
        <v>5.9835677210256994</v>
      </c>
      <c r="AF152" s="15">
        <f t="shared" si="112"/>
        <v>-4.0504037456468023E-3</v>
      </c>
      <c r="AG152" s="15">
        <f t="shared" si="112"/>
        <v>2.9673830763510267E-4</v>
      </c>
      <c r="AH152" s="15">
        <f t="shared" si="112"/>
        <v>9.7937136394747881E-3</v>
      </c>
      <c r="AI152" s="1">
        <f t="shared" ref="AI152:AK167" si="128">(1-$AI$5)*AI151+AU151</f>
        <v>322785.93167070282</v>
      </c>
      <c r="AJ152" s="1">
        <f t="shared" si="128"/>
        <v>115811.80918577411</v>
      </c>
      <c r="AK152" s="1">
        <f t="shared" si="128"/>
        <v>43956.493708627648</v>
      </c>
      <c r="AL152" s="14">
        <f t="shared" si="125"/>
        <v>53.506832496182966</v>
      </c>
      <c r="AM152" s="14">
        <f t="shared" si="125"/>
        <v>11.39215762283875</v>
      </c>
      <c r="AN152" s="14">
        <f t="shared" si="125"/>
        <v>3.7997253610632056</v>
      </c>
      <c r="AO152" s="11">
        <f t="shared" si="126"/>
        <v>7.8576187117137871E-3</v>
      </c>
      <c r="AP152" s="11">
        <f t="shared" si="126"/>
        <v>9.8985271570651255E-3</v>
      </c>
      <c r="AQ152" s="11">
        <f t="shared" si="126"/>
        <v>8.9792130710542057E-3</v>
      </c>
      <c r="AR152" s="1">
        <f t="shared" si="106"/>
        <v>174455.14300142325</v>
      </c>
      <c r="AS152" s="1">
        <f t="shared" si="103"/>
        <v>64758.488348204657</v>
      </c>
      <c r="AT152" s="1">
        <f t="shared" si="104"/>
        <v>24402.993579778416</v>
      </c>
      <c r="AU152" s="1">
        <f t="shared" si="113"/>
        <v>34891.028600284648</v>
      </c>
      <c r="AV152" s="1">
        <f t="shared" si="113"/>
        <v>12951.697669640933</v>
      </c>
      <c r="AW152" s="1">
        <f t="shared" si="113"/>
        <v>4880.5987159556835</v>
      </c>
      <c r="AX152" s="1">
        <f t="shared" si="114"/>
        <v>119823.77069947487</v>
      </c>
      <c r="AY152" s="1">
        <f t="shared" si="114"/>
        <v>17497.214316466292</v>
      </c>
      <c r="AZ152" s="1">
        <f t="shared" si="114"/>
        <v>4477.6148537392228</v>
      </c>
      <c r="BA152" s="1">
        <f t="shared" si="115"/>
        <v>13620.266432956912</v>
      </c>
      <c r="BB152" s="1">
        <f t="shared" si="115"/>
        <v>28926.994731859613</v>
      </c>
      <c r="BC152" s="1">
        <f t="shared" si="115"/>
        <v>36653.836547672036</v>
      </c>
      <c r="BD152" s="1">
        <f t="shared" si="116"/>
        <v>5377.046010768684</v>
      </c>
      <c r="BE152" s="2">
        <f t="shared" ref="BE152:BG167" si="129">BE151</f>
        <v>0.40250950903973925</v>
      </c>
      <c r="BF152" s="2">
        <f t="shared" si="129"/>
        <v>0.31839023806359795</v>
      </c>
      <c r="BG152" s="2">
        <f t="shared" si="129"/>
        <v>0.18099193288069168</v>
      </c>
      <c r="BH152" s="2">
        <f t="shared" si="109"/>
        <v>0.26242492206602303</v>
      </c>
      <c r="BI152" s="2">
        <f t="shared" si="117"/>
        <v>1.6201390486741196E-2</v>
      </c>
      <c r="BJ152" s="2">
        <f t="shared" si="117"/>
        <v>1.0137234369419459E-2</v>
      </c>
      <c r="BK152" s="2">
        <f t="shared" si="117"/>
        <v>3.2758079767888806E-3</v>
      </c>
      <c r="BL152" s="2">
        <f t="shared" si="110"/>
        <v>2826.4158941863334</v>
      </c>
      <c r="BM152" s="2">
        <f t="shared" si="110"/>
        <v>656.47197379506986</v>
      </c>
      <c r="BN152" s="2">
        <f t="shared" si="110"/>
        <v>79.939521026165977</v>
      </c>
      <c r="BO152" s="2">
        <f t="shared" si="118"/>
        <v>1714.7507521978096</v>
      </c>
      <c r="BP152" s="2">
        <f t="shared" si="118"/>
        <v>170.5505116534849</v>
      </c>
      <c r="BQ152" s="2">
        <f t="shared" si="118"/>
        <v>28.768021570696334</v>
      </c>
      <c r="BR152" s="11">
        <f t="shared" si="119"/>
        <v>3.7897364851593646E-2</v>
      </c>
      <c r="BS152" s="17">
        <f t="shared" si="107"/>
        <v>1.7322679614314145E-2</v>
      </c>
      <c r="BT152" s="17">
        <f t="shared" si="108"/>
        <v>6.7891054115034349E-2</v>
      </c>
      <c r="BU152" s="12">
        <f>(BU$3*temphigh!$I262+BU$4*temphigh!$I262^2+BU$5*temphigh!$I262^6)*(K152/K$56)^$BW$1</f>
        <v>-7.7408825656902049</v>
      </c>
      <c r="BV152" s="12">
        <f>(BV$3*temphigh!$I262+BV$4*temphigh!$I262^2+BV$5*temphigh!$I262^6)*(L152/L$56)^$BW$1</f>
        <v>-6.9417178956424639</v>
      </c>
      <c r="BW152" s="12">
        <f>(BW$3*temphigh!$I262+BW$4*temphigh!$I262^2+BW$5*temphigh!$I262^6)*(M152/M$56)^$BW$1</f>
        <v>-7.0266027598824961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>
      <c r="A153" s="2">
        <f t="shared" si="92"/>
        <v>2107</v>
      </c>
      <c r="B153" s="5">
        <f t="shared" si="122"/>
        <v>1164.7778453358867</v>
      </c>
      <c r="C153" s="5">
        <f t="shared" si="122"/>
        <v>2961.0248229757231</v>
      </c>
      <c r="D153" s="5">
        <f t="shared" si="122"/>
        <v>4360.4961068259317</v>
      </c>
      <c r="E153" s="15">
        <f t="shared" si="123"/>
        <v>2.8367279325913028E-5</v>
      </c>
      <c r="F153" s="15">
        <f t="shared" si="123"/>
        <v>5.5885442453598761E-5</v>
      </c>
      <c r="G153" s="15">
        <f t="shared" si="123"/>
        <v>1.1408814280433292E-4</v>
      </c>
      <c r="H153" s="5">
        <f t="shared" si="95"/>
        <v>175617.22964918928</v>
      </c>
      <c r="I153" s="5">
        <f t="shared" si="95"/>
        <v>65428.254706983658</v>
      </c>
      <c r="J153" s="5">
        <f t="shared" si="95"/>
        <v>24638.141295404232</v>
      </c>
      <c r="K153" s="5">
        <f t="shared" si="96"/>
        <v>150773.15417048184</v>
      </c>
      <c r="L153" s="5">
        <f t="shared" si="96"/>
        <v>22096.489769116703</v>
      </c>
      <c r="M153" s="5">
        <f t="shared" si="96"/>
        <v>5650.306912746837</v>
      </c>
      <c r="N153" s="15">
        <f t="shared" si="97"/>
        <v>6.6326792444535432E-3</v>
      </c>
      <c r="O153" s="15">
        <f t="shared" si="97"/>
        <v>1.0286065860077853E-2</v>
      </c>
      <c r="P153" s="15">
        <f t="shared" si="97"/>
        <v>9.5208448807622137E-3</v>
      </c>
      <c r="Q153" s="5">
        <f t="shared" si="98"/>
        <v>8671.6745526213053</v>
      </c>
      <c r="R153" s="5">
        <f t="shared" si="98"/>
        <v>11944.874661358905</v>
      </c>
      <c r="S153" s="5">
        <f t="shared" si="98"/>
        <v>6264.114151131309</v>
      </c>
      <c r="T153" s="5">
        <f t="shared" si="124"/>
        <v>49.378267553495348</v>
      </c>
      <c r="U153" s="5">
        <f t="shared" si="124"/>
        <v>182.56447027134192</v>
      </c>
      <c r="V153" s="5">
        <f t="shared" si="124"/>
        <v>254.24459077599974</v>
      </c>
      <c r="W153" s="15">
        <f t="shared" si="100"/>
        <v>-1.0734613539272964E-2</v>
      </c>
      <c r="X153" s="15">
        <f t="shared" si="100"/>
        <v>-1.217998157191269E-2</v>
      </c>
      <c r="Y153" s="15">
        <f t="shared" si="100"/>
        <v>-9.7425357312937999E-3</v>
      </c>
      <c r="Z153" s="5">
        <f t="shared" si="105"/>
        <v>8124.2810201723787</v>
      </c>
      <c r="AA153" s="5">
        <f t="shared" si="105"/>
        <v>24142.053253496659</v>
      </c>
      <c r="AB153" s="5">
        <f t="shared" si="105"/>
        <v>31004.715862265519</v>
      </c>
      <c r="AC153" s="16">
        <f t="shared" si="127"/>
        <v>1.5615184770143853</v>
      </c>
      <c r="AD153" s="16">
        <f t="shared" si="127"/>
        <v>2.9593972167314253</v>
      </c>
      <c r="AE153" s="16">
        <f t="shared" si="127"/>
        <v>6.0421690698278301</v>
      </c>
      <c r="AF153" s="15">
        <f t="shared" si="112"/>
        <v>-4.0504037456468023E-3</v>
      </c>
      <c r="AG153" s="15">
        <f t="shared" si="112"/>
        <v>2.9673830763510267E-4</v>
      </c>
      <c r="AH153" s="15">
        <f t="shared" si="112"/>
        <v>9.7937136394747881E-3</v>
      </c>
      <c r="AI153" s="1">
        <f t="shared" si="128"/>
        <v>325398.36710391717</v>
      </c>
      <c r="AJ153" s="1">
        <f t="shared" si="128"/>
        <v>117182.32593683765</v>
      </c>
      <c r="AK153" s="1">
        <f t="shared" si="128"/>
        <v>44441.44305372057</v>
      </c>
      <c r="AL153" s="14">
        <f t="shared" si="125"/>
        <v>53.923064421527243</v>
      </c>
      <c r="AM153" s="14">
        <f t="shared" si="125"/>
        <v>11.503795548629913</v>
      </c>
      <c r="AN153" s="14">
        <f t="shared" si="125"/>
        <v>3.8335027192553954</v>
      </c>
      <c r="AO153" s="11">
        <f t="shared" si="126"/>
        <v>7.779042524596649E-3</v>
      </c>
      <c r="AP153" s="11">
        <f t="shared" si="126"/>
        <v>9.7995418854944748E-3</v>
      </c>
      <c r="AQ153" s="11">
        <f t="shared" si="126"/>
        <v>8.8894209403436644E-3</v>
      </c>
      <c r="AR153" s="1">
        <f t="shared" si="106"/>
        <v>175617.22964918928</v>
      </c>
      <c r="AS153" s="1">
        <f t="shared" si="103"/>
        <v>65428.254706983658</v>
      </c>
      <c r="AT153" s="1">
        <f t="shared" si="104"/>
        <v>24638.141295404232</v>
      </c>
      <c r="AU153" s="1">
        <f t="shared" si="113"/>
        <v>35123.445929837857</v>
      </c>
      <c r="AV153" s="1">
        <f t="shared" si="113"/>
        <v>13085.650941396732</v>
      </c>
      <c r="AW153" s="1">
        <f t="shared" si="113"/>
        <v>4927.6282590808469</v>
      </c>
      <c r="AX153" s="1">
        <f t="shared" si="114"/>
        <v>120618.52333638546</v>
      </c>
      <c r="AY153" s="1">
        <f t="shared" si="114"/>
        <v>17677.191815293361</v>
      </c>
      <c r="AZ153" s="1">
        <f t="shared" si="114"/>
        <v>4520.2455301974687</v>
      </c>
      <c r="BA153" s="1">
        <f t="shared" si="115"/>
        <v>13628.352892720948</v>
      </c>
      <c r="BB153" s="1">
        <f t="shared" si="115"/>
        <v>28958.913049163719</v>
      </c>
      <c r="BC153" s="1">
        <f t="shared" si="115"/>
        <v>36699.337536544328</v>
      </c>
      <c r="BD153" s="1">
        <f t="shared" si="116"/>
        <v>5226.0690168459168</v>
      </c>
      <c r="BE153" s="2">
        <f t="shared" si="129"/>
        <v>0.40250950903973925</v>
      </c>
      <c r="BF153" s="2">
        <f t="shared" si="129"/>
        <v>0.31839023806359795</v>
      </c>
      <c r="BG153" s="2">
        <f t="shared" si="129"/>
        <v>0.18099193288069168</v>
      </c>
      <c r="BH153" s="2">
        <f t="shared" si="109"/>
        <v>0.26186222394266045</v>
      </c>
      <c r="BI153" s="2">
        <f t="shared" si="117"/>
        <v>1.6201390486741196E-2</v>
      </c>
      <c r="BJ153" s="2">
        <f t="shared" si="117"/>
        <v>1.0137234369419459E-2</v>
      </c>
      <c r="BK153" s="2">
        <f t="shared" si="117"/>
        <v>3.2758079767888806E-3</v>
      </c>
      <c r="BL153" s="2">
        <f t="shared" si="110"/>
        <v>2845.243313746219</v>
      </c>
      <c r="BM153" s="2">
        <f t="shared" si="110"/>
        <v>663.26155234676526</v>
      </c>
      <c r="BN153" s="2">
        <f t="shared" si="110"/>
        <v>80.709819788736709</v>
      </c>
      <c r="BO153" s="2">
        <f t="shared" si="118"/>
        <v>1740.1565679350292</v>
      </c>
      <c r="BP153" s="2">
        <f t="shared" si="118"/>
        <v>172.57618789507933</v>
      </c>
      <c r="BQ153" s="2">
        <f t="shared" si="118"/>
        <v>28.765332573616806</v>
      </c>
      <c r="BR153" s="11">
        <f t="shared" si="119"/>
        <v>3.7758284871923314E-2</v>
      </c>
      <c r="BS153" s="17">
        <f t="shared" si="107"/>
        <v>1.6690166292879133E-2</v>
      </c>
      <c r="BT153" s="17">
        <f t="shared" si="108"/>
        <v>6.5913644771878013E-2</v>
      </c>
      <c r="BU153" s="12">
        <f>(BU$3*temphigh!$I263+BU$4*temphigh!$I263^2+BU$5*temphigh!$I263^6)*(K153/K$56)^$BW$1</f>
        <v>-7.9923828042257865</v>
      </c>
      <c r="BV153" s="12">
        <f>(BV$3*temphigh!$I263+BV$4*temphigh!$I263^2+BV$5*temphigh!$I263^6)*(L153/L$56)^$BW$1</f>
        <v>-7.1143524551934778</v>
      </c>
      <c r="BW153" s="12">
        <f>(BW$3*temphigh!$I263+BW$4*temphigh!$I263^2+BW$5*temphigh!$I263^6)*(M153/M$56)^$BW$1</f>
        <v>-7.1709200519478031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>
      <c r="A154" s="2">
        <f t="shared" si="92"/>
        <v>2108</v>
      </c>
      <c r="B154" s="5">
        <f t="shared" ref="B154:D169" si="130">B153*(1+E154)</f>
        <v>1164.8092348354535</v>
      </c>
      <c r="C154" s="5">
        <f t="shared" si="130"/>
        <v>2961.1820272489535</v>
      </c>
      <c r="D154" s="5">
        <f t="shared" si="130"/>
        <v>4360.9687136833381</v>
      </c>
      <c r="E154" s="15">
        <f t="shared" ref="E154:G169" si="131">E153*$E$5</f>
        <v>2.6948915359617375E-5</v>
      </c>
      <c r="F154" s="15">
        <f t="shared" si="131"/>
        <v>5.309117033091882E-5</v>
      </c>
      <c r="G154" s="15">
        <f t="shared" si="131"/>
        <v>1.0838373566411626E-4</v>
      </c>
      <c r="H154" s="5">
        <f t="shared" si="95"/>
        <v>176761.82324059046</v>
      </c>
      <c r="I154" s="5">
        <f t="shared" si="95"/>
        <v>66095.089686606269</v>
      </c>
      <c r="J154" s="5">
        <f t="shared" si="95"/>
        <v>24872.171298809175</v>
      </c>
      <c r="K154" s="5">
        <f t="shared" si="96"/>
        <v>151751.73578149104</v>
      </c>
      <c r="L154" s="5">
        <f t="shared" si="96"/>
        <v>22320.508863823892</v>
      </c>
      <c r="M154" s="5">
        <f t="shared" si="96"/>
        <v>5703.3592607000783</v>
      </c>
      <c r="N154" s="15">
        <f t="shared" si="97"/>
        <v>6.490423420489666E-3</v>
      </c>
      <c r="O154" s="15">
        <f t="shared" si="97"/>
        <v>1.0138220914178486E-2</v>
      </c>
      <c r="P154" s="15">
        <f t="shared" si="97"/>
        <v>9.3892860640114595E-3</v>
      </c>
      <c r="Q154" s="5">
        <f t="shared" si="98"/>
        <v>8634.4988267471163</v>
      </c>
      <c r="R154" s="5">
        <f t="shared" si="98"/>
        <v>11919.643887396169</v>
      </c>
      <c r="S154" s="5">
        <f t="shared" si="98"/>
        <v>6262.0069683555912</v>
      </c>
      <c r="T154" s="5">
        <f t="shared" ref="T154:V169" si="132">T153*(1+W154)</f>
        <v>48.848210934069755</v>
      </c>
      <c r="U154" s="5">
        <f t="shared" si="132"/>
        <v>180.34083838775098</v>
      </c>
      <c r="V154" s="5">
        <f t="shared" si="132"/>
        <v>251.7676037658764</v>
      </c>
      <c r="W154" s="15">
        <f t="shared" si="100"/>
        <v>-1.0734613539272964E-2</v>
      </c>
      <c r="X154" s="15">
        <f t="shared" si="100"/>
        <v>-1.217998157191269E-2</v>
      </c>
      <c r="Y154" s="15">
        <f t="shared" si="100"/>
        <v>-9.7425357312937999E-3</v>
      </c>
      <c r="Z154" s="5">
        <f t="shared" si="105"/>
        <v>8057.8365883874158</v>
      </c>
      <c r="AA154" s="5">
        <f t="shared" si="105"/>
        <v>24101.801895617009</v>
      </c>
      <c r="AB154" s="5">
        <f t="shared" si="105"/>
        <v>31302.093107049332</v>
      </c>
      <c r="AC154" s="16">
        <f t="shared" si="127"/>
        <v>1.5551936967261895</v>
      </c>
      <c r="AD154" s="16">
        <f t="shared" si="127"/>
        <v>2.9602753832531383</v>
      </c>
      <c r="AE154" s="16">
        <f t="shared" si="127"/>
        <v>6.101344343459016</v>
      </c>
      <c r="AF154" s="15">
        <f t="shared" si="112"/>
        <v>-4.0504037456468023E-3</v>
      </c>
      <c r="AG154" s="15">
        <f t="shared" si="112"/>
        <v>2.9673830763510267E-4</v>
      </c>
      <c r="AH154" s="15">
        <f t="shared" si="112"/>
        <v>9.7937136394747881E-3</v>
      </c>
      <c r="AI154" s="1">
        <f t="shared" si="128"/>
        <v>327981.97632336337</v>
      </c>
      <c r="AJ154" s="1">
        <f t="shared" si="128"/>
        <v>118549.74428455062</v>
      </c>
      <c r="AK154" s="1">
        <f t="shared" si="128"/>
        <v>44924.92700742936</v>
      </c>
      <c r="AL154" s="14">
        <f t="shared" ref="AL154:AN169" si="133">AL153*(1+AO154)</f>
        <v>54.338339534606952</v>
      </c>
      <c r="AM154" s="14">
        <f t="shared" si="133"/>
        <v>11.615400155687666</v>
      </c>
      <c r="AN154" s="14">
        <f t="shared" si="133"/>
        <v>3.8672395624093343</v>
      </c>
      <c r="AO154" s="11">
        <f t="shared" ref="AO154:AQ169" si="134">AO$5*AO153</f>
        <v>7.7012520993506826E-3</v>
      </c>
      <c r="AP154" s="11">
        <f t="shared" si="134"/>
        <v>9.7015464666395292E-3</v>
      </c>
      <c r="AQ154" s="11">
        <f t="shared" si="134"/>
        <v>8.800526730940228E-3</v>
      </c>
      <c r="AR154" s="1">
        <f t="shared" si="106"/>
        <v>176761.82324059046</v>
      </c>
      <c r="AS154" s="1">
        <f t="shared" si="103"/>
        <v>66095.089686606269</v>
      </c>
      <c r="AT154" s="1">
        <f t="shared" si="104"/>
        <v>24872.171298809175</v>
      </c>
      <c r="AU154" s="1">
        <f t="shared" si="113"/>
        <v>35352.364648118091</v>
      </c>
      <c r="AV154" s="1">
        <f t="shared" si="113"/>
        <v>13219.017937321254</v>
      </c>
      <c r="AW154" s="1">
        <f t="shared" si="113"/>
        <v>4974.4342597618352</v>
      </c>
      <c r="AX154" s="1">
        <f t="shared" si="114"/>
        <v>121401.38862519281</v>
      </c>
      <c r="AY154" s="1">
        <f t="shared" si="114"/>
        <v>17856.407091059114</v>
      </c>
      <c r="AZ154" s="1">
        <f t="shared" si="114"/>
        <v>4562.687408560063</v>
      </c>
      <c r="BA154" s="1">
        <f t="shared" si="115"/>
        <v>13636.255838689891</v>
      </c>
      <c r="BB154" s="1">
        <f t="shared" si="115"/>
        <v>28990.320469748229</v>
      </c>
      <c r="BC154" s="1">
        <f t="shared" si="115"/>
        <v>36744.070496811059</v>
      </c>
      <c r="BD154" s="1">
        <f t="shared" si="116"/>
        <v>5079.2316687722232</v>
      </c>
      <c r="BE154" s="2">
        <f t="shared" si="129"/>
        <v>0.40250950903973925</v>
      </c>
      <c r="BF154" s="2">
        <f t="shared" si="129"/>
        <v>0.31839023806359795</v>
      </c>
      <c r="BG154" s="2">
        <f t="shared" si="129"/>
        <v>0.18099193288069168</v>
      </c>
      <c r="BH154" s="2">
        <f t="shared" si="109"/>
        <v>0.2613001601332815</v>
      </c>
      <c r="BI154" s="2">
        <f t="shared" si="117"/>
        <v>1.6201390486741196E-2</v>
      </c>
      <c r="BJ154" s="2">
        <f t="shared" si="117"/>
        <v>1.0137234369419459E-2</v>
      </c>
      <c r="BK154" s="2">
        <f t="shared" si="117"/>
        <v>3.2758079767888806E-3</v>
      </c>
      <c r="BL154" s="2">
        <f t="shared" si="110"/>
        <v>2863.7873214691308</v>
      </c>
      <c r="BM154" s="2">
        <f t="shared" si="110"/>
        <v>670.02141482092668</v>
      </c>
      <c r="BN154" s="2">
        <f t="shared" si="110"/>
        <v>81.476457140698543</v>
      </c>
      <c r="BO154" s="2">
        <f t="shared" si="118"/>
        <v>1765.9408678521709</v>
      </c>
      <c r="BP154" s="2">
        <f t="shared" si="118"/>
        <v>174.62620787685051</v>
      </c>
      <c r="BQ154" s="2">
        <f t="shared" si="118"/>
        <v>28.762692276941362</v>
      </c>
      <c r="BR154" s="11">
        <f t="shared" si="119"/>
        <v>3.7620343096550019E-2</v>
      </c>
      <c r="BS154" s="17">
        <f t="shared" si="107"/>
        <v>1.6082903443106675E-2</v>
      </c>
      <c r="BT154" s="17">
        <f t="shared" si="108"/>
        <v>6.3993829875609726E-2</v>
      </c>
      <c r="BU154" s="12">
        <f>(BU$3*temphigh!$I264+BU$4*temphigh!$I264^2+BU$5*temphigh!$I264^6)*(K154/K$56)^$BW$1</f>
        <v>-8.2462367013008961</v>
      </c>
      <c r="BV154" s="12">
        <f>(BV$3*temphigh!$I264+BV$4*temphigh!$I264^2+BV$5*temphigh!$I264^6)*(L154/L$56)^$BW$1</f>
        <v>-7.28822970216277</v>
      </c>
      <c r="BW154" s="12">
        <f>(BW$3*temphigh!$I264+BW$4*temphigh!$I264^2+BW$5*temphigh!$I264^6)*(M154/M$56)^$BW$1</f>
        <v>-7.3161980308607379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>
      <c r="A155" s="2">
        <f t="shared" si="92"/>
        <v>2109</v>
      </c>
      <c r="B155" s="5">
        <f t="shared" si="130"/>
        <v>1164.8390556636591</v>
      </c>
      <c r="C155" s="5">
        <f t="shared" si="130"/>
        <v>2961.3313792373738</v>
      </c>
      <c r="D155" s="5">
        <f t="shared" si="130"/>
        <v>4361.4177388596263</v>
      </c>
      <c r="E155" s="15">
        <f t="shared" si="131"/>
        <v>2.5601469591636505E-5</v>
      </c>
      <c r="F155" s="15">
        <f t="shared" si="131"/>
        <v>5.0436611814372876E-5</v>
      </c>
      <c r="G155" s="15">
        <f t="shared" si="131"/>
        <v>1.0296454888091045E-4</v>
      </c>
      <c r="H155" s="5">
        <f t="shared" si="95"/>
        <v>177888.68873473094</v>
      </c>
      <c r="I155" s="5">
        <f t="shared" si="95"/>
        <v>66758.871024490392</v>
      </c>
      <c r="J155" s="5">
        <f t="shared" si="95"/>
        <v>25105.050651311427</v>
      </c>
      <c r="K155" s="5">
        <f t="shared" si="96"/>
        <v>152715.25097806758</v>
      </c>
      <c r="L155" s="5">
        <f t="shared" si="96"/>
        <v>22543.532781421676</v>
      </c>
      <c r="M155" s="5">
        <f t="shared" si="96"/>
        <v>5756.1674103420346</v>
      </c>
      <c r="N155" s="15">
        <f t="shared" si="97"/>
        <v>6.3492861654241839E-3</v>
      </c>
      <c r="O155" s="15">
        <f t="shared" si="97"/>
        <v>9.9918832029519677E-3</v>
      </c>
      <c r="P155" s="15">
        <f t="shared" si="97"/>
        <v>9.2591308434379904E-3</v>
      </c>
      <c r="Q155" s="5">
        <f t="shared" si="98"/>
        <v>8596.2652913860638</v>
      </c>
      <c r="R155" s="5">
        <f t="shared" si="98"/>
        <v>11892.711699855357</v>
      </c>
      <c r="S155" s="5">
        <f t="shared" si="98"/>
        <v>6259.0593990075886</v>
      </c>
      <c r="T155" s="5">
        <f t="shared" si="132"/>
        <v>48.323844267607626</v>
      </c>
      <c r="U155" s="5">
        <f t="shared" si="132"/>
        <v>178.1442902995249</v>
      </c>
      <c r="V155" s="5">
        <f t="shared" si="132"/>
        <v>249.31474889020512</v>
      </c>
      <c r="W155" s="15">
        <f t="shared" si="100"/>
        <v>-1.0734613539272964E-2</v>
      </c>
      <c r="X155" s="15">
        <f t="shared" si="100"/>
        <v>-1.217998157191269E-2</v>
      </c>
      <c r="Y155" s="15">
        <f t="shared" si="100"/>
        <v>-9.7425357312937999E-3</v>
      </c>
      <c r="Z155" s="5">
        <f t="shared" si="105"/>
        <v>7990.7948304569563</v>
      </c>
      <c r="AA155" s="5">
        <f t="shared" si="105"/>
        <v>24058.029256991256</v>
      </c>
      <c r="AB155" s="5">
        <f t="shared" si="105"/>
        <v>31598.02402021717</v>
      </c>
      <c r="AC155" s="16">
        <f t="shared" si="127"/>
        <v>1.5488945343517635</v>
      </c>
      <c r="AD155" s="16">
        <f t="shared" si="127"/>
        <v>2.9611538103604986</v>
      </c>
      <c r="AE155" s="16">
        <f t="shared" si="127"/>
        <v>6.1610991627746827</v>
      </c>
      <c r="AF155" s="15">
        <f t="shared" si="112"/>
        <v>-4.0504037456468023E-3</v>
      </c>
      <c r="AG155" s="15">
        <f t="shared" si="112"/>
        <v>2.9673830763510267E-4</v>
      </c>
      <c r="AH155" s="15">
        <f t="shared" si="112"/>
        <v>9.7937136394747881E-3</v>
      </c>
      <c r="AI155" s="1">
        <f t="shared" si="128"/>
        <v>330536.14333914511</v>
      </c>
      <c r="AJ155" s="1">
        <f t="shared" si="128"/>
        <v>119913.78779341682</v>
      </c>
      <c r="AK155" s="1">
        <f t="shared" si="128"/>
        <v>45406.868566448262</v>
      </c>
      <c r="AL155" s="14">
        <f t="shared" si="133"/>
        <v>54.752628053508914</v>
      </c>
      <c r="AM155" s="14">
        <f t="shared" si="133"/>
        <v>11.726960626583294</v>
      </c>
      <c r="AN155" s="14">
        <f t="shared" si="133"/>
        <v>3.9009329701018278</v>
      </c>
      <c r="AO155" s="11">
        <f t="shared" si="134"/>
        <v>7.6242395783571761E-3</v>
      </c>
      <c r="AP155" s="11">
        <f t="shared" si="134"/>
        <v>9.6045310019731347E-3</v>
      </c>
      <c r="AQ155" s="11">
        <f t="shared" si="134"/>
        <v>8.7125214636308256E-3</v>
      </c>
      <c r="AR155" s="1">
        <f t="shared" si="106"/>
        <v>177888.68873473094</v>
      </c>
      <c r="AS155" s="1">
        <f t="shared" si="103"/>
        <v>66758.871024490392</v>
      </c>
      <c r="AT155" s="1">
        <f t="shared" si="104"/>
        <v>25105.050651311427</v>
      </c>
      <c r="AU155" s="1">
        <f t="shared" si="113"/>
        <v>35577.737746946186</v>
      </c>
      <c r="AV155" s="1">
        <f t="shared" si="113"/>
        <v>13351.77420489808</v>
      </c>
      <c r="AW155" s="1">
        <f t="shared" si="113"/>
        <v>5021.0101302622861</v>
      </c>
      <c r="AX155" s="1">
        <f t="shared" si="114"/>
        <v>122172.20078245406</v>
      </c>
      <c r="AY155" s="1">
        <f t="shared" si="114"/>
        <v>18034.826225137338</v>
      </c>
      <c r="AZ155" s="1">
        <f t="shared" si="114"/>
        <v>4604.9339282736273</v>
      </c>
      <c r="BA155" s="1">
        <f t="shared" si="115"/>
        <v>13643.977462962279</v>
      </c>
      <c r="BB155" s="1">
        <f t="shared" si="115"/>
        <v>29021.225071641395</v>
      </c>
      <c r="BC155" s="1">
        <f t="shared" si="115"/>
        <v>36788.050961584602</v>
      </c>
      <c r="BD155" s="1">
        <f t="shared" si="116"/>
        <v>4936.4252303871517</v>
      </c>
      <c r="BE155" s="2">
        <f t="shared" si="129"/>
        <v>0.40250950903973925</v>
      </c>
      <c r="BF155" s="2">
        <f t="shared" si="129"/>
        <v>0.31839023806359795</v>
      </c>
      <c r="BG155" s="2">
        <f t="shared" si="129"/>
        <v>0.18099193288069168</v>
      </c>
      <c r="BH155" s="2">
        <f t="shared" si="109"/>
        <v>0.26073875616080877</v>
      </c>
      <c r="BI155" s="2">
        <f t="shared" si="117"/>
        <v>1.6201390486741196E-2</v>
      </c>
      <c r="BJ155" s="2">
        <f t="shared" si="117"/>
        <v>1.0137234369419459E-2</v>
      </c>
      <c r="BK155" s="2">
        <f t="shared" si="117"/>
        <v>3.2758079767888806E-3</v>
      </c>
      <c r="BL155" s="2">
        <f t="shared" si="110"/>
        <v>2882.0441093657355</v>
      </c>
      <c r="BM155" s="2">
        <f t="shared" si="110"/>
        <v>676.75032181310485</v>
      </c>
      <c r="BN155" s="2">
        <f t="shared" si="110"/>
        <v>82.239325181254856</v>
      </c>
      <c r="BO155" s="2">
        <f t="shared" si="118"/>
        <v>1792.1093029051024</v>
      </c>
      <c r="BP155" s="2">
        <f t="shared" si="118"/>
        <v>176.70086449136497</v>
      </c>
      <c r="BQ155" s="2">
        <f t="shared" si="118"/>
        <v>28.7600999324596</v>
      </c>
      <c r="BR155" s="11">
        <f t="shared" si="119"/>
        <v>3.748353805325208E-2</v>
      </c>
      <c r="BS155" s="17">
        <f t="shared" si="107"/>
        <v>1.5499795806923736E-2</v>
      </c>
      <c r="BT155" s="17">
        <f t="shared" si="108"/>
        <v>6.2129931918067691E-2</v>
      </c>
      <c r="BU155" s="12">
        <f>(BU$3*temphigh!$I265+BU$4*temphigh!$I265^2+BU$5*temphigh!$I265^6)*(K155/K$56)^$BW$1</f>
        <v>-8.50241167316657</v>
      </c>
      <c r="BV155" s="12">
        <f>(BV$3*temphigh!$I265+BV$4*temphigh!$I265^2+BV$5*temphigh!$I265^6)*(L155/L$56)^$BW$1</f>
        <v>-7.4633236677009718</v>
      </c>
      <c r="BW155" s="12">
        <f>(BW$3*temphigh!$I265+BW$4*temphigh!$I265^2+BW$5*temphigh!$I265^6)*(M155/M$56)^$BW$1</f>
        <v>-7.4624150045058748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>
      <c r="A156" s="2">
        <f t="shared" si="92"/>
        <v>2110</v>
      </c>
      <c r="B156" s="5">
        <f t="shared" si="130"/>
        <v>1164.8673861757386</v>
      </c>
      <c r="C156" s="5">
        <f t="shared" si="130"/>
        <v>2961.4732707825406</v>
      </c>
      <c r="D156" s="5">
        <f t="shared" si="130"/>
        <v>4361.8443566990909</v>
      </c>
      <c r="E156" s="15">
        <f t="shared" si="131"/>
        <v>2.4321396112054679E-5</v>
      </c>
      <c r="F156" s="15">
        <f t="shared" si="131"/>
        <v>4.7914781223654231E-5</v>
      </c>
      <c r="G156" s="15">
        <f t="shared" si="131"/>
        <v>9.7816321436864918E-5</v>
      </c>
      <c r="H156" s="5">
        <f t="shared" si="95"/>
        <v>178997.59928858894</v>
      </c>
      <c r="I156" s="5">
        <f t="shared" si="95"/>
        <v>67419.478685105292</v>
      </c>
      <c r="J156" s="5">
        <f t="shared" si="95"/>
        <v>25336.747108382977</v>
      </c>
      <c r="K156" s="5">
        <f t="shared" si="96"/>
        <v>153663.4997364278</v>
      </c>
      <c r="L156" s="5">
        <f t="shared" si="96"/>
        <v>22765.519901954191</v>
      </c>
      <c r="M156" s="5">
        <f t="shared" si="96"/>
        <v>5808.7233372896053</v>
      </c>
      <c r="N156" s="15">
        <f t="shared" si="97"/>
        <v>6.2092603868122431E-3</v>
      </c>
      <c r="O156" s="15">
        <f t="shared" si="97"/>
        <v>9.84704228413813E-3</v>
      </c>
      <c r="P156" s="15">
        <f t="shared" si="97"/>
        <v>9.1303680384875463E-3</v>
      </c>
      <c r="Q156" s="5">
        <f t="shared" si="98"/>
        <v>8556.9992927000294</v>
      </c>
      <c r="R156" s="5">
        <f t="shared" si="98"/>
        <v>11864.108790725086</v>
      </c>
      <c r="S156" s="5">
        <f t="shared" si="98"/>
        <v>6255.2828522539285</v>
      </c>
      <c r="T156" s="5">
        <f t="shared" si="132"/>
        <v>47.80510647466285</v>
      </c>
      <c r="U156" s="5">
        <f t="shared" si="132"/>
        <v>175.97449612653523</v>
      </c>
      <c r="V156" s="5">
        <f t="shared" si="132"/>
        <v>246.88579104080375</v>
      </c>
      <c r="W156" s="15">
        <f t="shared" si="100"/>
        <v>-1.0734613539272964E-2</v>
      </c>
      <c r="X156" s="15">
        <f t="shared" si="100"/>
        <v>-1.217998157191269E-2</v>
      </c>
      <c r="Y156" s="15">
        <f t="shared" si="100"/>
        <v>-9.7425357312937999E-3</v>
      </c>
      <c r="Z156" s="5">
        <f t="shared" si="105"/>
        <v>7923.188985493126</v>
      </c>
      <c r="AA156" s="5">
        <f t="shared" si="105"/>
        <v>24010.793448681256</v>
      </c>
      <c r="AB156" s="5">
        <f t="shared" si="105"/>
        <v>31892.466947964367</v>
      </c>
      <c r="AC156" s="16">
        <f t="shared" si="127"/>
        <v>1.5426208861282134</v>
      </c>
      <c r="AD156" s="16">
        <f t="shared" si="127"/>
        <v>2.9620324981308324</v>
      </c>
      <c r="AE156" s="16">
        <f t="shared" si="127"/>
        <v>6.2214392036793056</v>
      </c>
      <c r="AF156" s="15">
        <f t="shared" si="112"/>
        <v>-4.0504037456468023E-3</v>
      </c>
      <c r="AG156" s="15">
        <f t="shared" si="112"/>
        <v>2.9673830763510267E-4</v>
      </c>
      <c r="AH156" s="15">
        <f t="shared" si="112"/>
        <v>9.7937136394747881E-3</v>
      </c>
      <c r="AI156" s="1">
        <f t="shared" si="128"/>
        <v>333060.2667521768</v>
      </c>
      <c r="AJ156" s="1">
        <f t="shared" si="128"/>
        <v>121274.18321897322</v>
      </c>
      <c r="AK156" s="1">
        <f t="shared" si="128"/>
        <v>45887.191840065723</v>
      </c>
      <c r="AL156" s="14">
        <f t="shared" si="133"/>
        <v>55.165900735795297</v>
      </c>
      <c r="AM156" s="14">
        <f t="shared" si="133"/>
        <v>11.838466263911261</v>
      </c>
      <c r="AN156" s="14">
        <f t="shared" si="133"/>
        <v>3.9345800627097236</v>
      </c>
      <c r="AO156" s="11">
        <f t="shared" si="134"/>
        <v>7.5479971825736045E-3</v>
      </c>
      <c r="AP156" s="11">
        <f t="shared" si="134"/>
        <v>9.5084856919534031E-3</v>
      </c>
      <c r="AQ156" s="11">
        <f t="shared" si="134"/>
        <v>8.6253962489945164E-3</v>
      </c>
      <c r="AR156" s="1">
        <f t="shared" si="106"/>
        <v>178997.59928858894</v>
      </c>
      <c r="AS156" s="1">
        <f t="shared" si="103"/>
        <v>67419.478685105292</v>
      </c>
      <c r="AT156" s="1">
        <f t="shared" si="104"/>
        <v>25336.747108382977</v>
      </c>
      <c r="AU156" s="1">
        <f t="shared" si="113"/>
        <v>35799.519857717787</v>
      </c>
      <c r="AV156" s="1">
        <f t="shared" si="113"/>
        <v>13483.895737021059</v>
      </c>
      <c r="AW156" s="1">
        <f t="shared" si="113"/>
        <v>5067.3494216765957</v>
      </c>
      <c r="AX156" s="1">
        <f t="shared" si="114"/>
        <v>122930.79978914223</v>
      </c>
      <c r="AY156" s="1">
        <f t="shared" si="114"/>
        <v>18212.415921563352</v>
      </c>
      <c r="AZ156" s="1">
        <f t="shared" si="114"/>
        <v>4646.9786698316848</v>
      </c>
      <c r="BA156" s="1">
        <f t="shared" si="115"/>
        <v>13651.519905303001</v>
      </c>
      <c r="BB156" s="1">
        <f t="shared" si="115"/>
        <v>29051.63472694968</v>
      </c>
      <c r="BC156" s="1">
        <f t="shared" si="115"/>
        <v>36831.293967272541</v>
      </c>
      <c r="BD156" s="1">
        <f t="shared" si="116"/>
        <v>4797.5435695432589</v>
      </c>
      <c r="BE156" s="2">
        <f t="shared" si="129"/>
        <v>0.40250950903973925</v>
      </c>
      <c r="BF156" s="2">
        <f t="shared" si="129"/>
        <v>0.31839023806359795</v>
      </c>
      <c r="BG156" s="2">
        <f t="shared" si="129"/>
        <v>0.18099193288069168</v>
      </c>
      <c r="BH156" s="2">
        <f t="shared" si="109"/>
        <v>0.26017803823964802</v>
      </c>
      <c r="BI156" s="2">
        <f t="shared" si="117"/>
        <v>1.6201390486741196E-2</v>
      </c>
      <c r="BJ156" s="2">
        <f t="shared" si="117"/>
        <v>1.0137234369419459E-2</v>
      </c>
      <c r="BK156" s="2">
        <f t="shared" si="117"/>
        <v>3.2758079767888806E-3</v>
      </c>
      <c r="BL156" s="2">
        <f t="shared" si="110"/>
        <v>2900.0100022636575</v>
      </c>
      <c r="BM156" s="2">
        <f t="shared" si="110"/>
        <v>683.44705649499201</v>
      </c>
      <c r="BN156" s="2">
        <f t="shared" si="110"/>
        <v>82.99831828352356</v>
      </c>
      <c r="BO156" s="2">
        <f t="shared" si="118"/>
        <v>1818.6676082284</v>
      </c>
      <c r="BP156" s="2">
        <f t="shared" si="118"/>
        <v>178.80045417535592</v>
      </c>
      <c r="BQ156" s="2">
        <f t="shared" si="118"/>
        <v>28.757554814041814</v>
      </c>
      <c r="BR156" s="11">
        <f t="shared" si="119"/>
        <v>3.7347867800293838E-2</v>
      </c>
      <c r="BS156" s="17">
        <f t="shared" si="107"/>
        <v>1.4939799272389188E-2</v>
      </c>
      <c r="BT156" s="17">
        <f t="shared" si="108"/>
        <v>6.0320322250551152E-2</v>
      </c>
      <c r="BU156" s="12">
        <f>(BU$3*temphigh!$I266+BU$4*temphigh!$I266^2+BU$5*temphigh!$I266^6)*(K156/K$56)^$BW$1</f>
        <v>-8.7608748900669458</v>
      </c>
      <c r="BV156" s="12">
        <f>(BV$3*temphigh!$I266+BV$4*temphigh!$I266^2+BV$5*temphigh!$I266^6)*(L156/L$56)^$BW$1</f>
        <v>-7.6396082820714417</v>
      </c>
      <c r="BW156" s="12">
        <f>(BW$3*temphigh!$I266+BW$4*temphigh!$I266^2+BW$5*temphigh!$I266^6)*(M156/M$56)^$BW$1</f>
        <v>-7.6095492047542104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>
      <c r="A157" s="2">
        <f t="shared" si="92"/>
        <v>2111</v>
      </c>
      <c r="B157" s="5">
        <f t="shared" si="130"/>
        <v>1164.8943008167998</v>
      </c>
      <c r="C157" s="5">
        <f t="shared" si="130"/>
        <v>2961.6080742092163</v>
      </c>
      <c r="D157" s="5">
        <f t="shared" si="130"/>
        <v>4362.2496832902607</v>
      </c>
      <c r="E157" s="15">
        <f t="shared" si="131"/>
        <v>2.3105326306451945E-5</v>
      </c>
      <c r="F157" s="15">
        <f t="shared" si="131"/>
        <v>4.5519042162471515E-5</v>
      </c>
      <c r="G157" s="15">
        <f t="shared" si="131"/>
        <v>9.2925505365021663E-5</v>
      </c>
      <c r="H157" s="5">
        <f t="shared" si="95"/>
        <v>180088.33625509904</v>
      </c>
      <c r="I157" s="5">
        <f t="shared" si="95"/>
        <v>68076.794896772204</v>
      </c>
      <c r="J157" s="5">
        <f t="shared" si="95"/>
        <v>25567.229126941715</v>
      </c>
      <c r="K157" s="5">
        <f t="shared" si="96"/>
        <v>154596.28923313029</v>
      </c>
      <c r="L157" s="5">
        <f t="shared" si="96"/>
        <v>22986.429396114305</v>
      </c>
      <c r="M157" s="5">
        <f t="shared" si="96"/>
        <v>5861.0191949529662</v>
      </c>
      <c r="N157" s="15">
        <f t="shared" si="97"/>
        <v>6.0703387486453764E-3</v>
      </c>
      <c r="O157" s="15">
        <f t="shared" si="97"/>
        <v>9.7036876430460772E-3</v>
      </c>
      <c r="P157" s="15">
        <f t="shared" si="97"/>
        <v>9.0029864785681202E-3</v>
      </c>
      <c r="Q157" s="5">
        <f t="shared" si="98"/>
        <v>8516.7262762842111</v>
      </c>
      <c r="R157" s="5">
        <f t="shared" si="98"/>
        <v>11833.866184132596</v>
      </c>
      <c r="S157" s="5">
        <f t="shared" si="98"/>
        <v>6250.6888940954996</v>
      </c>
      <c r="T157" s="5">
        <f t="shared" si="132"/>
        <v>47.291937131453551</v>
      </c>
      <c r="U157" s="5">
        <f t="shared" si="132"/>
        <v>173.83113000658741</v>
      </c>
      <c r="V157" s="5">
        <f t="shared" si="132"/>
        <v>244.48049740003998</v>
      </c>
      <c r="W157" s="15">
        <f t="shared" si="100"/>
        <v>-1.0734613539272964E-2</v>
      </c>
      <c r="X157" s="15">
        <f t="shared" si="100"/>
        <v>-1.217998157191269E-2</v>
      </c>
      <c r="Y157" s="15">
        <f t="shared" si="100"/>
        <v>-9.7425357312937999E-3</v>
      </c>
      <c r="Z157" s="5">
        <f t="shared" si="105"/>
        <v>7855.0519389752617</v>
      </c>
      <c r="AA157" s="5">
        <f t="shared" si="105"/>
        <v>23960.153383900579</v>
      </c>
      <c r="AB157" s="5">
        <f t="shared" si="105"/>
        <v>32185.381125660413</v>
      </c>
      <c r="AC157" s="16">
        <f t="shared" si="127"/>
        <v>1.5363726487129266</v>
      </c>
      <c r="AD157" s="16">
        <f t="shared" si="127"/>
        <v>2.9629114466414879</v>
      </c>
      <c r="AE157" s="16">
        <f t="shared" si="127"/>
        <v>6.2823701976655428</v>
      </c>
      <c r="AF157" s="15">
        <f t="shared" si="112"/>
        <v>-4.0504037456468023E-3</v>
      </c>
      <c r="AG157" s="15">
        <f t="shared" si="112"/>
        <v>2.9673830763510267E-4</v>
      </c>
      <c r="AH157" s="15">
        <f t="shared" si="112"/>
        <v>9.7937136394747881E-3</v>
      </c>
      <c r="AI157" s="1">
        <f t="shared" si="128"/>
        <v>335553.75993467693</v>
      </c>
      <c r="AJ157" s="1">
        <f t="shared" si="128"/>
        <v>122630.66063409696</v>
      </c>
      <c r="AK157" s="1">
        <f t="shared" si="128"/>
        <v>46365.822077735749</v>
      </c>
      <c r="AL157" s="14">
        <f t="shared" si="133"/>
        <v>55.578128878489942</v>
      </c>
      <c r="AM157" s="14">
        <f t="shared" si="133"/>
        <v>11.949906492125484</v>
      </c>
      <c r="AN157" s="14">
        <f t="shared" si="133"/>
        <v>3.9681780017028463</v>
      </c>
      <c r="AO157" s="11">
        <f t="shared" si="134"/>
        <v>7.4725172107478685E-3</v>
      </c>
      <c r="AP157" s="11">
        <f t="shared" si="134"/>
        <v>9.413400835033869E-3</v>
      </c>
      <c r="AQ157" s="11">
        <f t="shared" si="134"/>
        <v>8.5391422865045714E-3</v>
      </c>
      <c r="AR157" s="1">
        <f t="shared" si="106"/>
        <v>180088.33625509904</v>
      </c>
      <c r="AS157" s="1">
        <f t="shared" si="103"/>
        <v>68076.794896772204</v>
      </c>
      <c r="AT157" s="1">
        <f t="shared" si="104"/>
        <v>25567.229126941715</v>
      </c>
      <c r="AU157" s="1">
        <f t="shared" si="113"/>
        <v>36017.667251019811</v>
      </c>
      <c r="AV157" s="1">
        <f t="shared" si="113"/>
        <v>13615.358979354442</v>
      </c>
      <c r="AW157" s="1">
        <f t="shared" si="113"/>
        <v>5113.4458253883431</v>
      </c>
      <c r="AX157" s="1">
        <f t="shared" si="114"/>
        <v>123677.03138650423</v>
      </c>
      <c r="AY157" s="1">
        <f t="shared" si="114"/>
        <v>18389.143516891443</v>
      </c>
      <c r="AZ157" s="1">
        <f t="shared" si="114"/>
        <v>4688.8153559623734</v>
      </c>
      <c r="BA157" s="1">
        <f t="shared" si="115"/>
        <v>13658.885254998293</v>
      </c>
      <c r="BB157" s="1">
        <f t="shared" si="115"/>
        <v>29081.55710990692</v>
      </c>
      <c r="BC157" s="1">
        <f t="shared" si="115"/>
        <v>36873.814074379792</v>
      </c>
      <c r="BD157" s="1">
        <f t="shared" si="116"/>
        <v>4662.4831108307653</v>
      </c>
      <c r="BE157" s="2">
        <f t="shared" si="129"/>
        <v>0.40250950903973925</v>
      </c>
      <c r="BF157" s="2">
        <f t="shared" si="129"/>
        <v>0.31839023806359795</v>
      </c>
      <c r="BG157" s="2">
        <f t="shared" si="129"/>
        <v>0.18099193288069168</v>
      </c>
      <c r="BH157" s="2">
        <f t="shared" si="109"/>
        <v>0.25961803323747573</v>
      </c>
      <c r="BI157" s="2">
        <f t="shared" si="117"/>
        <v>1.6201390486741196E-2</v>
      </c>
      <c r="BJ157" s="2">
        <f t="shared" si="117"/>
        <v>1.0137234369419459E-2</v>
      </c>
      <c r="BK157" s="2">
        <f t="shared" si="117"/>
        <v>3.2758079767888806E-3</v>
      </c>
      <c r="BL157" s="2">
        <f t="shared" si="110"/>
        <v>2917.6814577764112</v>
      </c>
      <c r="BM157" s="2">
        <f t="shared" si="110"/>
        <v>690.11042498747838</v>
      </c>
      <c r="BN157" s="2">
        <f t="shared" si="110"/>
        <v>83.753333118424678</v>
      </c>
      <c r="BO157" s="2">
        <f t="shared" si="118"/>
        <v>1845.6216043628044</v>
      </c>
      <c r="BP157" s="2">
        <f t="shared" si="118"/>
        <v>180.92527695047227</v>
      </c>
      <c r="BQ157" s="2">
        <f t="shared" si="118"/>
        <v>28.755056216496794</v>
      </c>
      <c r="BR157" s="11">
        <f t="shared" si="119"/>
        <v>3.7213329942172829E-2</v>
      </c>
      <c r="BS157" s="17">
        <f t="shared" si="107"/>
        <v>1.4401918330510646E-2</v>
      </c>
      <c r="BT157" s="17">
        <f t="shared" si="108"/>
        <v>5.8563419660729275E-2</v>
      </c>
      <c r="BU157" s="12">
        <f>(BU$3*temphigh!$I267+BU$4*temphigh!$I267^2+BU$5*temphigh!$I267^6)*(K157/K$56)^$BW$1</f>
        <v>-9.0215933114887736</v>
      </c>
      <c r="BV157" s="12">
        <f>(BV$3*temphigh!$I267+BV$4*temphigh!$I267^2+BV$5*temphigh!$I267^6)*(L157/L$56)^$BW$1</f>
        <v>-7.8170573972299326</v>
      </c>
      <c r="BW157" s="12">
        <f>(BW$3*temphigh!$I267+BW$4*temphigh!$I267^2+BW$5*temphigh!$I267^6)*(M157/M$56)^$BW$1</f>
        <v>-7.7575788057097874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>
      <c r="A158" s="2">
        <f t="shared" si="92"/>
        <v>2112</v>
      </c>
      <c r="B158" s="5">
        <f t="shared" si="130"/>
        <v>1164.9198703165862</v>
      </c>
      <c r="C158" s="5">
        <f t="shared" si="130"/>
        <v>2961.7361432938751</v>
      </c>
      <c r="D158" s="5">
        <f t="shared" si="130"/>
        <v>4362.6347793337909</v>
      </c>
      <c r="E158" s="15">
        <f t="shared" si="131"/>
        <v>2.1950059991129345E-5</v>
      </c>
      <c r="F158" s="15">
        <f t="shared" si="131"/>
        <v>4.3243090054347937E-5</v>
      </c>
      <c r="G158" s="15">
        <f t="shared" si="131"/>
        <v>8.8279230096770575E-5</v>
      </c>
      <c r="H158" s="5">
        <f t="shared" si="95"/>
        <v>181160.68917284449</v>
      </c>
      <c r="I158" s="5">
        <f t="shared" si="95"/>
        <v>68730.704185573268</v>
      </c>
      <c r="J158" s="5">
        <f t="shared" si="95"/>
        <v>25796.46587189005</v>
      </c>
      <c r="K158" s="5">
        <f t="shared" si="96"/>
        <v>155513.43383267306</v>
      </c>
      <c r="L158" s="5">
        <f t="shared" si="96"/>
        <v>23206.221236553123</v>
      </c>
      <c r="M158" s="5">
        <f t="shared" si="96"/>
        <v>5913.047315830865</v>
      </c>
      <c r="N158" s="15">
        <f t="shared" si="97"/>
        <v>5.9325136721730676E-3</v>
      </c>
      <c r="O158" s="15">
        <f t="shared" si="97"/>
        <v>9.5618086937840907E-3</v>
      </c>
      <c r="P158" s="15">
        <f t="shared" si="97"/>
        <v>8.8769750016688409E-3</v>
      </c>
      <c r="Q158" s="5">
        <f t="shared" si="98"/>
        <v>8475.4717664580476</v>
      </c>
      <c r="R158" s="5">
        <f t="shared" si="98"/>
        <v>11802.015206724753</v>
      </c>
      <c r="S158" s="5">
        <f t="shared" si="98"/>
        <v>6245.2892377978205</v>
      </c>
      <c r="T158" s="5">
        <f t="shared" si="132"/>
        <v>46.784276462823804</v>
      </c>
      <c r="U158" s="5">
        <f t="shared" si="132"/>
        <v>171.71387004648241</v>
      </c>
      <c r="V158" s="5">
        <f t="shared" si="132"/>
        <v>242.09863741851561</v>
      </c>
      <c r="W158" s="15">
        <f t="shared" si="100"/>
        <v>-1.0734613539272964E-2</v>
      </c>
      <c r="X158" s="15">
        <f t="shared" si="100"/>
        <v>-1.217998157191269E-2</v>
      </c>
      <c r="Y158" s="15">
        <f t="shared" si="100"/>
        <v>-9.7425357312937999E-3</v>
      </c>
      <c r="Z158" s="5">
        <f t="shared" si="105"/>
        <v>7786.4162056683599</v>
      </c>
      <c r="AA158" s="5">
        <f t="shared" si="105"/>
        <v>23906.168718584333</v>
      </c>
      <c r="AB158" s="5">
        <f t="shared" si="105"/>
        <v>32476.72668691591</v>
      </c>
      <c r="AC158" s="16">
        <f t="shared" si="127"/>
        <v>1.5301497191818705</v>
      </c>
      <c r="AD158" s="16">
        <f t="shared" si="127"/>
        <v>2.963790655969837</v>
      </c>
      <c r="AE158" s="16">
        <f t="shared" si="127"/>
        <v>6.34389793235865</v>
      </c>
      <c r="AF158" s="15">
        <f t="shared" si="112"/>
        <v>-4.0504037456468023E-3</v>
      </c>
      <c r="AG158" s="15">
        <f t="shared" si="112"/>
        <v>2.9673830763510267E-4</v>
      </c>
      <c r="AH158" s="15">
        <f t="shared" si="112"/>
        <v>9.7937136394747881E-3</v>
      </c>
      <c r="AI158" s="1">
        <f t="shared" si="128"/>
        <v>338016.05119222903</v>
      </c>
      <c r="AJ158" s="1">
        <f t="shared" si="128"/>
        <v>123982.9535500417</v>
      </c>
      <c r="AK158" s="1">
        <f t="shared" si="128"/>
        <v>46842.685695350519</v>
      </c>
      <c r="AL158" s="14">
        <f t="shared" si="133"/>
        <v>55.989284317829764</v>
      </c>
      <c r="AM158" s="14">
        <f t="shared" si="133"/>
        <v>12.061270859279519</v>
      </c>
      <c r="AN158" s="14">
        <f t="shared" si="133"/>
        <v>4.0017239899118175</v>
      </c>
      <c r="AO158" s="11">
        <f t="shared" si="134"/>
        <v>7.3977920386403898E-3</v>
      </c>
      <c r="AP158" s="11">
        <f t="shared" si="134"/>
        <v>9.3192668266835303E-3</v>
      </c>
      <c r="AQ158" s="11">
        <f t="shared" si="134"/>
        <v>8.4537508636395257E-3</v>
      </c>
      <c r="AR158" s="1">
        <f t="shared" si="106"/>
        <v>181160.68917284449</v>
      </c>
      <c r="AS158" s="1">
        <f t="shared" si="103"/>
        <v>68730.704185573268</v>
      </c>
      <c r="AT158" s="1">
        <f t="shared" si="104"/>
        <v>25796.46587189005</v>
      </c>
      <c r="AU158" s="1">
        <f t="shared" si="113"/>
        <v>36232.137834568901</v>
      </c>
      <c r="AV158" s="1">
        <f t="shared" si="113"/>
        <v>13746.140837114654</v>
      </c>
      <c r="AW158" s="1">
        <f t="shared" si="113"/>
        <v>5159.29317437801</v>
      </c>
      <c r="AX158" s="1">
        <f t="shared" si="114"/>
        <v>124410.74706613844</v>
      </c>
      <c r="AY158" s="1">
        <f t="shared" si="114"/>
        <v>18564.976989242499</v>
      </c>
      <c r="AZ158" s="1">
        <f t="shared" si="114"/>
        <v>4730.4378526646924</v>
      </c>
      <c r="BA158" s="1">
        <f t="shared" si="115"/>
        <v>13666.075552609982</v>
      </c>
      <c r="BB158" s="1">
        <f t="shared" si="115"/>
        <v>29110.999704548925</v>
      </c>
      <c r="BC158" s="1">
        <f t="shared" si="115"/>
        <v>36915.625387382941</v>
      </c>
      <c r="BD158" s="1">
        <f t="shared" si="116"/>
        <v>4531.1427881001691</v>
      </c>
      <c r="BE158" s="2">
        <f t="shared" si="129"/>
        <v>0.40250950903973925</v>
      </c>
      <c r="BF158" s="2">
        <f t="shared" si="129"/>
        <v>0.31839023806359795</v>
      </c>
      <c r="BG158" s="2">
        <f t="shared" si="129"/>
        <v>0.18099193288069168</v>
      </c>
      <c r="BH158" s="2">
        <f t="shared" si="109"/>
        <v>0.25905876863779187</v>
      </c>
      <c r="BI158" s="2">
        <f t="shared" si="117"/>
        <v>1.6201390486741196E-2</v>
      </c>
      <c r="BJ158" s="2">
        <f t="shared" si="117"/>
        <v>1.0137234369419459E-2</v>
      </c>
      <c r="BK158" s="2">
        <f t="shared" si="117"/>
        <v>3.2758079767888806E-3</v>
      </c>
      <c r="BL158" s="2">
        <f t="shared" si="110"/>
        <v>2935.0550661364014</v>
      </c>
      <c r="BM158" s="2">
        <f t="shared" si="110"/>
        <v>696.73925670439519</v>
      </c>
      <c r="BN158" s="2">
        <f t="shared" si="110"/>
        <v>84.504268676099557</v>
      </c>
      <c r="BO158" s="2">
        <f t="shared" si="118"/>
        <v>1872.9771985006121</v>
      </c>
      <c r="BP158" s="2">
        <f t="shared" si="118"/>
        <v>183.07563646458925</v>
      </c>
      <c r="BQ158" s="2">
        <f t="shared" si="118"/>
        <v>28.752603454492757</v>
      </c>
      <c r="BR158" s="11">
        <f t="shared" si="119"/>
        <v>3.7079921644878472E-2</v>
      </c>
      <c r="BS158" s="17">
        <f t="shared" si="107"/>
        <v>1.3885203665203173E-2</v>
      </c>
      <c r="BT158" s="17">
        <f t="shared" si="108"/>
        <v>5.6857688990999293E-2</v>
      </c>
      <c r="BU158" s="12">
        <f>(BU$3*temphigh!$I268+BU$4*temphigh!$I268^2+BU$5*temphigh!$I268^6)*(K158/K$56)^$BW$1</f>
        <v>-9.2845337206962117</v>
      </c>
      <c r="BV158" s="12">
        <f>(BV$3*temphigh!$I268+BV$4*temphigh!$I268^2+BV$5*temphigh!$I268^6)*(L158/L$56)^$BW$1</f>
        <v>-7.9956448087937586</v>
      </c>
      <c r="BW158" s="12">
        <f>(BW$3*temphigh!$I268+BW$4*temphigh!$I268^2+BW$5*temphigh!$I268^6)*(M158/M$56)^$BW$1</f>
        <v>-7.9064819414587513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>
      <c r="A159" s="2">
        <f t="shared" si="92"/>
        <v>2113</v>
      </c>
      <c r="B159" s="5">
        <f t="shared" si="130"/>
        <v>1164.9441618745725</v>
      </c>
      <c r="C159" s="5">
        <f t="shared" si="130"/>
        <v>2961.8578141854987</v>
      </c>
      <c r="D159" s="5">
        <f t="shared" si="130"/>
        <v>4363.0006528713284</v>
      </c>
      <c r="E159" s="15">
        <f t="shared" si="131"/>
        <v>2.0852556991572876E-5</v>
      </c>
      <c r="F159" s="15">
        <f t="shared" si="131"/>
        <v>4.1080935551630536E-5</v>
      </c>
      <c r="G159" s="15">
        <f t="shared" si="131"/>
        <v>8.3865268591932045E-5</v>
      </c>
      <c r="H159" s="5">
        <f t="shared" si="95"/>
        <v>182214.4557475959</v>
      </c>
      <c r="I159" s="5">
        <f t="shared" si="95"/>
        <v>69381.093406400701</v>
      </c>
      <c r="J159" s="5">
        <f t="shared" si="95"/>
        <v>26024.427221908983</v>
      </c>
      <c r="K159" s="5">
        <f t="shared" si="96"/>
        <v>156414.75506807564</v>
      </c>
      <c r="L159" s="5">
        <f t="shared" si="96"/>
        <v>23424.856208190493</v>
      </c>
      <c r="M159" s="5">
        <f t="shared" si="96"/>
        <v>5964.8002126202027</v>
      </c>
      <c r="N159" s="15">
        <f t="shared" si="97"/>
        <v>5.7957773369750054E-3</v>
      </c>
      <c r="O159" s="15">
        <f t="shared" si="97"/>
        <v>9.421394780680048E-3</v>
      </c>
      <c r="P159" s="15">
        <f t="shared" si="97"/>
        <v>8.7523224532266575E-3</v>
      </c>
      <c r="Q159" s="5">
        <f t="shared" si="98"/>
        <v>8433.2613459428812</v>
      </c>
      <c r="R159" s="5">
        <f t="shared" si="98"/>
        <v>11768.587458443508</v>
      </c>
      <c r="S159" s="5">
        <f t="shared" si="98"/>
        <v>6239.0957343773116</v>
      </c>
      <c r="T159" s="5">
        <f t="shared" si="132"/>
        <v>46.282065335280883</v>
      </c>
      <c r="U159" s="5">
        <f t="shared" si="132"/>
        <v>169.62239827367443</v>
      </c>
      <c r="V159" s="5">
        <f t="shared" si="132"/>
        <v>239.73998279296816</v>
      </c>
      <c r="W159" s="15">
        <f t="shared" si="100"/>
        <v>-1.0734613539272964E-2</v>
      </c>
      <c r="X159" s="15">
        <f t="shared" si="100"/>
        <v>-1.217998157191269E-2</v>
      </c>
      <c r="Y159" s="15">
        <f t="shared" si="100"/>
        <v>-9.7425357312937999E-3</v>
      </c>
      <c r="Z159" s="5">
        <f t="shared" si="105"/>
        <v>7717.3139133353588</v>
      </c>
      <c r="AA159" s="5">
        <f t="shared" si="105"/>
        <v>23848.89979258582</v>
      </c>
      <c r="AB159" s="5">
        <f t="shared" si="105"/>
        <v>32766.46467168997</v>
      </c>
      <c r="AC159" s="16">
        <f t="shared" si="127"/>
        <v>1.5239519950278959</v>
      </c>
      <c r="AD159" s="16">
        <f t="shared" si="127"/>
        <v>2.9646701261932744</v>
      </c>
      <c r="AE159" s="16">
        <f t="shared" si="127"/>
        <v>6.4060282520662266</v>
      </c>
      <c r="AF159" s="15">
        <f t="shared" si="112"/>
        <v>-4.0504037456468023E-3</v>
      </c>
      <c r="AG159" s="15">
        <f t="shared" si="112"/>
        <v>2.9673830763510267E-4</v>
      </c>
      <c r="AH159" s="15">
        <f t="shared" si="112"/>
        <v>9.7937136394747881E-3</v>
      </c>
      <c r="AI159" s="1">
        <f t="shared" si="128"/>
        <v>340446.58390757506</v>
      </c>
      <c r="AJ159" s="1">
        <f t="shared" si="128"/>
        <v>125330.79903215218</v>
      </c>
      <c r="AK159" s="1">
        <f t="shared" si="128"/>
        <v>47317.710300193474</v>
      </c>
      <c r="AL159" s="14">
        <f t="shared" si="133"/>
        <v>56.39933942878762</v>
      </c>
      <c r="AM159" s="14">
        <f t="shared" si="133"/>
        <v>12.172549038671983</v>
      </c>
      <c r="AN159" s="14">
        <f t="shared" si="133"/>
        <v>4.0352152717712233</v>
      </c>
      <c r="AO159" s="11">
        <f t="shared" si="134"/>
        <v>7.3238141182539861E-3</v>
      </c>
      <c r="AP159" s="11">
        <f t="shared" si="134"/>
        <v>9.2260741584166955E-3</v>
      </c>
      <c r="AQ159" s="11">
        <f t="shared" si="134"/>
        <v>8.3692133550031297E-3</v>
      </c>
      <c r="AR159" s="1">
        <f t="shared" si="106"/>
        <v>182214.4557475959</v>
      </c>
      <c r="AS159" s="1">
        <f t="shared" si="103"/>
        <v>69381.093406400701</v>
      </c>
      <c r="AT159" s="1">
        <f t="shared" si="104"/>
        <v>26024.427221908983</v>
      </c>
      <c r="AU159" s="1">
        <f t="shared" si="113"/>
        <v>36442.891149519179</v>
      </c>
      <c r="AV159" s="1">
        <f t="shared" si="113"/>
        <v>13876.218681280141</v>
      </c>
      <c r="AW159" s="1">
        <f t="shared" si="113"/>
        <v>5204.8854443817972</v>
      </c>
      <c r="AX159" s="1">
        <f t="shared" si="114"/>
        <v>125131.80405446049</v>
      </c>
      <c r="AY159" s="1">
        <f t="shared" si="114"/>
        <v>18739.884966552396</v>
      </c>
      <c r="AZ159" s="1">
        <f t="shared" si="114"/>
        <v>4771.8401700961622</v>
      </c>
      <c r="BA159" s="1">
        <f t="shared" si="115"/>
        <v>13673.092791633904</v>
      </c>
      <c r="BB159" s="1">
        <f t="shared" si="115"/>
        <v>29139.969812030733</v>
      </c>
      <c r="BC159" s="1">
        <f t="shared" si="115"/>
        <v>36956.741573715575</v>
      </c>
      <c r="BD159" s="1">
        <f t="shared" si="116"/>
        <v>4403.4239968838838</v>
      </c>
      <c r="BE159" s="2">
        <f t="shared" si="129"/>
        <v>0.40250950903973925</v>
      </c>
      <c r="BF159" s="2">
        <f t="shared" si="129"/>
        <v>0.31839023806359795</v>
      </c>
      <c r="BG159" s="2">
        <f t="shared" si="129"/>
        <v>0.18099193288069168</v>
      </c>
      <c r="BH159" s="2">
        <f t="shared" si="109"/>
        <v>0.25850027250322044</v>
      </c>
      <c r="BI159" s="2">
        <f t="shared" si="117"/>
        <v>1.6201390486741196E-2</v>
      </c>
      <c r="BJ159" s="2">
        <f t="shared" si="117"/>
        <v>1.0137234369419459E-2</v>
      </c>
      <c r="BK159" s="2">
        <f t="shared" si="117"/>
        <v>3.2758079767888806E-3</v>
      </c>
      <c r="BL159" s="2">
        <f t="shared" si="110"/>
        <v>2952.1275498958248</v>
      </c>
      <c r="BM159" s="2">
        <f t="shared" si="110"/>
        <v>703.33240466726693</v>
      </c>
      <c r="BN159" s="2">
        <f t="shared" si="110"/>
        <v>85.25102628489114</v>
      </c>
      <c r="BO159" s="2">
        <f t="shared" si="118"/>
        <v>1900.7403857493175</v>
      </c>
      <c r="BP159" s="2">
        <f t="shared" si="118"/>
        <v>185.25184003367823</v>
      </c>
      <c r="BQ159" s="2">
        <f t="shared" si="118"/>
        <v>28.750195861537613</v>
      </c>
      <c r="BR159" s="11">
        <f t="shared" si="119"/>
        <v>3.6947639650697334E-2</v>
      </c>
      <c r="BS159" s="17">
        <f t="shared" si="107"/>
        <v>1.3388749869132849E-2</v>
      </c>
      <c r="BT159" s="17">
        <f t="shared" si="108"/>
        <v>5.5201639797086692E-2</v>
      </c>
      <c r="BU159" s="12">
        <f>(BU$3*temphigh!$I269+BU$4*temphigh!$I269^2+BU$5*temphigh!$I269^6)*(K159/K$56)^$BW$1</f>
        <v>-9.5496627585302871</v>
      </c>
      <c r="BV159" s="12">
        <f>(BV$3*temphigh!$I269+BV$4*temphigh!$I269^2+BV$5*temphigh!$I269^6)*(L159/L$56)^$BW$1</f>
        <v>-8.1753442773918596</v>
      </c>
      <c r="BW159" s="12">
        <f>(BW$3*temphigh!$I269+BW$4*temphigh!$I269^2+BW$5*temphigh!$I269^6)*(M159/M$56)^$BW$1</f>
        <v>-8.0562367233147167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>
      <c r="A160" s="2">
        <f t="shared" si="92"/>
        <v>2114</v>
      </c>
      <c r="B160" s="5">
        <f t="shared" si="130"/>
        <v>1164.9672393358735</v>
      </c>
      <c r="C160" s="5">
        <f t="shared" si="130"/>
        <v>2961.9734062809771</v>
      </c>
      <c r="D160" s="5">
        <f t="shared" si="130"/>
        <v>4363.3482618818671</v>
      </c>
      <c r="E160" s="15">
        <f t="shared" si="131"/>
        <v>1.9809929141994232E-5</v>
      </c>
      <c r="F160" s="15">
        <f t="shared" si="131"/>
        <v>3.9026888774049008E-5</v>
      </c>
      <c r="G160" s="15">
        <f t="shared" si="131"/>
        <v>7.9672005162335436E-5</v>
      </c>
      <c r="H160" s="5">
        <f t="shared" si="95"/>
        <v>183249.44182593774</v>
      </c>
      <c r="I160" s="5">
        <f t="shared" si="95"/>
        <v>70027.851771184796</v>
      </c>
      <c r="J160" s="5">
        <f t="shared" si="95"/>
        <v>26251.083774517305</v>
      </c>
      <c r="K160" s="5">
        <f t="shared" si="96"/>
        <v>157300.08161465975</v>
      </c>
      <c r="L160" s="5">
        <f t="shared" si="96"/>
        <v>23642.295917542026</v>
      </c>
      <c r="M160" s="5">
        <f t="shared" si="96"/>
        <v>6016.2705791436147</v>
      </c>
      <c r="N160" s="15">
        <f t="shared" si="97"/>
        <v>5.6601216822467215E-3</v>
      </c>
      <c r="O160" s="15">
        <f t="shared" si="97"/>
        <v>9.2824351799225546E-3</v>
      </c>
      <c r="P160" s="15">
        <f t="shared" si="97"/>
        <v>8.6290176852046319E-3</v>
      </c>
      <c r="Q160" s="5">
        <f t="shared" si="98"/>
        <v>8390.1206359458229</v>
      </c>
      <c r="R160" s="5">
        <f t="shared" si="98"/>
        <v>11733.61478372596</v>
      </c>
      <c r="S160" s="5">
        <f t="shared" si="98"/>
        <v>6232.1203631538892</v>
      </c>
      <c r="T160" s="5">
        <f t="shared" si="132"/>
        <v>45.785245250107259</v>
      </c>
      <c r="U160" s="5">
        <f t="shared" si="132"/>
        <v>167.55640058851745</v>
      </c>
      <c r="V160" s="5">
        <f t="shared" si="132"/>
        <v>237.40430744438791</v>
      </c>
      <c r="W160" s="15">
        <f t="shared" si="100"/>
        <v>-1.0734613539272964E-2</v>
      </c>
      <c r="X160" s="15">
        <f t="shared" si="100"/>
        <v>-1.217998157191269E-2</v>
      </c>
      <c r="Y160" s="15">
        <f t="shared" si="100"/>
        <v>-9.7425357312937999E-3</v>
      </c>
      <c r="Z160" s="5">
        <f t="shared" si="105"/>
        <v>7647.7767872461791</v>
      </c>
      <c r="AA160" s="5">
        <f t="shared" si="105"/>
        <v>23788.407571564854</v>
      </c>
      <c r="AB160" s="5">
        <f t="shared" si="105"/>
        <v>33054.557033449775</v>
      </c>
      <c r="AC160" s="16">
        <f t="shared" si="127"/>
        <v>1.5177793741590491</v>
      </c>
      <c r="AD160" s="16">
        <f t="shared" si="127"/>
        <v>2.9655498573892172</v>
      </c>
      <c r="AE160" s="16">
        <f t="shared" si="127"/>
        <v>6.4687670583333485</v>
      </c>
      <c r="AF160" s="15">
        <f t="shared" si="112"/>
        <v>-4.0504037456468023E-3</v>
      </c>
      <c r="AG160" s="15">
        <f t="shared" si="112"/>
        <v>2.9673830763510267E-4</v>
      </c>
      <c r="AH160" s="15">
        <f t="shared" si="112"/>
        <v>9.7937136394747881E-3</v>
      </c>
      <c r="AI160" s="1">
        <f t="shared" si="128"/>
        <v>342844.81666633673</v>
      </c>
      <c r="AJ160" s="1">
        <f t="shared" si="128"/>
        <v>126673.9378102171</v>
      </c>
      <c r="AK160" s="1">
        <f t="shared" si="128"/>
        <v>47790.824714555929</v>
      </c>
      <c r="AL160" s="14">
        <f t="shared" si="133"/>
        <v>56.808267124372684</v>
      </c>
      <c r="AM160" s="14">
        <f t="shared" si="133"/>
        <v>12.283730830398458</v>
      </c>
      <c r="AN160" s="14">
        <f t="shared" si="133"/>
        <v>4.0686491335386155</v>
      </c>
      <c r="AO160" s="11">
        <f t="shared" si="134"/>
        <v>7.2505759770714459E-3</v>
      </c>
      <c r="AP160" s="11">
        <f t="shared" si="134"/>
        <v>9.1338134168325279E-3</v>
      </c>
      <c r="AQ160" s="11">
        <f t="shared" si="134"/>
        <v>8.2855212214530977E-3</v>
      </c>
      <c r="AR160" s="1">
        <f t="shared" si="106"/>
        <v>183249.44182593774</v>
      </c>
      <c r="AS160" s="1">
        <f t="shared" si="103"/>
        <v>70027.851771184796</v>
      </c>
      <c r="AT160" s="1">
        <f t="shared" si="104"/>
        <v>26251.083774517305</v>
      </c>
      <c r="AU160" s="1">
        <f t="shared" si="113"/>
        <v>36649.888365187551</v>
      </c>
      <c r="AV160" s="1">
        <f t="shared" si="113"/>
        <v>14005.570354236959</v>
      </c>
      <c r="AW160" s="1">
        <f t="shared" si="113"/>
        <v>5250.2167549034612</v>
      </c>
      <c r="AX160" s="1">
        <f t="shared" si="114"/>
        <v>125840.06529172779</v>
      </c>
      <c r="AY160" s="1">
        <f t="shared" si="114"/>
        <v>18913.836734033623</v>
      </c>
      <c r="AZ160" s="1">
        <f t="shared" si="114"/>
        <v>4813.0164633148916</v>
      </c>
      <c r="BA160" s="1">
        <f t="shared" si="115"/>
        <v>13679.938920067305</v>
      </c>
      <c r="BB160" s="1">
        <f t="shared" si="115"/>
        <v>29168.474557602804</v>
      </c>
      <c r="BC160" s="1">
        <f t="shared" si="115"/>
        <v>36997.175881901909</v>
      </c>
      <c r="BD160" s="1">
        <f t="shared" si="116"/>
        <v>4279.2305468089244</v>
      </c>
      <c r="BE160" s="2">
        <f t="shared" si="129"/>
        <v>0.40250950903973925</v>
      </c>
      <c r="BF160" s="2">
        <f t="shared" si="129"/>
        <v>0.31839023806359795</v>
      </c>
      <c r="BG160" s="2">
        <f t="shared" si="129"/>
        <v>0.18099193288069168</v>
      </c>
      <c r="BH160" s="2">
        <f t="shared" si="109"/>
        <v>0.25794257343953886</v>
      </c>
      <c r="BI160" s="2">
        <f t="shared" si="117"/>
        <v>1.6201390486741196E-2</v>
      </c>
      <c r="BJ160" s="2">
        <f t="shared" si="117"/>
        <v>1.0137234369419459E-2</v>
      </c>
      <c r="BK160" s="2">
        <f t="shared" si="117"/>
        <v>3.2758079767888806E-3</v>
      </c>
      <c r="BL160" s="2">
        <f t="shared" si="110"/>
        <v>2968.8957634993817</v>
      </c>
      <c r="BM160" s="2">
        <f t="shared" si="110"/>
        <v>709.88874579146579</v>
      </c>
      <c r="BN160" s="2">
        <f t="shared" si="110"/>
        <v>85.99350962791695</v>
      </c>
      <c r="BO160" s="2">
        <f t="shared" si="118"/>
        <v>1928.9172504137357</v>
      </c>
      <c r="BP160" s="2">
        <f t="shared" si="118"/>
        <v>187.4541986842475</v>
      </c>
      <c r="BQ160" s="2">
        <f t="shared" si="118"/>
        <v>28.747832789014886</v>
      </c>
      <c r="BR160" s="11">
        <f t="shared" si="119"/>
        <v>3.6816480292592296E-2</v>
      </c>
      <c r="BS160" s="17">
        <f t="shared" si="107"/>
        <v>1.2911693278594991E-2</v>
      </c>
      <c r="BT160" s="17">
        <f t="shared" si="108"/>
        <v>5.3593825045715235E-2</v>
      </c>
      <c r="BU160" s="12">
        <f>(BU$3*temphigh!$I270+BU$4*temphigh!$I270^2+BU$5*temphigh!$I270^6)*(K160/K$56)^$BW$1</f>
        <v>-9.8169469564549878</v>
      </c>
      <c r="BV160" s="12">
        <f>(BV$3*temphigh!$I270+BV$4*temphigh!$I270^2+BV$5*temphigh!$I270^6)*(L160/L$56)^$BW$1</f>
        <v>-8.3561295493888093</v>
      </c>
      <c r="BW160" s="12">
        <f>(BW$3*temphigh!$I270+BW$4*temphigh!$I270^2+BW$5*temphigh!$I270^6)*(M160/M$56)^$BW$1</f>
        <v>-8.2068212565555783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>
      <c r="A161" s="2">
        <f t="shared" si="92"/>
        <v>2115</v>
      </c>
      <c r="B161" s="5">
        <f t="shared" si="130"/>
        <v>1164.9891633584143</v>
      </c>
      <c r="C161" s="5">
        <f t="shared" si="130"/>
        <v>2962.0832230573214</v>
      </c>
      <c r="D161" s="5">
        <f t="shared" si="130"/>
        <v>4363.678516751851</v>
      </c>
      <c r="E161" s="15">
        <f t="shared" si="131"/>
        <v>1.8819432684894519E-5</v>
      </c>
      <c r="F161" s="15">
        <f t="shared" si="131"/>
        <v>3.7075544335346559E-5</v>
      </c>
      <c r="G161" s="15">
        <f t="shared" si="131"/>
        <v>7.5688404904218658E-5</v>
      </c>
      <c r="H161" s="5">
        <f t="shared" si="95"/>
        <v>184265.46136122625</v>
      </c>
      <c r="I161" s="5">
        <f t="shared" si="95"/>
        <v>70670.870874341665</v>
      </c>
      <c r="J161" s="5">
        <f t="shared" si="95"/>
        <v>26476.406850408537</v>
      </c>
      <c r="K161" s="5">
        <f t="shared" si="96"/>
        <v>158169.2492572449</v>
      </c>
      <c r="L161" s="5">
        <f t="shared" si="96"/>
        <v>23858.502801078812</v>
      </c>
      <c r="M161" s="5">
        <f t="shared" si="96"/>
        <v>6067.4512910993553</v>
      </c>
      <c r="N161" s="15">
        <f t="shared" si="97"/>
        <v>5.525538408265751E-3</v>
      </c>
      <c r="O161" s="15">
        <f t="shared" si="97"/>
        <v>9.1449191013790454E-3</v>
      </c>
      <c r="P161" s="15">
        <f t="shared" si="97"/>
        <v>8.5070495554451231E-3</v>
      </c>
      <c r="Q161" s="5">
        <f t="shared" si="98"/>
        <v>8346.0752766676324</v>
      </c>
      <c r="R161" s="5">
        <f t="shared" si="98"/>
        <v>11697.129243157184</v>
      </c>
      <c r="S161" s="5">
        <f t="shared" si="98"/>
        <v>6224.3752223803531</v>
      </c>
      <c r="T161" s="5">
        <f t="shared" si="132"/>
        <v>45.293758336546524</v>
      </c>
      <c r="U161" s="5">
        <f t="shared" si="132"/>
        <v>165.51556671709329</v>
      </c>
      <c r="V161" s="5">
        <f t="shared" si="132"/>
        <v>235.09138749634789</v>
      </c>
      <c r="W161" s="15">
        <f t="shared" si="100"/>
        <v>-1.0734613539272964E-2</v>
      </c>
      <c r="X161" s="15">
        <f t="shared" si="100"/>
        <v>-1.217998157191269E-2</v>
      </c>
      <c r="Y161" s="15">
        <f t="shared" si="100"/>
        <v>-9.7425357312937999E-3</v>
      </c>
      <c r="Z161" s="5">
        <f t="shared" si="105"/>
        <v>7577.836135484682</v>
      </c>
      <c r="AA161" s="5">
        <f t="shared" si="105"/>
        <v>23724.753589630327</v>
      </c>
      <c r="AB161" s="5">
        <f t="shared" si="105"/>
        <v>33340.966645394888</v>
      </c>
      <c r="AC161" s="16">
        <f t="shared" si="127"/>
        <v>1.5116317548968898</v>
      </c>
      <c r="AD161" s="16">
        <f t="shared" si="127"/>
        <v>2.9664298496351065</v>
      </c>
      <c r="AE161" s="16">
        <f t="shared" si="127"/>
        <v>6.5321203105031334</v>
      </c>
      <c r="AF161" s="15">
        <f t="shared" si="112"/>
        <v>-4.0504037456468023E-3</v>
      </c>
      <c r="AG161" s="15">
        <f t="shared" si="112"/>
        <v>2.9673830763510267E-4</v>
      </c>
      <c r="AH161" s="15">
        <f t="shared" si="112"/>
        <v>9.7937136394747881E-3</v>
      </c>
      <c r="AI161" s="1">
        <f t="shared" si="128"/>
        <v>345210.22336489061</v>
      </c>
      <c r="AJ161" s="1">
        <f t="shared" si="128"/>
        <v>128012.11438343236</v>
      </c>
      <c r="AK161" s="1">
        <f t="shared" si="128"/>
        <v>48261.9589980038</v>
      </c>
      <c r="AL161" s="14">
        <f t="shared" si="133"/>
        <v>57.216040854714606</v>
      </c>
      <c r="AM161" s="14">
        <f t="shared" si="133"/>
        <v>12.394806162811236</v>
      </c>
      <c r="AN161" s="14">
        <f t="shared" si="133"/>
        <v>4.1020229034898099</v>
      </c>
      <c r="AO161" s="11">
        <f t="shared" si="134"/>
        <v>7.1780702173007312E-3</v>
      </c>
      <c r="AP161" s="11">
        <f t="shared" si="134"/>
        <v>9.0424752826642023E-3</v>
      </c>
      <c r="AQ161" s="11">
        <f t="shared" si="134"/>
        <v>8.2026660092385673E-3</v>
      </c>
      <c r="AR161" s="1">
        <f t="shared" si="106"/>
        <v>184265.46136122625</v>
      </c>
      <c r="AS161" s="1">
        <f t="shared" si="103"/>
        <v>70670.870874341665</v>
      </c>
      <c r="AT161" s="1">
        <f t="shared" si="104"/>
        <v>26476.406850408537</v>
      </c>
      <c r="AU161" s="1">
        <f t="shared" si="113"/>
        <v>36853.092272245252</v>
      </c>
      <c r="AV161" s="1">
        <f t="shared" si="113"/>
        <v>14134.174174868334</v>
      </c>
      <c r="AW161" s="1">
        <f t="shared" si="113"/>
        <v>5295.2813700817078</v>
      </c>
      <c r="AX161" s="1">
        <f t="shared" si="114"/>
        <v>126535.39940579594</v>
      </c>
      <c r="AY161" s="1">
        <f t="shared" si="114"/>
        <v>19086.80224086305</v>
      </c>
      <c r="AZ161" s="1">
        <f t="shared" si="114"/>
        <v>4853.9610328794843</v>
      </c>
      <c r="BA161" s="1">
        <f t="shared" si="115"/>
        <v>13686.615841889703</v>
      </c>
      <c r="BB161" s="1">
        <f t="shared" si="115"/>
        <v>29196.520897262057</v>
      </c>
      <c r="BC161" s="1">
        <f t="shared" si="115"/>
        <v>37036.941158875401</v>
      </c>
      <c r="BD161" s="1">
        <f t="shared" si="116"/>
        <v>4158.4686140842723</v>
      </c>
      <c r="BE161" s="2">
        <f t="shared" si="129"/>
        <v>0.40250950903973925</v>
      </c>
      <c r="BF161" s="2">
        <f t="shared" si="129"/>
        <v>0.31839023806359795</v>
      </c>
      <c r="BG161" s="2">
        <f t="shared" si="129"/>
        <v>0.18099193288069168</v>
      </c>
      <c r="BH161" s="2">
        <f t="shared" si="109"/>
        <v>0.25738570056042209</v>
      </c>
      <c r="BI161" s="2">
        <f t="shared" si="117"/>
        <v>1.6201390486741196E-2</v>
      </c>
      <c r="BJ161" s="2">
        <f t="shared" si="117"/>
        <v>1.0137234369419459E-2</v>
      </c>
      <c r="BK161" s="2">
        <f t="shared" si="117"/>
        <v>3.2758079767888806E-3</v>
      </c>
      <c r="BL161" s="2">
        <f t="shared" si="110"/>
        <v>2985.3566927327483</v>
      </c>
      <c r="BM161" s="2">
        <f t="shared" si="110"/>
        <v>716.40718114418087</v>
      </c>
      <c r="BN161" s="2">
        <f t="shared" si="110"/>
        <v>86.731624757276052</v>
      </c>
      <c r="BO161" s="2">
        <f t="shared" si="118"/>
        <v>1957.5139672967966</v>
      </c>
      <c r="BP161" s="2">
        <f t="shared" si="118"/>
        <v>189.68302719635571</v>
      </c>
      <c r="BQ161" s="2">
        <f t="shared" si="118"/>
        <v>28.745513605274606</v>
      </c>
      <c r="BR161" s="11">
        <f t="shared" si="119"/>
        <v>3.6686439508138963E-2</v>
      </c>
      <c r="BS161" s="17">
        <f t="shared" si="107"/>
        <v>1.2453209920960436E-2</v>
      </c>
      <c r="BT161" s="17">
        <f t="shared" si="108"/>
        <v>5.2032839850208963E-2</v>
      </c>
      <c r="BU161" s="12">
        <f>(BU$3*temphigh!$I271+BU$4*temphigh!$I271^2+BU$5*temphigh!$I271^6)*(K161/K$56)^$BW$1</f>
        <v>-10.086352768834724</v>
      </c>
      <c r="BV161" s="12">
        <f>(BV$3*temphigh!$I271+BV$4*temphigh!$I271^2+BV$5*temphigh!$I271^6)*(L161/L$56)^$BW$1</f>
        <v>-8.5379743769771501</v>
      </c>
      <c r="BW161" s="12">
        <f>(BW$3*temphigh!$I271+BW$4*temphigh!$I271^2+BW$5*temphigh!$I271^6)*(M161/M$56)^$BW$1</f>
        <v>-8.3582136566477505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>
      <c r="A162" s="2">
        <f t="shared" si="92"/>
        <v>2116</v>
      </c>
      <c r="B162" s="5">
        <f t="shared" si="130"/>
        <v>1165.009991571796</v>
      </c>
      <c r="C162" s="5">
        <f t="shared" si="130"/>
        <v>2962.1875528627902</v>
      </c>
      <c r="D162" s="5">
        <f t="shared" si="130"/>
        <v>4363.9922826249767</v>
      </c>
      <c r="E162" s="15">
        <f t="shared" si="131"/>
        <v>1.7878461050649794E-5</v>
      </c>
      <c r="F162" s="15">
        <f t="shared" si="131"/>
        <v>3.5221767118579231E-5</v>
      </c>
      <c r="G162" s="15">
        <f t="shared" si="131"/>
        <v>7.1903984659007724E-5</v>
      </c>
      <c r="H162" s="5">
        <f t="shared" si="95"/>
        <v>185262.3363721302</v>
      </c>
      <c r="I162" s="5">
        <f t="shared" si="95"/>
        <v>71310.04471548427</v>
      </c>
      <c r="J162" s="5">
        <f t="shared" si="95"/>
        <v>26700.368497076801</v>
      </c>
      <c r="K162" s="5">
        <f t="shared" si="96"/>
        <v>159022.10085098058</v>
      </c>
      <c r="L162" s="5">
        <f t="shared" si="96"/>
        <v>24073.440132636795</v>
      </c>
      <c r="M162" s="5">
        <f t="shared" si="96"/>
        <v>6118.3354066374095</v>
      </c>
      <c r="N162" s="15">
        <f t="shared" si="97"/>
        <v>5.3920189780292116E-3</v>
      </c>
      <c r="O162" s="15">
        <f t="shared" si="97"/>
        <v>9.0088356905724254E-3</v>
      </c>
      <c r="P162" s="15">
        <f t="shared" si="97"/>
        <v>8.3864069271883945E-3</v>
      </c>
      <c r="Q162" s="5">
        <f t="shared" si="98"/>
        <v>8301.1509082511129</v>
      </c>
      <c r="R162" s="5">
        <f t="shared" si="98"/>
        <v>11659.163085602006</v>
      </c>
      <c r="S162" s="5">
        <f t="shared" si="98"/>
        <v>6215.8725199580977</v>
      </c>
      <c r="T162" s="5">
        <f t="shared" si="132"/>
        <v>44.807547345062474</v>
      </c>
      <c r="U162" s="5">
        <f t="shared" si="132"/>
        <v>163.4995901646144</v>
      </c>
      <c r="V162" s="5">
        <f t="shared" si="132"/>
        <v>232.80100125354528</v>
      </c>
      <c r="W162" s="15">
        <f t="shared" si="100"/>
        <v>-1.0734613539272964E-2</v>
      </c>
      <c r="X162" s="15">
        <f t="shared" si="100"/>
        <v>-1.217998157191269E-2</v>
      </c>
      <c r="Y162" s="15">
        <f t="shared" si="100"/>
        <v>-9.7425357312937999E-3</v>
      </c>
      <c r="Z162" s="5">
        <f t="shared" si="105"/>
        <v>7507.5228350528905</v>
      </c>
      <c r="AA162" s="5">
        <f t="shared" si="105"/>
        <v>23657.999892795564</v>
      </c>
      <c r="AB162" s="5">
        <f t="shared" si="105"/>
        <v>33625.657305762557</v>
      </c>
      <c r="AC162" s="16">
        <f t="shared" si="127"/>
        <v>1.5055090359748169</v>
      </c>
      <c r="AD162" s="16">
        <f t="shared" si="127"/>
        <v>2.9673101030084053</v>
      </c>
      <c r="AE162" s="16">
        <f t="shared" si="127"/>
        <v>6.5960940262827981</v>
      </c>
      <c r="AF162" s="15">
        <f t="shared" si="112"/>
        <v>-4.0504037456468023E-3</v>
      </c>
      <c r="AG162" s="15">
        <f t="shared" si="112"/>
        <v>2.9673830763510267E-4</v>
      </c>
      <c r="AH162" s="15">
        <f t="shared" si="112"/>
        <v>9.7937136394747881E-3</v>
      </c>
      <c r="AI162" s="1">
        <f t="shared" si="128"/>
        <v>347542.29330064682</v>
      </c>
      <c r="AJ162" s="1">
        <f t="shared" si="128"/>
        <v>129345.07711995745</v>
      </c>
      <c r="AK162" s="1">
        <f t="shared" si="128"/>
        <v>48731.04446828513</v>
      </c>
      <c r="AL162" s="14">
        <f t="shared" si="133"/>
        <v>57.622634605937584</v>
      </c>
      <c r="AM162" s="14">
        <f t="shared" si="133"/>
        <v>12.505765093888263</v>
      </c>
      <c r="AN162" s="14">
        <f t="shared" si="133"/>
        <v>4.1353339520909884</v>
      </c>
      <c r="AO162" s="11">
        <f t="shared" si="134"/>
        <v>7.1062895151277235E-3</v>
      </c>
      <c r="AP162" s="11">
        <f t="shared" si="134"/>
        <v>8.9520505298375606E-3</v>
      </c>
      <c r="AQ162" s="11">
        <f t="shared" si="134"/>
        <v>8.1206393491461814E-3</v>
      </c>
      <c r="AR162" s="1">
        <f t="shared" si="106"/>
        <v>185262.3363721302</v>
      </c>
      <c r="AS162" s="1">
        <f t="shared" si="103"/>
        <v>71310.04471548427</v>
      </c>
      <c r="AT162" s="1">
        <f t="shared" si="104"/>
        <v>26700.368497076801</v>
      </c>
      <c r="AU162" s="1">
        <f t="shared" si="113"/>
        <v>37052.467274426039</v>
      </c>
      <c r="AV162" s="1">
        <f t="shared" si="113"/>
        <v>14262.008943096855</v>
      </c>
      <c r="AW162" s="1">
        <f t="shared" si="113"/>
        <v>5340.0736994153604</v>
      </c>
      <c r="AX162" s="1">
        <f t="shared" si="114"/>
        <v>127217.68068078447</v>
      </c>
      <c r="AY162" s="1">
        <f t="shared" si="114"/>
        <v>19258.752106109438</v>
      </c>
      <c r="AZ162" s="1">
        <f t="shared" si="114"/>
        <v>4894.6683253099272</v>
      </c>
      <c r="BA162" s="1">
        <f t="shared" si="115"/>
        <v>13693.125418461537</v>
      </c>
      <c r="BB162" s="1">
        <f t="shared" si="115"/>
        <v>29224.115624092628</v>
      </c>
      <c r="BC162" s="1">
        <f t="shared" si="115"/>
        <v>37076.049866516791</v>
      </c>
      <c r="BD162" s="1">
        <f t="shared" si="116"/>
        <v>4041.0466941387044</v>
      </c>
      <c r="BE162" s="2">
        <f t="shared" si="129"/>
        <v>0.40250950903973925</v>
      </c>
      <c r="BF162" s="2">
        <f t="shared" si="129"/>
        <v>0.31839023806359795</v>
      </c>
      <c r="BG162" s="2">
        <f t="shared" si="129"/>
        <v>0.18099193288069168</v>
      </c>
      <c r="BH162" s="2">
        <f t="shared" si="109"/>
        <v>0.25682968345288565</v>
      </c>
      <c r="BI162" s="2">
        <f t="shared" si="117"/>
        <v>1.6201390486741196E-2</v>
      </c>
      <c r="BJ162" s="2">
        <f t="shared" si="117"/>
        <v>1.0137234369419459E-2</v>
      </c>
      <c r="BK162" s="2">
        <f t="shared" si="117"/>
        <v>3.2758079767888806E-3</v>
      </c>
      <c r="BL162" s="2">
        <f t="shared" si="110"/>
        <v>3001.5074540508776</v>
      </c>
      <c r="BM162" s="2">
        <f t="shared" si="110"/>
        <v>722.88663617464556</v>
      </c>
      <c r="BN162" s="2">
        <f t="shared" si="110"/>
        <v>87.465280105926723</v>
      </c>
      <c r="BO162" s="2">
        <f t="shared" si="118"/>
        <v>1986.5368030192828</v>
      </c>
      <c r="BP162" s="2">
        <f t="shared" si="118"/>
        <v>191.93864414719948</v>
      </c>
      <c r="BQ162" s="2">
        <f t="shared" si="118"/>
        <v>28.743237694773544</v>
      </c>
      <c r="BR162" s="11">
        <f t="shared" si="119"/>
        <v>3.6557512853053725E-2</v>
      </c>
      <c r="BS162" s="17">
        <f t="shared" si="107"/>
        <v>1.2012513568585815E-2</v>
      </c>
      <c r="BT162" s="17">
        <f t="shared" si="108"/>
        <v>5.0517320242921319E-2</v>
      </c>
      <c r="BU162" s="12">
        <f>(BU$3*temphigh!$I272+BU$4*temphigh!$I272^2+BU$5*temphigh!$I272^6)*(K162/K$56)^$BW$1</f>
        <v>-10.357846604430035</v>
      </c>
      <c r="BV162" s="12">
        <f>(BV$3*temphigh!$I272+BV$4*temphigh!$I272^2+BV$5*temphigh!$I272^6)*(L162/L$56)^$BW$1</f>
        <v>-8.7208525376341264</v>
      </c>
      <c r="BW162" s="12">
        <f>(BW$3*temphigh!$I272+BW$4*temphigh!$I272^2+BW$5*temphigh!$I272^6)*(M162/M$56)^$BW$1</f>
        <v>-8.5103920649551625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>
      <c r="A163" s="2">
        <f t="shared" si="92"/>
        <v>2117</v>
      </c>
      <c r="B163" s="5">
        <f t="shared" si="130"/>
        <v>1165.0297787282659</v>
      </c>
      <c r="C163" s="5">
        <f t="shared" si="130"/>
        <v>2962.2866696689312</v>
      </c>
      <c r="D163" s="5">
        <f t="shared" si="130"/>
        <v>4364.2903816374119</v>
      </c>
      <c r="E163" s="15">
        <f t="shared" si="131"/>
        <v>1.6984537998117304E-5</v>
      </c>
      <c r="F163" s="15">
        <f t="shared" si="131"/>
        <v>3.3460678762650268E-5</v>
      </c>
      <c r="G163" s="15">
        <f t="shared" si="131"/>
        <v>6.8308785426057333E-5</v>
      </c>
      <c r="H163" s="5">
        <f t="shared" si="95"/>
        <v>186239.89689400877</v>
      </c>
      <c r="I163" s="5">
        <f t="shared" si="95"/>
        <v>71945.26971944666</v>
      </c>
      <c r="J163" s="5">
        <f t="shared" si="95"/>
        <v>26922.941491745787</v>
      </c>
      <c r="K163" s="5">
        <f t="shared" si="96"/>
        <v>159858.48627603857</v>
      </c>
      <c r="L163" s="5">
        <f t="shared" si="96"/>
        <v>24287.072029894847</v>
      </c>
      <c r="M163" s="5">
        <f t="shared" si="96"/>
        <v>6168.9161667663211</v>
      </c>
      <c r="N163" s="15">
        <f t="shared" si="97"/>
        <v>5.2595546190259412E-3</v>
      </c>
      <c r="O163" s="15">
        <f t="shared" si="97"/>
        <v>8.8741740308411199E-3</v>
      </c>
      <c r="P163" s="15">
        <f t="shared" si="97"/>
        <v>8.2670786688221476E-3</v>
      </c>
      <c r="Q163" s="5">
        <f t="shared" si="98"/>
        <v>8255.3731521850259</v>
      </c>
      <c r="R163" s="5">
        <f t="shared" si="98"/>
        <v>11619.748720840809</v>
      </c>
      <c r="S163" s="5">
        <f t="shared" si="98"/>
        <v>6206.6245642487665</v>
      </c>
      <c r="T163" s="5">
        <f t="shared" si="132"/>
        <v>44.326555640670556</v>
      </c>
      <c r="U163" s="5">
        <f t="shared" si="132"/>
        <v>161.50816816939411</v>
      </c>
      <c r="V163" s="5">
        <f t="shared" si="132"/>
        <v>230.53292918055163</v>
      </c>
      <c r="W163" s="15">
        <f t="shared" si="100"/>
        <v>-1.0734613539272964E-2</v>
      </c>
      <c r="X163" s="15">
        <f t="shared" si="100"/>
        <v>-1.217998157191269E-2</v>
      </c>
      <c r="Y163" s="15">
        <f t="shared" si="100"/>
        <v>-9.7425357312937999E-3</v>
      </c>
      <c r="Z163" s="5">
        <f t="shared" si="105"/>
        <v>7436.8673187703607</v>
      </c>
      <c r="AA163" s="5">
        <f t="shared" si="105"/>
        <v>23588.208983301265</v>
      </c>
      <c r="AB163" s="5">
        <f t="shared" si="105"/>
        <v>33908.593742228601</v>
      </c>
      <c r="AC163" s="16">
        <f t="shared" si="127"/>
        <v>1.4994111165363995</v>
      </c>
      <c r="AD163" s="16">
        <f t="shared" si="127"/>
        <v>2.9681906175866004</v>
      </c>
      <c r="AE163" s="16">
        <f t="shared" si="127"/>
        <v>6.6606942823152622</v>
      </c>
      <c r="AF163" s="15">
        <f t="shared" si="112"/>
        <v>-4.0504037456468023E-3</v>
      </c>
      <c r="AG163" s="15">
        <f t="shared" si="112"/>
        <v>2.9673830763510267E-4</v>
      </c>
      <c r="AH163" s="15">
        <f t="shared" si="112"/>
        <v>9.7937136394747881E-3</v>
      </c>
      <c r="AI163" s="1">
        <f t="shared" si="128"/>
        <v>349840.53124500817</v>
      </c>
      <c r="AJ163" s="1">
        <f t="shared" si="128"/>
        <v>130672.57835105856</v>
      </c>
      <c r="AK163" s="1">
        <f t="shared" si="128"/>
        <v>49198.013720871983</v>
      </c>
      <c r="AL163" s="14">
        <f t="shared" si="133"/>
        <v>58.02802289883045</v>
      </c>
      <c r="AM163" s="14">
        <f t="shared" si="133"/>
        <v>12.616597812512683</v>
      </c>
      <c r="AN163" s="14">
        <f t="shared" si="133"/>
        <v>4.1685796921480671</v>
      </c>
      <c r="AO163" s="11">
        <f t="shared" si="134"/>
        <v>7.0352266199764464E-3</v>
      </c>
      <c r="AP163" s="11">
        <f t="shared" si="134"/>
        <v>8.8625300245391853E-3</v>
      </c>
      <c r="AQ163" s="11">
        <f t="shared" si="134"/>
        <v>8.0394329556547194E-3</v>
      </c>
      <c r="AR163" s="1">
        <f t="shared" si="106"/>
        <v>186239.89689400877</v>
      </c>
      <c r="AS163" s="1">
        <f t="shared" si="103"/>
        <v>71945.26971944666</v>
      </c>
      <c r="AT163" s="1">
        <f t="shared" si="104"/>
        <v>26922.941491745787</v>
      </c>
      <c r="AU163" s="1">
        <f t="shared" si="113"/>
        <v>37247.979378801756</v>
      </c>
      <c r="AV163" s="1">
        <f t="shared" si="113"/>
        <v>14389.053943889332</v>
      </c>
      <c r="AW163" s="1">
        <f t="shared" si="113"/>
        <v>5384.5882983491574</v>
      </c>
      <c r="AX163" s="1">
        <f t="shared" si="114"/>
        <v>127886.78902083088</v>
      </c>
      <c r="AY163" s="1">
        <f t="shared" si="114"/>
        <v>19429.657623915879</v>
      </c>
      <c r="AZ163" s="1">
        <f t="shared" si="114"/>
        <v>4935.1329334130569</v>
      </c>
      <c r="BA163" s="1">
        <f t="shared" si="115"/>
        <v>13699.469469844687</v>
      </c>
      <c r="BB163" s="1">
        <f t="shared" si="115"/>
        <v>29251.265374311013</v>
      </c>
      <c r="BC163" s="1">
        <f t="shared" si="115"/>
        <v>37114.514097445521</v>
      </c>
      <c r="BD163" s="1">
        <f t="shared" si="116"/>
        <v>3926.8755544777537</v>
      </c>
      <c r="BE163" s="2">
        <f t="shared" si="129"/>
        <v>0.40250950903973925</v>
      </c>
      <c r="BF163" s="2">
        <f t="shared" si="129"/>
        <v>0.31839023806359795</v>
      </c>
      <c r="BG163" s="2">
        <f t="shared" si="129"/>
        <v>0.18099193288069168</v>
      </c>
      <c r="BH163" s="2">
        <f t="shared" si="109"/>
        <v>0.25627455214341327</v>
      </c>
      <c r="BI163" s="2">
        <f t="shared" si="117"/>
        <v>1.6201390486741196E-2</v>
      </c>
      <c r="BJ163" s="2">
        <f t="shared" si="117"/>
        <v>1.0137234369419459E-2</v>
      </c>
      <c r="BK163" s="2">
        <f t="shared" si="117"/>
        <v>3.2758079767888806E-3</v>
      </c>
      <c r="BL163" s="2">
        <f t="shared" si="110"/>
        <v>3017.3452937902548</v>
      </c>
      <c r="BM163" s="2">
        <f t="shared" si="110"/>
        <v>729.32606091712773</v>
      </c>
      <c r="BN163" s="2">
        <f t="shared" si="110"/>
        <v>88.194386497281172</v>
      </c>
      <c r="BO163" s="2">
        <f t="shared" si="118"/>
        <v>2015.9921173587336</v>
      </c>
      <c r="BP163" s="2">
        <f t="shared" si="118"/>
        <v>194.22137195529041</v>
      </c>
      <c r="BQ163" s="2">
        <f t="shared" si="118"/>
        <v>28.741004457264655</v>
      </c>
      <c r="BR163" s="11">
        <f t="shared" si="119"/>
        <v>3.6429695514316823E-2</v>
      </c>
      <c r="BS163" s="17">
        <f t="shared" si="107"/>
        <v>1.1588853893424777E-2</v>
      </c>
      <c r="BT163" s="17">
        <f t="shared" si="108"/>
        <v>4.9045941983418759E-2</v>
      </c>
      <c r="BU163" s="12">
        <f>(BU$3*temphigh!$I273+BU$4*temphigh!$I273^2+BU$5*temphigh!$I273^6)*(K163/K$56)^$BW$1</f>
        <v>-10.631394857101125</v>
      </c>
      <c r="BV163" s="12">
        <f>(BV$3*temphigh!$I273+BV$4*temphigh!$I273^2+BV$5*temphigh!$I273^6)*(L163/L$56)^$BW$1</f>
        <v>-8.9047378529399062</v>
      </c>
      <c r="BW163" s="12">
        <f>(BW$3*temphigh!$I273+BW$4*temphigh!$I273^2+BW$5*temphigh!$I273^6)*(M163/M$56)^$BW$1</f>
        <v>-8.6633346639310549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>
      <c r="A164" s="2">
        <f t="shared" si="92"/>
        <v>2118</v>
      </c>
      <c r="B164" s="5">
        <f t="shared" si="130"/>
        <v>1165.0485768461842</v>
      </c>
      <c r="C164" s="5">
        <f t="shared" si="130"/>
        <v>2962.3808337854553</v>
      </c>
      <c r="D164" s="5">
        <f t="shared" si="130"/>
        <v>4364.5735950438666</v>
      </c>
      <c r="E164" s="15">
        <f t="shared" si="131"/>
        <v>1.6135311098211439E-5</v>
      </c>
      <c r="F164" s="15">
        <f t="shared" si="131"/>
        <v>3.1787644824517755E-5</v>
      </c>
      <c r="G164" s="15">
        <f t="shared" si="131"/>
        <v>6.4893346154754468E-5</v>
      </c>
      <c r="H164" s="5">
        <f t="shared" si="95"/>
        <v>187197.98092338239</v>
      </c>
      <c r="I164" s="5">
        <f t="shared" si="95"/>
        <v>72576.444753670803</v>
      </c>
      <c r="J164" s="5">
        <f t="shared" si="95"/>
        <v>27144.099343615369</v>
      </c>
      <c r="K164" s="5">
        <f t="shared" si="96"/>
        <v>160678.26238639082</v>
      </c>
      <c r="L164" s="5">
        <f t="shared" si="96"/>
        <v>24499.363459940279</v>
      </c>
      <c r="M164" s="5">
        <f t="shared" si="96"/>
        <v>6219.1869955952834</v>
      </c>
      <c r="N164" s="15">
        <f t="shared" si="97"/>
        <v>5.1281363251287626E-3</v>
      </c>
      <c r="O164" s="15">
        <f t="shared" si="97"/>
        <v>8.7409231456192504E-3</v>
      </c>
      <c r="P164" s="15">
        <f t="shared" si="97"/>
        <v>8.1490536538306735E-3</v>
      </c>
      <c r="Q164" s="5">
        <f t="shared" si="98"/>
        <v>8208.7675931770646</v>
      </c>
      <c r="R164" s="5">
        <f t="shared" si="98"/>
        <v>11578.918692731961</v>
      </c>
      <c r="S164" s="5">
        <f t="shared" si="98"/>
        <v>6196.6437549909688</v>
      </c>
      <c r="T164" s="5">
        <f t="shared" si="132"/>
        <v>43.850727196340877</v>
      </c>
      <c r="U164" s="5">
        <f t="shared" si="132"/>
        <v>159.54100165737751</v>
      </c>
      <c r="V164" s="5">
        <f t="shared" si="132"/>
        <v>228.28695388077028</v>
      </c>
      <c r="W164" s="15">
        <f t="shared" si="100"/>
        <v>-1.0734613539272964E-2</v>
      </c>
      <c r="X164" s="15">
        <f t="shared" si="100"/>
        <v>-1.217998157191269E-2</v>
      </c>
      <c r="Y164" s="15">
        <f t="shared" si="100"/>
        <v>-9.7425357312937999E-3</v>
      </c>
      <c r="Z164" s="5">
        <f t="shared" si="105"/>
        <v>7365.899562965019</v>
      </c>
      <c r="AA164" s="5">
        <f t="shared" si="105"/>
        <v>23515.443764858723</v>
      </c>
      <c r="AB164" s="5">
        <f t="shared" si="105"/>
        <v>34189.741615422026</v>
      </c>
      <c r="AC164" s="16">
        <f t="shared" si="127"/>
        <v>1.493337896133716</v>
      </c>
      <c r="AD164" s="16">
        <f t="shared" si="127"/>
        <v>2.9690713934472015</v>
      </c>
      <c r="AE164" s="16">
        <f t="shared" si="127"/>
        <v>6.7259272147563447</v>
      </c>
      <c r="AF164" s="15">
        <f t="shared" si="112"/>
        <v>-4.0504037456468023E-3</v>
      </c>
      <c r="AG164" s="15">
        <f t="shared" si="112"/>
        <v>2.9673830763510267E-4</v>
      </c>
      <c r="AH164" s="15">
        <f t="shared" si="112"/>
        <v>9.7937136394747881E-3</v>
      </c>
      <c r="AI164" s="1">
        <f t="shared" si="128"/>
        <v>352104.45749930915</v>
      </c>
      <c r="AJ164" s="1">
        <f t="shared" si="128"/>
        <v>131994.37445984205</v>
      </c>
      <c r="AK164" s="1">
        <f t="shared" si="128"/>
        <v>49662.800647133947</v>
      </c>
      <c r="AL164" s="14">
        <f t="shared" si="133"/>
        <v>58.432180787318877</v>
      </c>
      <c r="AM164" s="14">
        <f t="shared" si="133"/>
        <v>12.727294639664404</v>
      </c>
      <c r="AN164" s="14">
        <f t="shared" si="133"/>
        <v>4.2017575789338419</v>
      </c>
      <c r="AO164" s="11">
        <f t="shared" si="134"/>
        <v>6.9648743537766818E-3</v>
      </c>
      <c r="AP164" s="11">
        <f t="shared" si="134"/>
        <v>8.7739047242937941E-3</v>
      </c>
      <c r="AQ164" s="11">
        <f t="shared" si="134"/>
        <v>7.9590386260981714E-3</v>
      </c>
      <c r="AR164" s="1">
        <f t="shared" si="106"/>
        <v>187197.98092338239</v>
      </c>
      <c r="AS164" s="1">
        <f t="shared" si="103"/>
        <v>72576.444753670803</v>
      </c>
      <c r="AT164" s="1">
        <f t="shared" si="104"/>
        <v>27144.099343615369</v>
      </c>
      <c r="AU164" s="1">
        <f t="shared" si="113"/>
        <v>37439.596184676477</v>
      </c>
      <c r="AV164" s="1">
        <f t="shared" si="113"/>
        <v>14515.288950734161</v>
      </c>
      <c r="AW164" s="1">
        <f t="shared" si="113"/>
        <v>5428.8198687230743</v>
      </c>
      <c r="AX164" s="1">
        <f t="shared" si="114"/>
        <v>128542.60990911265</v>
      </c>
      <c r="AY164" s="1">
        <f t="shared" si="114"/>
        <v>19599.490767952226</v>
      </c>
      <c r="AZ164" s="1">
        <f t="shared" si="114"/>
        <v>4975.3495964762269</v>
      </c>
      <c r="BA164" s="1">
        <f t="shared" si="115"/>
        <v>13705.649776048753</v>
      </c>
      <c r="BB164" s="1">
        <f t="shared" si="115"/>
        <v>29277.97663302931</v>
      </c>
      <c r="BC164" s="1">
        <f t="shared" si="115"/>
        <v>37152.345590096964</v>
      </c>
      <c r="BD164" s="1">
        <f t="shared" si="116"/>
        <v>3815.8681878217558</v>
      </c>
      <c r="BE164" s="2">
        <f t="shared" si="129"/>
        <v>0.40250950903973925</v>
      </c>
      <c r="BF164" s="2">
        <f t="shared" si="129"/>
        <v>0.31839023806359795</v>
      </c>
      <c r="BG164" s="2">
        <f t="shared" si="129"/>
        <v>0.18099193288069168</v>
      </c>
      <c r="BH164" s="2">
        <f t="shared" si="109"/>
        <v>0.25572033706475716</v>
      </c>
      <c r="BI164" s="2">
        <f t="shared" si="117"/>
        <v>1.6201390486741196E-2</v>
      </c>
      <c r="BJ164" s="2">
        <f t="shared" si="117"/>
        <v>1.0137234369419459E-2</v>
      </c>
      <c r="BK164" s="2">
        <f t="shared" si="117"/>
        <v>3.2758079767888806E-3</v>
      </c>
      <c r="BL164" s="2">
        <f t="shared" si="110"/>
        <v>3032.8675872692475</v>
      </c>
      <c r="BM164" s="2">
        <f t="shared" si="110"/>
        <v>735.72443016718421</v>
      </c>
      <c r="BN164" s="2">
        <f t="shared" si="110"/>
        <v>88.918857152565039</v>
      </c>
      <c r="BO164" s="2">
        <f t="shared" si="118"/>
        <v>2045.8863646077377</v>
      </c>
      <c r="BP164" s="2">
        <f t="shared" si="118"/>
        <v>196.53153692521562</v>
      </c>
      <c r="BQ164" s="2">
        <f t="shared" si="118"/>
        <v>28.738813307032462</v>
      </c>
      <c r="BR164" s="11">
        <f t="shared" si="119"/>
        <v>3.6302982322899274E-2</v>
      </c>
      <c r="BS164" s="17">
        <f t="shared" si="107"/>
        <v>1.1181514716899283E-2</v>
      </c>
      <c r="BT164" s="17">
        <f t="shared" si="108"/>
        <v>4.7617419401377432E-2</v>
      </c>
      <c r="BU164" s="12">
        <f>(BU$3*temphigh!$I274+BU$4*temphigh!$I274^2+BU$5*temphigh!$I274^6)*(K164/K$56)^$BW$1</f>
        <v>-10.906963935710751</v>
      </c>
      <c r="BV164" s="12">
        <f>(BV$3*temphigh!$I274+BV$4*temphigh!$I274^2+BV$5*temphigh!$I274^6)*(L164/L$56)^$BW$1</f>
        <v>-9.089604206756059</v>
      </c>
      <c r="BW164" s="12">
        <f>(BW$3*temphigh!$I274+BW$4*temphigh!$I274^2+BW$5*temphigh!$I274^6)*(M164/M$56)^$BW$1</f>
        <v>-8.8170196917918293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>
      <c r="A165" s="2">
        <f t="shared" si="92"/>
        <v>2119</v>
      </c>
      <c r="B165" s="5">
        <f t="shared" si="130"/>
        <v>1165.0664353463546</v>
      </c>
      <c r="C165" s="5">
        <f t="shared" si="130"/>
        <v>2962.4702925397455</v>
      </c>
      <c r="D165" s="5">
        <f t="shared" si="130"/>
        <v>4364.8426652397311</v>
      </c>
      <c r="E165" s="15">
        <f t="shared" si="131"/>
        <v>1.5328545543300865E-5</v>
      </c>
      <c r="F165" s="15">
        <f t="shared" si="131"/>
        <v>3.0198262583291866E-5</v>
      </c>
      <c r="G165" s="15">
        <f t="shared" si="131"/>
        <v>6.1648678847016743E-5</v>
      </c>
      <c r="H165" s="5">
        <f t="shared" si="95"/>
        <v>188136.43435575871</v>
      </c>
      <c r="I165" s="5">
        <f t="shared" si="95"/>
        <v>73203.471143009519</v>
      </c>
      <c r="J165" s="5">
        <f t="shared" si="95"/>
        <v>27363.816295440032</v>
      </c>
      <c r="K165" s="5">
        <f t="shared" si="96"/>
        <v>161481.29295290267</v>
      </c>
      <c r="L165" s="5">
        <f t="shared" si="96"/>
        <v>24710.280243941856</v>
      </c>
      <c r="M165" s="5">
        <f t="shared" si="96"/>
        <v>6269.1415004158289</v>
      </c>
      <c r="N165" s="15">
        <f t="shared" si="97"/>
        <v>4.9977548585928844E-3</v>
      </c>
      <c r="O165" s="15">
        <f t="shared" si="97"/>
        <v>8.6090720008482613E-3</v>
      </c>
      <c r="P165" s="15">
        <f t="shared" si="97"/>
        <v>8.0323207608850034E-3</v>
      </c>
      <c r="Q165" s="5">
        <f t="shared" si="98"/>
        <v>8161.3597615081835</v>
      </c>
      <c r="R165" s="5">
        <f t="shared" si="98"/>
        <v>11536.70565292207</v>
      </c>
      <c r="S165" s="5">
        <f t="shared" si="98"/>
        <v>6185.9425743304464</v>
      </c>
      <c r="T165" s="5">
        <f t="shared" si="132"/>
        <v>43.380006586472071</v>
      </c>
      <c r="U165" s="5">
        <f t="shared" si="132"/>
        <v>157.59779519722616</v>
      </c>
      <c r="V165" s="5">
        <f t="shared" si="132"/>
        <v>226.06286007559865</v>
      </c>
      <c r="W165" s="15">
        <f t="shared" si="100"/>
        <v>-1.0734613539272964E-2</v>
      </c>
      <c r="X165" s="15">
        <f t="shared" si="100"/>
        <v>-1.217998157191269E-2</v>
      </c>
      <c r="Y165" s="15">
        <f t="shared" si="100"/>
        <v>-9.7425357312937999E-3</v>
      </c>
      <c r="Z165" s="5">
        <f t="shared" si="105"/>
        <v>7294.6490759502894</v>
      </c>
      <c r="AA165" s="5">
        <f t="shared" si="105"/>
        <v>23439.767488861031</v>
      </c>
      <c r="AB165" s="5">
        <f t="shared" si="105"/>
        <v>34469.067521572288</v>
      </c>
      <c r="AC165" s="16">
        <f t="shared" si="127"/>
        <v>1.4872892747256998</v>
      </c>
      <c r="AD165" s="16">
        <f t="shared" si="127"/>
        <v>2.9699524306677407</v>
      </c>
      <c r="AE165" s="16">
        <f t="shared" si="127"/>
        <v>6.7917990198576188</v>
      </c>
      <c r="AF165" s="15">
        <f t="shared" si="112"/>
        <v>-4.0504037456468023E-3</v>
      </c>
      <c r="AG165" s="15">
        <f t="shared" si="112"/>
        <v>2.9673830763510267E-4</v>
      </c>
      <c r="AH165" s="15">
        <f t="shared" si="112"/>
        <v>9.7937136394747881E-3</v>
      </c>
      <c r="AI165" s="1">
        <f t="shared" si="128"/>
        <v>354333.60793405469</v>
      </c>
      <c r="AJ165" s="1">
        <f t="shared" si="128"/>
        <v>133310.22596459201</v>
      </c>
      <c r="AK165" s="1">
        <f t="shared" si="128"/>
        <v>50125.340451143631</v>
      </c>
      <c r="AL165" s="14">
        <f t="shared" si="133"/>
        <v>58.835083856745705</v>
      </c>
      <c r="AM165" s="14">
        <f t="shared" si="133"/>
        <v>12.837846029525171</v>
      </c>
      <c r="AN165" s="14">
        <f t="shared" si="133"/>
        <v>4.234865110293395</v>
      </c>
      <c r="AO165" s="11">
        <f t="shared" si="134"/>
        <v>6.8952256102389146E-3</v>
      </c>
      <c r="AP165" s="11">
        <f t="shared" si="134"/>
        <v>8.6861656770508555E-3</v>
      </c>
      <c r="AQ165" s="11">
        <f t="shared" si="134"/>
        <v>7.879448239837189E-3</v>
      </c>
      <c r="AR165" s="1">
        <f t="shared" si="106"/>
        <v>188136.43435575871</v>
      </c>
      <c r="AS165" s="1">
        <f t="shared" si="103"/>
        <v>73203.471143009519</v>
      </c>
      <c r="AT165" s="1">
        <f t="shared" si="104"/>
        <v>27363.816295440032</v>
      </c>
      <c r="AU165" s="1">
        <f t="shared" si="113"/>
        <v>37627.286871151744</v>
      </c>
      <c r="AV165" s="1">
        <f t="shared" si="113"/>
        <v>14640.694228601904</v>
      </c>
      <c r="AW165" s="1">
        <f t="shared" si="113"/>
        <v>5472.7632590880066</v>
      </c>
      <c r="AX165" s="1">
        <f t="shared" si="114"/>
        <v>129185.03436232214</v>
      </c>
      <c r="AY165" s="1">
        <f t="shared" si="114"/>
        <v>19768.224195153482</v>
      </c>
      <c r="AZ165" s="1">
        <f t="shared" si="114"/>
        <v>5015.3132003326637</v>
      </c>
      <c r="BA165" s="1">
        <f t="shared" si="115"/>
        <v>13711.668078206778</v>
      </c>
      <c r="BB165" s="1">
        <f t="shared" si="115"/>
        <v>29304.255739749791</v>
      </c>
      <c r="BC165" s="1">
        <f t="shared" si="115"/>
        <v>37189.555743116463</v>
      </c>
      <c r="BD165" s="1">
        <f t="shared" si="116"/>
        <v>3707.9397655807961</v>
      </c>
      <c r="BE165" s="2">
        <f t="shared" si="129"/>
        <v>0.40250950903973925</v>
      </c>
      <c r="BF165" s="2">
        <f t="shared" si="129"/>
        <v>0.31839023806359795</v>
      </c>
      <c r="BG165" s="2">
        <f t="shared" si="129"/>
        <v>0.18099193288069168</v>
      </c>
      <c r="BH165" s="2">
        <f t="shared" si="109"/>
        <v>0.2551670690233972</v>
      </c>
      <c r="BI165" s="2">
        <f t="shared" si="117"/>
        <v>1.6201390486741196E-2</v>
      </c>
      <c r="BJ165" s="2">
        <f t="shared" si="117"/>
        <v>1.0137234369419459E-2</v>
      </c>
      <c r="BK165" s="2">
        <f t="shared" si="117"/>
        <v>3.2758079767888806E-3</v>
      </c>
      <c r="BL165" s="2">
        <f t="shared" si="110"/>
        <v>3048.0718377807984</v>
      </c>
      <c r="BM165" s="2">
        <f t="shared" si="110"/>
        <v>742.0807436317217</v>
      </c>
      <c r="BN165" s="2">
        <f t="shared" si="110"/>
        <v>89.638607695988014</v>
      </c>
      <c r="BO165" s="2">
        <f t="shared" si="118"/>
        <v>2076.226094951895</v>
      </c>
      <c r="BP165" s="2">
        <f t="shared" si="118"/>
        <v>198.86946929299131</v>
      </c>
      <c r="BQ165" s="2">
        <f t="shared" si="118"/>
        <v>28.736663672170891</v>
      </c>
      <c r="BR165" s="11">
        <f t="shared" si="119"/>
        <v>3.6177367766106111E-2</v>
      </c>
      <c r="BS165" s="17">
        <f t="shared" si="107"/>
        <v>1.0789812349893691E-2</v>
      </c>
      <c r="BT165" s="17">
        <f t="shared" si="108"/>
        <v>4.6230504273181969E-2</v>
      </c>
      <c r="BU165" s="12">
        <f>(BU$3*temphigh!$I275+BU$4*temphigh!$I275^2+BU$5*temphigh!$I275^6)*(K165/K$56)^$BW$1</f>
        <v>-11.184520293220306</v>
      </c>
      <c r="BV165" s="12">
        <f>(BV$3*temphigh!$I275+BV$4*temphigh!$I275^2+BV$5*temphigh!$I275^6)*(L165/L$56)^$BW$1</f>
        <v>-9.2754255627639086</v>
      </c>
      <c r="BW165" s="12">
        <f>(BW$3*temphigh!$I275+BW$4*temphigh!$I275^2+BW$5*temphigh!$I275^6)*(M165/M$56)^$BW$1</f>
        <v>-8.9714254566729288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>
      <c r="A166" s="2">
        <f t="shared" si="92"/>
        <v>2120</v>
      </c>
      <c r="B166" s="5">
        <f t="shared" si="130"/>
        <v>1165.0834011815741</v>
      </c>
      <c r="C166" s="5">
        <f t="shared" si="130"/>
        <v>2962.5552809227452</v>
      </c>
      <c r="D166" s="5">
        <f t="shared" si="130"/>
        <v>4365.0982976842333</v>
      </c>
      <c r="E166" s="15">
        <f t="shared" si="131"/>
        <v>1.4562118266135821E-5</v>
      </c>
      <c r="F166" s="15">
        <f t="shared" si="131"/>
        <v>2.868834945412727E-5</v>
      </c>
      <c r="G166" s="15">
        <f t="shared" si="131"/>
        <v>5.8566244904665905E-5</v>
      </c>
      <c r="H166" s="5">
        <f t="shared" si="95"/>
        <v>189055.11091707271</v>
      </c>
      <c r="I166" s="5">
        <f t="shared" si="95"/>
        <v>73826.252682003964</v>
      </c>
      <c r="J166" s="5">
        <f t="shared" si="95"/>
        <v>27582.067324456028</v>
      </c>
      <c r="K166" s="5">
        <f t="shared" si="96"/>
        <v>162267.44860096855</v>
      </c>
      <c r="L166" s="5">
        <f t="shared" si="96"/>
        <v>24919.789060951916</v>
      </c>
      <c r="M166" s="5">
        <f t="shared" si="96"/>
        <v>6318.7734716280811</v>
      </c>
      <c r="N166" s="15">
        <f t="shared" si="97"/>
        <v>4.8684007521240247E-3</v>
      </c>
      <c r="O166" s="15">
        <f t="shared" si="97"/>
        <v>8.4786095075317647E-3</v>
      </c>
      <c r="P166" s="15">
        <f t="shared" si="97"/>
        <v>7.9168688741448889E-3</v>
      </c>
      <c r="Q166" s="5">
        <f t="shared" si="98"/>
        <v>8113.1751158790294</v>
      </c>
      <c r="R166" s="5">
        <f t="shared" si="98"/>
        <v>11493.142335123897</v>
      </c>
      <c r="S166" s="5">
        <f t="shared" si="98"/>
        <v>6174.5335779721809</v>
      </c>
      <c r="T166" s="5">
        <f t="shared" si="132"/>
        <v>42.914338980435176</v>
      </c>
      <c r="U166" s="5">
        <f t="shared" si="132"/>
        <v>155.67825695594988</v>
      </c>
      <c r="V166" s="5">
        <f t="shared" si="132"/>
        <v>223.86043458379365</v>
      </c>
      <c r="W166" s="15">
        <f t="shared" si="100"/>
        <v>-1.0734613539272964E-2</v>
      </c>
      <c r="X166" s="15">
        <f t="shared" si="100"/>
        <v>-1.217998157191269E-2</v>
      </c>
      <c r="Y166" s="15">
        <f t="shared" si="100"/>
        <v>-9.7425357312937999E-3</v>
      </c>
      <c r="Z166" s="5">
        <f t="shared" si="105"/>
        <v>7223.1448872820874</v>
      </c>
      <c r="AA166" s="5">
        <f t="shared" si="105"/>
        <v>23361.243701607371</v>
      </c>
      <c r="AB166" s="5">
        <f t="shared" si="105"/>
        <v>34746.538994307251</v>
      </c>
      <c r="AC166" s="16">
        <f t="shared" si="127"/>
        <v>1.4812651526764906</v>
      </c>
      <c r="AD166" s="16">
        <f t="shared" si="127"/>
        <v>2.9708337293257738</v>
      </c>
      <c r="AE166" s="16">
        <f t="shared" si="127"/>
        <v>6.8583159545549695</v>
      </c>
      <c r="AF166" s="15">
        <f t="shared" si="112"/>
        <v>-4.0504037456468023E-3</v>
      </c>
      <c r="AG166" s="15">
        <f t="shared" si="112"/>
        <v>2.9673830763510267E-4</v>
      </c>
      <c r="AH166" s="15">
        <f t="shared" si="112"/>
        <v>9.7937136394747881E-3</v>
      </c>
      <c r="AI166" s="1">
        <f t="shared" si="128"/>
        <v>356527.53401180101</v>
      </c>
      <c r="AJ166" s="1">
        <f t="shared" si="128"/>
        <v>134619.89759673472</v>
      </c>
      <c r="AK166" s="1">
        <f t="shared" si="128"/>
        <v>50585.569665117277</v>
      </c>
      <c r="AL166" s="14">
        <f t="shared" si="133"/>
        <v>59.236708221965394</v>
      </c>
      <c r="AM166" s="14">
        <f t="shared" si="133"/>
        <v>12.948242570498605</v>
      </c>
      <c r="AN166" s="14">
        <f t="shared" si="133"/>
        <v>4.267899826728252</v>
      </c>
      <c r="AO166" s="11">
        <f t="shared" si="134"/>
        <v>6.8262733541365255E-3</v>
      </c>
      <c r="AP166" s="11">
        <f t="shared" si="134"/>
        <v>8.5993040202803472E-3</v>
      </c>
      <c r="AQ166" s="11">
        <f t="shared" si="134"/>
        <v>7.8006537574388168E-3</v>
      </c>
      <c r="AR166" s="1">
        <f t="shared" si="106"/>
        <v>189055.11091707271</v>
      </c>
      <c r="AS166" s="1">
        <f t="shared" si="103"/>
        <v>73826.252682003964</v>
      </c>
      <c r="AT166" s="1">
        <f t="shared" si="104"/>
        <v>27582.067324456028</v>
      </c>
      <c r="AU166" s="1">
        <f t="shared" si="113"/>
        <v>37811.022183414541</v>
      </c>
      <c r="AV166" s="1">
        <f t="shared" si="113"/>
        <v>14765.250536400794</v>
      </c>
      <c r="AW166" s="1">
        <f t="shared" si="113"/>
        <v>5516.4134648912059</v>
      </c>
      <c r="AX166" s="1">
        <f t="shared" si="114"/>
        <v>129813.95888077484</v>
      </c>
      <c r="AY166" s="1">
        <f t="shared" si="114"/>
        <v>19935.831248761533</v>
      </c>
      <c r="AZ166" s="1">
        <f t="shared" si="114"/>
        <v>5055.0187773024645</v>
      </c>
      <c r="BA166" s="1">
        <f t="shared" si="115"/>
        <v>13717.526079683925</v>
      </c>
      <c r="BB166" s="1">
        <f t="shared" si="115"/>
        <v>29330.108893603585</v>
      </c>
      <c r="BC166" s="1">
        <f t="shared" si="115"/>
        <v>37226.155629100416</v>
      </c>
      <c r="BD166" s="1">
        <f t="shared" si="116"/>
        <v>3603.0075917167078</v>
      </c>
      <c r="BE166" s="2">
        <f t="shared" si="129"/>
        <v>0.40250950903973925</v>
      </c>
      <c r="BF166" s="2">
        <f t="shared" si="129"/>
        <v>0.31839023806359795</v>
      </c>
      <c r="BG166" s="2">
        <f t="shared" si="129"/>
        <v>0.18099193288069168</v>
      </c>
      <c r="BH166" s="2">
        <f t="shared" si="109"/>
        <v>0.25461477916764913</v>
      </c>
      <c r="BI166" s="2">
        <f t="shared" si="117"/>
        <v>1.6201390486741196E-2</v>
      </c>
      <c r="BJ166" s="2">
        <f t="shared" si="117"/>
        <v>1.0137234369419459E-2</v>
      </c>
      <c r="BK166" s="2">
        <f t="shared" si="117"/>
        <v>3.2758079767888806E-3</v>
      </c>
      <c r="BL166" s="2">
        <f t="shared" si="110"/>
        <v>3062.9556754816635</v>
      </c>
      <c r="BM166" s="2">
        <f t="shared" si="110"/>
        <v>748.39402605345606</v>
      </c>
      <c r="BN166" s="2">
        <f t="shared" si="110"/>
        <v>90.353556157781</v>
      </c>
      <c r="BO166" s="2">
        <f t="shared" si="118"/>
        <v>2107.0179558676373</v>
      </c>
      <c r="BP166" s="2">
        <f t="shared" si="118"/>
        <v>201.23550327202213</v>
      </c>
      <c r="BQ166" s="2">
        <f t="shared" si="118"/>
        <v>28.734554993903465</v>
      </c>
      <c r="BR166" s="11">
        <f t="shared" si="119"/>
        <v>3.6052845999547695E-2</v>
      </c>
      <c r="BS166" s="17">
        <f t="shared" si="107"/>
        <v>1.0413094018020716E-2</v>
      </c>
      <c r="BT166" s="17">
        <f t="shared" si="108"/>
        <v>4.4883984731244629E-2</v>
      </c>
      <c r="BU166" s="12">
        <f>(BU$3*temphigh!$I276+BU$4*temphigh!$I276^2+BU$5*temphigh!$I276^6)*(K166/K$56)^$BW$1</f>
        <v>-11.464030454974685</v>
      </c>
      <c r="BV166" s="12">
        <f>(BV$3*temphigh!$I276+BV$4*temphigh!$I276^2+BV$5*temphigh!$I276^6)*(L166/L$56)^$BW$1</f>
        <v>-9.4621759813637389</v>
      </c>
      <c r="BW166" s="12">
        <f>(BW$3*temphigh!$I276+BW$4*temphigh!$I276^2+BW$5*temphigh!$I276^6)*(M166/M$56)^$BW$1</f>
        <v>-9.1265303502676325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>
      <c r="A167" s="2">
        <f t="shared" si="92"/>
        <v>2121</v>
      </c>
      <c r="B167" s="5">
        <f t="shared" si="130"/>
        <v>1165.0995189597381</v>
      </c>
      <c r="C167" s="5">
        <f t="shared" si="130"/>
        <v>2962.6360222028625</v>
      </c>
      <c r="D167" s="5">
        <f t="shared" si="130"/>
        <v>4365.3411627293717</v>
      </c>
      <c r="E167" s="15">
        <f t="shared" si="131"/>
        <v>1.3834012352829029E-5</v>
      </c>
      <c r="F167" s="15">
        <f t="shared" si="131"/>
        <v>2.7253931981420906E-5</v>
      </c>
      <c r="G167" s="15">
        <f t="shared" si="131"/>
        <v>5.5637932659432604E-5</v>
      </c>
      <c r="H167" s="5">
        <f t="shared" si="95"/>
        <v>189953.87208900388</v>
      </c>
      <c r="I167" s="5">
        <f t="shared" si="95"/>
        <v>74444.695644691368</v>
      </c>
      <c r="J167" s="5">
        <f t="shared" si="95"/>
        <v>27798.828142673097</v>
      </c>
      <c r="K167" s="5">
        <f t="shared" si="96"/>
        <v>163036.6067429198</v>
      </c>
      <c r="L167" s="5">
        <f t="shared" si="96"/>
        <v>25127.85745085829</v>
      </c>
      <c r="M167" s="5">
        <f t="shared" si="96"/>
        <v>6368.0768825161531</v>
      </c>
      <c r="N167" s="15">
        <f t="shared" si="97"/>
        <v>4.7400643110047103E-3</v>
      </c>
      <c r="O167" s="15">
        <f t="shared" si="97"/>
        <v>8.3495245243629945E-3</v>
      </c>
      <c r="P167" s="15">
        <f t="shared" si="97"/>
        <v>7.8026868836886809E-3</v>
      </c>
      <c r="Q167" s="5">
        <f t="shared" si="98"/>
        <v>8064.2390267579995</v>
      </c>
      <c r="R167" s="5">
        <f t="shared" si="98"/>
        <v>11448.261529979252</v>
      </c>
      <c r="S167" s="5">
        <f t="shared" si="98"/>
        <v>6162.4293864620495</v>
      </c>
      <c r="T167" s="5">
        <f t="shared" si="132"/>
        <v>42.453670136186844</v>
      </c>
      <c r="U167" s="5">
        <f t="shared" si="132"/>
        <v>153.78209865507893</v>
      </c>
      <c r="V167" s="5">
        <f t="shared" si="132"/>
        <v>221.67946630103808</v>
      </c>
      <c r="W167" s="15">
        <f t="shared" si="100"/>
        <v>-1.0734613539272964E-2</v>
      </c>
      <c r="X167" s="15">
        <f t="shared" si="100"/>
        <v>-1.217998157191269E-2</v>
      </c>
      <c r="Y167" s="15">
        <f t="shared" si="100"/>
        <v>-9.7425357312937999E-3</v>
      </c>
      <c r="Z167" s="5">
        <f t="shared" si="105"/>
        <v>7151.4155377878169</v>
      </c>
      <c r="AA167" s="5">
        <f t="shared" si="105"/>
        <v>23279.9361925827</v>
      </c>
      <c r="AB167" s="5">
        <f t="shared" si="105"/>
        <v>35022.124505623797</v>
      </c>
      <c r="AC167" s="16">
        <f t="shared" ref="AC167:AE182" si="135">AC166*(1+AF167)</f>
        <v>1.4752654307537936</v>
      </c>
      <c r="AD167" s="16">
        <f t="shared" si="135"/>
        <v>2.9717152894988792</v>
      </c>
      <c r="AE167" s="16">
        <f t="shared" si="135"/>
        <v>6.9254843370629224</v>
      </c>
      <c r="AF167" s="15">
        <f t="shared" si="112"/>
        <v>-4.0504037456468023E-3</v>
      </c>
      <c r="AG167" s="15">
        <f t="shared" si="112"/>
        <v>2.9673830763510267E-4</v>
      </c>
      <c r="AH167" s="15">
        <f t="shared" si="112"/>
        <v>9.7937136394747881E-3</v>
      </c>
      <c r="AI167" s="1">
        <f t="shared" si="128"/>
        <v>358685.80279403547</v>
      </c>
      <c r="AJ167" s="1">
        <f t="shared" si="128"/>
        <v>135923.15837346204</v>
      </c>
      <c r="AK167" s="1">
        <f t="shared" si="128"/>
        <v>51043.426163496755</v>
      </c>
      <c r="AL167" s="14">
        <f t="shared" si="133"/>
        <v>59.637030525258531</v>
      </c>
      <c r="AM167" s="14">
        <f t="shared" si="133"/>
        <v>13.058474986146738</v>
      </c>
      <c r="AN167" s="14">
        <f t="shared" si="133"/>
        <v>4.3008593114597948</v>
      </c>
      <c r="AO167" s="11">
        <f t="shared" si="134"/>
        <v>6.7580106205951604E-3</v>
      </c>
      <c r="AP167" s="11">
        <f t="shared" si="134"/>
        <v>8.5133109800775431E-3</v>
      </c>
      <c r="AQ167" s="11">
        <f t="shared" si="134"/>
        <v>7.7226472198644288E-3</v>
      </c>
      <c r="AR167" s="1">
        <f t="shared" si="106"/>
        <v>189953.87208900388</v>
      </c>
      <c r="AS167" s="1">
        <f t="shared" si="103"/>
        <v>74444.695644691368</v>
      </c>
      <c r="AT167" s="1">
        <f t="shared" si="104"/>
        <v>27798.828142673097</v>
      </c>
      <c r="AU167" s="1">
        <f t="shared" si="113"/>
        <v>37990.774417800778</v>
      </c>
      <c r="AV167" s="1">
        <f t="shared" si="113"/>
        <v>14888.939128938275</v>
      </c>
      <c r="AW167" s="1">
        <f t="shared" si="113"/>
        <v>5559.7656285346202</v>
      </c>
      <c r="AX167" s="1">
        <f t="shared" si="114"/>
        <v>130429.28539433586</v>
      </c>
      <c r="AY167" s="1">
        <f t="shared" si="114"/>
        <v>20102.285960686633</v>
      </c>
      <c r="AZ167" s="1">
        <f t="shared" si="114"/>
        <v>5094.4615060129217</v>
      </c>
      <c r="BA167" s="1">
        <f t="shared" si="115"/>
        <v>13723.225447122453</v>
      </c>
      <c r="BB167" s="1">
        <f t="shared" si="115"/>
        <v>29355.542158345444</v>
      </c>
      <c r="BC167" s="1">
        <f t="shared" si="115"/>
        <v>37262.156007713245</v>
      </c>
      <c r="BD167" s="1">
        <f t="shared" si="116"/>
        <v>3500.991057037003</v>
      </c>
      <c r="BE167" s="2">
        <f t="shared" si="129"/>
        <v>0.40250950903973925</v>
      </c>
      <c r="BF167" s="2">
        <f t="shared" si="129"/>
        <v>0.31839023806359795</v>
      </c>
      <c r="BG167" s="2">
        <f t="shared" si="129"/>
        <v>0.18099193288069168</v>
      </c>
      <c r="BH167" s="2">
        <f t="shared" si="109"/>
        <v>0.25406349895641084</v>
      </c>
      <c r="BI167" s="2">
        <f t="shared" si="117"/>
        <v>1.6201390486741196E-2</v>
      </c>
      <c r="BJ167" s="2">
        <f t="shared" si="117"/>
        <v>1.0137234369419459E-2</v>
      </c>
      <c r="BK167" s="2">
        <f t="shared" si="117"/>
        <v>3.2758079767888806E-3</v>
      </c>
      <c r="BL167" s="2">
        <f t="shared" si="110"/>
        <v>3077.5168561824412</v>
      </c>
      <c r="BM167" s="2">
        <f t="shared" si="110"/>
        <v>754.6633273103364</v>
      </c>
      <c r="BN167" s="2">
        <f t="shared" si="110"/>
        <v>91.063622975151759</v>
      </c>
      <c r="BO167" s="2">
        <f t="shared" si="118"/>
        <v>2138.2686935401775</v>
      </c>
      <c r="BP167" s="2">
        <f t="shared" si="118"/>
        <v>203.62997709965634</v>
      </c>
      <c r="BQ167" s="2">
        <f t="shared" si="118"/>
        <v>28.732486725941737</v>
      </c>
      <c r="BR167" s="11">
        <f t="shared" si="119"/>
        <v>3.5929410858734218E-2</v>
      </c>
      <c r="BS167" s="17">
        <f t="shared" si="107"/>
        <v>1.0050736367578359E-2</v>
      </c>
      <c r="BT167" s="17">
        <f t="shared" si="108"/>
        <v>4.3576684205091872E-2</v>
      </c>
      <c r="BU167" s="12">
        <f>(BU$3*temphigh!$I277+BU$4*temphigh!$I277^2+BU$5*temphigh!$I277^6)*(K167/K$56)^$BW$1</f>
        <v>-11.745461046173787</v>
      </c>
      <c r="BV167" s="12">
        <f>(BV$3*temphigh!$I277+BV$4*temphigh!$I277^2+BV$5*temphigh!$I277^6)*(L167/L$56)^$BW$1</f>
        <v>-9.6498296359368076</v>
      </c>
      <c r="BW167" s="12">
        <f>(BW$3*temphigh!$I277+BW$4*temphigh!$I277^2+BW$5*temphigh!$I277^6)*(M167/M$56)^$BW$1</f>
        <v>-9.2823128609504817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>
      <c r="A168" s="2">
        <f t="shared" si="92"/>
        <v>2122</v>
      </c>
      <c r="B168" s="5">
        <f t="shared" si="130"/>
        <v>1165.1148310608187</v>
      </c>
      <c r="C168" s="5">
        <f t="shared" si="130"/>
        <v>2962.7127285094657</v>
      </c>
      <c r="D168" s="5">
        <f t="shared" si="130"/>
        <v>4365.5718973591365</v>
      </c>
      <c r="E168" s="15">
        <f t="shared" si="131"/>
        <v>1.3142311735187577E-5</v>
      </c>
      <c r="F168" s="15">
        <f t="shared" si="131"/>
        <v>2.5891235382349859E-5</v>
      </c>
      <c r="G168" s="15">
        <f t="shared" si="131"/>
        <v>5.2856036026460972E-5</v>
      </c>
      <c r="H168" s="5">
        <f t="shared" si="95"/>
        <v>190832.58702843511</v>
      </c>
      <c r="I168" s="5">
        <f t="shared" si="95"/>
        <v>75058.708792005826</v>
      </c>
      <c r="J168" s="5">
        <f t="shared" si="95"/>
        <v>28014.075196548329</v>
      </c>
      <c r="K168" s="5">
        <f t="shared" si="96"/>
        <v>163788.65150543579</v>
      </c>
      <c r="L168" s="5">
        <f t="shared" si="96"/>
        <v>25334.453816508798</v>
      </c>
      <c r="M168" s="5">
        <f t="shared" si="96"/>
        <v>6417.0458888776684</v>
      </c>
      <c r="N168" s="15">
        <f t="shared" si="97"/>
        <v>4.6127356152709797E-3</v>
      </c>
      <c r="O168" s="15">
        <f t="shared" si="97"/>
        <v>8.2218058604694999E-3</v>
      </c>
      <c r="P168" s="15">
        <f t="shared" si="97"/>
        <v>7.6897636861077423E-3</v>
      </c>
      <c r="Q168" s="5">
        <f t="shared" si="98"/>
        <v>8014.576760239227</v>
      </c>
      <c r="R168" s="5">
        <f t="shared" si="98"/>
        <v>11402.096060523332</v>
      </c>
      <c r="S168" s="5">
        <f t="shared" si="98"/>
        <v>6149.6426766054883</v>
      </c>
      <c r="T168" s="5">
        <f t="shared" si="132"/>
        <v>41.997946393951104</v>
      </c>
      <c r="U168" s="5">
        <f t="shared" si="132"/>
        <v>151.90903552737001</v>
      </c>
      <c r="V168" s="5">
        <f t="shared" si="132"/>
        <v>219.51974617970606</v>
      </c>
      <c r="W168" s="15">
        <f t="shared" si="100"/>
        <v>-1.0734613539272964E-2</v>
      </c>
      <c r="X168" s="15">
        <f t="shared" si="100"/>
        <v>-1.217998157191269E-2</v>
      </c>
      <c r="Y168" s="15">
        <f t="shared" si="100"/>
        <v>-9.7425357312937999E-3</v>
      </c>
      <c r="Z168" s="5">
        <f t="shared" si="105"/>
        <v>7079.4890703583342</v>
      </c>
      <c r="AA168" s="5">
        <f t="shared" si="105"/>
        <v>23195.908943830276</v>
      </c>
      <c r="AB168" s="5">
        <f t="shared" si="105"/>
        <v>35295.793466051269</v>
      </c>
      <c r="AC168" s="16">
        <f t="shared" si="135"/>
        <v>1.4692900101272452</v>
      </c>
      <c r="AD168" s="16">
        <f t="shared" si="135"/>
        <v>2.9725971112646583</v>
      </c>
      <c r="AE168" s="16">
        <f t="shared" si="135"/>
        <v>6.9933105474747848</v>
      </c>
      <c r="AF168" s="15">
        <f t="shared" si="112"/>
        <v>-4.0504037456468023E-3</v>
      </c>
      <c r="AG168" s="15">
        <f t="shared" si="112"/>
        <v>2.9673830763510267E-4</v>
      </c>
      <c r="AH168" s="15">
        <f t="shared" si="112"/>
        <v>9.7937136394747881E-3</v>
      </c>
      <c r="AI168" s="1">
        <f t="shared" ref="AI168:AK183" si="136">(1-$AI$5)*AI167+AU167</f>
        <v>360807.9969324327</v>
      </c>
      <c r="AJ168" s="1">
        <f t="shared" si="136"/>
        <v>137219.78166505409</v>
      </c>
      <c r="AK168" s="1">
        <f t="shared" si="136"/>
        <v>51498.849175681695</v>
      </c>
      <c r="AL168" s="14">
        <f t="shared" si="133"/>
        <v>60.036027934072273</v>
      </c>
      <c r="AM168" s="14">
        <f t="shared" si="133"/>
        <v>13.168534136044544</v>
      </c>
      <c r="AN168" s="14">
        <f t="shared" si="133"/>
        <v>4.3337411904724208</v>
      </c>
      <c r="AO168" s="11">
        <f t="shared" si="134"/>
        <v>6.690430514389209E-3</v>
      </c>
      <c r="AP168" s="11">
        <f t="shared" si="134"/>
        <v>8.4281778702767676E-3</v>
      </c>
      <c r="AQ168" s="11">
        <f t="shared" si="134"/>
        <v>7.6454207476657843E-3</v>
      </c>
      <c r="AR168" s="1">
        <f t="shared" si="106"/>
        <v>190832.58702843511</v>
      </c>
      <c r="AS168" s="1">
        <f t="shared" si="103"/>
        <v>75058.708792005826</v>
      </c>
      <c r="AT168" s="1">
        <f t="shared" si="104"/>
        <v>28014.075196548329</v>
      </c>
      <c r="AU168" s="1">
        <f t="shared" si="113"/>
        <v>38166.517405687024</v>
      </c>
      <c r="AV168" s="1">
        <f t="shared" si="113"/>
        <v>15011.741758401165</v>
      </c>
      <c r="AW168" s="1">
        <f t="shared" si="113"/>
        <v>5602.8150393096657</v>
      </c>
      <c r="AX168" s="1">
        <f t="shared" si="114"/>
        <v>131030.92120434863</v>
      </c>
      <c r="AY168" s="1">
        <f t="shared" si="114"/>
        <v>20267.563053207039</v>
      </c>
      <c r="AZ168" s="1">
        <f t="shared" si="114"/>
        <v>5133.6367111021345</v>
      </c>
      <c r="BA168" s="1">
        <f t="shared" si="115"/>
        <v>13728.767811426122</v>
      </c>
      <c r="BB168" s="1">
        <f t="shared" si="115"/>
        <v>29380.561467116324</v>
      </c>
      <c r="BC168" s="1">
        <f t="shared" si="115"/>
        <v>37297.567338207758</v>
      </c>
      <c r="BD168" s="1">
        <f t="shared" si="116"/>
        <v>3401.8115939607701</v>
      </c>
      <c r="BE168" s="2">
        <f t="shared" ref="BE168:BG183" si="137">BE167</f>
        <v>0.40250950903973925</v>
      </c>
      <c r="BF168" s="2">
        <f t="shared" si="137"/>
        <v>0.31839023806359795</v>
      </c>
      <c r="BG168" s="2">
        <f t="shared" si="137"/>
        <v>0.18099193288069168</v>
      </c>
      <c r="BH168" s="2">
        <f t="shared" si="109"/>
        <v>0.25351326012853609</v>
      </c>
      <c r="BI168" s="2">
        <f t="shared" si="117"/>
        <v>1.6201390486741196E-2</v>
      </c>
      <c r="BJ168" s="2">
        <f t="shared" si="117"/>
        <v>1.0137234369419459E-2</v>
      </c>
      <c r="BK168" s="2">
        <f t="shared" si="117"/>
        <v>3.2758079767888806E-3</v>
      </c>
      <c r="BL168" s="2">
        <f t="shared" si="110"/>
        <v>3091.7532600426998</v>
      </c>
      <c r="BM168" s="2">
        <f t="shared" si="110"/>
        <v>760.88772249056797</v>
      </c>
      <c r="BN168" s="2">
        <f t="shared" si="110"/>
        <v>91.768730991216543</v>
      </c>
      <c r="BO168" s="2">
        <f t="shared" si="118"/>
        <v>2169.9851543018444</v>
      </c>
      <c r="BP168" s="2">
        <f t="shared" si="118"/>
        <v>206.05323308435791</v>
      </c>
      <c r="BQ168" s="2">
        <f t="shared" si="118"/>
        <v>28.730458333881277</v>
      </c>
      <c r="BR168" s="11">
        <f t="shared" si="119"/>
        <v>3.5807055870323817E-2</v>
      </c>
      <c r="BS168" s="17">
        <f t="shared" si="107"/>
        <v>9.7021440478717528E-3</v>
      </c>
      <c r="BT168" s="17">
        <f t="shared" si="108"/>
        <v>4.2307460393293077E-2</v>
      </c>
      <c r="BU168" s="12">
        <f>(BU$3*temphigh!$I278+BU$4*temphigh!$I278^2+BU$5*temphigh!$I278^6)*(K168/K$56)^$BW$1</f>
        <v>-12.028778818530061</v>
      </c>
      <c r="BV168" s="12">
        <f>(BV$3*temphigh!$I278+BV$4*temphigh!$I278^2+BV$5*temphigh!$I278^6)*(L168/L$56)^$BW$1</f>
        <v>-9.8383608284732595</v>
      </c>
      <c r="BW168" s="12">
        <f>(BW$3*temphigh!$I278+BW$4*temphigh!$I278^2+BW$5*temphigh!$I278^6)*(M168/M$56)^$BW$1</f>
        <v>-9.4387515863878662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>
      <c r="A169" s="2">
        <f t="shared" si="92"/>
        <v>2123</v>
      </c>
      <c r="B169" s="5">
        <f t="shared" si="130"/>
        <v>1165.12937774802</v>
      </c>
      <c r="C169" s="5">
        <f t="shared" si="130"/>
        <v>2962.7856013874584</v>
      </c>
      <c r="D169" s="5">
        <f t="shared" si="130"/>
        <v>4365.791106843345</v>
      </c>
      <c r="E169" s="15">
        <f t="shared" si="131"/>
        <v>1.2485196148428198E-5</v>
      </c>
      <c r="F169" s="15">
        <f t="shared" si="131"/>
        <v>2.4596673613232366E-5</v>
      </c>
      <c r="G169" s="15">
        <f t="shared" si="131"/>
        <v>5.0213234225137924E-5</v>
      </c>
      <c r="H169" s="5">
        <f t="shared" si="95"/>
        <v>191691.13248131203</v>
      </c>
      <c r="I169" s="5">
        <f t="shared" si="95"/>
        <v>75668.203376834164</v>
      </c>
      <c r="J169" s="5">
        <f t="shared" si="95"/>
        <v>28227.785666059372</v>
      </c>
      <c r="K169" s="5">
        <f t="shared" si="96"/>
        <v>164523.4736521841</v>
      </c>
      <c r="L169" s="5">
        <f t="shared" si="96"/>
        <v>25539.547425031058</v>
      </c>
      <c r="M169" s="5">
        <f t="shared" si="96"/>
        <v>6465.6748285121857</v>
      </c>
      <c r="N169" s="15">
        <f t="shared" si="97"/>
        <v>4.4864045218904192E-3</v>
      </c>
      <c r="O169" s="15">
        <f t="shared" si="97"/>
        <v>8.0954422782391067E-3</v>
      </c>
      <c r="P169" s="15">
        <f t="shared" si="97"/>
        <v>7.5780881852198778E-3</v>
      </c>
      <c r="Q169" s="5">
        <f t="shared" si="98"/>
        <v>7964.2134624172777</v>
      </c>
      <c r="R169" s="5">
        <f t="shared" si="98"/>
        <v>11354.678758264921</v>
      </c>
      <c r="S169" s="5">
        <f t="shared" si="98"/>
        <v>6136.1861730299797</v>
      </c>
      <c r="T169" s="5">
        <f t="shared" si="132"/>
        <v>41.547114669968934</v>
      </c>
      <c r="U169" s="5">
        <f t="shared" si="132"/>
        <v>150.05878627403962</v>
      </c>
      <c r="V169" s="5">
        <f t="shared" si="132"/>
        <v>217.38106720882573</v>
      </c>
      <c r="W169" s="15">
        <f t="shared" si="100"/>
        <v>-1.0734613539272964E-2</v>
      </c>
      <c r="X169" s="15">
        <f t="shared" si="100"/>
        <v>-1.217998157191269E-2</v>
      </c>
      <c r="Y169" s="15">
        <f t="shared" si="100"/>
        <v>-9.7425357312937999E-3</v>
      </c>
      <c r="Z169" s="5">
        <f t="shared" si="105"/>
        <v>7007.3930214927996</v>
      </c>
      <c r="AA169" s="5">
        <f t="shared" si="105"/>
        <v>23109.22608045275</v>
      </c>
      <c r="AB169" s="5">
        <f t="shared" si="105"/>
        <v>35567.516224030442</v>
      </c>
      <c r="AC169" s="16">
        <f t="shared" si="135"/>
        <v>1.4633387923667844</v>
      </c>
      <c r="AD169" s="16">
        <f t="shared" si="135"/>
        <v>2.9734791947007362</v>
      </c>
      <c r="AE169" s="16">
        <f t="shared" si="135"/>
        <v>7.0618010283686719</v>
      </c>
      <c r="AF169" s="15">
        <f t="shared" si="112"/>
        <v>-4.0504037456468023E-3</v>
      </c>
      <c r="AG169" s="15">
        <f t="shared" si="112"/>
        <v>2.9673830763510267E-4</v>
      </c>
      <c r="AH169" s="15">
        <f t="shared" si="112"/>
        <v>9.7937136394747881E-3</v>
      </c>
      <c r="AI169" s="1">
        <f t="shared" si="136"/>
        <v>362893.71464487643</v>
      </c>
      <c r="AJ169" s="1">
        <f t="shared" si="136"/>
        <v>138509.54525694984</v>
      </c>
      <c r="AK169" s="1">
        <f t="shared" si="136"/>
        <v>51951.779297423192</v>
      </c>
      <c r="AL169" s="14">
        <f t="shared" si="133"/>
        <v>60.433678138592583</v>
      </c>
      <c r="AM169" s="14">
        <f t="shared" si="133"/>
        <v>13.278411016554045</v>
      </c>
      <c r="AN169" s="14">
        <f t="shared" si="133"/>
        <v>4.3665431325369468</v>
      </c>
      <c r="AO169" s="11">
        <f t="shared" si="134"/>
        <v>6.6235262092453166E-3</v>
      </c>
      <c r="AP169" s="11">
        <f t="shared" si="134"/>
        <v>8.3438960915740001E-3</v>
      </c>
      <c r="AQ169" s="11">
        <f t="shared" si="134"/>
        <v>7.5689665401891268E-3</v>
      </c>
      <c r="AR169" s="1">
        <f t="shared" si="106"/>
        <v>191691.13248131203</v>
      </c>
      <c r="AS169" s="1">
        <f t="shared" si="103"/>
        <v>75668.203376834164</v>
      </c>
      <c r="AT169" s="1">
        <f t="shared" si="104"/>
        <v>28227.785666059372</v>
      </c>
      <c r="AU169" s="1">
        <f t="shared" si="113"/>
        <v>38338.22649626241</v>
      </c>
      <c r="AV169" s="1">
        <f t="shared" si="113"/>
        <v>15133.640675366834</v>
      </c>
      <c r="AW169" s="1">
        <f t="shared" si="113"/>
        <v>5645.5571332118743</v>
      </c>
      <c r="AX169" s="1">
        <f t="shared" si="114"/>
        <v>131618.77892174726</v>
      </c>
      <c r="AY169" s="1">
        <f t="shared" si="114"/>
        <v>20431.637940024844</v>
      </c>
      <c r="AZ169" s="1">
        <f t="shared" si="114"/>
        <v>5172.5398628097482</v>
      </c>
      <c r="BA169" s="1">
        <f t="shared" si="115"/>
        <v>13734.154768687036</v>
      </c>
      <c r="BB169" s="1">
        <f t="shared" si="115"/>
        <v>29405.172626984768</v>
      </c>
      <c r="BC169" s="1">
        <f t="shared" si="115"/>
        <v>37332.399791375989</v>
      </c>
      <c r="BD169" s="1">
        <f t="shared" si="116"/>
        <v>3305.3926317921464</v>
      </c>
      <c r="BE169" s="2">
        <f t="shared" si="137"/>
        <v>0.40250950903973925</v>
      </c>
      <c r="BF169" s="2">
        <f t="shared" si="137"/>
        <v>0.31839023806359795</v>
      </c>
      <c r="BG169" s="2">
        <f t="shared" si="137"/>
        <v>0.18099193288069168</v>
      </c>
      <c r="BH169" s="2">
        <f t="shared" si="109"/>
        <v>0.25296409467282821</v>
      </c>
      <c r="BI169" s="2">
        <f t="shared" si="117"/>
        <v>1.6201390486741196E-2</v>
      </c>
      <c r="BJ169" s="2">
        <f t="shared" si="117"/>
        <v>1.0137234369419459E-2</v>
      </c>
      <c r="BK169" s="2">
        <f t="shared" si="117"/>
        <v>3.2758079767888806E-3</v>
      </c>
      <c r="BL169" s="2">
        <f t="shared" si="110"/>
        <v>3105.6628901753747</v>
      </c>
      <c r="BM169" s="2">
        <f t="shared" si="110"/>
        <v>767.06631194386489</v>
      </c>
      <c r="BN169" s="2">
        <f t="shared" si="110"/>
        <v>92.468805451964116</v>
      </c>
      <c r="BO169" s="2">
        <f t="shared" si="118"/>
        <v>2202.1742860909922</v>
      </c>
      <c r="BP169" s="2">
        <f t="shared" si="118"/>
        <v>208.50561765349238</v>
      </c>
      <c r="BQ169" s="2">
        <f t="shared" si="118"/>
        <v>28.728469294632273</v>
      </c>
      <c r="BR169" s="11">
        <f t="shared" si="119"/>
        <v>3.5685774263004538E-2</v>
      </c>
      <c r="BS169" s="17">
        <f t="shared" si="107"/>
        <v>9.3667483658137936E-3</v>
      </c>
      <c r="BT169" s="17">
        <f t="shared" si="108"/>
        <v>4.1075204265333086E-2</v>
      </c>
      <c r="BU169" s="12">
        <f>(BU$3*temphigh!$I279+BU$4*temphigh!$I279^2+BU$5*temphigh!$I279^6)*(K169/K$56)^$BW$1</f>
        <v>-12.313950676113205</v>
      </c>
      <c r="BV169" s="12">
        <f>(BV$3*temphigh!$I279+BV$4*temphigh!$I279^2+BV$5*temphigh!$I279^6)*(L169/L$56)^$BW$1</f>
        <v>-10.027744004569685</v>
      </c>
      <c r="BW169" s="12">
        <f>(BW$3*temphigh!$I279+BW$4*temphigh!$I279^2+BW$5*temphigh!$I279^6)*(M169/M$56)^$BW$1</f>
        <v>-9.5958252456388333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>
      <c r="A170" s="2">
        <f t="shared" si="92"/>
        <v>2124</v>
      </c>
      <c r="B170" s="5">
        <f t="shared" ref="B170:D185" si="138">B169*(1+E170)</f>
        <v>1165.1431972733985</v>
      </c>
      <c r="C170" s="5">
        <f t="shared" si="138"/>
        <v>2962.8548323243604</v>
      </c>
      <c r="D170" s="5">
        <f t="shared" si="138"/>
        <v>4365.9993663101995</v>
      </c>
      <c r="E170" s="15">
        <f t="shared" ref="E170:G185" si="139">E169*$E$5</f>
        <v>1.1860936341006788E-5</v>
      </c>
      <c r="F170" s="15">
        <f t="shared" si="139"/>
        <v>2.3366839932570747E-5</v>
      </c>
      <c r="G170" s="15">
        <f t="shared" si="139"/>
        <v>4.7702572513881028E-5</v>
      </c>
      <c r="H170" s="5">
        <f t="shared" si="95"/>
        <v>192529.39269116867</v>
      </c>
      <c r="I170" s="5">
        <f t="shared" si="95"/>
        <v>76273.093146790183</v>
      </c>
      <c r="J170" s="5">
        <f t="shared" si="95"/>
        <v>28439.937463195391</v>
      </c>
      <c r="K170" s="5">
        <f t="shared" si="96"/>
        <v>165240.97050192193</v>
      </c>
      <c r="L170" s="5">
        <f t="shared" si="96"/>
        <v>25743.108408370426</v>
      </c>
      <c r="M170" s="5">
        <f t="shared" si="96"/>
        <v>6513.958220573586</v>
      </c>
      <c r="N170" s="15">
        <f t="shared" si="97"/>
        <v>4.3610606669701735E-3</v>
      </c>
      <c r="O170" s="15">
        <f t="shared" si="97"/>
        <v>7.9704224962051651E-3</v>
      </c>
      <c r="P170" s="15">
        <f t="shared" si="97"/>
        <v>7.467649292921541E-3</v>
      </c>
      <c r="Q170" s="5">
        <f t="shared" si="98"/>
        <v>7913.1741442844977</v>
      </c>
      <c r="R170" s="5">
        <f t="shared" si="98"/>
        <v>11306.042439895193</v>
      </c>
      <c r="S170" s="5">
        <f t="shared" si="98"/>
        <v>6122.0726398978959</v>
      </c>
      <c r="T170" s="5">
        <f t="shared" ref="T170:V185" si="140">T169*(1+W170)</f>
        <v>41.101122450314961</v>
      </c>
      <c r="U170" s="5">
        <f t="shared" si="140"/>
        <v>148.23107302251825</v>
      </c>
      <c r="V170" s="5">
        <f t="shared" si="140"/>
        <v>215.26322439423697</v>
      </c>
      <c r="W170" s="15">
        <f t="shared" si="100"/>
        <v>-1.0734613539272964E-2</v>
      </c>
      <c r="X170" s="15">
        <f t="shared" si="100"/>
        <v>-1.217998157191269E-2</v>
      </c>
      <c r="Y170" s="15">
        <f t="shared" si="100"/>
        <v>-9.7425357312937999E-3</v>
      </c>
      <c r="Z170" s="5">
        <f t="shared" si="105"/>
        <v>6935.1544135850254</v>
      </c>
      <c r="AA170" s="5">
        <f t="shared" si="105"/>
        <v>23019.951822273437</v>
      </c>
      <c r="AB170" s="5">
        <f t="shared" si="105"/>
        <v>35837.26406453002</v>
      </c>
      <c r="AC170" s="16">
        <f t="shared" si="135"/>
        <v>1.4574116794410317</v>
      </c>
      <c r="AD170" s="16">
        <f t="shared" si="135"/>
        <v>2.97436153988476</v>
      </c>
      <c r="AE170" s="16">
        <f t="shared" si="135"/>
        <v>7.1309622854194634</v>
      </c>
      <c r="AF170" s="15">
        <f t="shared" si="112"/>
        <v>-4.0504037456468023E-3</v>
      </c>
      <c r="AG170" s="15">
        <f t="shared" si="112"/>
        <v>2.9673830763510267E-4</v>
      </c>
      <c r="AH170" s="15">
        <f t="shared" si="112"/>
        <v>9.7937136394747881E-3</v>
      </c>
      <c r="AI170" s="1">
        <f t="shared" si="136"/>
        <v>364942.56967665121</v>
      </c>
      <c r="AJ170" s="1">
        <f t="shared" si="136"/>
        <v>139792.23140662169</v>
      </c>
      <c r="AK170" s="1">
        <f t="shared" si="136"/>
        <v>52402.15850089275</v>
      </c>
      <c r="AL170" s="14">
        <f t="shared" ref="AL170:AN185" si="141">AL169*(1+AO170)</f>
        <v>60.829959349153931</v>
      </c>
      <c r="AM170" s="14">
        <f t="shared" si="141"/>
        <v>13.388096761519549</v>
      </c>
      <c r="AN170" s="14">
        <f t="shared" si="141"/>
        <v>4.3992628492147468</v>
      </c>
      <c r="AO170" s="11">
        <f t="shared" ref="AO170:AQ185" si="142">AO$5*AO169</f>
        <v>6.5572909471528634E-3</v>
      </c>
      <c r="AP170" s="11">
        <f t="shared" si="142"/>
        <v>8.2604571306582608E-3</v>
      </c>
      <c r="AQ170" s="11">
        <f t="shared" si="142"/>
        <v>7.4932768747872358E-3</v>
      </c>
      <c r="AR170" s="1">
        <f t="shared" si="106"/>
        <v>192529.39269116867</v>
      </c>
      <c r="AS170" s="1">
        <f t="shared" si="103"/>
        <v>76273.093146790183</v>
      </c>
      <c r="AT170" s="1">
        <f t="shared" si="104"/>
        <v>28439.937463195391</v>
      </c>
      <c r="AU170" s="1">
        <f t="shared" si="113"/>
        <v>38505.878538233737</v>
      </c>
      <c r="AV170" s="1">
        <f t="shared" si="113"/>
        <v>15254.618629358038</v>
      </c>
      <c r="AW170" s="1">
        <f t="shared" si="113"/>
        <v>5687.9874926390785</v>
      </c>
      <c r="AX170" s="1">
        <f t="shared" si="114"/>
        <v>132192.77640153756</v>
      </c>
      <c r="AY170" s="1">
        <f t="shared" si="114"/>
        <v>20594.486726696337</v>
      </c>
      <c r="AZ170" s="1">
        <f t="shared" si="114"/>
        <v>5211.1665764588688</v>
      </c>
      <c r="BA170" s="1">
        <f t="shared" si="115"/>
        <v>13739.387881057779</v>
      </c>
      <c r="BB170" s="1">
        <f t="shared" si="115"/>
        <v>29429.381323277747</v>
      </c>
      <c r="BC170" s="1">
        <f t="shared" si="115"/>
        <v>37366.663260955524</v>
      </c>
      <c r="BD170" s="1">
        <f t="shared" si="116"/>
        <v>3211.6595525327843</v>
      </c>
      <c r="BE170" s="2">
        <f t="shared" si="137"/>
        <v>0.40250950903973925</v>
      </c>
      <c r="BF170" s="2">
        <f t="shared" si="137"/>
        <v>0.31839023806359795</v>
      </c>
      <c r="BG170" s="2">
        <f t="shared" si="137"/>
        <v>0.18099193288069168</v>
      </c>
      <c r="BH170" s="2">
        <f t="shared" si="109"/>
        <v>0.25241603479864388</v>
      </c>
      <c r="BI170" s="2">
        <f t="shared" si="117"/>
        <v>1.6201390486741196E-2</v>
      </c>
      <c r="BJ170" s="2">
        <f t="shared" si="117"/>
        <v>1.0137234369419459E-2</v>
      </c>
      <c r="BK170" s="2">
        <f t="shared" si="117"/>
        <v>3.2758079767888806E-3</v>
      </c>
      <c r="BL170" s="2">
        <f t="shared" si="110"/>
        <v>3119.2438711647601</v>
      </c>
      <c r="BM170" s="2">
        <f t="shared" si="110"/>
        <v>773.19822130957323</v>
      </c>
      <c r="BN170" s="2">
        <f t="shared" si="110"/>
        <v>93.163774001312376</v>
      </c>
      <c r="BO170" s="2">
        <f t="shared" si="118"/>
        <v>2234.8431399318079</v>
      </c>
      <c r="BP170" s="2">
        <f t="shared" si="118"/>
        <v>210.98748140173282</v>
      </c>
      <c r="BQ170" s="2">
        <f t="shared" si="118"/>
        <v>28.726519095883631</v>
      </c>
      <c r="BR170" s="11">
        <f t="shared" si="119"/>
        <v>3.556555897804145E-2</v>
      </c>
      <c r="BS170" s="17">
        <f t="shared" si="107"/>
        <v>9.0440060089453135E-3</v>
      </c>
      <c r="BT170" s="17">
        <f t="shared" si="108"/>
        <v>3.9878839092556392E-2</v>
      </c>
      <c r="BU170" s="12">
        <f>(BU$3*temphigh!$I280+BU$4*temphigh!$I280^2+BU$5*temphigh!$I280^6)*(K170/K$56)^$BW$1</f>
        <v>-12.600943700384949</v>
      </c>
      <c r="BV170" s="12">
        <f>(BV$3*temphigh!$I280+BV$4*temphigh!$I280^2+BV$5*temphigh!$I280^6)*(L170/L$56)^$BW$1</f>
        <v>-10.217953767801403</v>
      </c>
      <c r="BW170" s="12">
        <f>(BW$3*temphigh!$I280+BW$4*temphigh!$I280^2+BW$5*temphigh!$I280^6)*(M170/M$56)^$BW$1</f>
        <v>-9.7535126907501084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>
      <c r="A171" s="2">
        <f t="shared" si="92"/>
        <v>2125</v>
      </c>
      <c r="B171" s="5">
        <f t="shared" si="138"/>
        <v>1165.1563259782249</v>
      </c>
      <c r="C171" s="5">
        <f t="shared" si="138"/>
        <v>2962.9206032512398</v>
      </c>
      <c r="D171" s="5">
        <f t="shared" si="138"/>
        <v>4366.1972222414979</v>
      </c>
      <c r="E171" s="15">
        <f t="shared" si="139"/>
        <v>1.1267889523956449E-5</v>
      </c>
      <c r="F171" s="15">
        <f t="shared" si="139"/>
        <v>2.2198497935942207E-5</v>
      </c>
      <c r="G171" s="15">
        <f t="shared" si="139"/>
        <v>4.5317443888186977E-5</v>
      </c>
      <c r="H171" s="5">
        <f t="shared" si="95"/>
        <v>193347.25930257727</v>
      </c>
      <c r="I171" s="5">
        <f t="shared" si="95"/>
        <v>76873.294344775146</v>
      </c>
      <c r="J171" s="5">
        <f t="shared" si="95"/>
        <v>28650.509229884377</v>
      </c>
      <c r="K171" s="5">
        <f t="shared" si="96"/>
        <v>165941.0458422818</v>
      </c>
      <c r="L171" s="5">
        <f t="shared" si="96"/>
        <v>25945.107763070457</v>
      </c>
      <c r="M171" s="5">
        <f t="shared" si="96"/>
        <v>6561.8907647914066</v>
      </c>
      <c r="N171" s="15">
        <f t="shared" si="97"/>
        <v>4.2366934679298751E-3</v>
      </c>
      <c r="O171" s="15">
        <f t="shared" si="97"/>
        <v>7.8467351920232797E-3</v>
      </c>
      <c r="P171" s="15">
        <f t="shared" si="97"/>
        <v>7.3584359301586133E-3</v>
      </c>
      <c r="Q171" s="5">
        <f t="shared" si="98"/>
        <v>7861.4836671554276</v>
      </c>
      <c r="R171" s="5">
        <f t="shared" si="98"/>
        <v>11256.219884636788</v>
      </c>
      <c r="S171" s="5">
        <f t="shared" si="98"/>
        <v>6107.3148727757443</v>
      </c>
      <c r="T171" s="5">
        <f t="shared" si="140"/>
        <v>40.659917784780497</v>
      </c>
      <c r="U171" s="5">
        <f t="shared" si="140"/>
        <v>146.42562128471914</v>
      </c>
      <c r="V171" s="5">
        <f t="shared" si="140"/>
        <v>213.16601473894261</v>
      </c>
      <c r="W171" s="15">
        <f t="shared" si="100"/>
        <v>-1.0734613539272964E-2</v>
      </c>
      <c r="X171" s="15">
        <f t="shared" si="100"/>
        <v>-1.217998157191269E-2</v>
      </c>
      <c r="Y171" s="15">
        <f t="shared" si="100"/>
        <v>-9.7425357312937999E-3</v>
      </c>
      <c r="Z171" s="5">
        <f t="shared" si="105"/>
        <v>6862.7997479392425</v>
      </c>
      <c r="AA171" s="5">
        <f t="shared" si="105"/>
        <v>22928.150436686192</v>
      </c>
      <c r="AB171" s="5">
        <f t="shared" si="105"/>
        <v>36105.009206924333</v>
      </c>
      <c r="AC171" s="16">
        <f t="shared" si="135"/>
        <v>1.4515085737156743</v>
      </c>
      <c r="AD171" s="16">
        <f t="shared" si="135"/>
        <v>2.9752441468944002</v>
      </c>
      <c r="AE171" s="16">
        <f t="shared" si="135"/>
        <v>7.2008008880167562</v>
      </c>
      <c r="AF171" s="15">
        <f t="shared" si="112"/>
        <v>-4.0504037456468023E-3</v>
      </c>
      <c r="AG171" s="15">
        <f t="shared" si="112"/>
        <v>2.9673830763510267E-4</v>
      </c>
      <c r="AH171" s="15">
        <f t="shared" si="112"/>
        <v>9.7937136394747881E-3</v>
      </c>
      <c r="AI171" s="1">
        <f t="shared" si="136"/>
        <v>366954.19124721986</v>
      </c>
      <c r="AJ171" s="1">
        <f t="shared" si="136"/>
        <v>141067.62689531755</v>
      </c>
      <c r="AK171" s="1">
        <f t="shared" si="136"/>
        <v>52849.930143442551</v>
      </c>
      <c r="AL171" s="14">
        <f t="shared" si="141"/>
        <v>61.22485029349226</v>
      </c>
      <c r="AM171" s="14">
        <f t="shared" si="141"/>
        <v>13.49758264288559</v>
      </c>
      <c r="AN171" s="14">
        <f t="shared" si="141"/>
        <v>4.4318980948431372</v>
      </c>
      <c r="AO171" s="11">
        <f t="shared" si="142"/>
        <v>6.4917180376813351E-3</v>
      </c>
      <c r="AP171" s="11">
        <f t="shared" si="142"/>
        <v>8.1778525593516789E-3</v>
      </c>
      <c r="AQ171" s="11">
        <f t="shared" si="142"/>
        <v>7.4183441060393634E-3</v>
      </c>
      <c r="AR171" s="1">
        <f t="shared" si="106"/>
        <v>193347.25930257727</v>
      </c>
      <c r="AS171" s="1">
        <f t="shared" si="103"/>
        <v>76873.294344775146</v>
      </c>
      <c r="AT171" s="1">
        <f t="shared" si="104"/>
        <v>28650.509229884377</v>
      </c>
      <c r="AU171" s="1">
        <f t="shared" si="113"/>
        <v>38669.451860515452</v>
      </c>
      <c r="AV171" s="1">
        <f t="shared" si="113"/>
        <v>15374.65886895503</v>
      </c>
      <c r="AW171" s="1">
        <f t="shared" si="113"/>
        <v>5730.1018459768757</v>
      </c>
      <c r="AX171" s="1">
        <f t="shared" si="114"/>
        <v>132752.83667382546</v>
      </c>
      <c r="AY171" s="1">
        <f t="shared" si="114"/>
        <v>20756.086210456368</v>
      </c>
      <c r="AZ171" s="1">
        <f t="shared" si="114"/>
        <v>5249.5126118331254</v>
      </c>
      <c r="BA171" s="1">
        <f t="shared" si="115"/>
        <v>13744.468677571471</v>
      </c>
      <c r="BB171" s="1">
        <f t="shared" si="115"/>
        <v>29453.193123710986</v>
      </c>
      <c r="BC171" s="1">
        <f t="shared" si="115"/>
        <v>37400.36737451642</v>
      </c>
      <c r="BD171" s="1">
        <f t="shared" si="116"/>
        <v>3120.5396472610182</v>
      </c>
      <c r="BE171" s="2">
        <f t="shared" si="137"/>
        <v>0.40250950903973925</v>
      </c>
      <c r="BF171" s="2">
        <f t="shared" si="137"/>
        <v>0.31839023806359795</v>
      </c>
      <c r="BG171" s="2">
        <f t="shared" si="137"/>
        <v>0.18099193288069168</v>
      </c>
      <c r="BH171" s="2">
        <f t="shared" si="109"/>
        <v>0.25186911290710079</v>
      </c>
      <c r="BI171" s="2">
        <f t="shared" si="117"/>
        <v>1.6201390486741196E-2</v>
      </c>
      <c r="BJ171" s="2">
        <f t="shared" si="117"/>
        <v>1.0137234369419459E-2</v>
      </c>
      <c r="BK171" s="2">
        <f t="shared" si="117"/>
        <v>3.2758079767888806E-3</v>
      </c>
      <c r="BL171" s="2">
        <f t="shared" si="110"/>
        <v>3132.4944475022585</v>
      </c>
      <c r="BM171" s="2">
        <f t="shared" si="110"/>
        <v>779.28260152235316</v>
      </c>
      <c r="BN171" s="2">
        <f t="shared" si="110"/>
        <v>93.853566674318699</v>
      </c>
      <c r="BO171" s="2">
        <f t="shared" si="118"/>
        <v>2267.9988714351903</v>
      </c>
      <c r="BP171" s="2">
        <f t="shared" si="118"/>
        <v>213.49917914009882</v>
      </c>
      <c r="BQ171" s="2">
        <f t="shared" si="118"/>
        <v>28.72460723559864</v>
      </c>
      <c r="BR171" s="11">
        <f t="shared" si="119"/>
        <v>3.544640267948182E-2</v>
      </c>
      <c r="BS171" s="17">
        <f t="shared" si="107"/>
        <v>8.7333978332289116E-3</v>
      </c>
      <c r="BT171" s="17">
        <f t="shared" si="108"/>
        <v>3.8717319507336305E-2</v>
      </c>
      <c r="BU171" s="12">
        <f>(BU$3*temphigh!$I281+BU$4*temphigh!$I281^2+BU$5*temphigh!$I281^6)*(K171/K$56)^$BW$1</f>
        <v>-12.889725174428197</v>
      </c>
      <c r="BV171" s="12">
        <f>(BV$3*temphigh!$I281+BV$4*temphigh!$I281^2+BV$5*temphigh!$I281^6)*(L171/L$56)^$BW$1</f>
        <v>-10.408964893474861</v>
      </c>
      <c r="BW171" s="12">
        <f>(BW$3*temphigh!$I281+BW$4*temphigh!$I281^2+BW$5*temphigh!$I281^6)*(M171/M$56)^$BW$1</f>
        <v>-9.9117929178497235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>
      <c r="A172" s="2">
        <f t="shared" si="92"/>
        <v>2126</v>
      </c>
      <c r="B172" s="5">
        <f t="shared" si="138"/>
        <v>1165.1687983883462</v>
      </c>
      <c r="C172" s="5">
        <f t="shared" si="138"/>
        <v>2962.9830870187907</v>
      </c>
      <c r="D172" s="5">
        <f t="shared" si="138"/>
        <v>4366.3851938942407</v>
      </c>
      <c r="E172" s="15">
        <f t="shared" si="139"/>
        <v>1.0704495047758627E-5</v>
      </c>
      <c r="F172" s="15">
        <f t="shared" si="139"/>
        <v>2.1088573039145095E-5</v>
      </c>
      <c r="G172" s="15">
        <f t="shared" si="139"/>
        <v>4.3051571693777623E-5</v>
      </c>
      <c r="H172" s="5">
        <f t="shared" si="95"/>
        <v>194144.63125978067</v>
      </c>
      <c r="I172" s="5">
        <f t="shared" si="95"/>
        <v>77468.725707389051</v>
      </c>
      <c r="J172" s="5">
        <f t="shared" si="95"/>
        <v>28859.480335375491</v>
      </c>
      <c r="K172" s="5">
        <f t="shared" si="96"/>
        <v>166623.60983946724</v>
      </c>
      <c r="L172" s="5">
        <f t="shared" si="96"/>
        <v>26145.517349319169</v>
      </c>
      <c r="M172" s="5">
        <f t="shared" si="96"/>
        <v>6609.4673405661297</v>
      </c>
      <c r="N172" s="15">
        <f t="shared" si="97"/>
        <v>4.1132921256514798E-3</v>
      </c>
      <c r="O172" s="15">
        <f t="shared" si="97"/>
        <v>7.7243690054726866E-3</v>
      </c>
      <c r="P172" s="15">
        <f t="shared" si="97"/>
        <v>7.2504370279982133E-3</v>
      </c>
      <c r="Q172" s="5">
        <f t="shared" si="98"/>
        <v>7809.1667286217289</v>
      </c>
      <c r="R172" s="5">
        <f t="shared" si="98"/>
        <v>11205.243812242607</v>
      </c>
      <c r="S172" s="5">
        <f t="shared" si="98"/>
        <v>6091.9256906653673</v>
      </c>
      <c r="T172" s="5">
        <f t="shared" si="140"/>
        <v>40.223449280822265</v>
      </c>
      <c r="U172" s="5">
        <f t="shared" si="140"/>
        <v>144.6421599158154</v>
      </c>
      <c r="V172" s="5">
        <f t="shared" si="140"/>
        <v>211.08923722365097</v>
      </c>
      <c r="W172" s="15">
        <f t="shared" si="100"/>
        <v>-1.0734613539272964E-2</v>
      </c>
      <c r="X172" s="15">
        <f t="shared" si="100"/>
        <v>-1.217998157191269E-2</v>
      </c>
      <c r="Y172" s="15">
        <f t="shared" si="100"/>
        <v>-9.7425357312937999E-3</v>
      </c>
      <c r="Z172" s="5">
        <f t="shared" si="105"/>
        <v>6790.3549985020154</v>
      </c>
      <c r="AA172" s="5">
        <f t="shared" si="105"/>
        <v>22833.886192720041</v>
      </c>
      <c r="AB172" s="5">
        <f t="shared" si="105"/>
        <v>36370.724802155994</v>
      </c>
      <c r="AC172" s="16">
        <f t="shared" si="135"/>
        <v>1.4456293779518579</v>
      </c>
      <c r="AD172" s="16">
        <f t="shared" si="135"/>
        <v>2.976127015807351</v>
      </c>
      <c r="AE172" s="16">
        <f t="shared" si="135"/>
        <v>7.271323469888868</v>
      </c>
      <c r="AF172" s="15">
        <f t="shared" si="112"/>
        <v>-4.0504037456468023E-3</v>
      </c>
      <c r="AG172" s="15">
        <f t="shared" si="112"/>
        <v>2.9673830763510267E-4</v>
      </c>
      <c r="AH172" s="15">
        <f t="shared" si="112"/>
        <v>9.7937136394747881E-3</v>
      </c>
      <c r="AI172" s="1">
        <f t="shared" si="136"/>
        <v>368928.22398301336</v>
      </c>
      <c r="AJ172" s="1">
        <f t="shared" si="136"/>
        <v>142335.52307474083</v>
      </c>
      <c r="AK172" s="1">
        <f t="shared" si="136"/>
        <v>53295.038975075171</v>
      </c>
      <c r="AL172" s="14">
        <f t="shared" si="141"/>
        <v>61.618330213846818</v>
      </c>
      <c r="AM172" s="14">
        <f t="shared" si="141"/>
        <v>13.60686007123916</v>
      </c>
      <c r="AN172" s="14">
        <f t="shared" si="141"/>
        <v>4.4644466665024787</v>
      </c>
      <c r="AO172" s="11">
        <f t="shared" si="142"/>
        <v>6.4268008573045215E-3</v>
      </c>
      <c r="AP172" s="11">
        <f t="shared" si="142"/>
        <v>8.0960740337581612E-3</v>
      </c>
      <c r="AQ172" s="11">
        <f t="shared" si="142"/>
        <v>7.3441606649789701E-3</v>
      </c>
      <c r="AR172" s="1">
        <f t="shared" si="106"/>
        <v>194144.63125978067</v>
      </c>
      <c r="AS172" s="1">
        <f t="shared" si="103"/>
        <v>77468.725707389051</v>
      </c>
      <c r="AT172" s="1">
        <f t="shared" si="104"/>
        <v>28859.480335375491</v>
      </c>
      <c r="AU172" s="1">
        <f t="shared" si="113"/>
        <v>38828.926251956138</v>
      </c>
      <c r="AV172" s="1">
        <f t="shared" si="113"/>
        <v>15493.745141477812</v>
      </c>
      <c r="AW172" s="1">
        <f t="shared" si="113"/>
        <v>5771.8960670750985</v>
      </c>
      <c r="AX172" s="1">
        <f t="shared" si="114"/>
        <v>133298.8878715738</v>
      </c>
      <c r="AY172" s="1">
        <f t="shared" si="114"/>
        <v>20916.413879455329</v>
      </c>
      <c r="AZ172" s="1">
        <f t="shared" si="114"/>
        <v>5287.5738724529037</v>
      </c>
      <c r="BA172" s="1">
        <f t="shared" si="115"/>
        <v>13749.398654912389</v>
      </c>
      <c r="BB172" s="1">
        <f t="shared" si="115"/>
        <v>29476.613482328572</v>
      </c>
      <c r="BC172" s="1">
        <f t="shared" si="115"/>
        <v>37433.521503851873</v>
      </c>
      <c r="BD172" s="1">
        <f t="shared" si="116"/>
        <v>3031.9620731018763</v>
      </c>
      <c r="BE172" s="2">
        <f t="shared" si="137"/>
        <v>0.40250950903973925</v>
      </c>
      <c r="BF172" s="2">
        <f t="shared" si="137"/>
        <v>0.31839023806359795</v>
      </c>
      <c r="BG172" s="2">
        <f t="shared" si="137"/>
        <v>0.18099193288069168</v>
      </c>
      <c r="BH172" s="2">
        <f t="shared" si="109"/>
        <v>0.25132336156288043</v>
      </c>
      <c r="BI172" s="2">
        <f t="shared" si="117"/>
        <v>1.6201390486741196E-2</v>
      </c>
      <c r="BJ172" s="2">
        <f t="shared" si="117"/>
        <v>1.0137234369419459E-2</v>
      </c>
      <c r="BK172" s="2">
        <f t="shared" si="117"/>
        <v>3.2758079767888806E-3</v>
      </c>
      <c r="BL172" s="2">
        <f t="shared" si="110"/>
        <v>3145.4129819440877</v>
      </c>
      <c r="BM172" s="2">
        <f t="shared" si="110"/>
        <v>785.31862879607309</v>
      </c>
      <c r="BN172" s="2">
        <f t="shared" si="110"/>
        <v>94.538115888604878</v>
      </c>
      <c r="BO172" s="2">
        <f t="shared" si="118"/>
        <v>2301.6487423209746</v>
      </c>
      <c r="BP172" s="2">
        <f t="shared" si="118"/>
        <v>216.04106994562341</v>
      </c>
      <c r="BQ172" s="2">
        <f t="shared" si="118"/>
        <v>28.722733221540267</v>
      </c>
      <c r="BR172" s="11">
        <f t="shared" si="119"/>
        <v>3.5328297764024325E-2</v>
      </c>
      <c r="BS172" s="17">
        <f t="shared" si="107"/>
        <v>8.4344277121722721E-3</v>
      </c>
      <c r="BT172" s="17">
        <f t="shared" si="108"/>
        <v>3.75896305896469E-2</v>
      </c>
      <c r="BU172" s="12">
        <f>(BU$3*temphigh!$I282+BU$4*temphigh!$I282^2+BU$5*temphigh!$I282^6)*(K172/K$56)^$BW$1</f>
        <v>-13.180262606376299</v>
      </c>
      <c r="BV172" s="12">
        <f>(BV$3*temphigh!$I282+BV$4*temphigh!$I282^2+BV$5*temphigh!$I282^6)*(L172/L$56)^$BW$1</f>
        <v>-10.600752341766727</v>
      </c>
      <c r="BW172" s="12">
        <f>(BW$3*temphigh!$I282+BW$4*temphigh!$I282^2+BW$5*temphigh!$I282^6)*(M172/M$56)^$BW$1</f>
        <v>-10.070645077744418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>
      <c r="A173" s="2">
        <f t="shared" si="92"/>
        <v>2127</v>
      </c>
      <c r="B173" s="5">
        <f t="shared" si="138"/>
        <v>1165.1806473047968</v>
      </c>
      <c r="C173" s="5">
        <f t="shared" si="138"/>
        <v>2963.042447849773</v>
      </c>
      <c r="D173" s="5">
        <f t="shared" si="138"/>
        <v>4366.5637746521979</v>
      </c>
      <c r="E173" s="15">
        <f t="shared" si="139"/>
        <v>1.0169270295370694E-5</v>
      </c>
      <c r="F173" s="15">
        <f t="shared" si="139"/>
        <v>2.0034144387187839E-5</v>
      </c>
      <c r="G173" s="15">
        <f t="shared" si="139"/>
        <v>4.089899310908874E-5</v>
      </c>
      <c r="H173" s="5">
        <f t="shared" si="95"/>
        <v>194921.41470076531</v>
      </c>
      <c r="I173" s="5">
        <f t="shared" si="95"/>
        <v>78059.308461261928</v>
      </c>
      <c r="J173" s="5">
        <f t="shared" si="95"/>
        <v>29066.830873094968</v>
      </c>
      <c r="K173" s="5">
        <f t="shared" si="96"/>
        <v>167288.57894408223</v>
      </c>
      <c r="L173" s="5">
        <f t="shared" si="96"/>
        <v>26344.309889285647</v>
      </c>
      <c r="M173" s="5">
        <f t="shared" si="96"/>
        <v>6656.6830059433114</v>
      </c>
      <c r="N173" s="15">
        <f t="shared" si="97"/>
        <v>3.9908456265931314E-3</v>
      </c>
      <c r="O173" s="15">
        <f t="shared" si="97"/>
        <v>7.6033125415151392E-3</v>
      </c>
      <c r="P173" s="15">
        <f t="shared" si="97"/>
        <v>7.1436415287797761E-3</v>
      </c>
      <c r="Q173" s="5">
        <f t="shared" si="98"/>
        <v>7756.2478490400126</v>
      </c>
      <c r="R173" s="5">
        <f t="shared" si="98"/>
        <v>11153.14686165282</v>
      </c>
      <c r="S173" s="5">
        <f t="shared" si="98"/>
        <v>6075.9179282021132</v>
      </c>
      <c r="T173" s="5">
        <f t="shared" si="140"/>
        <v>39.791666097576091</v>
      </c>
      <c r="U173" s="5">
        <f t="shared" si="140"/>
        <v>142.88042107351913</v>
      </c>
      <c r="V173" s="5">
        <f t="shared" si="140"/>
        <v>209.03269278750798</v>
      </c>
      <c r="W173" s="15">
        <f t="shared" si="100"/>
        <v>-1.0734613539272964E-2</v>
      </c>
      <c r="X173" s="15">
        <f t="shared" si="100"/>
        <v>-1.217998157191269E-2</v>
      </c>
      <c r="Y173" s="15">
        <f t="shared" si="100"/>
        <v>-9.7425357312937999E-3</v>
      </c>
      <c r="Z173" s="5">
        <f t="shared" si="105"/>
        <v>6717.8456062962941</v>
      </c>
      <c r="AA173" s="5">
        <f t="shared" si="105"/>
        <v>22737.223316340398</v>
      </c>
      <c r="AB173" s="5">
        <f t="shared" si="105"/>
        <v>36634.384929207554</v>
      </c>
      <c r="AC173" s="16">
        <f t="shared" si="135"/>
        <v>1.4397739953045845</v>
      </c>
      <c r="AD173" s="16">
        <f t="shared" si="135"/>
        <v>2.9770101467013288</v>
      </c>
      <c r="AE173" s="16">
        <f t="shared" si="135"/>
        <v>7.3425367297329514</v>
      </c>
      <c r="AF173" s="15">
        <f t="shared" si="112"/>
        <v>-4.0504037456468023E-3</v>
      </c>
      <c r="AG173" s="15">
        <f t="shared" si="112"/>
        <v>2.9673830763510267E-4</v>
      </c>
      <c r="AH173" s="15">
        <f t="shared" si="112"/>
        <v>9.7937136394747881E-3</v>
      </c>
      <c r="AI173" s="1">
        <f t="shared" si="136"/>
        <v>370864.32783666818</v>
      </c>
      <c r="AJ173" s="1">
        <f t="shared" si="136"/>
        <v>143595.71590874458</v>
      </c>
      <c r="AK173" s="1">
        <f t="shared" si="136"/>
        <v>53737.431144642753</v>
      </c>
      <c r="AL173" s="14">
        <f t="shared" si="141"/>
        <v>62.010378863916408</v>
      </c>
      <c r="AM173" s="14">
        <f t="shared" si="141"/>
        <v>13.715920596277861</v>
      </c>
      <c r="AN173" s="14">
        <f t="shared" si="141"/>
        <v>4.4969064039655127</v>
      </c>
      <c r="AO173" s="11">
        <f t="shared" si="142"/>
        <v>6.3625328487314763E-3</v>
      </c>
      <c r="AP173" s="11">
        <f t="shared" si="142"/>
        <v>8.0151132934205803E-3</v>
      </c>
      <c r="AQ173" s="11">
        <f t="shared" si="142"/>
        <v>7.2707190583291802E-3</v>
      </c>
      <c r="AR173" s="1">
        <f t="shared" si="106"/>
        <v>194921.41470076531</v>
      </c>
      <c r="AS173" s="1">
        <f t="shared" si="103"/>
        <v>78059.308461261928</v>
      </c>
      <c r="AT173" s="1">
        <f t="shared" si="104"/>
        <v>29066.830873094968</v>
      </c>
      <c r="AU173" s="1">
        <f t="shared" si="113"/>
        <v>38984.282940153062</v>
      </c>
      <c r="AV173" s="1">
        <f t="shared" si="113"/>
        <v>15611.861692252387</v>
      </c>
      <c r="AW173" s="1">
        <f t="shared" si="113"/>
        <v>5813.3661746189937</v>
      </c>
      <c r="AX173" s="1">
        <f t="shared" si="114"/>
        <v>133830.86315526578</v>
      </c>
      <c r="AY173" s="1">
        <f t="shared" si="114"/>
        <v>21075.44791142852</v>
      </c>
      <c r="AZ173" s="1">
        <f t="shared" si="114"/>
        <v>5325.3464047546495</v>
      </c>
      <c r="BA173" s="1">
        <f t="shared" si="115"/>
        <v>13754.179278139451</v>
      </c>
      <c r="BB173" s="1">
        <f t="shared" si="115"/>
        <v>29499.647743260884</v>
      </c>
      <c r="BC173" s="1">
        <f t="shared" si="115"/>
        <v>37466.134774895232</v>
      </c>
      <c r="BD173" s="1">
        <f t="shared" si="116"/>
        <v>2945.8578108088941</v>
      </c>
      <c r="BE173" s="2">
        <f t="shared" si="137"/>
        <v>0.40250950903973925</v>
      </c>
      <c r="BF173" s="2">
        <f t="shared" si="137"/>
        <v>0.31839023806359795</v>
      </c>
      <c r="BG173" s="2">
        <f t="shared" si="137"/>
        <v>0.18099193288069168</v>
      </c>
      <c r="BH173" s="2">
        <f t="shared" si="109"/>
        <v>0.25077881346662029</v>
      </c>
      <c r="BI173" s="2">
        <f t="shared" si="117"/>
        <v>1.6201390486741196E-2</v>
      </c>
      <c r="BJ173" s="2">
        <f t="shared" si="117"/>
        <v>1.0137234369419459E-2</v>
      </c>
      <c r="BK173" s="2">
        <f t="shared" si="117"/>
        <v>3.2758079767888806E-3</v>
      </c>
      <c r="BL173" s="2">
        <f t="shared" si="110"/>
        <v>3157.9979537951144</v>
      </c>
      <c r="BM173" s="2">
        <f t="shared" si="110"/>
        <v>791.30550458661958</v>
      </c>
      <c r="BN173" s="2">
        <f t="shared" si="110"/>
        <v>95.217356434057805</v>
      </c>
      <c r="BO173" s="2">
        <f t="shared" si="118"/>
        <v>2335.8001219617804</v>
      </c>
      <c r="BP173" s="2">
        <f t="shared" si="118"/>
        <v>218.61351721166284</v>
      </c>
      <c r="BQ173" s="2">
        <f t="shared" si="118"/>
        <v>28.720896570824021</v>
      </c>
      <c r="BR173" s="11">
        <f t="shared" si="119"/>
        <v>3.5211236370559423E-2</v>
      </c>
      <c r="BS173" s="17">
        <f t="shared" si="107"/>
        <v>8.1466214440269035E-3</v>
      </c>
      <c r="BT173" s="17">
        <f t="shared" si="108"/>
        <v>3.649478698023971E-2</v>
      </c>
      <c r="BU173" s="12">
        <f>(BU$3*temphigh!$I283+BU$4*temphigh!$I283^2+BU$5*temphigh!$I283^6)*(K173/K$56)^$BW$1</f>
        <v>-13.472523752049664</v>
      </c>
      <c r="BV173" s="12">
        <f>(BV$3*temphigh!$I283+BV$4*temphigh!$I283^2+BV$5*temphigh!$I283^6)*(L173/L$56)^$BW$1</f>
        <v>-10.79329127025683</v>
      </c>
      <c r="BW173" s="12">
        <f>(BW$3*temphigh!$I283+BW$4*temphigh!$I283^2+BW$5*temphigh!$I283^6)*(M173/M$56)^$BW$1</f>
        <v>-10.230048486026467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>
      <c r="A174" s="2">
        <f t="shared" si="92"/>
        <v>2128</v>
      </c>
      <c r="B174" s="5">
        <f t="shared" si="138"/>
        <v>1165.1919038898948</v>
      </c>
      <c r="C174" s="5">
        <f t="shared" si="138"/>
        <v>2963.0988417689873</v>
      </c>
      <c r="D174" s="5">
        <f t="shared" si="138"/>
        <v>4366.733433310842</v>
      </c>
      <c r="E174" s="15">
        <f t="shared" si="139"/>
        <v>9.6608067806021595E-6</v>
      </c>
      <c r="F174" s="15">
        <f t="shared" si="139"/>
        <v>1.9032437167828447E-5</v>
      </c>
      <c r="G174" s="15">
        <f t="shared" si="139"/>
        <v>3.8854043453634304E-5</v>
      </c>
      <c r="H174" s="5">
        <f t="shared" si="95"/>
        <v>195677.52284702551</v>
      </c>
      <c r="I174" s="5">
        <f t="shared" si="95"/>
        <v>78644.966317374987</v>
      </c>
      <c r="J174" s="5">
        <f t="shared" si="95"/>
        <v>29272.541656996411</v>
      </c>
      <c r="K174" s="5">
        <f t="shared" si="96"/>
        <v>167935.87579331148</v>
      </c>
      <c r="L174" s="5">
        <f t="shared" si="96"/>
        <v>26541.458964771991</v>
      </c>
      <c r="M174" s="5">
        <f t="shared" si="96"/>
        <v>6703.5329964719349</v>
      </c>
      <c r="N174" s="15">
        <f t="shared" si="97"/>
        <v>3.8693427448244222E-3</v>
      </c>
      <c r="O174" s="15">
        <f t="shared" si="97"/>
        <v>7.4835543734066423E-3</v>
      </c>
      <c r="P174" s="15">
        <f t="shared" si="97"/>
        <v>7.0380383874062424E-3</v>
      </c>
      <c r="Q174" s="5">
        <f t="shared" si="98"/>
        <v>7702.7513585537408</v>
      </c>
      <c r="R174" s="5">
        <f t="shared" si="98"/>
        <v>11099.961570317111</v>
      </c>
      <c r="S174" s="5">
        <f t="shared" si="98"/>
        <v>6059.3044280250106</v>
      </c>
      <c r="T174" s="5">
        <f t="shared" si="140"/>
        <v>39.364517939934821</v>
      </c>
      <c r="U174" s="5">
        <f t="shared" si="140"/>
        <v>141.14014017785655</v>
      </c>
      <c r="V174" s="5">
        <f t="shared" si="140"/>
        <v>206.99618430901714</v>
      </c>
      <c r="W174" s="15">
        <f t="shared" si="100"/>
        <v>-1.0734613539272964E-2</v>
      </c>
      <c r="X174" s="15">
        <f t="shared" si="100"/>
        <v>-1.217998157191269E-2</v>
      </c>
      <c r="Y174" s="15">
        <f t="shared" si="100"/>
        <v>-9.7425357312937999E-3</v>
      </c>
      <c r="Z174" s="5">
        <f t="shared" si="105"/>
        <v>6645.2964745428872</v>
      </c>
      <c r="AA174" s="5">
        <f t="shared" si="105"/>
        <v>22638.225947006751</v>
      </c>
      <c r="AB174" s="5">
        <f t="shared" si="105"/>
        <v>36895.964590905787</v>
      </c>
      <c r="AC174" s="16">
        <f t="shared" si="135"/>
        <v>1.433942329321118</v>
      </c>
      <c r="AD174" s="16">
        <f t="shared" si="135"/>
        <v>2.9778935396540733</v>
      </c>
      <c r="AE174" s="16">
        <f t="shared" si="135"/>
        <v>7.4144474318512819</v>
      </c>
      <c r="AF174" s="15">
        <f t="shared" si="112"/>
        <v>-4.0504037456468023E-3</v>
      </c>
      <c r="AG174" s="15">
        <f t="shared" si="112"/>
        <v>2.9673830763510267E-4</v>
      </c>
      <c r="AH174" s="15">
        <f t="shared" si="112"/>
        <v>9.7937136394747881E-3</v>
      </c>
      <c r="AI174" s="1">
        <f t="shared" si="136"/>
        <v>372762.17799315439</v>
      </c>
      <c r="AJ174" s="1">
        <f t="shared" si="136"/>
        <v>144848.00601012251</v>
      </c>
      <c r="AK174" s="1">
        <f t="shared" si="136"/>
        <v>54177.054204797474</v>
      </c>
      <c r="AL174" s="14">
        <f t="shared" si="141"/>
        <v>62.400976505675523</v>
      </c>
      <c r="AM174" s="14">
        <f t="shared" si="141"/>
        <v>13.82475590720556</v>
      </c>
      <c r="AN174" s="14">
        <f t="shared" si="141"/>
        <v>4.5292751896293995</v>
      </c>
      <c r="AO174" s="11">
        <f t="shared" si="142"/>
        <v>6.2989075202441614E-3</v>
      </c>
      <c r="AP174" s="11">
        <f t="shared" si="142"/>
        <v>7.9349621604863745E-3</v>
      </c>
      <c r="AQ174" s="11">
        <f t="shared" si="142"/>
        <v>7.198011867745888E-3</v>
      </c>
      <c r="AR174" s="1">
        <f t="shared" si="106"/>
        <v>195677.52284702551</v>
      </c>
      <c r="AS174" s="1">
        <f t="shared" si="103"/>
        <v>78644.966317374987</v>
      </c>
      <c r="AT174" s="1">
        <f t="shared" si="104"/>
        <v>29272.541656996411</v>
      </c>
      <c r="AU174" s="1">
        <f t="shared" si="113"/>
        <v>39135.5045694051</v>
      </c>
      <c r="AV174" s="1">
        <f t="shared" si="113"/>
        <v>15728.993263474998</v>
      </c>
      <c r="AW174" s="1">
        <f t="shared" si="113"/>
        <v>5854.5083313992827</v>
      </c>
      <c r="AX174" s="1">
        <f t="shared" si="114"/>
        <v>134348.7006346492</v>
      </c>
      <c r="AY174" s="1">
        <f t="shared" si="114"/>
        <v>21233.167171817589</v>
      </c>
      <c r="AZ174" s="1">
        <f t="shared" si="114"/>
        <v>5362.8263971775477</v>
      </c>
      <c r="BA174" s="1">
        <f t="shared" si="115"/>
        <v>13758.811981364895</v>
      </c>
      <c r="BB174" s="1">
        <f t="shared" si="115"/>
        <v>29522.301144309866</v>
      </c>
      <c r="BC174" s="1">
        <f t="shared" si="115"/>
        <v>37498.216077185265</v>
      </c>
      <c r="BD174" s="1">
        <f t="shared" si="116"/>
        <v>2862.1596229757606</v>
      </c>
      <c r="BE174" s="2">
        <f t="shared" si="137"/>
        <v>0.40250950903973925</v>
      </c>
      <c r="BF174" s="2">
        <f t="shared" si="137"/>
        <v>0.31839023806359795</v>
      </c>
      <c r="BG174" s="2">
        <f t="shared" si="137"/>
        <v>0.18099193288069168</v>
      </c>
      <c r="BH174" s="2">
        <f t="shared" si="109"/>
        <v>0.25023550142789069</v>
      </c>
      <c r="BI174" s="2">
        <f t="shared" si="117"/>
        <v>1.6201390486741196E-2</v>
      </c>
      <c r="BJ174" s="2">
        <f t="shared" si="117"/>
        <v>1.0137234369419459E-2</v>
      </c>
      <c r="BK174" s="2">
        <f t="shared" si="117"/>
        <v>3.2758079767888806E-3</v>
      </c>
      <c r="BL174" s="2">
        <f t="shared" si="110"/>
        <v>3170.2479571228819</v>
      </c>
      <c r="BM174" s="2">
        <f t="shared" si="110"/>
        <v>797.24245553432945</v>
      </c>
      <c r="BN174" s="2">
        <f t="shared" si="110"/>
        <v>95.891225460873642</v>
      </c>
      <c r="BO174" s="2">
        <f t="shared" si="118"/>
        <v>2370.4604889486577</v>
      </c>
      <c r="BP174" s="2">
        <f t="shared" si="118"/>
        <v>221.21688869885546</v>
      </c>
      <c r="BQ174" s="2">
        <f t="shared" si="118"/>
        <v>28.719096809498964</v>
      </c>
      <c r="BR174" s="11">
        <f t="shared" si="119"/>
        <v>3.5095210389397086E-2</v>
      </c>
      <c r="BS174" s="17">
        <f t="shared" si="107"/>
        <v>7.8695257139874946E-3</v>
      </c>
      <c r="BT174" s="17">
        <f t="shared" si="108"/>
        <v>3.5431832019650202E-2</v>
      </c>
      <c r="BU174" s="12">
        <f>(BU$3*temphigh!$I284+BU$4*temphigh!$I284^2+BU$5*temphigh!$I284^6)*(K174/K$56)^$BW$1</f>
        <v>-13.766476636808033</v>
      </c>
      <c r="BV174" s="12">
        <f>(BV$3*temphigh!$I284+BV$4*temphigh!$I284^2+BV$5*temphigh!$I284^6)*(L174/L$56)^$BW$1</f>
        <v>-10.986557045862519</v>
      </c>
      <c r="BW174" s="12">
        <f>(BW$3*temphigh!$I284+BW$4*temphigh!$I284^2+BW$5*temphigh!$I284^6)*(M174/M$56)^$BW$1</f>
        <v>-10.389982632695965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>
      <c r="A175" s="2">
        <f t="shared" si="92"/>
        <v>2129</v>
      </c>
      <c r="B175" s="5">
        <f t="shared" si="138"/>
        <v>1165.2025977490482</v>
      </c>
      <c r="C175" s="5">
        <f t="shared" si="138"/>
        <v>2963.1524170118887</v>
      </c>
      <c r="D175" s="5">
        <f t="shared" si="138"/>
        <v>4366.8946152988819</v>
      </c>
      <c r="E175" s="15">
        <f t="shared" si="139"/>
        <v>9.1777664415720506E-6</v>
      </c>
      <c r="F175" s="15">
        <f t="shared" si="139"/>
        <v>1.8080815309437025E-5</v>
      </c>
      <c r="G175" s="15">
        <f t="shared" si="139"/>
        <v>3.6911341280952588E-5</v>
      </c>
      <c r="H175" s="5">
        <f t="shared" si="95"/>
        <v>196412.87588927167</v>
      </c>
      <c r="I175" s="5">
        <f t="shared" si="95"/>
        <v>79225.625463439079</v>
      </c>
      <c r="J175" s="5">
        <f t="shared" si="95"/>
        <v>29476.594217423069</v>
      </c>
      <c r="K175" s="5">
        <f t="shared" si="96"/>
        <v>168565.42910967098</v>
      </c>
      <c r="L175" s="5">
        <f t="shared" si="96"/>
        <v>26736.939014204348</v>
      </c>
      <c r="M175" s="5">
        <f t="shared" si="96"/>
        <v>6750.0127239515741</v>
      </c>
      <c r="N175" s="15">
        <f t="shared" si="97"/>
        <v>3.7487720440052552E-3</v>
      </c>
      <c r="O175" s="15">
        <f t="shared" si="97"/>
        <v>7.3650830458045213E-3</v>
      </c>
      <c r="P175" s="15">
        <f t="shared" si="97"/>
        <v>6.9336165726492371E-3</v>
      </c>
      <c r="Q175" s="5">
        <f t="shared" si="98"/>
        <v>7648.7013846495656</v>
      </c>
      <c r="R175" s="5">
        <f t="shared" si="98"/>
        <v>11045.720354187371</v>
      </c>
      <c r="S175" s="5">
        <f t="shared" si="98"/>
        <v>6042.0980333228163</v>
      </c>
      <c r="T175" s="5">
        <f t="shared" si="140"/>
        <v>38.941955052689842</v>
      </c>
      <c r="U175" s="5">
        <f t="shared" si="140"/>
        <v>139.42105587143308</v>
      </c>
      <c r="V175" s="5">
        <f t="shared" si="140"/>
        <v>204.97951658714507</v>
      </c>
      <c r="W175" s="15">
        <f t="shared" si="100"/>
        <v>-1.0734613539272964E-2</v>
      </c>
      <c r="X175" s="15">
        <f t="shared" si="100"/>
        <v>-1.217998157191269E-2</v>
      </c>
      <c r="Y175" s="15">
        <f t="shared" si="100"/>
        <v>-9.7425357312937999E-3</v>
      </c>
      <c r="Z175" s="5">
        <f t="shared" si="105"/>
        <v>6572.7319644537429</v>
      </c>
      <c r="AA175" s="5">
        <f t="shared" si="105"/>
        <v>22536.958095503767</v>
      </c>
      <c r="AB175" s="5">
        <f t="shared" si="105"/>
        <v>37155.439709085294</v>
      </c>
      <c r="AC175" s="16">
        <f t="shared" si="135"/>
        <v>1.4281342839393942</v>
      </c>
      <c r="AD175" s="16">
        <f t="shared" si="135"/>
        <v>2.9787771947433477</v>
      </c>
      <c r="AE175" s="16">
        <f t="shared" si="135"/>
        <v>7.4870624067937728</v>
      </c>
      <c r="AF175" s="15">
        <f t="shared" si="112"/>
        <v>-4.0504037456468023E-3</v>
      </c>
      <c r="AG175" s="15">
        <f t="shared" si="112"/>
        <v>2.9673830763510267E-4</v>
      </c>
      <c r="AH175" s="15">
        <f t="shared" si="112"/>
        <v>9.7937136394747881E-3</v>
      </c>
      <c r="AI175" s="1">
        <f t="shared" si="136"/>
        <v>374621.46476324409</v>
      </c>
      <c r="AJ175" s="1">
        <f t="shared" si="136"/>
        <v>146092.19867258525</v>
      </c>
      <c r="AK175" s="1">
        <f t="shared" si="136"/>
        <v>54613.857115717008</v>
      </c>
      <c r="AL175" s="14">
        <f t="shared" si="141"/>
        <v>62.790103906055883</v>
      </c>
      <c r="AM175" s="14">
        <f t="shared" si="141"/>
        <v>13.933357833057181</v>
      </c>
      <c r="AN175" s="14">
        <f t="shared" si="141"/>
        <v>4.5615509484309662</v>
      </c>
      <c r="AO175" s="11">
        <f t="shared" si="142"/>
        <v>6.2359184450417196E-3</v>
      </c>
      <c r="AP175" s="11">
        <f t="shared" si="142"/>
        <v>7.8556125388815103E-3</v>
      </c>
      <c r="AQ175" s="11">
        <f t="shared" si="142"/>
        <v>7.1260317490684294E-3</v>
      </c>
      <c r="AR175" s="1">
        <f t="shared" si="106"/>
        <v>196412.87588927167</v>
      </c>
      <c r="AS175" s="1">
        <f t="shared" si="103"/>
        <v>79225.625463439079</v>
      </c>
      <c r="AT175" s="1">
        <f t="shared" si="104"/>
        <v>29476.594217423069</v>
      </c>
      <c r="AU175" s="1">
        <f t="shared" si="113"/>
        <v>39282.575177854334</v>
      </c>
      <c r="AV175" s="1">
        <f t="shared" si="113"/>
        <v>15845.125092687817</v>
      </c>
      <c r="AW175" s="1">
        <f t="shared" si="113"/>
        <v>5895.3188434846143</v>
      </c>
      <c r="AX175" s="1">
        <f t="shared" si="114"/>
        <v>134852.34328773679</v>
      </c>
      <c r="AY175" s="1">
        <f t="shared" si="114"/>
        <v>21389.55121136348</v>
      </c>
      <c r="AZ175" s="1">
        <f t="shared" si="114"/>
        <v>5400.0101791612597</v>
      </c>
      <c r="BA175" s="1">
        <f t="shared" si="115"/>
        <v>13763.298168390342</v>
      </c>
      <c r="BB175" s="1">
        <f t="shared" si="115"/>
        <v>29544.578820369868</v>
      </c>
      <c r="BC175" s="1">
        <f t="shared" si="115"/>
        <v>37529.774072900022</v>
      </c>
      <c r="BD175" s="1">
        <f t="shared" si="116"/>
        <v>2780.8020128930511</v>
      </c>
      <c r="BE175" s="2">
        <f t="shared" si="137"/>
        <v>0.40250950903973925</v>
      </c>
      <c r="BF175" s="2">
        <f t="shared" si="137"/>
        <v>0.31839023806359795</v>
      </c>
      <c r="BG175" s="2">
        <f t="shared" si="137"/>
        <v>0.18099193288069168</v>
      </c>
      <c r="BH175" s="2">
        <f t="shared" si="109"/>
        <v>0.24969345833874781</v>
      </c>
      <c r="BI175" s="2">
        <f t="shared" si="117"/>
        <v>1.6201390486741196E-2</v>
      </c>
      <c r="BJ175" s="2">
        <f t="shared" si="117"/>
        <v>1.0137234369419459E-2</v>
      </c>
      <c r="BK175" s="2">
        <f t="shared" si="117"/>
        <v>3.2758079767888806E-3</v>
      </c>
      <c r="BL175" s="2">
        <f t="shared" si="110"/>
        <v>3182.1616989059253</v>
      </c>
      <c r="BM175" s="2">
        <f t="shared" si="110"/>
        <v>803.12873338672807</v>
      </c>
      <c r="BN175" s="2">
        <f t="shared" si="110"/>
        <v>96.559662466003488</v>
      </c>
      <c r="BO175" s="2">
        <f t="shared" si="118"/>
        <v>2405.6374326788628</v>
      </c>
      <c r="BP175" s="2">
        <f t="shared" si="118"/>
        <v>223.85155658672733</v>
      </c>
      <c r="BQ175" s="2">
        <f t="shared" si="118"/>
        <v>28.717333472152092</v>
      </c>
      <c r="BR175" s="11">
        <f t="shared" si="119"/>
        <v>3.4980211471163897E-2</v>
      </c>
      <c r="BS175" s="17">
        <f t="shared" si="107"/>
        <v>7.6027071084862063E-3</v>
      </c>
      <c r="BT175" s="17">
        <f t="shared" si="108"/>
        <v>3.4399836912281746E-2</v>
      </c>
      <c r="BU175" s="12">
        <f>(BU$3*temphigh!$I285+BU$4*temphigh!$I285^2+BU$5*temphigh!$I285^6)*(K175/K$56)^$BW$1</f>
        <v>-14.062089576628054</v>
      </c>
      <c r="BV175" s="12">
        <f>(BV$3*temphigh!$I285+BV$4*temphigh!$I285^2+BV$5*temphigh!$I285^6)*(L175/L$56)^$BW$1</f>
        <v>-11.180525256183016</v>
      </c>
      <c r="BW175" s="12">
        <f>(BW$3*temphigh!$I285+BW$4*temphigh!$I285^2+BW$5*temphigh!$I285^6)*(M175/M$56)^$BW$1</f>
        <v>-10.550427191305367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>
      <c r="A176" s="2">
        <f t="shared" si="92"/>
        <v>2130</v>
      </c>
      <c r="B176" s="5">
        <f t="shared" si="138"/>
        <v>1165.2127570084824</v>
      </c>
      <c r="C176" s="5">
        <f t="shared" si="138"/>
        <v>2963.2033144128955</v>
      </c>
      <c r="D176" s="5">
        <f t="shared" si="138"/>
        <v>4367.047743839491</v>
      </c>
      <c r="E176" s="15">
        <f t="shared" si="139"/>
        <v>8.7188781194934471E-6</v>
      </c>
      <c r="F176" s="15">
        <f t="shared" si="139"/>
        <v>1.7176774543965172E-5</v>
      </c>
      <c r="G176" s="15">
        <f t="shared" si="139"/>
        <v>3.5065774216904959E-5</v>
      </c>
      <c r="H176" s="5">
        <f t="shared" si="95"/>
        <v>197127.40086932611</v>
      </c>
      <c r="I176" s="5">
        <f t="shared" si="95"/>
        <v>79801.214554402744</v>
      </c>
      <c r="J176" s="5">
        <f t="shared" si="95"/>
        <v>29678.970796503298</v>
      </c>
      <c r="K176" s="5">
        <f t="shared" si="96"/>
        <v>169177.17359653924</v>
      </c>
      <c r="L176" s="5">
        <f t="shared" si="96"/>
        <v>26930.725328988738</v>
      </c>
      <c r="M176" s="5">
        <f t="shared" si="96"/>
        <v>6796.1177750737534</v>
      </c>
      <c r="N176" s="15">
        <f t="shared" si="97"/>
        <v>3.6291218792570135E-3</v>
      </c>
      <c r="O176" s="15">
        <f t="shared" si="97"/>
        <v>7.2478870779275617E-3</v>
      </c>
      <c r="P176" s="15">
        <f t="shared" si="97"/>
        <v>6.8303650685843653E-3</v>
      </c>
      <c r="Q176" s="5">
        <f t="shared" si="98"/>
        <v>7594.1218402473032</v>
      </c>
      <c r="R176" s="5">
        <f t="shared" si="98"/>
        <v>10990.455488385232</v>
      </c>
      <c r="S176" s="5">
        <f t="shared" si="98"/>
        <v>6024.3115805601237</v>
      </c>
      <c r="T176" s="5">
        <f t="shared" si="140"/>
        <v>38.523928214735477</v>
      </c>
      <c r="U176" s="5">
        <f t="shared" si="140"/>
        <v>137.72290998018241</v>
      </c>
      <c r="V176" s="5">
        <f t="shared" si="140"/>
        <v>202.98249632261147</v>
      </c>
      <c r="W176" s="15">
        <f t="shared" si="100"/>
        <v>-1.0734613539272964E-2</v>
      </c>
      <c r="X176" s="15">
        <f t="shared" si="100"/>
        <v>-1.217998157191269E-2</v>
      </c>
      <c r="Y176" s="15">
        <f t="shared" si="100"/>
        <v>-9.7425357312937999E-3</v>
      </c>
      <c r="Z176" s="5">
        <f t="shared" si="105"/>
        <v>6500.1758916810022</v>
      </c>
      <c r="AA176" s="5">
        <f t="shared" si="105"/>
        <v>22433.483603059092</v>
      </c>
      <c r="AB176" s="5">
        <f t="shared" si="105"/>
        <v>37412.787119134002</v>
      </c>
      <c r="AC176" s="16">
        <f t="shared" si="135"/>
        <v>1.4223497634864395</v>
      </c>
      <c r="AD176" s="16">
        <f t="shared" si="135"/>
        <v>2.9796611120469381</v>
      </c>
      <c r="AE176" s="16">
        <f t="shared" si="135"/>
        <v>7.5603885520067875</v>
      </c>
      <c r="AF176" s="15">
        <f t="shared" si="112"/>
        <v>-4.0504037456468023E-3</v>
      </c>
      <c r="AG176" s="15">
        <f t="shared" si="112"/>
        <v>2.9673830763510267E-4</v>
      </c>
      <c r="AH176" s="15">
        <f t="shared" si="112"/>
        <v>9.7937136394747881E-3</v>
      </c>
      <c r="AI176" s="1">
        <f t="shared" si="136"/>
        <v>376441.89346477401</v>
      </c>
      <c r="AJ176" s="1">
        <f t="shared" si="136"/>
        <v>147328.10389801455</v>
      </c>
      <c r="AK176" s="1">
        <f t="shared" si="136"/>
        <v>55047.790247629928</v>
      </c>
      <c r="AL176" s="14">
        <f t="shared" si="141"/>
        <v>63.177742333498607</v>
      </c>
      <c r="AM176" s="14">
        <f t="shared" si="141"/>
        <v>14.041718342954248</v>
      </c>
      <c r="AN176" s="14">
        <f t="shared" si="141"/>
        <v>4.5937316477456438</v>
      </c>
      <c r="AO176" s="11">
        <f t="shared" si="142"/>
        <v>6.1735592605913023E-3</v>
      </c>
      <c r="AP176" s="11">
        <f t="shared" si="142"/>
        <v>7.777056413492695E-3</v>
      </c>
      <c r="AQ176" s="11">
        <f t="shared" si="142"/>
        <v>7.0547714315777454E-3</v>
      </c>
      <c r="AR176" s="1">
        <f t="shared" si="106"/>
        <v>197127.40086932611</v>
      </c>
      <c r="AS176" s="1">
        <f t="shared" si="103"/>
        <v>79801.214554402744</v>
      </c>
      <c r="AT176" s="1">
        <f t="shared" si="104"/>
        <v>29678.970796503298</v>
      </c>
      <c r="AU176" s="1">
        <f t="shared" si="113"/>
        <v>39425.480173865224</v>
      </c>
      <c r="AV176" s="1">
        <f t="shared" si="113"/>
        <v>15960.24291088055</v>
      </c>
      <c r="AW176" s="1">
        <f t="shared" si="113"/>
        <v>5935.7941593006599</v>
      </c>
      <c r="AX176" s="1">
        <f t="shared" si="114"/>
        <v>135341.7388772314</v>
      </c>
      <c r="AY176" s="1">
        <f t="shared" si="114"/>
        <v>21544.58026319099</v>
      </c>
      <c r="AZ176" s="1">
        <f t="shared" si="114"/>
        <v>5436.8942200590036</v>
      </c>
      <c r="BA176" s="1">
        <f t="shared" si="115"/>
        <v>13767.639213302158</v>
      </c>
      <c r="BB176" s="1">
        <f t="shared" si="115"/>
        <v>29566.485806692188</v>
      </c>
      <c r="BC176" s="1">
        <f t="shared" si="115"/>
        <v>37560.817205479412</v>
      </c>
      <c r="BD176" s="1">
        <f t="shared" si="116"/>
        <v>2701.7211840628652</v>
      </c>
      <c r="BE176" s="2">
        <f t="shared" si="137"/>
        <v>0.40250950903973925</v>
      </c>
      <c r="BF176" s="2">
        <f t="shared" si="137"/>
        <v>0.31839023806359795</v>
      </c>
      <c r="BG176" s="2">
        <f t="shared" si="137"/>
        <v>0.18099193288069168</v>
      </c>
      <c r="BH176" s="2">
        <f t="shared" si="109"/>
        <v>0.24915271714786022</v>
      </c>
      <c r="BI176" s="2">
        <f t="shared" si="117"/>
        <v>1.6201390486741196E-2</v>
      </c>
      <c r="BJ176" s="2">
        <f t="shared" si="117"/>
        <v>1.0137234369419459E-2</v>
      </c>
      <c r="BK176" s="2">
        <f t="shared" si="117"/>
        <v>3.2758079767888806E-3</v>
      </c>
      <c r="BL176" s="2">
        <f t="shared" si="110"/>
        <v>3193.7379971203181</v>
      </c>
      <c r="BM176" s="2">
        <f t="shared" si="110"/>
        <v>808.96361490230788</v>
      </c>
      <c r="BN176" s="2">
        <f t="shared" si="110"/>
        <v>97.22260927806974</v>
      </c>
      <c r="BO176" s="2">
        <f t="shared" si="118"/>
        <v>2441.3386549659308</v>
      </c>
      <c r="BP176" s="2">
        <f t="shared" si="118"/>
        <v>226.51789752596295</v>
      </c>
      <c r="BQ176" s="2">
        <f t="shared" si="118"/>
        <v>28.715606101538</v>
      </c>
      <c r="BR176" s="11">
        <f t="shared" si="119"/>
        <v>3.4866231035395517E-2</v>
      </c>
      <c r="BS176" s="17">
        <f t="shared" si="107"/>
        <v>7.3457511788359723E-3</v>
      </c>
      <c r="BT176" s="17">
        <f t="shared" si="108"/>
        <v>3.3397899914836646E-2</v>
      </c>
      <c r="BU176" s="12">
        <f>(BU$3*temphigh!$I286+BU$4*temphigh!$I286^2+BU$5*temphigh!$I286^6)*(K176/K$56)^$BW$1</f>
        <v>-14.35933119841704</v>
      </c>
      <c r="BV176" s="12">
        <f>(BV$3*temphigh!$I286+BV$4*temphigh!$I286^2+BV$5*temphigh!$I286^6)*(L176/L$56)^$BW$1</f>
        <v>-11.375171720262719</v>
      </c>
      <c r="BW176" s="12">
        <f>(BW$3*temphigh!$I286+BW$4*temphigh!$I286^2+BW$5*temphigh!$I286^6)*(M176/M$56)^$BW$1</f>
        <v>-10.711362027633262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>
      <c r="A177" s="2">
        <f t="shared" si="92"/>
        <v>2131</v>
      </c>
      <c r="B177" s="5">
        <f t="shared" si="138"/>
        <v>1165.2224083890935</v>
      </c>
      <c r="C177" s="5">
        <f t="shared" si="138"/>
        <v>2963.251667774392</v>
      </c>
      <c r="D177" s="5">
        <f t="shared" si="138"/>
        <v>4367.1932210541618</v>
      </c>
      <c r="E177" s="15">
        <f t="shared" si="139"/>
        <v>8.2829342135187741E-6</v>
      </c>
      <c r="F177" s="15">
        <f t="shared" si="139"/>
        <v>1.6317935816766913E-5</v>
      </c>
      <c r="G177" s="15">
        <f t="shared" si="139"/>
        <v>3.3312485506059708E-5</v>
      </c>
      <c r="H177" s="5">
        <f t="shared" si="95"/>
        <v>197821.03155844979</v>
      </c>
      <c r="I177" s="5">
        <f t="shared" si="95"/>
        <v>80371.664701158938</v>
      </c>
      <c r="J177" s="5">
        <f t="shared" si="95"/>
        <v>29879.654343097933</v>
      </c>
      <c r="K177" s="5">
        <f t="shared" si="96"/>
        <v>169771.04983068001</v>
      </c>
      <c r="L177" s="5">
        <f t="shared" si="96"/>
        <v>27122.794049255914</v>
      </c>
      <c r="M177" s="5">
        <f t="shared" si="96"/>
        <v>6841.8439099622719</v>
      </c>
      <c r="N177" s="15">
        <f t="shared" si="97"/>
        <v>3.5103803989364746E-3</v>
      </c>
      <c r="O177" s="15">
        <f t="shared" si="97"/>
        <v>7.1319549667097082E-3</v>
      </c>
      <c r="P177" s="15">
        <f t="shared" si="97"/>
        <v>6.7282728760571509E-3</v>
      </c>
      <c r="Q177" s="5">
        <f t="shared" si="98"/>
        <v>7539.0364123219706</v>
      </c>
      <c r="R177" s="5">
        <f t="shared" si="98"/>
        <v>10934.199088547166</v>
      </c>
      <c r="S177" s="5">
        <f t="shared" si="98"/>
        <v>6005.957892386783</v>
      </c>
      <c r="T177" s="5">
        <f t="shared" si="140"/>
        <v>38.110388733335597</v>
      </c>
      <c r="U177" s="5">
        <f t="shared" si="140"/>
        <v>136.0454474745936</v>
      </c>
      <c r="V177" s="5">
        <f t="shared" si="140"/>
        <v>201.00493209936121</v>
      </c>
      <c r="W177" s="15">
        <f t="shared" si="100"/>
        <v>-1.0734613539272964E-2</v>
      </c>
      <c r="X177" s="15">
        <f t="shared" si="100"/>
        <v>-1.217998157191269E-2</v>
      </c>
      <c r="Y177" s="15">
        <f t="shared" si="100"/>
        <v>-9.7425357312937999E-3</v>
      </c>
      <c r="Z177" s="5">
        <f t="shared" si="105"/>
        <v>6427.6515234049975</v>
      </c>
      <c r="AA177" s="5">
        <f t="shared" si="105"/>
        <v>22327.866101759591</v>
      </c>
      <c r="AB177" s="5">
        <f t="shared" si="105"/>
        <v>37667.984563947553</v>
      </c>
      <c r="AC177" s="16">
        <f t="shared" si="135"/>
        <v>1.4165886726767942</v>
      </c>
      <c r="AD177" s="16">
        <f t="shared" si="135"/>
        <v>2.9805452916426529</v>
      </c>
      <c r="AE177" s="16">
        <f t="shared" si="135"/>
        <v>7.6344328324883053</v>
      </c>
      <c r="AF177" s="15">
        <f t="shared" si="112"/>
        <v>-4.0504037456468023E-3</v>
      </c>
      <c r="AG177" s="15">
        <f t="shared" si="112"/>
        <v>2.9673830763510267E-4</v>
      </c>
      <c r="AH177" s="15">
        <f t="shared" si="112"/>
        <v>9.7937136394747881E-3</v>
      </c>
      <c r="AI177" s="1">
        <f t="shared" si="136"/>
        <v>378223.18429216184</v>
      </c>
      <c r="AJ177" s="1">
        <f t="shared" si="136"/>
        <v>148555.53641909364</v>
      </c>
      <c r="AK177" s="1">
        <f t="shared" si="136"/>
        <v>55478.8053821676</v>
      </c>
      <c r="AL177" s="14">
        <f t="shared" si="141"/>
        <v>63.563873554382361</v>
      </c>
      <c r="AM177" s="14">
        <f t="shared" si="141"/>
        <v>14.149829546292825</v>
      </c>
      <c r="AN177" s="14">
        <f t="shared" si="141"/>
        <v>4.6258152972705657</v>
      </c>
      <c r="AO177" s="11">
        <f t="shared" si="142"/>
        <v>6.111823667985389E-3</v>
      </c>
      <c r="AP177" s="11">
        <f t="shared" si="142"/>
        <v>7.6992858493577683E-3</v>
      </c>
      <c r="AQ177" s="11">
        <f t="shared" si="142"/>
        <v>6.984223717261968E-3</v>
      </c>
      <c r="AR177" s="1">
        <f t="shared" si="106"/>
        <v>197821.03155844979</v>
      </c>
      <c r="AS177" s="1">
        <f t="shared" si="103"/>
        <v>80371.664701158938</v>
      </c>
      <c r="AT177" s="1">
        <f t="shared" si="104"/>
        <v>29879.654343097933</v>
      </c>
      <c r="AU177" s="1">
        <f t="shared" si="113"/>
        <v>39564.206311689959</v>
      </c>
      <c r="AV177" s="1">
        <f t="shared" si="113"/>
        <v>16074.332940231789</v>
      </c>
      <c r="AW177" s="1">
        <f t="shared" si="113"/>
        <v>5975.9308686195873</v>
      </c>
      <c r="AX177" s="1">
        <f t="shared" si="114"/>
        <v>135816.83986454402</v>
      </c>
      <c r="AY177" s="1">
        <f t="shared" si="114"/>
        <v>21698.235239404727</v>
      </c>
      <c r="AZ177" s="1">
        <f t="shared" si="114"/>
        <v>5473.4751279698166</v>
      </c>
      <c r="BA177" s="1">
        <f t="shared" si="115"/>
        <v>13771.83646102813</v>
      </c>
      <c r="BB177" s="1">
        <f t="shared" si="115"/>
        <v>29588.027042000856</v>
      </c>
      <c r="BC177" s="1">
        <f t="shared" si="115"/>
        <v>37591.353707855385</v>
      </c>
      <c r="BD177" s="1">
        <f t="shared" si="116"/>
        <v>2624.8550003818623</v>
      </c>
      <c r="BE177" s="2">
        <f t="shared" si="137"/>
        <v>0.40250950903973925</v>
      </c>
      <c r="BF177" s="2">
        <f t="shared" si="137"/>
        <v>0.31839023806359795</v>
      </c>
      <c r="BG177" s="2">
        <f t="shared" si="137"/>
        <v>0.18099193288069168</v>
      </c>
      <c r="BH177" s="2">
        <f t="shared" si="109"/>
        <v>0.2486133108352038</v>
      </c>
      <c r="BI177" s="2">
        <f t="shared" si="117"/>
        <v>1.6201390486741196E-2</v>
      </c>
      <c r="BJ177" s="2">
        <f t="shared" si="117"/>
        <v>1.0137234369419459E-2</v>
      </c>
      <c r="BK177" s="2">
        <f t="shared" si="117"/>
        <v>3.2758079767888806E-3</v>
      </c>
      <c r="BL177" s="2">
        <f t="shared" si="110"/>
        <v>3204.9757787683984</v>
      </c>
      <c r="BM177" s="2">
        <f t="shared" si="110"/>
        <v>814.74640173604507</v>
      </c>
      <c r="BN177" s="2">
        <f t="shared" si="110"/>
        <v>97.880010040814724</v>
      </c>
      <c r="BO177" s="2">
        <f t="shared" si="118"/>
        <v>2477.5719716723465</v>
      </c>
      <c r="BP177" s="2">
        <f t="shared" si="118"/>
        <v>229.21629269133817</v>
      </c>
      <c r="BQ177" s="2">
        <f t="shared" si="118"/>
        <v>28.713914248230225</v>
      </c>
      <c r="BR177" s="11">
        <f t="shared" si="119"/>
        <v>3.4753260278815618E-2</v>
      </c>
      <c r="BS177" s="17">
        <f t="shared" si="107"/>
        <v>7.0982615516272706E-3</v>
      </c>
      <c r="BT177" s="17">
        <f t="shared" si="108"/>
        <v>3.242514554838509E-2</v>
      </c>
      <c r="BU177" s="12">
        <f>(BU$3*temphigh!$I287+BU$4*temphigh!$I287^2+BU$5*temphigh!$I287^6)*(K177/K$56)^$BW$1</f>
        <v>-14.658170459574505</v>
      </c>
      <c r="BV177" s="12">
        <f>(BV$3*temphigh!$I287+BV$4*temphigh!$I287^2+BV$5*temphigh!$I287^6)*(L177/L$56)^$BW$1</f>
        <v>-11.570472498782676</v>
      </c>
      <c r="BW177" s="12">
        <f>(BW$3*temphigh!$I287+BW$4*temphigh!$I287^2+BW$5*temphigh!$I287^6)*(M177/M$56)^$BW$1</f>
        <v>-10.872767207894801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>
      <c r="A178" s="2">
        <f t="shared" si="92"/>
        <v>2132</v>
      </c>
      <c r="B178" s="5">
        <f t="shared" si="138"/>
        <v>1165.2315772766187</v>
      </c>
      <c r="C178" s="5">
        <f t="shared" si="138"/>
        <v>2963.2976042173896</v>
      </c>
      <c r="D178" s="5">
        <f t="shared" si="138"/>
        <v>4367.3314290119961</v>
      </c>
      <c r="E178" s="15">
        <f t="shared" si="139"/>
        <v>7.8687875028428348E-6</v>
      </c>
      <c r="F178" s="15">
        <f t="shared" si="139"/>
        <v>1.5502039025928565E-5</v>
      </c>
      <c r="G178" s="15">
        <f t="shared" si="139"/>
        <v>3.1646861230756722E-5</v>
      </c>
      <c r="H178" s="5">
        <f t="shared" si="95"/>
        <v>198493.70833234003</v>
      </c>
      <c r="I178" s="5">
        <f t="shared" si="95"/>
        <v>80936.909457521993</v>
      </c>
      <c r="J178" s="5">
        <f t="shared" si="95"/>
        <v>30078.628507319547</v>
      </c>
      <c r="K178" s="5">
        <f t="shared" si="96"/>
        <v>170347.00415196427</v>
      </c>
      <c r="L178" s="5">
        <f t="shared" si="96"/>
        <v>27313.122159020382</v>
      </c>
      <c r="M178" s="5">
        <f t="shared" si="96"/>
        <v>6887.1870606174989</v>
      </c>
      <c r="N178" s="15">
        <f t="shared" si="97"/>
        <v>3.3925355463058082E-3</v>
      </c>
      <c r="O178" s="15">
        <f t="shared" si="97"/>
        <v>7.0172751899684194E-3</v>
      </c>
      <c r="P178" s="15">
        <f t="shared" si="97"/>
        <v>6.6273290142155883E-3</v>
      </c>
      <c r="Q178" s="5">
        <f t="shared" si="98"/>
        <v>7483.4685510554709</v>
      </c>
      <c r="R178" s="5">
        <f t="shared" si="98"/>
        <v>10876.983092848828</v>
      </c>
      <c r="S178" s="5">
        <f t="shared" si="98"/>
        <v>5987.0497707337017</v>
      </c>
      <c r="T178" s="5">
        <f t="shared" si="140"/>
        <v>37.701288438451776</v>
      </c>
      <c r="U178" s="5">
        <f t="shared" si="140"/>
        <v>134.38841643141043</v>
      </c>
      <c r="V178" s="5">
        <f t="shared" si="140"/>
        <v>199.04663436621689</v>
      </c>
      <c r="W178" s="15">
        <f t="shared" si="100"/>
        <v>-1.0734613539272964E-2</v>
      </c>
      <c r="X178" s="15">
        <f t="shared" si="100"/>
        <v>-1.217998157191269E-2</v>
      </c>
      <c r="Y178" s="15">
        <f t="shared" si="100"/>
        <v>-9.7425357312937999E-3</v>
      </c>
      <c r="Z178" s="5">
        <f t="shared" si="105"/>
        <v>6355.1815760440149</v>
      </c>
      <c r="AA178" s="5">
        <f t="shared" si="105"/>
        <v>22220.168976274286</v>
      </c>
      <c r="AB178" s="5">
        <f t="shared" si="105"/>
        <v>37921.010687316601</v>
      </c>
      <c r="AC178" s="16">
        <f t="shared" si="135"/>
        <v>1.4108509166109433</v>
      </c>
      <c r="AD178" s="16">
        <f t="shared" si="135"/>
        <v>2.9814297336083246</v>
      </c>
      <c r="AE178" s="16">
        <f t="shared" si="135"/>
        <v>7.7092022814495005</v>
      </c>
      <c r="AF178" s="15">
        <f t="shared" si="112"/>
        <v>-4.0504037456468023E-3</v>
      </c>
      <c r="AG178" s="15">
        <f t="shared" si="112"/>
        <v>2.9673830763510267E-4</v>
      </c>
      <c r="AH178" s="15">
        <f t="shared" si="112"/>
        <v>9.7937136394747881E-3</v>
      </c>
      <c r="AI178" s="1">
        <f t="shared" si="136"/>
        <v>379965.07217463566</v>
      </c>
      <c r="AJ178" s="1">
        <f t="shared" si="136"/>
        <v>149774.31571741606</v>
      </c>
      <c r="AK178" s="1">
        <f t="shared" si="136"/>
        <v>55906.855712570432</v>
      </c>
      <c r="AL178" s="14">
        <f t="shared" si="141"/>
        <v>63.948479829332676</v>
      </c>
      <c r="AM178" s="14">
        <f t="shared" si="141"/>
        <v>14.257683692865456</v>
      </c>
      <c r="AN178" s="14">
        <f t="shared" si="141"/>
        <v>4.6577999488923272</v>
      </c>
      <c r="AO178" s="11">
        <f t="shared" si="142"/>
        <v>6.0507054313055347E-3</v>
      </c>
      <c r="AP178" s="11">
        <f t="shared" si="142"/>
        <v>7.6222929908641903E-3</v>
      </c>
      <c r="AQ178" s="11">
        <f t="shared" si="142"/>
        <v>6.9143814800893483E-3</v>
      </c>
      <c r="AR178" s="1">
        <f t="shared" si="106"/>
        <v>198493.70833234003</v>
      </c>
      <c r="AS178" s="1">
        <f t="shared" si="103"/>
        <v>80936.909457521993</v>
      </c>
      <c r="AT178" s="1">
        <f t="shared" si="104"/>
        <v>30078.628507319547</v>
      </c>
      <c r="AU178" s="1">
        <f t="shared" si="113"/>
        <v>39698.741666468006</v>
      </c>
      <c r="AV178" s="1">
        <f t="shared" si="113"/>
        <v>16187.381891504399</v>
      </c>
      <c r="AW178" s="1">
        <f t="shared" si="113"/>
        <v>6015.7257014639099</v>
      </c>
      <c r="AX178" s="1">
        <f t="shared" si="114"/>
        <v>136277.6033215714</v>
      </c>
      <c r="AY178" s="1">
        <f t="shared" si="114"/>
        <v>21850.497727216309</v>
      </c>
      <c r="AZ178" s="1">
        <f t="shared" si="114"/>
        <v>5509.7496484939984</v>
      </c>
      <c r="BA178" s="1">
        <f t="shared" si="115"/>
        <v>13775.891227857233</v>
      </c>
      <c r="BB178" s="1">
        <f t="shared" si="115"/>
        <v>29609.207371467106</v>
      </c>
      <c r="BC178" s="1">
        <f t="shared" si="115"/>
        <v>37621.391610307917</v>
      </c>
      <c r="BD178" s="1">
        <f t="shared" si="116"/>
        <v>2550.142947001124</v>
      </c>
      <c r="BE178" s="2">
        <f t="shared" si="137"/>
        <v>0.40250950903973925</v>
      </c>
      <c r="BF178" s="2">
        <f t="shared" si="137"/>
        <v>0.31839023806359795</v>
      </c>
      <c r="BG178" s="2">
        <f t="shared" si="137"/>
        <v>0.18099193288069168</v>
      </c>
      <c r="BH178" s="2">
        <f t="shared" si="109"/>
        <v>0.24807527238731936</v>
      </c>
      <c r="BI178" s="2">
        <f t="shared" si="117"/>
        <v>1.6201390486741196E-2</v>
      </c>
      <c r="BJ178" s="2">
        <f t="shared" si="117"/>
        <v>1.0137234369419459E-2</v>
      </c>
      <c r="BK178" s="2">
        <f t="shared" si="117"/>
        <v>3.2758079767888806E-3</v>
      </c>
      <c r="BL178" s="2">
        <f t="shared" si="110"/>
        <v>3215.8740778535553</v>
      </c>
      <c r="BM178" s="2">
        <f t="shared" si="110"/>
        <v>820.4764203073828</v>
      </c>
      <c r="BN178" s="2">
        <f t="shared" si="110"/>
        <v>98.531811195146787</v>
      </c>
      <c r="BO178" s="2">
        <f t="shared" si="118"/>
        <v>2514.3453143650681</v>
      </c>
      <c r="BP178" s="2">
        <f t="shared" si="118"/>
        <v>231.94712783532708</v>
      </c>
      <c r="BQ178" s="2">
        <f t="shared" si="118"/>
        <v>28.71225747029408</v>
      </c>
      <c r="BR178" s="11">
        <f t="shared" si="119"/>
        <v>3.4641290183317713E-2</v>
      </c>
      <c r="BS178" s="17">
        <f t="shared" si="107"/>
        <v>6.8598590834250033E-3</v>
      </c>
      <c r="BT178" s="17">
        <f t="shared" si="108"/>
        <v>3.148072383338358E-2</v>
      </c>
      <c r="BU178" s="12">
        <f>(BU$3*temphigh!$I288+BU$4*temphigh!$I288^2+BU$5*temphigh!$I288^6)*(K178/K$56)^$BW$1</f>
        <v>-14.958576666814336</v>
      </c>
      <c r="BV178" s="12">
        <f>(BV$3*temphigh!$I288+BV$4*temphigh!$I288^2+BV$5*temphigh!$I288^6)*(L178/L$56)^$BW$1</f>
        <v>-11.766403903690405</v>
      </c>
      <c r="BW178" s="12">
        <f>(BW$3*temphigh!$I288+BW$4*temphigh!$I288^2+BW$5*temphigh!$I288^6)*(M178/M$56)^$BW$1</f>
        <v>-11.034623006496776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>
      <c r="A179" s="2">
        <f t="shared" si="92"/>
        <v>2133</v>
      </c>
      <c r="B179" s="5">
        <f t="shared" si="138"/>
        <v>1165.2402877883083</v>
      </c>
      <c r="C179" s="5">
        <f t="shared" si="138"/>
        <v>2963.3412445147405</v>
      </c>
      <c r="D179" s="5">
        <f t="shared" si="138"/>
        <v>4367.4627307270948</v>
      </c>
      <c r="E179" s="15">
        <f t="shared" si="139"/>
        <v>7.4753481277006928E-6</v>
      </c>
      <c r="F179" s="15">
        <f t="shared" si="139"/>
        <v>1.4726937074632135E-5</v>
      </c>
      <c r="G179" s="15">
        <f t="shared" si="139"/>
        <v>3.0064518169218883E-5</v>
      </c>
      <c r="H179" s="5">
        <f t="shared" si="95"/>
        <v>199145.37804302617</v>
      </c>
      <c r="I179" s="5">
        <f t="shared" si="95"/>
        <v>81496.884805545473</v>
      </c>
      <c r="J179" s="5">
        <f t="shared" si="95"/>
        <v>30275.877634643162</v>
      </c>
      <c r="K179" s="5">
        <f t="shared" si="96"/>
        <v>170904.98855048628</v>
      </c>
      <c r="L179" s="5">
        <f t="shared" si="96"/>
        <v>27501.687480778452</v>
      </c>
      <c r="M179" s="5">
        <f t="shared" si="96"/>
        <v>6932.1433292695401</v>
      </c>
      <c r="N179" s="15">
        <f t="shared" si="97"/>
        <v>3.2755750610338197E-3</v>
      </c>
      <c r="O179" s="15">
        <f t="shared" si="97"/>
        <v>6.9038362095779071E-3</v>
      </c>
      <c r="P179" s="15">
        <f t="shared" si="97"/>
        <v>6.5275225220919886E-3</v>
      </c>
      <c r="Q179" s="5">
        <f t="shared" si="98"/>
        <v>7427.4414595143653</v>
      </c>
      <c r="R179" s="5">
        <f t="shared" si="98"/>
        <v>10818.839244709032</v>
      </c>
      <c r="S179" s="5">
        <f t="shared" si="98"/>
        <v>5967.5999900976485</v>
      </c>
      <c r="T179" s="5">
        <f t="shared" si="140"/>
        <v>37.296579677132335</v>
      </c>
      <c r="U179" s="5">
        <f t="shared" si="140"/>
        <v>132.75156799579733</v>
      </c>
      <c r="V179" s="5">
        <f t="shared" si="140"/>
        <v>197.10741541871025</v>
      </c>
      <c r="W179" s="15">
        <f t="shared" si="100"/>
        <v>-1.0734613539272964E-2</v>
      </c>
      <c r="X179" s="15">
        <f t="shared" si="100"/>
        <v>-1.217998157191269E-2</v>
      </c>
      <c r="Y179" s="15">
        <f t="shared" si="100"/>
        <v>-9.7425357312937999E-3</v>
      </c>
      <c r="Z179" s="5">
        <f t="shared" si="105"/>
        <v>6282.7882135682248</v>
      </c>
      <c r="AA179" s="5">
        <f t="shared" si="105"/>
        <v>22110.455326890198</v>
      </c>
      <c r="AB179" s="5">
        <f t="shared" si="105"/>
        <v>38171.845026772593</v>
      </c>
      <c r="AC179" s="16">
        <f t="shared" si="135"/>
        <v>1.405136400773753</v>
      </c>
      <c r="AD179" s="16">
        <f t="shared" si="135"/>
        <v>2.9823144380218087</v>
      </c>
      <c r="AE179" s="16">
        <f t="shared" si="135"/>
        <v>7.7847040009828028</v>
      </c>
      <c r="AF179" s="15">
        <f t="shared" si="112"/>
        <v>-4.0504037456468023E-3</v>
      </c>
      <c r="AG179" s="15">
        <f t="shared" si="112"/>
        <v>2.9673830763510267E-4</v>
      </c>
      <c r="AH179" s="15">
        <f t="shared" si="112"/>
        <v>9.7937136394747881E-3</v>
      </c>
      <c r="AI179" s="1">
        <f t="shared" si="136"/>
        <v>381667.30662364012</v>
      </c>
      <c r="AJ179" s="1">
        <f t="shared" si="136"/>
        <v>150984.26603717887</v>
      </c>
      <c r="AK179" s="1">
        <f t="shared" si="136"/>
        <v>56331.895842777303</v>
      </c>
      <c r="AL179" s="14">
        <f t="shared" si="141"/>
        <v>64.331543909417491</v>
      </c>
      <c r="AM179" s="14">
        <f t="shared" si="141"/>
        <v>14.365273172918762</v>
      </c>
      <c r="AN179" s="14">
        <f t="shared" si="141"/>
        <v>4.6896836965398636</v>
      </c>
      <c r="AO179" s="11">
        <f t="shared" si="142"/>
        <v>5.9901983769924793E-3</v>
      </c>
      <c r="AP179" s="11">
        <f t="shared" si="142"/>
        <v>7.5460700609555481E-3</v>
      </c>
      <c r="AQ179" s="11">
        <f t="shared" si="142"/>
        <v>6.8452376652884551E-3</v>
      </c>
      <c r="AR179" s="1">
        <f t="shared" si="106"/>
        <v>199145.37804302617</v>
      </c>
      <c r="AS179" s="1">
        <f t="shared" si="103"/>
        <v>81496.884805545473</v>
      </c>
      <c r="AT179" s="1">
        <f t="shared" si="104"/>
        <v>30275.877634643162</v>
      </c>
      <c r="AU179" s="1">
        <f t="shared" si="113"/>
        <v>39829.075608605235</v>
      </c>
      <c r="AV179" s="1">
        <f t="shared" si="113"/>
        <v>16299.376961109096</v>
      </c>
      <c r="AW179" s="1">
        <f t="shared" si="113"/>
        <v>6055.1755269286332</v>
      </c>
      <c r="AX179" s="1">
        <f t="shared" si="114"/>
        <v>136723.99084038904</v>
      </c>
      <c r="AY179" s="1">
        <f t="shared" si="114"/>
        <v>22001.349984622761</v>
      </c>
      <c r="AZ179" s="1">
        <f t="shared" si="114"/>
        <v>5545.7146634156325</v>
      </c>
      <c r="BA179" s="1">
        <f t="shared" si="115"/>
        <v>13779.804801924138</v>
      </c>
      <c r="BB179" s="1">
        <f t="shared" si="115"/>
        <v>29630.031549549331</v>
      </c>
      <c r="BC179" s="1">
        <f t="shared" si="115"/>
        <v>37650.938747964072</v>
      </c>
      <c r="BD179" s="1">
        <f t="shared" si="116"/>
        <v>2477.5260918693298</v>
      </c>
      <c r="BE179" s="2">
        <f t="shared" si="137"/>
        <v>0.40250950903973925</v>
      </c>
      <c r="BF179" s="2">
        <f t="shared" si="137"/>
        <v>0.31839023806359795</v>
      </c>
      <c r="BG179" s="2">
        <f t="shared" si="137"/>
        <v>0.18099193288069168</v>
      </c>
      <c r="BH179" s="2">
        <f t="shared" si="109"/>
        <v>0.2475386347731309</v>
      </c>
      <c r="BI179" s="2">
        <f t="shared" si="117"/>
        <v>1.6201390486741196E-2</v>
      </c>
      <c r="BJ179" s="2">
        <f t="shared" si="117"/>
        <v>1.0137234369419459E-2</v>
      </c>
      <c r="BK179" s="2">
        <f t="shared" si="117"/>
        <v>3.2758079767888806E-3</v>
      </c>
      <c r="BL179" s="2">
        <f t="shared" si="110"/>
        <v>3226.4320333047631</v>
      </c>
      <c r="BM179" s="2">
        <f t="shared" si="110"/>
        <v>826.15302165139406</v>
      </c>
      <c r="BN179" s="2">
        <f t="shared" si="110"/>
        <v>99.177961459848134</v>
      </c>
      <c r="BO179" s="2">
        <f t="shared" si="118"/>
        <v>2551.666731994047</v>
      </c>
      <c r="BP179" s="2">
        <f t="shared" si="118"/>
        <v>234.71079334238897</v>
      </c>
      <c r="BQ179" s="2">
        <f t="shared" si="118"/>
        <v>28.710635332979468</v>
      </c>
      <c r="BR179" s="11">
        <f t="shared" si="119"/>
        <v>3.4530311523629703E-2</v>
      </c>
      <c r="BS179" s="17">
        <f t="shared" si="107"/>
        <v>6.6301810574460772E-3</v>
      </c>
      <c r="BT179" s="17">
        <f t="shared" si="108"/>
        <v>3.0563809546974349E-2</v>
      </c>
      <c r="BU179" s="12">
        <f>(BU$3*temphigh!$I289+BU$4*temphigh!$I289^2+BU$5*temphigh!$I289^6)*(K179/K$56)^$BW$1</f>
        <v>-15.260519494261485</v>
      </c>
      <c r="BV179" s="12">
        <f>(BV$3*temphigh!$I289+BV$4*temphigh!$I289^2+BV$5*temphigh!$I289^6)*(L179/L$56)^$BW$1</f>
        <v>-11.962942507278202</v>
      </c>
      <c r="BW179" s="12">
        <f>(BW$3*temphigh!$I289+BW$4*temphigh!$I289^2+BW$5*temphigh!$I289^6)*(M179/M$56)^$BW$1</f>
        <v>-11.196909913345374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>
      <c r="A180" s="2">
        <f t="shared" si="92"/>
        <v>2134</v>
      </c>
      <c r="B180" s="5">
        <f t="shared" si="138"/>
        <v>1165.2485628362717</v>
      </c>
      <c r="C180" s="5">
        <f t="shared" si="138"/>
        <v>2963.3827034077776</v>
      </c>
      <c r="D180" s="5">
        <f t="shared" si="138"/>
        <v>4367.5874711065853</v>
      </c>
      <c r="E180" s="15">
        <f t="shared" si="139"/>
        <v>7.1015807213156576E-6</v>
      </c>
      <c r="F180" s="15">
        <f t="shared" si="139"/>
        <v>1.3990590220900528E-5</v>
      </c>
      <c r="G180" s="15">
        <f t="shared" si="139"/>
        <v>2.8561292260757936E-5</v>
      </c>
      <c r="H180" s="5">
        <f t="shared" si="95"/>
        <v>199775.99388789688</v>
      </c>
      <c r="I180" s="5">
        <f t="shared" si="95"/>
        <v>82051.529139251259</v>
      </c>
      <c r="J180" s="5">
        <f t="shared" si="95"/>
        <v>30471.386759628342</v>
      </c>
      <c r="K180" s="5">
        <f t="shared" si="96"/>
        <v>171444.96055127704</v>
      </c>
      <c r="L180" s="5">
        <f t="shared" si="96"/>
        <v>27688.468669569782</v>
      </c>
      <c r="M180" s="5">
        <f t="shared" si="96"/>
        <v>6976.7089866452106</v>
      </c>
      <c r="N180" s="15">
        <f t="shared" si="97"/>
        <v>3.159486480590612E-3</v>
      </c>
      <c r="O180" s="15">
        <f t="shared" si="97"/>
        <v>6.7916264746255006E-3</v>
      </c>
      <c r="P180" s="15">
        <f t="shared" si="97"/>
        <v>6.4288424602390037E-3</v>
      </c>
      <c r="Q180" s="5">
        <f t="shared" si="98"/>
        <v>7370.9780838498682</v>
      </c>
      <c r="R180" s="5">
        <f t="shared" si="98"/>
        <v>10759.799076172627</v>
      </c>
      <c r="S180" s="5">
        <f t="shared" si="98"/>
        <v>5947.6212910173545</v>
      </c>
      <c r="T180" s="5">
        <f t="shared" si="140"/>
        <v>36.896215307961619</v>
      </c>
      <c r="U180" s="5">
        <f t="shared" si="140"/>
        <v>131.13465634396601</v>
      </c>
      <c r="V180" s="5">
        <f t="shared" si="140"/>
        <v>195.18708938109049</v>
      </c>
      <c r="W180" s="15">
        <f t="shared" si="100"/>
        <v>-1.0734613539272964E-2</v>
      </c>
      <c r="X180" s="15">
        <f t="shared" si="100"/>
        <v>-1.217998157191269E-2</v>
      </c>
      <c r="Y180" s="15">
        <f t="shared" si="100"/>
        <v>-9.7425357312937999E-3</v>
      </c>
      <c r="Z180" s="5">
        <f t="shared" si="105"/>
        <v>6210.493046399486</v>
      </c>
      <c r="AA180" s="5">
        <f t="shared" si="105"/>
        <v>21998.787933864689</v>
      </c>
      <c r="AB180" s="5">
        <f t="shared" si="105"/>
        <v>38420.468005916875</v>
      </c>
      <c r="AC180" s="16">
        <f t="shared" si="135"/>
        <v>1.3994450310329143</v>
      </c>
      <c r="AD180" s="16">
        <f t="shared" si="135"/>
        <v>2.9831994049609829</v>
      </c>
      <c r="AE180" s="16">
        <f t="shared" si="135"/>
        <v>7.8609451627365017</v>
      </c>
      <c r="AF180" s="15">
        <f t="shared" si="112"/>
        <v>-4.0504037456468023E-3</v>
      </c>
      <c r="AG180" s="15">
        <f t="shared" si="112"/>
        <v>2.9673830763510267E-4</v>
      </c>
      <c r="AH180" s="15">
        <f t="shared" si="112"/>
        <v>9.7937136394747881E-3</v>
      </c>
      <c r="AI180" s="1">
        <f t="shared" si="136"/>
        <v>383329.65156988136</v>
      </c>
      <c r="AJ180" s="1">
        <f t="shared" si="136"/>
        <v>152185.21639457007</v>
      </c>
      <c r="AK180" s="1">
        <f t="shared" si="136"/>
        <v>56753.88178542821</v>
      </c>
      <c r="AL180" s="14">
        <f t="shared" si="141"/>
        <v>64.713049032233954</v>
      </c>
      <c r="AM180" s="14">
        <f t="shared" si="141"/>
        <v>14.472590517148298</v>
      </c>
      <c r="AN180" s="14">
        <f t="shared" si="141"/>
        <v>4.7214646760229293</v>
      </c>
      <c r="AO180" s="11">
        <f t="shared" si="142"/>
        <v>5.9302963932225542E-3</v>
      </c>
      <c r="AP180" s="11">
        <f t="shared" si="142"/>
        <v>7.4706093603459922E-3</v>
      </c>
      <c r="AQ180" s="11">
        <f t="shared" si="142"/>
        <v>6.7767852886355708E-3</v>
      </c>
      <c r="AR180" s="1">
        <f t="shared" si="106"/>
        <v>199775.99388789688</v>
      </c>
      <c r="AS180" s="1">
        <f t="shared" si="103"/>
        <v>82051.529139251259</v>
      </c>
      <c r="AT180" s="1">
        <f t="shared" si="104"/>
        <v>30471.386759628342</v>
      </c>
      <c r="AU180" s="1">
        <f t="shared" si="113"/>
        <v>39955.198777579382</v>
      </c>
      <c r="AV180" s="1">
        <f t="shared" si="113"/>
        <v>16410.305827850254</v>
      </c>
      <c r="AW180" s="1">
        <f t="shared" si="113"/>
        <v>6094.2773519256689</v>
      </c>
      <c r="AX180" s="1">
        <f t="shared" si="114"/>
        <v>137155.96844102163</v>
      </c>
      <c r="AY180" s="1">
        <f t="shared" si="114"/>
        <v>22150.774935655823</v>
      </c>
      <c r="AZ180" s="1">
        <f t="shared" si="114"/>
        <v>5581.3671893161682</v>
      </c>
      <c r="BA180" s="1">
        <f t="shared" si="115"/>
        <v>13783.578443660113</v>
      </c>
      <c r="BB180" s="1">
        <f t="shared" si="115"/>
        <v>29650.504242705232</v>
      </c>
      <c r="BC180" s="1">
        <f t="shared" si="115"/>
        <v>37680.002767957034</v>
      </c>
      <c r="BD180" s="1">
        <f t="shared" si="116"/>
        <v>2406.9470479639917</v>
      </c>
      <c r="BE180" s="2">
        <f t="shared" si="137"/>
        <v>0.40250950903973925</v>
      </c>
      <c r="BF180" s="2">
        <f t="shared" si="137"/>
        <v>0.31839023806359795</v>
      </c>
      <c r="BG180" s="2">
        <f t="shared" si="137"/>
        <v>0.18099193288069168</v>
      </c>
      <c r="BH180" s="2">
        <f t="shared" si="109"/>
        <v>0.2470034309203199</v>
      </c>
      <c r="BI180" s="2">
        <f t="shared" si="117"/>
        <v>1.6201390486741196E-2</v>
      </c>
      <c r="BJ180" s="2">
        <f t="shared" si="117"/>
        <v>1.0137234369419459E-2</v>
      </c>
      <c r="BK180" s="2">
        <f t="shared" si="117"/>
        <v>3.2758079767888806E-3</v>
      </c>
      <c r="BL180" s="2">
        <f t="shared" si="110"/>
        <v>3236.6488868546398</v>
      </c>
      <c r="BM180" s="2">
        <f t="shared" si="110"/>
        <v>831.77558125384007</v>
      </c>
      <c r="BN180" s="2">
        <f t="shared" si="110"/>
        <v>99.818411811009597</v>
      </c>
      <c r="BO180" s="2">
        <f t="shared" si="118"/>
        <v>2589.5443925941368</v>
      </c>
      <c r="BP180" s="2">
        <f t="shared" si="118"/>
        <v>237.50768428394036</v>
      </c>
      <c r="BQ180" s="2">
        <f t="shared" si="118"/>
        <v>28.70904740843298</v>
      </c>
      <c r="BR180" s="11">
        <f t="shared" si="119"/>
        <v>3.442031487469574E-2</v>
      </c>
      <c r="BS180" s="17">
        <f t="shared" si="107"/>
        <v>6.4088804200249259E-3</v>
      </c>
      <c r="BT180" s="17">
        <f t="shared" si="108"/>
        <v>2.9673601501916842E-2</v>
      </c>
      <c r="BU180" s="12">
        <f>(BU$3*temphigh!$I290+BU$4*temphigh!$I290^2+BU$5*temphigh!$I290^6)*(K180/K$56)^$BW$1</f>
        <v>-15.563969000837462</v>
      </c>
      <c r="BV180" s="12">
        <f>(BV$3*temphigh!$I290+BV$4*temphigh!$I290^2+BV$5*temphigh!$I290^6)*(L180/L$56)^$BW$1</f>
        <v>-12.160065150720722</v>
      </c>
      <c r="BW180" s="12">
        <f>(BW$3*temphigh!$I290+BW$4*temphigh!$I290^2+BW$5*temphigh!$I290^6)*(M180/M$56)^$BW$1</f>
        <v>-11.359608640715138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>
      <c r="A181" s="2">
        <f t="shared" si="92"/>
        <v>2135</v>
      </c>
      <c r="B181" s="5">
        <f t="shared" si="138"/>
        <v>1165.2564241876646</v>
      </c>
      <c r="C181" s="5">
        <f t="shared" si="138"/>
        <v>2963.4220899071952</v>
      </c>
      <c r="D181" s="5">
        <f t="shared" si="138"/>
        <v>4367.7059778517105</v>
      </c>
      <c r="E181" s="15">
        <f t="shared" si="139"/>
        <v>6.7465016852498745E-6</v>
      </c>
      <c r="F181" s="15">
        <f t="shared" si="139"/>
        <v>1.3291060709855502E-5</v>
      </c>
      <c r="G181" s="15">
        <f t="shared" si="139"/>
        <v>2.7133227647720037E-5</v>
      </c>
      <c r="H181" s="5">
        <f t="shared" si="95"/>
        <v>200385.51527608029</v>
      </c>
      <c r="I181" s="5">
        <f t="shared" si="95"/>
        <v>82600.783246840656</v>
      </c>
      <c r="J181" s="5">
        <f t="shared" si="95"/>
        <v>30665.141599271505</v>
      </c>
      <c r="K181" s="5">
        <f t="shared" si="96"/>
        <v>171966.88309680429</v>
      </c>
      <c r="L181" s="5">
        <f t="shared" si="96"/>
        <v>27873.445206527245</v>
      </c>
      <c r="M181" s="5">
        <f t="shared" si="96"/>
        <v>7020.88047015344</v>
      </c>
      <c r="N181" s="15">
        <f t="shared" si="97"/>
        <v>3.0442571414699415E-3</v>
      </c>
      <c r="O181" s="15">
        <f t="shared" si="97"/>
        <v>6.6806344245666782E-3</v>
      </c>
      <c r="P181" s="15">
        <f t="shared" si="97"/>
        <v>6.3312779123769758E-3</v>
      </c>
      <c r="Q181" s="5">
        <f t="shared" si="98"/>
        <v>7314.1011040151125</v>
      </c>
      <c r="R181" s="5">
        <f t="shared" si="98"/>
        <v>10699.893891970429</v>
      </c>
      <c r="S181" s="5">
        <f t="shared" si="98"/>
        <v>5927.1263737426516</v>
      </c>
      <c r="T181" s="5">
        <f t="shared" si="140"/>
        <v>36.500148695568846</v>
      </c>
      <c r="U181" s="5">
        <f t="shared" si="140"/>
        <v>129.53743864625741</v>
      </c>
      <c r="V181" s="5">
        <f t="shared" si="140"/>
        <v>193.28547218850798</v>
      </c>
      <c r="W181" s="15">
        <f t="shared" si="100"/>
        <v>-1.0734613539272964E-2</v>
      </c>
      <c r="X181" s="15">
        <f t="shared" si="100"/>
        <v>-1.217998157191269E-2</v>
      </c>
      <c r="Y181" s="15">
        <f t="shared" si="100"/>
        <v>-9.7425357312937999E-3</v>
      </c>
      <c r="Z181" s="5">
        <f t="shared" si="105"/>
        <v>6138.3171308788669</v>
      </c>
      <c r="AA181" s="5">
        <f t="shared" si="105"/>
        <v>21885.229223095626</v>
      </c>
      <c r="AB181" s="5">
        <f t="shared" si="105"/>
        <v>38666.86092625872</v>
      </c>
      <c r="AC181" s="16">
        <f t="shared" si="135"/>
        <v>1.3937767136373918</v>
      </c>
      <c r="AD181" s="16">
        <f t="shared" si="135"/>
        <v>2.9840846345037493</v>
      </c>
      <c r="AE181" s="16">
        <f t="shared" si="135"/>
        <v>7.9379330085959579</v>
      </c>
      <c r="AF181" s="15">
        <f t="shared" si="112"/>
        <v>-4.0504037456468023E-3</v>
      </c>
      <c r="AG181" s="15">
        <f t="shared" si="112"/>
        <v>2.9673830763510267E-4</v>
      </c>
      <c r="AH181" s="15">
        <f t="shared" si="112"/>
        <v>9.7937136394747881E-3</v>
      </c>
      <c r="AI181" s="1">
        <f t="shared" si="136"/>
        <v>384951.88519047259</v>
      </c>
      <c r="AJ181" s="1">
        <f t="shared" si="136"/>
        <v>153377.00058296332</v>
      </c>
      <c r="AK181" s="1">
        <f t="shared" si="136"/>
        <v>57172.770958811059</v>
      </c>
      <c r="AL181" s="14">
        <f t="shared" si="141"/>
        <v>65.092978917891543</v>
      </c>
      <c r="AM181" s="14">
        <f t="shared" si="141"/>
        <v>14.579628396632302</v>
      </c>
      <c r="AN181" s="14">
        <f t="shared" si="141"/>
        <v>4.7531410648566412</v>
      </c>
      <c r="AO181" s="11">
        <f t="shared" si="142"/>
        <v>5.8709934292903287E-3</v>
      </c>
      <c r="AP181" s="11">
        <f t="shared" si="142"/>
        <v>7.3959032667425323E-3</v>
      </c>
      <c r="AQ181" s="11">
        <f t="shared" si="142"/>
        <v>6.7090174357492148E-3</v>
      </c>
      <c r="AR181" s="1">
        <f t="shared" si="106"/>
        <v>200385.51527608029</v>
      </c>
      <c r="AS181" s="1">
        <f t="shared" si="103"/>
        <v>82600.783246840656</v>
      </c>
      <c r="AT181" s="1">
        <f t="shared" si="104"/>
        <v>30665.141599271505</v>
      </c>
      <c r="AU181" s="1">
        <f t="shared" si="113"/>
        <v>40077.103055216059</v>
      </c>
      <c r="AV181" s="1">
        <f t="shared" si="113"/>
        <v>16520.156649368131</v>
      </c>
      <c r="AW181" s="1">
        <f t="shared" si="113"/>
        <v>6133.0283198543011</v>
      </c>
      <c r="AX181" s="1">
        <f t="shared" si="114"/>
        <v>137573.50647744344</v>
      </c>
      <c r="AY181" s="1">
        <f t="shared" si="114"/>
        <v>22298.756165221796</v>
      </c>
      <c r="AZ181" s="1">
        <f t="shared" si="114"/>
        <v>5616.7043761227524</v>
      </c>
      <c r="BA181" s="1">
        <f t="shared" si="115"/>
        <v>13787.213386211803</v>
      </c>
      <c r="BB181" s="1">
        <f t="shared" si="115"/>
        <v>29670.630031982473</v>
      </c>
      <c r="BC181" s="1">
        <f t="shared" si="115"/>
        <v>37708.591136260831</v>
      </c>
      <c r="BD181" s="1">
        <f t="shared" si="116"/>
        <v>2338.3499362138973</v>
      </c>
      <c r="BE181" s="2">
        <f t="shared" si="137"/>
        <v>0.40250950903973925</v>
      </c>
      <c r="BF181" s="2">
        <f t="shared" si="137"/>
        <v>0.31839023806359795</v>
      </c>
      <c r="BG181" s="2">
        <f t="shared" si="137"/>
        <v>0.18099193288069168</v>
      </c>
      <c r="BH181" s="2">
        <f t="shared" si="109"/>
        <v>0.24646969369225119</v>
      </c>
      <c r="BI181" s="2">
        <f t="shared" si="117"/>
        <v>1.6201390486741196E-2</v>
      </c>
      <c r="BJ181" s="2">
        <f t="shared" si="117"/>
        <v>1.0137234369419459E-2</v>
      </c>
      <c r="BK181" s="2">
        <f t="shared" si="117"/>
        <v>3.2758079767888806E-3</v>
      </c>
      <c r="BL181" s="2">
        <f t="shared" si="110"/>
        <v>3246.5239808746196</v>
      </c>
      <c r="BM181" s="2">
        <f t="shared" si="110"/>
        <v>837.34349887084011</v>
      </c>
      <c r="BN181" s="2">
        <f t="shared" si="110"/>
        <v>100.45311546025412</v>
      </c>
      <c r="BO181" s="2">
        <f t="shared" si="118"/>
        <v>2627.9865850105402</v>
      </c>
      <c r="BP181" s="2">
        <f t="shared" si="118"/>
        <v>240.3382004740206</v>
      </c>
      <c r="BQ181" s="2">
        <f t="shared" si="118"/>
        <v>28.707493275427201</v>
      </c>
      <c r="BR181" s="11">
        <f t="shared" si="119"/>
        <v>3.4311290618760121E-2</v>
      </c>
      <c r="BS181" s="17">
        <f t="shared" si="107"/>
        <v>6.1956250547933831E-3</v>
      </c>
      <c r="BT181" s="17">
        <f t="shared" si="108"/>
        <v>2.8809321846521206E-2</v>
      </c>
      <c r="BU181" s="12">
        <f>(BU$3*temphigh!$I291+BU$4*temphigh!$I291^2+BU$5*temphigh!$I291^6)*(K181/K$56)^$BW$1</f>
        <v>-15.86889564695023</v>
      </c>
      <c r="BV181" s="12">
        <f>(BV$3*temphigh!$I291+BV$4*temphigh!$I291^2+BV$5*temphigh!$I291^6)*(L181/L$56)^$BW$1</f>
        <v>-12.357748952082847</v>
      </c>
      <c r="BW181" s="12">
        <f>(BW$3*temphigh!$I291+BW$4*temphigh!$I291^2+BW$5*temphigh!$I291^6)*(M181/M$56)^$BW$1</f>
        <v>-11.522700129687923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>
      <c r="A182" s="2">
        <f t="shared" si="92"/>
        <v>2136</v>
      </c>
      <c r="B182" s="5">
        <f t="shared" si="138"/>
        <v>1165.2638925218728</v>
      </c>
      <c r="C182" s="5">
        <f t="shared" si="138"/>
        <v>2963.4595075789557</v>
      </c>
      <c r="D182" s="5">
        <f t="shared" si="138"/>
        <v>4367.8185623142754</v>
      </c>
      <c r="E182" s="15">
        <f t="shared" si="139"/>
        <v>6.4091766009873806E-6</v>
      </c>
      <c r="F182" s="15">
        <f t="shared" si="139"/>
        <v>1.2626507674362726E-5</v>
      </c>
      <c r="G182" s="15">
        <f t="shared" si="139"/>
        <v>2.5776566265334033E-5</v>
      </c>
      <c r="H182" s="5">
        <f t="shared" si="95"/>
        <v>200973.90769239044</v>
      </c>
      <c r="I182" s="5">
        <f t="shared" si="95"/>
        <v>83144.590291457862</v>
      </c>
      <c r="J182" s="5">
        <f t="shared" si="95"/>
        <v>30857.128546008345</v>
      </c>
      <c r="K182" s="5">
        <f t="shared" si="96"/>
        <v>172470.72442744381</v>
      </c>
      <c r="L182" s="5">
        <f t="shared" si="96"/>
        <v>28056.597391939438</v>
      </c>
      <c r="M182" s="5">
        <f t="shared" si="96"/>
        <v>7064.6543819940152</v>
      </c>
      <c r="N182" s="15">
        <f t="shared" si="97"/>
        <v>2.9298741802274986E-3</v>
      </c>
      <c r="O182" s="15">
        <f t="shared" si="97"/>
        <v>6.5708484923601151E-3</v>
      </c>
      <c r="P182" s="15">
        <f t="shared" si="97"/>
        <v>6.234817987097685E-3</v>
      </c>
      <c r="Q182" s="5">
        <f t="shared" si="98"/>
        <v>7256.8329249940743</v>
      </c>
      <c r="R182" s="5">
        <f t="shared" si="98"/>
        <v>10639.154754253415</v>
      </c>
      <c r="S182" s="5">
        <f t="shared" si="98"/>
        <v>5906.1278920982331</v>
      </c>
      <c r="T182" s="5">
        <f t="shared" si="140"/>
        <v>36.108333705195918</v>
      </c>
      <c r="U182" s="5">
        <f t="shared" si="140"/>
        <v>127.95967503067322</v>
      </c>
      <c r="V182" s="5">
        <f t="shared" si="140"/>
        <v>191.40238156937144</v>
      </c>
      <c r="W182" s="15">
        <f t="shared" si="100"/>
        <v>-1.0734613539272964E-2</v>
      </c>
      <c r="X182" s="15">
        <f t="shared" si="100"/>
        <v>-1.217998157191269E-2</v>
      </c>
      <c r="Y182" s="15">
        <f t="shared" si="100"/>
        <v>-9.7425357312937999E-3</v>
      </c>
      <c r="Z182" s="5">
        <f t="shared" si="105"/>
        <v>6066.2809692831133</v>
      </c>
      <c r="AA182" s="5">
        <f t="shared" si="105"/>
        <v>21769.841233108378</v>
      </c>
      <c r="AB182" s="5">
        <f t="shared" si="105"/>
        <v>38911.005958586313</v>
      </c>
      <c r="AC182" s="16">
        <f t="shared" si="135"/>
        <v>1.3881313552158796</v>
      </c>
      <c r="AD182" s="16">
        <f t="shared" si="135"/>
        <v>2.9849701267280317</v>
      </c>
      <c r="AE182" s="16">
        <f t="shared" si="135"/>
        <v>8.0156748513714806</v>
      </c>
      <c r="AF182" s="15">
        <f t="shared" si="112"/>
        <v>-4.0504037456468023E-3</v>
      </c>
      <c r="AG182" s="15">
        <f t="shared" si="112"/>
        <v>2.9673830763510267E-4</v>
      </c>
      <c r="AH182" s="15">
        <f t="shared" si="112"/>
        <v>9.7937136394747881E-3</v>
      </c>
      <c r="AI182" s="1">
        <f t="shared" si="136"/>
        <v>386533.79972664145</v>
      </c>
      <c r="AJ182" s="1">
        <f t="shared" si="136"/>
        <v>154559.45717403514</v>
      </c>
      <c r="AK182" s="1">
        <f t="shared" si="136"/>
        <v>57588.522182784262</v>
      </c>
      <c r="AL182" s="14">
        <f t="shared" si="141"/>
        <v>65.471317764896213</v>
      </c>
      <c r="AM182" s="14">
        <f t="shared" si="141"/>
        <v>14.68637962270598</v>
      </c>
      <c r="AN182" s="14">
        <f t="shared" si="141"/>
        <v>4.7847110820725529</v>
      </c>
      <c r="AO182" s="11">
        <f t="shared" si="142"/>
        <v>5.8122834949974255E-3</v>
      </c>
      <c r="AP182" s="11">
        <f t="shared" si="142"/>
        <v>7.3219442340751069E-3</v>
      </c>
      <c r="AQ182" s="11">
        <f t="shared" si="142"/>
        <v>6.6419272613917222E-3</v>
      </c>
      <c r="AR182" s="1">
        <f t="shared" si="106"/>
        <v>200973.90769239044</v>
      </c>
      <c r="AS182" s="1">
        <f t="shared" si="103"/>
        <v>83144.590291457862</v>
      </c>
      <c r="AT182" s="1">
        <f t="shared" si="104"/>
        <v>30857.128546008345</v>
      </c>
      <c r="AU182" s="1">
        <f t="shared" si="113"/>
        <v>40194.781538478092</v>
      </c>
      <c r="AV182" s="1">
        <f t="shared" si="113"/>
        <v>16628.918058291572</v>
      </c>
      <c r="AW182" s="1">
        <f t="shared" si="113"/>
        <v>6171.4257092016696</v>
      </c>
      <c r="AX182" s="1">
        <f t="shared" si="114"/>
        <v>137976.57954195506</v>
      </c>
      <c r="AY182" s="1">
        <f t="shared" si="114"/>
        <v>22445.277913551548</v>
      </c>
      <c r="AZ182" s="1">
        <f t="shared" si="114"/>
        <v>5651.7235055952115</v>
      </c>
      <c r="BA182" s="1">
        <f t="shared" si="115"/>
        <v>13790.710835829233</v>
      </c>
      <c r="BB182" s="1">
        <f t="shared" si="115"/>
        <v>29690.413415493873</v>
      </c>
      <c r="BC182" s="1">
        <f t="shared" si="115"/>
        <v>37736.711144215857</v>
      </c>
      <c r="BD182" s="1">
        <f t="shared" si="116"/>
        <v>2271.680349114431</v>
      </c>
      <c r="BE182" s="2">
        <f t="shared" si="137"/>
        <v>0.40250950903973925</v>
      </c>
      <c r="BF182" s="2">
        <f t="shared" si="137"/>
        <v>0.31839023806359795</v>
      </c>
      <c r="BG182" s="2">
        <f t="shared" si="137"/>
        <v>0.18099193288069168</v>
      </c>
      <c r="BH182" s="2">
        <f t="shared" si="109"/>
        <v>0.24593745586544999</v>
      </c>
      <c r="BI182" s="2">
        <f t="shared" si="117"/>
        <v>1.6201390486741196E-2</v>
      </c>
      <c r="BJ182" s="2">
        <f t="shared" si="117"/>
        <v>1.0137234369419459E-2</v>
      </c>
      <c r="BK182" s="2">
        <f t="shared" si="117"/>
        <v>3.2758079767888806E-3</v>
      </c>
      <c r="BL182" s="2">
        <f t="shared" si="110"/>
        <v>3256.0567561706976</v>
      </c>
      <c r="BM182" s="2">
        <f t="shared" si="110"/>
        <v>842.85619833386613</v>
      </c>
      <c r="BN182" s="2">
        <f t="shared" si="110"/>
        <v>101.08202783181402</v>
      </c>
      <c r="BO182" s="2">
        <f t="shared" si="118"/>
        <v>2667.0017206480184</v>
      </c>
      <c r="BP182" s="2">
        <f t="shared" si="118"/>
        <v>243.20274652565996</v>
      </c>
      <c r="BQ182" s="2">
        <f t="shared" si="118"/>
        <v>28.705972519107412</v>
      </c>
      <c r="BR182" s="11">
        <f t="shared" si="119"/>
        <v>3.4203228952149195E-2</v>
      </c>
      <c r="BS182" s="17">
        <f t="shared" si="107"/>
        <v>5.9900970926141097E-3</v>
      </c>
      <c r="BT182" s="17">
        <f t="shared" si="108"/>
        <v>2.7970215384972043E-2</v>
      </c>
      <c r="BU182" s="12">
        <f>(BU$3*temphigh!$I292+BU$4*temphigh!$I292^2+BU$5*temphigh!$I292^6)*(K182/K$56)^$BW$1</f>
        <v>-16.175270310504523</v>
      </c>
      <c r="BV182" s="12">
        <f>(BV$3*temphigh!$I292+BV$4*temphigh!$I292^2+BV$5*temphigh!$I292^6)*(L182/L$56)^$BW$1</f>
        <v>-12.555971313809104</v>
      </c>
      <c r="BW182" s="12">
        <f>(BW$3*temphigh!$I292+BW$4*temphigh!$I292^2+BW$5*temphigh!$I292^6)*(M182/M$56)^$BW$1</f>
        <v>-11.686165556170772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>
      <c r="A183" s="2">
        <f t="shared" si="92"/>
        <v>2137</v>
      </c>
      <c r="B183" s="5">
        <f t="shared" si="138"/>
        <v>1165.2709874848429</v>
      </c>
      <c r="C183" s="5">
        <f t="shared" si="138"/>
        <v>2963.49505481596</v>
      </c>
      <c r="D183" s="5">
        <f t="shared" si="138"/>
        <v>4367.9255203106513</v>
      </c>
      <c r="E183" s="15">
        <f t="shared" si="139"/>
        <v>6.0887177709380116E-6</v>
      </c>
      <c r="F183" s="15">
        <f t="shared" si="139"/>
        <v>1.1995182290644589E-5</v>
      </c>
      <c r="G183" s="15">
        <f t="shared" si="139"/>
        <v>2.448773795206733E-5</v>
      </c>
      <c r="H183" s="5">
        <f t="shared" si="95"/>
        <v>201541.14255905509</v>
      </c>
      <c r="I183" s="5">
        <f t="shared" si="95"/>
        <v>83682.895790575029</v>
      </c>
      <c r="J183" s="5">
        <f t="shared" si="95"/>
        <v>31047.334660385444</v>
      </c>
      <c r="K183" s="5">
        <f t="shared" si="96"/>
        <v>172956.45796010742</v>
      </c>
      <c r="L183" s="5">
        <f t="shared" si="96"/>
        <v>28237.906337850101</v>
      </c>
      <c r="M183" s="5">
        <f t="shared" si="96"/>
        <v>7108.0274871942702</v>
      </c>
      <c r="N183" s="15">
        <f t="shared" si="97"/>
        <v>2.8163245343586496E-3</v>
      </c>
      <c r="O183" s="15">
        <f t="shared" si="97"/>
        <v>6.4622571075831914E-3</v>
      </c>
      <c r="P183" s="15">
        <f t="shared" si="97"/>
        <v>6.1394518195825309E-3</v>
      </c>
      <c r="Q183" s="5">
        <f t="shared" si="98"/>
        <v>7199.1956685360419</v>
      </c>
      <c r="R183" s="5">
        <f t="shared" si="98"/>
        <v>10577.612467997267</v>
      </c>
      <c r="S183" s="5">
        <f t="shared" si="98"/>
        <v>5884.6384475431651</v>
      </c>
      <c r="T183" s="5">
        <f t="shared" si="140"/>
        <v>35.720724697323533</v>
      </c>
      <c r="U183" s="5">
        <f t="shared" si="140"/>
        <v>126.40112854685169</v>
      </c>
      <c r="V183" s="5">
        <f t="shared" si="140"/>
        <v>189.53763702787711</v>
      </c>
      <c r="W183" s="15">
        <f t="shared" si="100"/>
        <v>-1.0734613539272964E-2</v>
      </c>
      <c r="X183" s="15">
        <f t="shared" si="100"/>
        <v>-1.217998157191269E-2</v>
      </c>
      <c r="Y183" s="15">
        <f t="shared" si="100"/>
        <v>-9.7425357312937999E-3</v>
      </c>
      <c r="Z183" s="5">
        <f t="shared" si="105"/>
        <v>5994.4045103711387</v>
      </c>
      <c r="AA183" s="5">
        <f t="shared" si="105"/>
        <v>21652.685583356844</v>
      </c>
      <c r="AB183" s="5">
        <f t="shared" si="105"/>
        <v>39152.886133895969</v>
      </c>
      <c r="AC183" s="16">
        <f t="shared" ref="AC183:AE198" si="143">AC182*(1+AF183)</f>
        <v>1.3825088627752635</v>
      </c>
      <c r="AD183" s="16">
        <f t="shared" si="143"/>
        <v>2.9858558817117782</v>
      </c>
      <c r="AE183" s="16">
        <f t="shared" si="143"/>
        <v>8.0941780754929518</v>
      </c>
      <c r="AF183" s="15">
        <f t="shared" si="112"/>
        <v>-4.0504037456468023E-3</v>
      </c>
      <c r="AG183" s="15">
        <f t="shared" si="112"/>
        <v>2.9673830763510267E-4</v>
      </c>
      <c r="AH183" s="15">
        <f t="shared" si="112"/>
        <v>9.7937136394747881E-3</v>
      </c>
      <c r="AI183" s="1">
        <f t="shared" si="136"/>
        <v>388075.20129245543</v>
      </c>
      <c r="AJ183" s="1">
        <f t="shared" si="136"/>
        <v>155732.42951492319</v>
      </c>
      <c r="AK183" s="1">
        <f t="shared" si="136"/>
        <v>58001.09567370751</v>
      </c>
      <c r="AL183" s="14">
        <f t="shared" si="141"/>
        <v>65.848050245940456</v>
      </c>
      <c r="AM183" s="14">
        <f t="shared" si="141"/>
        <v>14.792837146777911</v>
      </c>
      <c r="AN183" s="14">
        <f t="shared" si="141"/>
        <v>4.8161729880167146</v>
      </c>
      <c r="AO183" s="11">
        <f t="shared" si="142"/>
        <v>5.7541606600474511E-3</v>
      </c>
      <c r="AP183" s="11">
        <f t="shared" si="142"/>
        <v>7.2487247917343558E-3</v>
      </c>
      <c r="AQ183" s="11">
        <f t="shared" si="142"/>
        <v>6.5755079887778048E-3</v>
      </c>
      <c r="AR183" s="1">
        <f t="shared" si="106"/>
        <v>201541.14255905509</v>
      </c>
      <c r="AS183" s="1">
        <f t="shared" si="103"/>
        <v>83682.895790575029</v>
      </c>
      <c r="AT183" s="1">
        <f t="shared" si="104"/>
        <v>31047.334660385444</v>
      </c>
      <c r="AU183" s="1">
        <f t="shared" si="113"/>
        <v>40308.228511811023</v>
      </c>
      <c r="AV183" s="1">
        <f t="shared" si="113"/>
        <v>16736.579158115008</v>
      </c>
      <c r="AW183" s="1">
        <f t="shared" si="113"/>
        <v>6209.466932077089</v>
      </c>
      <c r="AX183" s="1">
        <f t="shared" si="114"/>
        <v>138365.16636808595</v>
      </c>
      <c r="AY183" s="1">
        <f t="shared" si="114"/>
        <v>22590.32507028008</v>
      </c>
      <c r="AZ183" s="1">
        <f t="shared" si="114"/>
        <v>5686.4219897554167</v>
      </c>
      <c r="BA183" s="1">
        <f t="shared" si="115"/>
        <v>13794.071972224447</v>
      </c>
      <c r="BB183" s="1">
        <f t="shared" si="115"/>
        <v>29709.858810782767</v>
      </c>
      <c r="BC183" s="1">
        <f t="shared" si="115"/>
        <v>37764.369914760078</v>
      </c>
      <c r="BD183" s="1">
        <f t="shared" si="116"/>
        <v>2206.8853150361406</v>
      </c>
      <c r="BE183" s="2">
        <f t="shared" si="137"/>
        <v>0.40250950903973925</v>
      </c>
      <c r="BF183" s="2">
        <f t="shared" si="137"/>
        <v>0.31839023806359795</v>
      </c>
      <c r="BG183" s="2">
        <f t="shared" si="137"/>
        <v>0.18099193288069168</v>
      </c>
      <c r="BH183" s="2">
        <f t="shared" si="109"/>
        <v>0.2454067501076245</v>
      </c>
      <c r="BI183" s="2">
        <f t="shared" si="117"/>
        <v>1.6201390486741196E-2</v>
      </c>
      <c r="BJ183" s="2">
        <f t="shared" si="117"/>
        <v>1.0137234369419459E-2</v>
      </c>
      <c r="BK183" s="2">
        <f t="shared" si="117"/>
        <v>3.2758079767888806E-3</v>
      </c>
      <c r="BL183" s="2">
        <f t="shared" si="110"/>
        <v>3265.2467497432262</v>
      </c>
      <c r="BM183" s="2">
        <f t="shared" si="110"/>
        <v>848.31312734076414</v>
      </c>
      <c r="BN183" s="2">
        <f t="shared" si="110"/>
        <v>101.70510653852453</v>
      </c>
      <c r="BO183" s="2">
        <f t="shared" si="118"/>
        <v>2706.5983352441713</v>
      </c>
      <c r="BP183" s="2">
        <f t="shared" si="118"/>
        <v>246.10173190795319</v>
      </c>
      <c r="BQ183" s="2">
        <f t="shared" si="118"/>
        <v>28.704484730754107</v>
      </c>
      <c r="BR183" s="11">
        <f t="shared" si="119"/>
        <v>3.4096119891772608E-2</v>
      </c>
      <c r="BS183" s="17">
        <f t="shared" si="107"/>
        <v>5.7919922554131387E-3</v>
      </c>
      <c r="BT183" s="17">
        <f t="shared" si="108"/>
        <v>2.7155548917448584E-2</v>
      </c>
      <c r="BU183" s="12">
        <f>(BU$3*temphigh!$I293+BU$4*temphigh!$I293^2+BU$5*temphigh!$I293^6)*(K183/K$56)^$BW$1</f>
        <v>-16.483064302249449</v>
      </c>
      <c r="BV183" s="12">
        <f>(BV$3*temphigh!$I293+BV$4*temphigh!$I293^2+BV$5*temphigh!$I293^6)*(L183/L$56)^$BW$1</f>
        <v>-12.754709929706344</v>
      </c>
      <c r="BW183" s="12">
        <f>(BW$3*temphigh!$I293+BW$4*temphigh!$I293^2+BW$5*temphigh!$I293^6)*(M183/M$56)^$BW$1</f>
        <v>-11.849986336501949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>
      <c r="A184" s="2">
        <f t="shared" si="92"/>
        <v>2138</v>
      </c>
      <c r="B184" s="5">
        <f t="shared" si="138"/>
        <v>1165.2777277407038</v>
      </c>
      <c r="C184" s="5">
        <f t="shared" si="138"/>
        <v>2963.5288250961903</v>
      </c>
      <c r="D184" s="5">
        <f t="shared" si="138"/>
        <v>4368.0271328954095</v>
      </c>
      <c r="E184" s="15">
        <f t="shared" si="139"/>
        <v>5.7842818823911106E-6</v>
      </c>
      <c r="F184" s="15">
        <f t="shared" si="139"/>
        <v>1.139542317611236E-5</v>
      </c>
      <c r="G184" s="15">
        <f t="shared" si="139"/>
        <v>2.3263351054463962E-5</v>
      </c>
      <c r="H184" s="5">
        <f t="shared" si="95"/>
        <v>202087.19709542691</v>
      </c>
      <c r="I184" s="5">
        <f t="shared" si="95"/>
        <v>84215.647594068301</v>
      </c>
      <c r="J184" s="5">
        <f t="shared" si="95"/>
        <v>31235.747663419625</v>
      </c>
      <c r="K184" s="5">
        <f t="shared" si="96"/>
        <v>173424.06216520007</v>
      </c>
      <c r="L184" s="5">
        <f t="shared" si="96"/>
        <v>28417.353960218297</v>
      </c>
      <c r="M184" s="5">
        <f t="shared" si="96"/>
        <v>7150.9967115782456</v>
      </c>
      <c r="N184" s="15">
        <f t="shared" si="97"/>
        <v>2.7035949429567996E-3</v>
      </c>
      <c r="O184" s="15">
        <f t="shared" si="97"/>
        <v>6.3548486995179676E-3</v>
      </c>
      <c r="P184" s="15">
        <f t="shared" si="97"/>
        <v>6.0451685733331484E-3</v>
      </c>
      <c r="Q184" s="5">
        <f t="shared" si="98"/>
        <v>7141.2111653887578</v>
      </c>
      <c r="R184" s="5">
        <f t="shared" si="98"/>
        <v>10515.297567072485</v>
      </c>
      <c r="S184" s="5">
        <f t="shared" si="98"/>
        <v>5862.6705834268478</v>
      </c>
      <c r="T184" s="5">
        <f t="shared" si="140"/>
        <v>35.337276522355005</v>
      </c>
      <c r="U184" s="5">
        <f t="shared" si="140"/>
        <v>124.86156513048208</v>
      </c>
      <c r="V184" s="5">
        <f t="shared" si="140"/>
        <v>187.69105982670803</v>
      </c>
      <c r="W184" s="15">
        <f t="shared" si="100"/>
        <v>-1.0734613539272964E-2</v>
      </c>
      <c r="X184" s="15">
        <f t="shared" si="100"/>
        <v>-1.217998157191269E-2</v>
      </c>
      <c r="Y184" s="15">
        <f t="shared" si="100"/>
        <v>-9.7425357312937999E-3</v>
      </c>
      <c r="Z184" s="5">
        <f t="shared" si="105"/>
        <v>5922.707150441548</v>
      </c>
      <c r="AA184" s="5">
        <f t="shared" si="105"/>
        <v>21533.823443833204</v>
      </c>
      <c r="AB184" s="5">
        <f t="shared" si="105"/>
        <v>39392.485333904078</v>
      </c>
      <c r="AC184" s="16">
        <f t="shared" si="143"/>
        <v>1.3769091436990888</v>
      </c>
      <c r="AD184" s="16">
        <f t="shared" si="143"/>
        <v>2.9867418995329595</v>
      </c>
      <c r="AE184" s="16">
        <f t="shared" si="143"/>
        <v>8.1734501377112441</v>
      </c>
      <c r="AF184" s="15">
        <f t="shared" si="112"/>
        <v>-4.0504037456468023E-3</v>
      </c>
      <c r="AG184" s="15">
        <f t="shared" si="112"/>
        <v>2.9673830763510267E-4</v>
      </c>
      <c r="AH184" s="15">
        <f t="shared" si="112"/>
        <v>9.7937136394747881E-3</v>
      </c>
      <c r="AI184" s="1">
        <f t="shared" ref="AI184:AK199" si="144">(1-$AI$5)*AI183+AU183</f>
        <v>389575.9096750209</v>
      </c>
      <c r="AJ184" s="1">
        <f t="shared" si="144"/>
        <v>156895.76572154587</v>
      </c>
      <c r="AK184" s="1">
        <f t="shared" si="144"/>
        <v>58410.453038413849</v>
      </c>
      <c r="AL184" s="14">
        <f t="shared" si="141"/>
        <v>66.223161503603805</v>
      </c>
      <c r="AM184" s="14">
        <f t="shared" si="141"/>
        <v>14.898994060090189</v>
      </c>
      <c r="AN184" s="14">
        <f t="shared" si="141"/>
        <v>4.8475250841351736</v>
      </c>
      <c r="AO184" s="11">
        <f t="shared" si="142"/>
        <v>5.6966190534469769E-3</v>
      </c>
      <c r="AP184" s="11">
        <f t="shared" si="142"/>
        <v>7.1762375438170125E-3</v>
      </c>
      <c r="AQ184" s="11">
        <f t="shared" si="142"/>
        <v>6.5097529088900263E-3</v>
      </c>
      <c r="AR184" s="1">
        <f t="shared" si="106"/>
        <v>202087.19709542691</v>
      </c>
      <c r="AS184" s="1">
        <f t="shared" si="103"/>
        <v>84215.647594068301</v>
      </c>
      <c r="AT184" s="1">
        <f t="shared" si="104"/>
        <v>31235.747663419625</v>
      </c>
      <c r="AU184" s="1">
        <f t="shared" si="113"/>
        <v>40417.439419085385</v>
      </c>
      <c r="AV184" s="1">
        <f t="shared" si="113"/>
        <v>16843.129518813661</v>
      </c>
      <c r="AW184" s="1">
        <f t="shared" si="113"/>
        <v>6247.1495326839249</v>
      </c>
      <c r="AX184" s="1">
        <f t="shared" si="114"/>
        <v>138739.24973216007</v>
      </c>
      <c r="AY184" s="1">
        <f t="shared" si="114"/>
        <v>22733.883168174638</v>
      </c>
      <c r="AZ184" s="1">
        <f t="shared" si="114"/>
        <v>5720.7973692625965</v>
      </c>
      <c r="BA184" s="1">
        <f t="shared" si="115"/>
        <v>13797.297948901896</v>
      </c>
      <c r="BB184" s="1">
        <f t="shared" si="115"/>
        <v>29728.970557084158</v>
      </c>
      <c r="BC184" s="1">
        <f t="shared" si="115"/>
        <v>37791.574408379405</v>
      </c>
      <c r="BD184" s="1">
        <f t="shared" si="116"/>
        <v>2143.9132632256806</v>
      </c>
      <c r="BE184" s="2">
        <f t="shared" ref="BE184:BG199" si="145">BE183</f>
        <v>0.40250950903973925</v>
      </c>
      <c r="BF184" s="2">
        <f t="shared" si="145"/>
        <v>0.31839023806359795</v>
      </c>
      <c r="BG184" s="2">
        <f t="shared" si="145"/>
        <v>0.18099193288069168</v>
      </c>
      <c r="BH184" s="2">
        <f t="shared" si="109"/>
        <v>0.24487760895623231</v>
      </c>
      <c r="BI184" s="2">
        <f t="shared" si="117"/>
        <v>1.6201390486741196E-2</v>
      </c>
      <c r="BJ184" s="2">
        <f t="shared" si="117"/>
        <v>1.0137234369419459E-2</v>
      </c>
      <c r="BK184" s="2">
        <f t="shared" si="117"/>
        <v>3.2758079767888806E-3</v>
      </c>
      <c r="BL184" s="2">
        <f t="shared" si="110"/>
        <v>3274.0935925140425</v>
      </c>
      <c r="BM184" s="2">
        <f t="shared" si="110"/>
        <v>853.71375723350639</v>
      </c>
      <c r="BN184" s="2">
        <f t="shared" si="110"/>
        <v>102.32231135679464</v>
      </c>
      <c r="BO184" s="2">
        <f t="shared" si="118"/>
        <v>2746.7850906669637</v>
      </c>
      <c r="BP184" s="2">
        <f t="shared" si="118"/>
        <v>249.03557100385009</v>
      </c>
      <c r="BQ184" s="2">
        <f t="shared" si="118"/>
        <v>28.703029507560007</v>
      </c>
      <c r="BR184" s="11">
        <f t="shared" si="119"/>
        <v>3.3989953281334556E-2</v>
      </c>
      <c r="BS184" s="17">
        <f t="shared" si="107"/>
        <v>5.6010192321573763E-3</v>
      </c>
      <c r="BT184" s="17">
        <f t="shared" si="108"/>
        <v>2.6364610599464645E-2</v>
      </c>
      <c r="BU184" s="12">
        <f>(BU$3*temphigh!$I294+BU$4*temphigh!$I294^2+BU$5*temphigh!$I294^6)*(K184/K$56)^$BW$1</f>
        <v>-16.79224938048084</v>
      </c>
      <c r="BV184" s="12">
        <f>(BV$3*temphigh!$I294+BV$4*temphigh!$I294^2+BV$5*temphigh!$I294^6)*(L184/L$56)^$BW$1</f>
        <v>-12.953942791431388</v>
      </c>
      <c r="BW184" s="12">
        <f>(BW$3*temphigh!$I294+BW$4*temphigh!$I294^2+BW$5*temphigh!$I294^6)*(M184/M$56)^$BW$1</f>
        <v>-12.014144132654533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>
      <c r="A185" s="2">
        <f t="shared" si="92"/>
        <v>2139</v>
      </c>
      <c r="B185" s="5">
        <f t="shared" si="138"/>
        <v>1165.28413102081</v>
      </c>
      <c r="C185" s="5">
        <f t="shared" si="138"/>
        <v>2963.560907227994</v>
      </c>
      <c r="D185" s="5">
        <f t="shared" si="138"/>
        <v>4368.1236670965873</v>
      </c>
      <c r="E185" s="15">
        <f t="shared" si="139"/>
        <v>5.4950677882715551E-6</v>
      </c>
      <c r="F185" s="15">
        <f t="shared" si="139"/>
        <v>1.0825652017306742E-5</v>
      </c>
      <c r="G185" s="15">
        <f t="shared" si="139"/>
        <v>2.2100183501740762E-5</v>
      </c>
      <c r="H185" s="5">
        <f t="shared" si="95"/>
        <v>202612.0541758789</v>
      </c>
      <c r="I185" s="5">
        <f t="shared" si="95"/>
        <v>84742.795861053048</v>
      </c>
      <c r="J185" s="5">
        <f t="shared" si="95"/>
        <v>31422.355928664285</v>
      </c>
      <c r="K185" s="5">
        <f t="shared" si="96"/>
        <v>173873.52044208057</v>
      </c>
      <c r="L185" s="5">
        <f t="shared" si="96"/>
        <v>28594.922970663134</v>
      </c>
      <c r="M185" s="5">
        <f t="shared" si="96"/>
        <v>7193.5591396729287</v>
      </c>
      <c r="N185" s="15">
        <f t="shared" si="97"/>
        <v>2.5916719471854588E-3</v>
      </c>
      <c r="O185" s="15">
        <f t="shared" si="97"/>
        <v>6.2486117002102937E-3</v>
      </c>
      <c r="P185" s="15">
        <f t="shared" si="97"/>
        <v>5.951957441928224E-3</v>
      </c>
      <c r="Q185" s="5">
        <f t="shared" si="98"/>
        <v>7082.9009480229015</v>
      </c>
      <c r="R185" s="5">
        <f t="shared" si="98"/>
        <v>10452.240300974408</v>
      </c>
      <c r="S185" s="5">
        <f t="shared" si="98"/>
        <v>5840.2367794420034</v>
      </c>
      <c r="T185" s="5">
        <f t="shared" si="140"/>
        <v>34.957944515357099</v>
      </c>
      <c r="U185" s="5">
        <f t="shared" si="140"/>
        <v>123.34075356815264</v>
      </c>
      <c r="V185" s="5">
        <f t="shared" si="140"/>
        <v>185.86247296990192</v>
      </c>
      <c r="W185" s="15">
        <f t="shared" si="100"/>
        <v>-1.0734613539272964E-2</v>
      </c>
      <c r="X185" s="15">
        <f t="shared" si="100"/>
        <v>-1.217998157191269E-2</v>
      </c>
      <c r="Y185" s="15">
        <f t="shared" si="100"/>
        <v>-9.7425357312937999E-3</v>
      </c>
      <c r="Z185" s="5">
        <f t="shared" si="105"/>
        <v>5851.2077348819785</v>
      </c>
      <c r="AA185" s="5">
        <f t="shared" si="105"/>
        <v>21413.315505979568</v>
      </c>
      <c r="AB185" s="5">
        <f t="shared" si="105"/>
        <v>39629.788281165296</v>
      </c>
      <c r="AC185" s="16">
        <f t="shared" si="143"/>
        <v>1.3713321057460346</v>
      </c>
      <c r="AD185" s="16">
        <f t="shared" si="143"/>
        <v>2.9876281802695699</v>
      </c>
      <c r="AE185" s="16">
        <f t="shared" si="143"/>
        <v>8.2534985678065134</v>
      </c>
      <c r="AF185" s="15">
        <f t="shared" si="112"/>
        <v>-4.0504037456468023E-3</v>
      </c>
      <c r="AG185" s="15">
        <f t="shared" si="112"/>
        <v>2.9673830763510267E-4</v>
      </c>
      <c r="AH185" s="15">
        <f t="shared" si="112"/>
        <v>9.7937136394747881E-3</v>
      </c>
      <c r="AI185" s="1">
        <f t="shared" si="144"/>
        <v>391035.7581266042</v>
      </c>
      <c r="AJ185" s="1">
        <f t="shared" si="144"/>
        <v>158049.31866820494</v>
      </c>
      <c r="AK185" s="1">
        <f t="shared" si="144"/>
        <v>58816.557267256387</v>
      </c>
      <c r="AL185" s="14">
        <f t="shared" si="141"/>
        <v>66.596637145968728</v>
      </c>
      <c r="AM185" s="14">
        <f t="shared" si="141"/>
        <v>15.004843593423924</v>
      </c>
      <c r="AN185" s="14">
        <f t="shared" si="141"/>
        <v>4.8787657127473665</v>
      </c>
      <c r="AO185" s="11">
        <f t="shared" si="142"/>
        <v>5.6396528629125073E-3</v>
      </c>
      <c r="AP185" s="11">
        <f t="shared" si="142"/>
        <v>7.104475168378842E-3</v>
      </c>
      <c r="AQ185" s="11">
        <f t="shared" si="142"/>
        <v>6.444655379801126E-3</v>
      </c>
      <c r="AR185" s="1">
        <f t="shared" si="106"/>
        <v>202612.0541758789</v>
      </c>
      <c r="AS185" s="1">
        <f t="shared" si="103"/>
        <v>84742.795861053048</v>
      </c>
      <c r="AT185" s="1">
        <f t="shared" si="104"/>
        <v>31422.355928664285</v>
      </c>
      <c r="AU185" s="1">
        <f t="shared" si="113"/>
        <v>40522.410835175782</v>
      </c>
      <c r="AV185" s="1">
        <f t="shared" si="113"/>
        <v>16948.559172210611</v>
      </c>
      <c r="AW185" s="1">
        <f t="shared" si="113"/>
        <v>6284.4711857328575</v>
      </c>
      <c r="AX185" s="1">
        <f t="shared" si="114"/>
        <v>139098.81635366447</v>
      </c>
      <c r="AY185" s="1">
        <f t="shared" si="114"/>
        <v>22875.93837653051</v>
      </c>
      <c r="AZ185" s="1">
        <f t="shared" si="114"/>
        <v>5754.8473117383428</v>
      </c>
      <c r="BA185" s="1">
        <f t="shared" si="115"/>
        <v>13800.389893461845</v>
      </c>
      <c r="BB185" s="1">
        <f t="shared" si="115"/>
        <v>29747.752917486687</v>
      </c>
      <c r="BC185" s="1">
        <f t="shared" si="115"/>
        <v>37818.331428790727</v>
      </c>
      <c r="BD185" s="1">
        <f t="shared" si="116"/>
        <v>2082.713989497181</v>
      </c>
      <c r="BE185" s="2">
        <f t="shared" si="145"/>
        <v>0.40250950903973925</v>
      </c>
      <c r="BF185" s="2">
        <f t="shared" si="145"/>
        <v>0.31839023806359795</v>
      </c>
      <c r="BG185" s="2">
        <f t="shared" si="145"/>
        <v>0.18099193288069168</v>
      </c>
      <c r="BH185" s="2">
        <f t="shared" si="109"/>
        <v>0.2443500647975885</v>
      </c>
      <c r="BI185" s="2">
        <f t="shared" si="117"/>
        <v>1.6201390486741196E-2</v>
      </c>
      <c r="BJ185" s="2">
        <f t="shared" si="117"/>
        <v>1.0137234369419459E-2</v>
      </c>
      <c r="BK185" s="2">
        <f t="shared" si="117"/>
        <v>3.2758079767888806E-3</v>
      </c>
      <c r="BL185" s="2">
        <f t="shared" si="110"/>
        <v>3282.597007024176</v>
      </c>
      <c r="BM185" s="2">
        <f t="shared" si="110"/>
        <v>859.05758276336405</v>
      </c>
      <c r="BN185" s="2">
        <f t="shared" si="110"/>
        <v>102.93360420061784</v>
      </c>
      <c r="BO185" s="2">
        <f t="shared" si="118"/>
        <v>2787.5707767367808</v>
      </c>
      <c r="BP185" s="2">
        <f t="shared" si="118"/>
        <v>252.00468316866832</v>
      </c>
      <c r="BQ185" s="2">
        <f t="shared" si="118"/>
        <v>28.70160645242176</v>
      </c>
      <c r="BR185" s="11">
        <f t="shared" si="119"/>
        <v>3.3884718797260377E-2</v>
      </c>
      <c r="BS185" s="17">
        <f t="shared" si="107"/>
        <v>5.4168990853177227E-3</v>
      </c>
      <c r="BT185" s="17">
        <f t="shared" si="108"/>
        <v>2.5596709319868585E-2</v>
      </c>
      <c r="BU185" s="12">
        <f>(BU$3*temphigh!$I295+BU$4*temphigh!$I295^2+BU$5*temphigh!$I295^6)*(K185/K$56)^$BW$1</f>
        <v>-17.102797765116382</v>
      </c>
      <c r="BV185" s="12">
        <f>(BV$3*temphigh!$I295+BV$4*temphigh!$I295^2+BV$5*temphigh!$I295^6)*(L185/L$56)^$BW$1</f>
        <v>-13.153648194495659</v>
      </c>
      <c r="BW185" s="12">
        <f>(BW$3*temphigh!$I295+BW$4*temphigh!$I295^2+BW$5*temphigh!$I295^6)*(M185/M$56)^$BW$1</f>
        <v>-12.178620857047113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>
      <c r="A186" s="2">
        <f t="shared" ref="A186:A249" si="146">1+A185</f>
        <v>2140</v>
      </c>
      <c r="B186" s="5">
        <f t="shared" ref="B186:D201" si="147">B185*(1+E186)</f>
        <v>1165.2902141703378</v>
      </c>
      <c r="C186" s="5">
        <f t="shared" si="147"/>
        <v>2963.5913855831523</v>
      </c>
      <c r="D186" s="5">
        <f t="shared" si="147"/>
        <v>4368.2153766144584</v>
      </c>
      <c r="E186" s="15">
        <f t="shared" ref="E186:G201" si="148">E185*$E$5</f>
        <v>5.2203143988579772E-6</v>
      </c>
      <c r="F186" s="15">
        <f t="shared" si="148"/>
        <v>1.0284369416441405E-5</v>
      </c>
      <c r="G186" s="15">
        <f t="shared" si="148"/>
        <v>2.0995174326653724E-5</v>
      </c>
      <c r="H186" s="5">
        <f t="shared" ref="H186:J249" si="149">AR186</f>
        <v>203115.70218607379</v>
      </c>
      <c r="I186" s="5">
        <f t="shared" si="149"/>
        <v>85264.293035546201</v>
      </c>
      <c r="J186" s="5">
        <f t="shared" si="149"/>
        <v>31607.148474000871</v>
      </c>
      <c r="K186" s="5">
        <f t="shared" ref="K186:M249" si="150">H186/B186*1000</f>
        <v>174304.82099318743</v>
      </c>
      <c r="L186" s="5">
        <f t="shared" si="150"/>
        <v>28770.596867816366</v>
      </c>
      <c r="M186" s="5">
        <f t="shared" si="150"/>
        <v>7235.712012555955</v>
      </c>
      <c r="N186" s="15">
        <f t="shared" ref="N186:P249" si="151">K186/K185-1</f>
        <v>2.4805418905089471E-3</v>
      </c>
      <c r="O186" s="15">
        <f t="shared" si="151"/>
        <v>6.1435345474951664E-3</v>
      </c>
      <c r="P186" s="15">
        <f t="shared" si="151"/>
        <v>5.859807650784532E-3</v>
      </c>
      <c r="Q186" s="5">
        <f t="shared" ref="Q186:S249" si="152">T186*H186/1000</f>
        <v>7024.2862438399434</v>
      </c>
      <c r="R186" s="5">
        <f t="shared" si="152"/>
        <v>10388.470622206678</v>
      </c>
      <c r="S186" s="5">
        <f t="shared" si="152"/>
        <v>5817.3494462747412</v>
      </c>
      <c r="T186" s="5">
        <f t="shared" ref="T186:V201" si="153">T185*(1+W186)</f>
        <v>34.582684490857396</v>
      </c>
      <c r="U186" s="5">
        <f t="shared" si="153"/>
        <v>121.83846546262671</v>
      </c>
      <c r="V186" s="5">
        <f t="shared" si="153"/>
        <v>184.05170118588603</v>
      </c>
      <c r="W186" s="15">
        <f t="shared" ref="W186:Y249" si="154">T$5-1</f>
        <v>-1.0734613539272964E-2</v>
      </c>
      <c r="X186" s="15">
        <f t="shared" si="154"/>
        <v>-1.217998157191269E-2</v>
      </c>
      <c r="Y186" s="15">
        <f t="shared" si="154"/>
        <v>-9.7425357312937999E-3</v>
      </c>
      <c r="Z186" s="5">
        <f t="shared" si="105"/>
        <v>5779.9245601910798</v>
      </c>
      <c r="AA186" s="5">
        <f t="shared" si="105"/>
        <v>21291.221954892691</v>
      </c>
      <c r="AB186" s="5">
        <f t="shared" si="105"/>
        <v>39864.780528821691</v>
      </c>
      <c r="AC186" s="16">
        <f t="shared" si="143"/>
        <v>1.365777657048395</v>
      </c>
      <c r="AD186" s="16">
        <f t="shared" si="143"/>
        <v>2.9885147239996259</v>
      </c>
      <c r="AE186" s="16">
        <f t="shared" si="143"/>
        <v>8.3343309693034264</v>
      </c>
      <c r="AF186" s="15">
        <f t="shared" si="112"/>
        <v>-4.0504037456468023E-3</v>
      </c>
      <c r="AG186" s="15">
        <f t="shared" si="112"/>
        <v>2.9673830763510267E-4</v>
      </c>
      <c r="AH186" s="15">
        <f t="shared" si="112"/>
        <v>9.7937136394747881E-3</v>
      </c>
      <c r="AI186" s="1">
        <f t="shared" si="144"/>
        <v>392454.59314911958</v>
      </c>
      <c r="AJ186" s="1">
        <f t="shared" si="144"/>
        <v>159192.94597359505</v>
      </c>
      <c r="AK186" s="1">
        <f t="shared" si="144"/>
        <v>59219.372726263609</v>
      </c>
      <c r="AL186" s="14">
        <f t="shared" ref="AL186:AN201" si="155">AL185*(1+AO186)</f>
        <v>66.968463242155934</v>
      </c>
      <c r="AM186" s="14">
        <f t="shared" si="155"/>
        <v>15.110379116751664</v>
      </c>
      <c r="AN186" s="14">
        <f t="shared" si="155"/>
        <v>4.9098932568078393</v>
      </c>
      <c r="AO186" s="11">
        <f t="shared" ref="AO186:AQ201" si="156">AO$5*AO185</f>
        <v>5.5832563342833822E-3</v>
      </c>
      <c r="AP186" s="11">
        <f t="shared" si="156"/>
        <v>7.0334304166950537E-3</v>
      </c>
      <c r="AQ186" s="11">
        <f t="shared" si="156"/>
        <v>6.3802088260031149E-3</v>
      </c>
      <c r="AR186" s="1">
        <f t="shared" si="106"/>
        <v>203115.70218607379</v>
      </c>
      <c r="AS186" s="1">
        <f t="shared" si="103"/>
        <v>85264.293035546201</v>
      </c>
      <c r="AT186" s="1">
        <f t="shared" si="104"/>
        <v>31607.148474000871</v>
      </c>
      <c r="AU186" s="1">
        <f t="shared" si="113"/>
        <v>40623.140437214759</v>
      </c>
      <c r="AV186" s="1">
        <f t="shared" si="113"/>
        <v>17052.85860710924</v>
      </c>
      <c r="AW186" s="1">
        <f t="shared" si="113"/>
        <v>6321.4296948001747</v>
      </c>
      <c r="AX186" s="1">
        <f t="shared" si="114"/>
        <v>139443.85679454997</v>
      </c>
      <c r="AY186" s="1">
        <f t="shared" si="114"/>
        <v>23016.477494253093</v>
      </c>
      <c r="AZ186" s="1">
        <f t="shared" si="114"/>
        <v>5788.569610044764</v>
      </c>
      <c r="BA186" s="1">
        <f t="shared" si="115"/>
        <v>13803.348907877702</v>
      </c>
      <c r="BB186" s="1">
        <f t="shared" si="115"/>
        <v>29766.210081000521</v>
      </c>
      <c r="BC186" s="1">
        <f t="shared" si="115"/>
        <v>37844.6476283702</v>
      </c>
      <c r="BD186" s="1">
        <f t="shared" si="116"/>
        <v>2023.2386226110964</v>
      </c>
      <c r="BE186" s="2">
        <f t="shared" si="145"/>
        <v>0.40250950903973925</v>
      </c>
      <c r="BF186" s="2">
        <f t="shared" si="145"/>
        <v>0.31839023806359795</v>
      </c>
      <c r="BG186" s="2">
        <f t="shared" si="145"/>
        <v>0.18099193288069168</v>
      </c>
      <c r="BH186" s="2">
        <f t="shared" si="109"/>
        <v>0.24382414984651241</v>
      </c>
      <c r="BI186" s="2">
        <f t="shared" si="117"/>
        <v>1.6201390486741196E-2</v>
      </c>
      <c r="BJ186" s="2">
        <f t="shared" si="117"/>
        <v>1.0137234369419459E-2</v>
      </c>
      <c r="BK186" s="2">
        <f t="shared" si="117"/>
        <v>3.2758079767888806E-3</v>
      </c>
      <c r="BL186" s="2">
        <f t="shared" si="110"/>
        <v>3290.7568051052135</v>
      </c>
      <c r="BM186" s="2">
        <f t="shared" si="110"/>
        <v>864.34412184419114</v>
      </c>
      <c r="BN186" s="2">
        <f t="shared" si="110"/>
        <v>103.53894909468255</v>
      </c>
      <c r="BO186" s="2">
        <f t="shared" si="118"/>
        <v>2828.9643130731683</v>
      </c>
      <c r="BP186" s="2">
        <f t="shared" si="118"/>
        <v>255.00949278933726</v>
      </c>
      <c r="BQ186" s="2">
        <f t="shared" si="118"/>
        <v>28.700215173744546</v>
      </c>
      <c r="BR186" s="11">
        <f t="shared" si="119"/>
        <v>3.3780405954334708E-2</v>
      </c>
      <c r="BS186" s="17">
        <f t="shared" si="107"/>
        <v>5.239364686247916E-3</v>
      </c>
      <c r="BT186" s="17">
        <f t="shared" si="108"/>
        <v>2.4851174096959791E-2</v>
      </c>
      <c r="BU186" s="12">
        <f>(BU$3*temphigh!$I296+BU$4*temphigh!$I296^2+BU$5*temphigh!$I296^6)*(K186/K$56)^$BW$1</f>
        <v>-17.414682151162165</v>
      </c>
      <c r="BV186" s="12">
        <f>(BV$3*temphigh!$I296+BV$4*temphigh!$I296^2+BV$5*temphigh!$I296^6)*(L186/L$56)^$BW$1</f>
        <v>-13.353804743799001</v>
      </c>
      <c r="BW186" s="12">
        <f>(BW$3*temphigh!$I296+BW$4*temphigh!$I296^2+BW$5*temphigh!$I296^6)*(M186/M$56)^$BW$1</f>
        <v>-12.34339867697126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>
      <c r="A187" s="2">
        <f t="shared" si="146"/>
        <v>2141</v>
      </c>
      <c r="B187" s="5">
        <f t="shared" si="147"/>
        <v>1165.2959931925573</v>
      </c>
      <c r="C187" s="5">
        <f t="shared" si="147"/>
        <v>2963.6203403183304</v>
      </c>
      <c r="D187" s="5">
        <f t="shared" si="147"/>
        <v>4368.3025024856197</v>
      </c>
      <c r="E187" s="15">
        <f t="shared" si="148"/>
        <v>4.9592986789150782E-6</v>
      </c>
      <c r="F187" s="15">
        <f t="shared" si="148"/>
        <v>9.7701509456193339E-6</v>
      </c>
      <c r="G187" s="15">
        <f t="shared" si="148"/>
        <v>1.9945415610321037E-5</v>
      </c>
      <c r="H187" s="5">
        <f t="shared" si="149"/>
        <v>203598.13487779521</v>
      </c>
      <c r="I187" s="5">
        <f t="shared" si="149"/>
        <v>85780.093821021961</v>
      </c>
      <c r="J187" s="5">
        <f t="shared" si="149"/>
        <v>31790.114953173499</v>
      </c>
      <c r="K187" s="5">
        <f t="shared" si="150"/>
        <v>174717.95669699172</v>
      </c>
      <c r="L187" s="5">
        <f t="shared" si="150"/>
        <v>28944.359928305828</v>
      </c>
      <c r="M187" s="5">
        <f t="shared" si="150"/>
        <v>7277.452725649041</v>
      </c>
      <c r="N187" s="15">
        <f t="shared" si="151"/>
        <v>2.3701909187034964E-3</v>
      </c>
      <c r="O187" s="15">
        <f t="shared" si="151"/>
        <v>6.0396056879805649E-3</v>
      </c>
      <c r="P187" s="15">
        <f t="shared" si="151"/>
        <v>5.7687084589124193E-3</v>
      </c>
      <c r="Q187" s="5">
        <f t="shared" si="152"/>
        <v>6965.3879688550387</v>
      </c>
      <c r="R187" s="5">
        <f t="shared" si="152"/>
        <v>10324.018174310777</v>
      </c>
      <c r="S187" s="5">
        <f t="shared" si="152"/>
        <v>5794.0209204515486</v>
      </c>
      <c r="T187" s="5">
        <f t="shared" si="153"/>
        <v>34.211452737697435</v>
      </c>
      <c r="U187" s="5">
        <f t="shared" si="153"/>
        <v>120.35447519854181</v>
      </c>
      <c r="V187" s="5">
        <f t="shared" si="153"/>
        <v>182.25857091067712</v>
      </c>
      <c r="W187" s="15">
        <f t="shared" si="154"/>
        <v>-1.0734613539272964E-2</v>
      </c>
      <c r="X187" s="15">
        <f t="shared" si="154"/>
        <v>-1.217998157191269E-2</v>
      </c>
      <c r="Y187" s="15">
        <f t="shared" si="154"/>
        <v>-9.7425357312937999E-3</v>
      </c>
      <c r="Z187" s="5">
        <f t="shared" si="105"/>
        <v>5708.8753764537787</v>
      </c>
      <c r="AA187" s="5">
        <f t="shared" si="105"/>
        <v>21167.602442811283</v>
      </c>
      <c r="AB187" s="5">
        <f t="shared" si="105"/>
        <v>40097.448450005737</v>
      </c>
      <c r="AC187" s="16">
        <f t="shared" si="143"/>
        <v>1.3602457061105655</v>
      </c>
      <c r="AD187" s="16">
        <f t="shared" si="143"/>
        <v>2.9894015308011683</v>
      </c>
      <c r="AE187" s="16">
        <f t="shared" si="143"/>
        <v>8.4159550201933904</v>
      </c>
      <c r="AF187" s="15">
        <f t="shared" si="112"/>
        <v>-4.0504037456468023E-3</v>
      </c>
      <c r="AG187" s="15">
        <f t="shared" si="112"/>
        <v>2.9673830763510267E-4</v>
      </c>
      <c r="AH187" s="15">
        <f t="shared" si="112"/>
        <v>9.7937136394747881E-3</v>
      </c>
      <c r="AI187" s="1">
        <f t="shared" si="144"/>
        <v>393832.27427142236</v>
      </c>
      <c r="AJ187" s="1">
        <f t="shared" si="144"/>
        <v>160326.50998334479</v>
      </c>
      <c r="AK187" s="1">
        <f t="shared" si="144"/>
        <v>59618.86514843742</v>
      </c>
      <c r="AL187" s="14">
        <f t="shared" si="155"/>
        <v>67.338626317783991</v>
      </c>
      <c r="AM187" s="14">
        <f t="shared" si="155"/>
        <v>15.215594138838345</v>
      </c>
      <c r="AN187" s="14">
        <f t="shared" si="155"/>
        <v>4.9409061396567395</v>
      </c>
      <c r="AO187" s="11">
        <f t="shared" si="156"/>
        <v>5.5274237709405484E-3</v>
      </c>
      <c r="AP187" s="11">
        <f t="shared" si="156"/>
        <v>6.9630961125281034E-3</v>
      </c>
      <c r="AQ187" s="11">
        <f t="shared" si="156"/>
        <v>6.3164067377430837E-3</v>
      </c>
      <c r="AR187" s="1">
        <f t="shared" si="106"/>
        <v>203598.13487779521</v>
      </c>
      <c r="AS187" s="1">
        <f t="shared" si="103"/>
        <v>85780.093821021961</v>
      </c>
      <c r="AT187" s="1">
        <f t="shared" si="104"/>
        <v>31790.114953173499</v>
      </c>
      <c r="AU187" s="1">
        <f t="shared" si="113"/>
        <v>40719.626975559047</v>
      </c>
      <c r="AV187" s="1">
        <f t="shared" si="113"/>
        <v>17156.018764204393</v>
      </c>
      <c r="AW187" s="1">
        <f t="shared" si="113"/>
        <v>6358.0229906347004</v>
      </c>
      <c r="AX187" s="1">
        <f t="shared" si="114"/>
        <v>139774.36535759337</v>
      </c>
      <c r="AY187" s="1">
        <f t="shared" si="114"/>
        <v>23155.487942644661</v>
      </c>
      <c r="AZ187" s="1">
        <f t="shared" si="114"/>
        <v>5821.9621805192328</v>
      </c>
      <c r="BA187" s="1">
        <f t="shared" si="115"/>
        <v>13806.176068748448</v>
      </c>
      <c r="BB187" s="1">
        <f t="shared" si="115"/>
        <v>29784.346164535731</v>
      </c>
      <c r="BC187" s="1">
        <f t="shared" si="115"/>
        <v>37870.52951333893</v>
      </c>
      <c r="BD187" s="1">
        <f t="shared" si="116"/>
        <v>1965.4395913366809</v>
      </c>
      <c r="BE187" s="2">
        <f t="shared" si="145"/>
        <v>0.40250950903973925</v>
      </c>
      <c r="BF187" s="2">
        <f t="shared" si="145"/>
        <v>0.31839023806359795</v>
      </c>
      <c r="BG187" s="2">
        <f t="shared" si="145"/>
        <v>0.18099193288069168</v>
      </c>
      <c r="BH187" s="2">
        <f t="shared" si="109"/>
        <v>0.24329989612651085</v>
      </c>
      <c r="BI187" s="2">
        <f t="shared" si="117"/>
        <v>1.6201390486741196E-2</v>
      </c>
      <c r="BJ187" s="2">
        <f t="shared" si="117"/>
        <v>1.0137234369419459E-2</v>
      </c>
      <c r="BK187" s="2">
        <f t="shared" si="117"/>
        <v>3.2758079767888806E-3</v>
      </c>
      <c r="BL187" s="2">
        <f t="shared" si="110"/>
        <v>3298.5728855273619</v>
      </c>
      <c r="BM187" s="2">
        <f t="shared" si="110"/>
        <v>869.57291529448958</v>
      </c>
      <c r="BN187" s="2">
        <f t="shared" si="110"/>
        <v>104.13831214664123</v>
      </c>
      <c r="BO187" s="2">
        <f t="shared" si="118"/>
        <v>2870.9747509665744</v>
      </c>
      <c r="BP187" s="2">
        <f t="shared" si="118"/>
        <v>258.05042934437967</v>
      </c>
      <c r="BQ187" s="2">
        <f t="shared" si="118"/>
        <v>28.698855285259068</v>
      </c>
      <c r="BR187" s="11">
        <f t="shared" si="119"/>
        <v>3.3677004111064529E-2</v>
      </c>
      <c r="BS187" s="17">
        <f t="shared" si="107"/>
        <v>5.0681601779936957E-3</v>
      </c>
      <c r="BT187" s="17">
        <f t="shared" si="108"/>
        <v>2.412735349219397E-2</v>
      </c>
      <c r="BU187" s="12">
        <f>(BU$3*temphigh!$I297+BU$4*temphigh!$I297^2+BU$5*temphigh!$I297^6)*(K187/K$56)^$BW$1</f>
        <v>-17.727875721589811</v>
      </c>
      <c r="BV187" s="12">
        <f>(BV$3*temphigh!$I297+BV$4*temphigh!$I297^2+BV$5*temphigh!$I297^6)*(L187/L$56)^$BW$1</f>
        <v>-13.554391358704885</v>
      </c>
      <c r="BW187" s="12">
        <f>(BW$3*temphigh!$I297+BW$4*temphigh!$I297^2+BW$5*temphigh!$I297^6)*(M187/M$56)^$BW$1</f>
        <v>-12.508460018645602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>
      <c r="A188" s="2">
        <f t="shared" si="146"/>
        <v>2142</v>
      </c>
      <c r="B188" s="5">
        <f t="shared" si="147"/>
        <v>1165.3014832908927</v>
      </c>
      <c r="C188" s="5">
        <f t="shared" si="147"/>
        <v>2963.6478475854969</v>
      </c>
      <c r="D188" s="5">
        <f t="shared" si="147"/>
        <v>4368.3852737140969</v>
      </c>
      <c r="E188" s="15">
        <f t="shared" si="148"/>
        <v>4.7113337449693239E-6</v>
      </c>
      <c r="F188" s="15">
        <f t="shared" si="148"/>
        <v>9.2816433983383671E-6</v>
      </c>
      <c r="G188" s="15">
        <f t="shared" si="148"/>
        <v>1.8948144829804984E-5</v>
      </c>
      <c r="H188" s="5">
        <f t="shared" si="149"/>
        <v>204059.35122251679</v>
      </c>
      <c r="I188" s="5">
        <f t="shared" si="149"/>
        <v>86290.155153926753</v>
      </c>
      <c r="J188" s="5">
        <f t="shared" si="149"/>
        <v>31971.245647085139</v>
      </c>
      <c r="K188" s="5">
        <f t="shared" si="150"/>
        <v>175112.92497992789</v>
      </c>
      <c r="L188" s="5">
        <f t="shared" si="150"/>
        <v>29116.197197392365</v>
      </c>
      <c r="M188" s="5">
        <f t="shared" si="150"/>
        <v>7318.7788264615419</v>
      </c>
      <c r="N188" s="15">
        <f t="shared" si="151"/>
        <v>2.2606049796081162E-3</v>
      </c>
      <c r="O188" s="15">
        <f t="shared" si="151"/>
        <v>5.9368135799917621E-3</v>
      </c>
      <c r="P188" s="15">
        <f t="shared" si="151"/>
        <v>5.6786491606946043E-3</v>
      </c>
      <c r="Q188" s="5">
        <f t="shared" si="152"/>
        <v>6906.2267218460329</v>
      </c>
      <c r="R188" s="5">
        <f t="shared" si="152"/>
        <v>10258.912280533654</v>
      </c>
      <c r="S188" s="5">
        <f t="shared" si="152"/>
        <v>5770.2634593828097</v>
      </c>
      <c r="T188" s="5">
        <f t="shared" si="153"/>
        <v>33.844206013941154</v>
      </c>
      <c r="U188" s="5">
        <f t="shared" si="153"/>
        <v>118.88855990852635</v>
      </c>
      <c r="V188" s="5">
        <f t="shared" si="153"/>
        <v>180.48291027124532</v>
      </c>
      <c r="W188" s="15">
        <f t="shared" si="154"/>
        <v>-1.0734613539272964E-2</v>
      </c>
      <c r="X188" s="15">
        <f t="shared" si="154"/>
        <v>-1.217998157191269E-2</v>
      </c>
      <c r="Y188" s="15">
        <f t="shared" si="154"/>
        <v>-9.7425357312937999E-3</v>
      </c>
      <c r="Z188" s="5">
        <f t="shared" si="105"/>
        <v>5638.077390250668</v>
      </c>
      <c r="AA188" s="5">
        <f t="shared" si="105"/>
        <v>21042.516063873707</v>
      </c>
      <c r="AB188" s="5">
        <f t="shared" si="105"/>
        <v>40327.779226920458</v>
      </c>
      <c r="AC188" s="16">
        <f t="shared" si="143"/>
        <v>1.3547361618075353</v>
      </c>
      <c r="AD188" s="16">
        <f t="shared" si="143"/>
        <v>2.99028860075226</v>
      </c>
      <c r="AE188" s="16">
        <f t="shared" si="143"/>
        <v>8.4983784736638643</v>
      </c>
      <c r="AF188" s="15">
        <f t="shared" si="112"/>
        <v>-4.0504037456468023E-3</v>
      </c>
      <c r="AG188" s="15">
        <f t="shared" si="112"/>
        <v>2.9673830763510267E-4</v>
      </c>
      <c r="AH188" s="15">
        <f t="shared" si="112"/>
        <v>9.7937136394747881E-3</v>
      </c>
      <c r="AI188" s="1">
        <f t="shared" si="144"/>
        <v>395168.6738198392</v>
      </c>
      <c r="AJ188" s="1">
        <f t="shared" si="144"/>
        <v>161449.87774921471</v>
      </c>
      <c r="AK188" s="1">
        <f t="shared" si="144"/>
        <v>60015.001624228382</v>
      </c>
      <c r="AL188" s="14">
        <f t="shared" si="155"/>
        <v>67.707113350357275</v>
      </c>
      <c r="AM188" s="14">
        <f t="shared" si="155"/>
        <v>15.320482306792314</v>
      </c>
      <c r="AN188" s="14">
        <f t="shared" si="155"/>
        <v>4.9718028247595125</v>
      </c>
      <c r="AO188" s="11">
        <f t="shared" si="156"/>
        <v>5.4721495332311432E-3</v>
      </c>
      <c r="AP188" s="11">
        <f t="shared" si="156"/>
        <v>6.8934651514028222E-3</v>
      </c>
      <c r="AQ188" s="11">
        <f t="shared" si="156"/>
        <v>6.2532426703656527E-3</v>
      </c>
      <c r="AR188" s="1">
        <f t="shared" si="106"/>
        <v>204059.35122251679</v>
      </c>
      <c r="AS188" s="1">
        <f t="shared" si="103"/>
        <v>86290.155153926753</v>
      </c>
      <c r="AT188" s="1">
        <f t="shared" si="104"/>
        <v>31971.245647085139</v>
      </c>
      <c r="AU188" s="1">
        <f t="shared" si="113"/>
        <v>40811.870244503363</v>
      </c>
      <c r="AV188" s="1">
        <f t="shared" si="113"/>
        <v>17258.031030785351</v>
      </c>
      <c r="AW188" s="1">
        <f t="shared" si="113"/>
        <v>6394.2491294170286</v>
      </c>
      <c r="AX188" s="1">
        <f t="shared" si="114"/>
        <v>140090.33998394231</v>
      </c>
      <c r="AY188" s="1">
        <f t="shared" si="114"/>
        <v>23292.95775791389</v>
      </c>
      <c r="AZ188" s="1">
        <f t="shared" si="114"/>
        <v>5855.0230611692332</v>
      </c>
      <c r="BA188" s="1">
        <f t="shared" si="115"/>
        <v>13808.872427526883</v>
      </c>
      <c r="BB188" s="1">
        <f t="shared" si="115"/>
        <v>29802.165214795739</v>
      </c>
      <c r="BC188" s="1">
        <f t="shared" si="115"/>
        <v>37895.983448717503</v>
      </c>
      <c r="BD188" s="1">
        <f t="shared" si="116"/>
        <v>1909.2705921934319</v>
      </c>
      <c r="BE188" s="2">
        <f t="shared" si="145"/>
        <v>0.40250950903973925</v>
      </c>
      <c r="BF188" s="2">
        <f t="shared" si="145"/>
        <v>0.31839023806359795</v>
      </c>
      <c r="BG188" s="2">
        <f t="shared" si="145"/>
        <v>0.18099193288069168</v>
      </c>
      <c r="BH188" s="2">
        <f t="shared" si="109"/>
        <v>0.24277733545049526</v>
      </c>
      <c r="BI188" s="2">
        <f t="shared" si="117"/>
        <v>1.6201390486741196E-2</v>
      </c>
      <c r="BJ188" s="2">
        <f t="shared" si="117"/>
        <v>1.0137234369419459E-2</v>
      </c>
      <c r="BK188" s="2">
        <f t="shared" si="117"/>
        <v>3.2758079767888806E-3</v>
      </c>
      <c r="BL188" s="2">
        <f t="shared" si="110"/>
        <v>3306.0452316270639</v>
      </c>
      <c r="BM188" s="2">
        <f t="shared" si="110"/>
        <v>874.74352656892393</v>
      </c>
      <c r="BN188" s="2">
        <f t="shared" si="110"/>
        <v>104.73166151859827</v>
      </c>
      <c r="BO188" s="2">
        <f t="shared" si="118"/>
        <v>2913.6112752752128</v>
      </c>
      <c r="BP188" s="2">
        <f t="shared" si="118"/>
        <v>261.12792746463873</v>
      </c>
      <c r="BQ188" s="2">
        <f t="shared" si="118"/>
        <v>28.69752640585072</v>
      </c>
      <c r="BR188" s="11">
        <f t="shared" si="119"/>
        <v>3.3574502474750884E-2</v>
      </c>
      <c r="BS188" s="17">
        <f t="shared" si="107"/>
        <v>4.9030404641265887E-3</v>
      </c>
      <c r="BT188" s="17">
        <f t="shared" si="108"/>
        <v>2.3424615040965019E-2</v>
      </c>
      <c r="BU188" s="12">
        <f>(BU$3*temphigh!$I298+BU$4*temphigh!$I298^2+BU$5*temphigh!$I298^6)*(K188/K$56)^$BW$1</f>
        <v>-18.042352159643823</v>
      </c>
      <c r="BV188" s="12">
        <f>(BV$3*temphigh!$I298+BV$4*temphigh!$I298^2+BV$5*temphigh!$I298^6)*(L188/L$56)^$BW$1</f>
        <v>-13.755387277669533</v>
      </c>
      <c r="BW188" s="12">
        <f>(BW$3*temphigh!$I298+BW$4*temphigh!$I298^2+BW$5*temphigh!$I298^6)*(M188/M$56)^$BW$1</f>
        <v>-12.673787570906375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>
      <c r="A189" s="2">
        <f t="shared" si="146"/>
        <v>2143</v>
      </c>
      <c r="B189" s="5">
        <f t="shared" si="147"/>
        <v>1165.3066989088838</v>
      </c>
      <c r="C189" s="5">
        <f t="shared" si="147"/>
        <v>2963.6739797318528</v>
      </c>
      <c r="D189" s="5">
        <f t="shared" si="147"/>
        <v>4368.4639078710934</v>
      </c>
      <c r="E189" s="15">
        <f t="shared" si="148"/>
        <v>4.4757670577208579E-6</v>
      </c>
      <c r="F189" s="15">
        <f t="shared" si="148"/>
        <v>8.8175612284214485E-6</v>
      </c>
      <c r="G189" s="15">
        <f t="shared" si="148"/>
        <v>1.8000737588314733E-5</v>
      </c>
      <c r="H189" s="5">
        <f t="shared" si="149"/>
        <v>204499.35526388223</v>
      </c>
      <c r="I189" s="5">
        <f t="shared" si="149"/>
        <v>86794.436176218209</v>
      </c>
      <c r="J189" s="5">
        <f t="shared" si="149"/>
        <v>32150.531454872169</v>
      </c>
      <c r="K189" s="5">
        <f t="shared" si="150"/>
        <v>175489.7276874508</v>
      </c>
      <c r="L189" s="5">
        <f t="shared" si="150"/>
        <v>29286.094479282499</v>
      </c>
      <c r="M189" s="5">
        <f t="shared" si="150"/>
        <v>7359.688012288113</v>
      </c>
      <c r="N189" s="15">
        <f t="shared" si="151"/>
        <v>2.1517698226221071E-3</v>
      </c>
      <c r="O189" s="15">
        <f t="shared" si="151"/>
        <v>5.8351466964701171E-3</v>
      </c>
      <c r="P189" s="15">
        <f t="shared" si="151"/>
        <v>5.5896190876354446E-3</v>
      </c>
      <c r="Q189" s="5">
        <f t="shared" si="152"/>
        <v>6846.822778959383</v>
      </c>
      <c r="R189" s="5">
        <f t="shared" si="152"/>
        <v>10193.181933124772</v>
      </c>
      <c r="S189" s="5">
        <f t="shared" si="152"/>
        <v>5746.0892366020089</v>
      </c>
      <c r="T189" s="5">
        <f t="shared" si="153"/>
        <v>33.480901541837959</v>
      </c>
      <c r="U189" s="5">
        <f t="shared" si="153"/>
        <v>117.44049943972925</v>
      </c>
      <c r="V189" s="5">
        <f t="shared" si="153"/>
        <v>178.72454906903982</v>
      </c>
      <c r="W189" s="15">
        <f t="shared" si="154"/>
        <v>-1.0734613539272964E-2</v>
      </c>
      <c r="X189" s="15">
        <f t="shared" si="154"/>
        <v>-1.217998157191269E-2</v>
      </c>
      <c r="Y189" s="15">
        <f t="shared" si="154"/>
        <v>-9.7425357312937999E-3</v>
      </c>
      <c r="Z189" s="5">
        <f t="shared" si="105"/>
        <v>5567.5472679822433</v>
      </c>
      <c r="AA189" s="5">
        <f t="shared" si="105"/>
        <v>20916.021330132349</v>
      </c>
      <c r="AB189" s="5">
        <f t="shared" si="105"/>
        <v>40555.760839619827</v>
      </c>
      <c r="AC189" s="16">
        <f t="shared" si="143"/>
        <v>1.3492489333833868</v>
      </c>
      <c r="AD189" s="16">
        <f t="shared" si="143"/>
        <v>2.9911759339309878</v>
      </c>
      <c r="AE189" s="16">
        <f t="shared" si="143"/>
        <v>8.5816091588348051</v>
      </c>
      <c r="AF189" s="15">
        <f t="shared" si="112"/>
        <v>-4.0504037456468023E-3</v>
      </c>
      <c r="AG189" s="15">
        <f t="shared" si="112"/>
        <v>2.9673830763510267E-4</v>
      </c>
      <c r="AH189" s="15">
        <f t="shared" si="112"/>
        <v>9.7937136394747881E-3</v>
      </c>
      <c r="AI189" s="1">
        <f t="shared" si="144"/>
        <v>396463.67668235867</v>
      </c>
      <c r="AJ189" s="1">
        <f t="shared" si="144"/>
        <v>162562.92100507859</v>
      </c>
      <c r="AK189" s="1">
        <f t="shared" si="144"/>
        <v>60407.750591222575</v>
      </c>
      <c r="AL189" s="14">
        <f t="shared" si="155"/>
        <v>68.073911764586697</v>
      </c>
      <c r="AM189" s="14">
        <f t="shared" si="155"/>
        <v>15.425037405568027</v>
      </c>
      <c r="AN189" s="14">
        <f t="shared" si="155"/>
        <v>5.0025818154362192</v>
      </c>
      <c r="AO189" s="11">
        <f t="shared" si="156"/>
        <v>5.4174280378988318E-3</v>
      </c>
      <c r="AP189" s="11">
        <f t="shared" si="156"/>
        <v>6.8245304998887941E-3</v>
      </c>
      <c r="AQ189" s="11">
        <f t="shared" si="156"/>
        <v>6.1907102436619963E-3</v>
      </c>
      <c r="AR189" s="1">
        <f t="shared" si="106"/>
        <v>204499.35526388223</v>
      </c>
      <c r="AS189" s="1">
        <f t="shared" ref="AS189:AS252" si="157">MAX(0.3*C189,AM189*AJ189^$AR$5*C189^(1-$AR$5)*(1-BJ188+BV188/100))</f>
        <v>86794.436176218209</v>
      </c>
      <c r="AT189" s="1">
        <f t="shared" ref="AT189:AT252" si="158">MAX(0.3*D189,AN189*AK189^$AR$5*D189^(1-$AR$5)*(1-BK188+BW188/100))</f>
        <v>32150.531454872169</v>
      </c>
      <c r="AU189" s="1">
        <f t="shared" si="113"/>
        <v>40899.871052776449</v>
      </c>
      <c r="AV189" s="1">
        <f t="shared" si="113"/>
        <v>17358.887235243641</v>
      </c>
      <c r="AW189" s="1">
        <f t="shared" si="113"/>
        <v>6430.1062909744342</v>
      </c>
      <c r="AX189" s="1">
        <f t="shared" si="114"/>
        <v>140391.78214996064</v>
      </c>
      <c r="AY189" s="1">
        <f t="shared" si="114"/>
        <v>23428.875583425997</v>
      </c>
      <c r="AZ189" s="1">
        <f t="shared" si="114"/>
        <v>5887.7504098304908</v>
      </c>
      <c r="BA189" s="1">
        <f t="shared" si="115"/>
        <v>13811.439010724669</v>
      </c>
      <c r="BB189" s="1">
        <f t="shared" si="115"/>
        <v>29819.671210090051</v>
      </c>
      <c r="BC189" s="1">
        <f t="shared" si="115"/>
        <v>37921.015663060432</v>
      </c>
      <c r="BD189" s="1">
        <f t="shared" si="116"/>
        <v>1854.6865578661111</v>
      </c>
      <c r="BE189" s="2">
        <f t="shared" si="145"/>
        <v>0.40250950903973925</v>
      </c>
      <c r="BF189" s="2">
        <f t="shared" si="145"/>
        <v>0.31839023806359795</v>
      </c>
      <c r="BG189" s="2">
        <f t="shared" si="145"/>
        <v>0.18099193288069168</v>
      </c>
      <c r="BH189" s="2">
        <f t="shared" si="109"/>
        <v>0.24225649940203092</v>
      </c>
      <c r="BI189" s="2">
        <f t="shared" si="117"/>
        <v>1.6201390486741196E-2</v>
      </c>
      <c r="BJ189" s="2">
        <f t="shared" si="117"/>
        <v>1.0137234369419459E-2</v>
      </c>
      <c r="BK189" s="2">
        <f t="shared" si="117"/>
        <v>3.2758079767888806E-3</v>
      </c>
      <c r="BL189" s="2">
        <f t="shared" si="110"/>
        <v>3313.1739089169696</v>
      </c>
      <c r="BM189" s="2">
        <f t="shared" si="110"/>
        <v>879.85554147994287</v>
      </c>
      <c r="BN189" s="2">
        <f t="shared" si="110"/>
        <v>105.31896739787207</v>
      </c>
      <c r="BO189" s="2">
        <f t="shared" si="118"/>
        <v>2956.8832063473374</v>
      </c>
      <c r="BP189" s="2">
        <f t="shared" si="118"/>
        <v>264.24242699476167</v>
      </c>
      <c r="BQ189" s="2">
        <f t="shared" si="118"/>
        <v>28.696228159399205</v>
      </c>
      <c r="BR189" s="11">
        <f t="shared" si="119"/>
        <v>3.3472890106290148E-2</v>
      </c>
      <c r="BS189" s="17">
        <f t="shared" si="107"/>
        <v>4.7437707222720161E-3</v>
      </c>
      <c r="BT189" s="17">
        <f t="shared" si="108"/>
        <v>2.2742344699966038E-2</v>
      </c>
      <c r="BU189" s="12">
        <f>(BU$3*temphigh!$I299+BU$4*temphigh!$I299^2+BU$5*temphigh!$I299^6)*(K189/K$56)^$BW$1</f>
        <v>-18.358085660599087</v>
      </c>
      <c r="BV189" s="12">
        <f>(BV$3*temphigh!$I299+BV$4*temphigh!$I299^2+BV$5*temphigh!$I299^6)*(L189/L$56)^$BW$1</f>
        <v>-13.95677206243721</v>
      </c>
      <c r="BW189" s="12">
        <f>(BW$3*temphigh!$I299+BW$4*temphigh!$I299^2+BW$5*temphigh!$I299^6)*(M189/M$56)^$BW$1</f>
        <v>-12.839364288544399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>
      <c r="A190" s="2">
        <f t="shared" si="146"/>
        <v>2144</v>
      </c>
      <c r="B190" s="5">
        <f t="shared" si="147"/>
        <v>1165.3116537681524</v>
      </c>
      <c r="C190" s="5">
        <f t="shared" si="147"/>
        <v>2963.6988054897915</v>
      </c>
      <c r="D190" s="5">
        <f t="shared" si="147"/>
        <v>4368.5386116649388</v>
      </c>
      <c r="E190" s="15">
        <f t="shared" si="148"/>
        <v>4.2519787048348144E-6</v>
      </c>
      <c r="F190" s="15">
        <f t="shared" si="148"/>
        <v>8.3766831670003763E-6</v>
      </c>
      <c r="G190" s="15">
        <f t="shared" si="148"/>
        <v>1.7100700708898994E-5</v>
      </c>
      <c r="H190" s="5">
        <f t="shared" si="149"/>
        <v>204918.1559692639</v>
      </c>
      <c r="I190" s="5">
        <f t="shared" si="149"/>
        <v>87292.898206992337</v>
      </c>
      <c r="J190" s="5">
        <f t="shared" si="149"/>
        <v>32327.963884774952</v>
      </c>
      <c r="K190" s="5">
        <f t="shared" si="150"/>
        <v>175848.37095436268</v>
      </c>
      <c r="L190" s="5">
        <f t="shared" si="150"/>
        <v>29454.03832713898</v>
      </c>
      <c r="M190" s="5">
        <f t="shared" si="150"/>
        <v>7400.1781278646195</v>
      </c>
      <c r="N190" s="15">
        <f t="shared" si="151"/>
        <v>2.0436709979436696E-3</v>
      </c>
      <c r="O190" s="15">
        <f t="shared" si="151"/>
        <v>5.7345935278356741E-3</v>
      </c>
      <c r="P190" s="15">
        <f t="shared" si="151"/>
        <v>5.5016076101190858E-3</v>
      </c>
      <c r="Q190" s="5">
        <f t="shared" si="152"/>
        <v>6787.1960887634496</v>
      </c>
      <c r="R190" s="5">
        <f t="shared" si="152"/>
        <v>10126.855783253264</v>
      </c>
      <c r="S190" s="5">
        <f t="shared" si="152"/>
        <v>5721.5103371997093</v>
      </c>
      <c r="T190" s="5">
        <f t="shared" si="153"/>
        <v>33.121497002839881</v>
      </c>
      <c r="U190" s="5">
        <f t="shared" si="153"/>
        <v>116.01007632075712</v>
      </c>
      <c r="V190" s="5">
        <f t="shared" si="153"/>
        <v>176.98331876367533</v>
      </c>
      <c r="W190" s="15">
        <f t="shared" si="154"/>
        <v>-1.0734613539272964E-2</v>
      </c>
      <c r="X190" s="15">
        <f t="shared" si="154"/>
        <v>-1.217998157191269E-2</v>
      </c>
      <c r="Y190" s="15">
        <f t="shared" si="154"/>
        <v>-9.7425357312937999E-3</v>
      </c>
      <c r="Z190" s="5">
        <f t="shared" ref="Z190:AB253" si="159">Q189*AC190*(1-BE189)</f>
        <v>5497.3011395889334</v>
      </c>
      <c r="AA190" s="5">
        <f t="shared" si="159"/>
        <v>20788.176148809776</v>
      </c>
      <c r="AB190" s="5">
        <f t="shared" si="159"/>
        <v>40781.382054511028</v>
      </c>
      <c r="AC190" s="16">
        <f t="shared" si="143"/>
        <v>1.3437839304498007</v>
      </c>
      <c r="AD190" s="16">
        <f t="shared" si="143"/>
        <v>2.9920635304154612</v>
      </c>
      <c r="AE190" s="16">
        <f t="shared" si="143"/>
        <v>8.6656549815023265</v>
      </c>
      <c r="AF190" s="15">
        <f t="shared" si="112"/>
        <v>-4.0504037456468023E-3</v>
      </c>
      <c r="AG190" s="15">
        <f t="shared" si="112"/>
        <v>2.9673830763510267E-4</v>
      </c>
      <c r="AH190" s="15">
        <f t="shared" si="112"/>
        <v>9.7937136394747881E-3</v>
      </c>
      <c r="AI190" s="1">
        <f t="shared" si="144"/>
        <v>397717.18006689928</v>
      </c>
      <c r="AJ190" s="1">
        <f t="shared" si="144"/>
        <v>163665.51613981437</v>
      </c>
      <c r="AK190" s="1">
        <f t="shared" si="144"/>
        <v>60797.081823074754</v>
      </c>
      <c r="AL190" s="14">
        <f t="shared" si="155"/>
        <v>68.439009427647193</v>
      </c>
      <c r="AM190" s="14">
        <f t="shared" si="155"/>
        <v>15.529253357421888</v>
      </c>
      <c r="AN190" s="14">
        <f t="shared" si="155"/>
        <v>5.0332416545809018</v>
      </c>
      <c r="AO190" s="11">
        <f t="shared" si="156"/>
        <v>5.3632537575198438E-3</v>
      </c>
      <c r="AP190" s="11">
        <f t="shared" si="156"/>
        <v>6.7562851948899062E-3</v>
      </c>
      <c r="AQ190" s="11">
        <f t="shared" si="156"/>
        <v>6.1288031412253764E-3</v>
      </c>
      <c r="AR190" s="1">
        <f t="shared" ref="AR190:AR253" si="160">MAX(0.3*B190,AL190*AI190^$AR$5*B190^(1-$AR$5)*(1-BI189+BU189/100))</f>
        <v>204918.1559692639</v>
      </c>
      <c r="AS190" s="1">
        <f t="shared" si="157"/>
        <v>87292.898206992337</v>
      </c>
      <c r="AT190" s="1">
        <f t="shared" si="158"/>
        <v>32327.963884774952</v>
      </c>
      <c r="AU190" s="1">
        <f t="shared" si="113"/>
        <v>40983.63119385278</v>
      </c>
      <c r="AV190" s="1">
        <f t="shared" si="113"/>
        <v>17458.579641398468</v>
      </c>
      <c r="AW190" s="1">
        <f t="shared" si="113"/>
        <v>6465.5927769549908</v>
      </c>
      <c r="AX190" s="1">
        <f t="shared" si="114"/>
        <v>140678.69676349012</v>
      </c>
      <c r="AY190" s="1">
        <f t="shared" si="114"/>
        <v>23563.230661711183</v>
      </c>
      <c r="AZ190" s="1">
        <f t="shared" si="114"/>
        <v>5920.1425022916965</v>
      </c>
      <c r="BA190" s="1">
        <f t="shared" si="115"/>
        <v>13813.876820094893</v>
      </c>
      <c r="BB190" s="1">
        <f t="shared" si="115"/>
        <v>29836.868062070313</v>
      </c>
      <c r="BC190" s="1">
        <f t="shared" si="115"/>
        <v>37945.632252980969</v>
      </c>
      <c r="BD190" s="1">
        <f t="shared" si="116"/>
        <v>1801.6436262873024</v>
      </c>
      <c r="BE190" s="2">
        <f t="shared" si="145"/>
        <v>0.40250950903973925</v>
      </c>
      <c r="BF190" s="2">
        <f t="shared" si="145"/>
        <v>0.31839023806359795</v>
      </c>
      <c r="BG190" s="2">
        <f t="shared" si="145"/>
        <v>0.18099193288069168</v>
      </c>
      <c r="BH190" s="2">
        <f t="shared" si="109"/>
        <v>0.24173741931711581</v>
      </c>
      <c r="BI190" s="2">
        <f t="shared" si="117"/>
        <v>1.6201390486741196E-2</v>
      </c>
      <c r="BJ190" s="2">
        <f t="shared" si="117"/>
        <v>1.0137234369419459E-2</v>
      </c>
      <c r="BK190" s="2">
        <f t="shared" si="117"/>
        <v>3.2758079767888806E-3</v>
      </c>
      <c r="BL190" s="2">
        <f t="shared" si="110"/>
        <v>3319.9590626809804</v>
      </c>
      <c r="BM190" s="2">
        <f t="shared" si="110"/>
        <v>884.90856791015699</v>
      </c>
      <c r="BN190" s="2">
        <f t="shared" si="110"/>
        <v>105.90020196708863</v>
      </c>
      <c r="BO190" s="2">
        <f t="shared" si="118"/>
        <v>3000.8000019691399</v>
      </c>
      <c r="BP190" s="2">
        <f t="shared" si="118"/>
        <v>267.39437305544493</v>
      </c>
      <c r="BQ190" s="2">
        <f t="shared" si="118"/>
        <v>28.694960174628974</v>
      </c>
      <c r="BR190" s="11">
        <f t="shared" si="119"/>
        <v>3.3372155924696417E-2</v>
      </c>
      <c r="BS190" s="17">
        <f t="shared" si="107"/>
        <v>4.5901259410724661E-3</v>
      </c>
      <c r="BT190" s="17">
        <f t="shared" si="108"/>
        <v>2.2079946310646636E-2</v>
      </c>
      <c r="BU190" s="12">
        <f>(BU$3*temphigh!$I300+BU$4*temphigh!$I300^2+BU$5*temphigh!$I300^6)*(K190/K$56)^$BW$1</f>
        <v>-18.675050942989177</v>
      </c>
      <c r="BV190" s="12">
        <f>(BV$3*temphigh!$I300+BV$4*temphigh!$I300^2+BV$5*temphigh!$I300^6)*(L190/L$56)^$BW$1</f>
        <v>-14.158525601814345</v>
      </c>
      <c r="BW190" s="12">
        <f>(BW$3*temphigh!$I300+BW$4*temphigh!$I300^2+BW$5*temphigh!$I300^6)*(M190/M$56)^$BW$1</f>
        <v>-13.005173395298538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>
      <c r="A191" s="2">
        <f t="shared" si="146"/>
        <v>2145</v>
      </c>
      <c r="B191" s="5">
        <f t="shared" si="147"/>
        <v>1165.3163609044718</v>
      </c>
      <c r="C191" s="5">
        <f t="shared" si="147"/>
        <v>2963.7223901573925</v>
      </c>
      <c r="D191" s="5">
        <f t="shared" si="147"/>
        <v>4368.6095814827049</v>
      </c>
      <c r="E191" s="15">
        <f t="shared" si="148"/>
        <v>4.0393797695930734E-6</v>
      </c>
      <c r="F191" s="15">
        <f t="shared" si="148"/>
        <v>7.9578490086503572E-6</v>
      </c>
      <c r="G191" s="15">
        <f t="shared" si="148"/>
        <v>1.6245665673454043E-5</v>
      </c>
      <c r="H191" s="5">
        <f t="shared" si="149"/>
        <v>205315.76708055154</v>
      </c>
      <c r="I191" s="5">
        <f t="shared" si="149"/>
        <v>87785.504713259143</v>
      </c>
      <c r="J191" s="5">
        <f t="shared" si="149"/>
        <v>32503.535044820972</v>
      </c>
      <c r="K191" s="5">
        <f t="shared" si="150"/>
        <v>176188.86507453964</v>
      </c>
      <c r="L191" s="5">
        <f t="shared" si="150"/>
        <v>29620.01603280973</v>
      </c>
      <c r="M191" s="5">
        <f t="shared" si="150"/>
        <v>7440.2471629861875</v>
      </c>
      <c r="N191" s="15">
        <f t="shared" si="151"/>
        <v>1.9362938554905451E-3</v>
      </c>
      <c r="O191" s="15">
        <f t="shared" si="151"/>
        <v>5.6351425847713799E-3</v>
      </c>
      <c r="P191" s="15">
        <f t="shared" si="151"/>
        <v>5.4146041391480715E-3</v>
      </c>
      <c r="Q191" s="5">
        <f t="shared" si="152"/>
        <v>6727.3662677390012</v>
      </c>
      <c r="R191" s="5">
        <f t="shared" si="152"/>
        <v>10059.962131535085</v>
      </c>
      <c r="S191" s="5">
        <f t="shared" si="152"/>
        <v>5696.5387534509764</v>
      </c>
      <c r="T191" s="5">
        <f t="shared" si="153"/>
        <v>32.765950532672207</v>
      </c>
      <c r="U191" s="5">
        <f t="shared" si="153"/>
        <v>114.59707572901412</v>
      </c>
      <c r="V191" s="5">
        <f t="shared" si="153"/>
        <v>175.25905245677725</v>
      </c>
      <c r="W191" s="15">
        <f t="shared" si="154"/>
        <v>-1.0734613539272964E-2</v>
      </c>
      <c r="X191" s="15">
        <f t="shared" si="154"/>
        <v>-1.217998157191269E-2</v>
      </c>
      <c r="Y191" s="15">
        <f t="shared" si="154"/>
        <v>-9.7425357312937999E-3</v>
      </c>
      <c r="Z191" s="5">
        <f t="shared" si="159"/>
        <v>5427.3546026480299</v>
      </c>
      <c r="AA191" s="5">
        <f t="shared" si="159"/>
        <v>20659.037800780177</v>
      </c>
      <c r="AB191" s="5">
        <f t="shared" si="159"/>
        <v>41004.632412601146</v>
      </c>
      <c r="AC191" s="16">
        <f t="shared" si="143"/>
        <v>1.3383410629845669</v>
      </c>
      <c r="AD191" s="16">
        <f t="shared" si="143"/>
        <v>2.9929513902838134</v>
      </c>
      <c r="AE191" s="16">
        <f t="shared" si="143"/>
        <v>8.7505239248896487</v>
      </c>
      <c r="AF191" s="15">
        <f t="shared" si="112"/>
        <v>-4.0504037456468023E-3</v>
      </c>
      <c r="AG191" s="15">
        <f t="shared" si="112"/>
        <v>2.9673830763510267E-4</v>
      </c>
      <c r="AH191" s="15">
        <f t="shared" si="112"/>
        <v>9.7937136394747881E-3</v>
      </c>
      <c r="AI191" s="1">
        <f t="shared" si="144"/>
        <v>398929.09325406211</v>
      </c>
      <c r="AJ191" s="1">
        <f t="shared" si="144"/>
        <v>164757.54416723142</v>
      </c>
      <c r="AK191" s="1">
        <f t="shared" si="144"/>
        <v>61182.966417722266</v>
      </c>
      <c r="AL191" s="14">
        <f t="shared" si="155"/>
        <v>68.802394644376221</v>
      </c>
      <c r="AM191" s="14">
        <f t="shared" si="155"/>
        <v>15.633124221322868</v>
      </c>
      <c r="AN191" s="14">
        <f t="shared" si="155"/>
        <v>5.0637809243714118</v>
      </c>
      <c r="AO191" s="11">
        <f t="shared" si="156"/>
        <v>5.3096212199446454E-3</v>
      </c>
      <c r="AP191" s="11">
        <f t="shared" si="156"/>
        <v>6.6887223429410074E-3</v>
      </c>
      <c r="AQ191" s="11">
        <f t="shared" si="156"/>
        <v>6.0675151098131229E-3</v>
      </c>
      <c r="AR191" s="1">
        <f t="shared" si="160"/>
        <v>205315.76708055154</v>
      </c>
      <c r="AS191" s="1">
        <f t="shared" si="157"/>
        <v>87785.504713259143</v>
      </c>
      <c r="AT191" s="1">
        <f t="shared" si="158"/>
        <v>32503.535044820972</v>
      </c>
      <c r="AU191" s="1">
        <f t="shared" si="113"/>
        <v>41063.153416110312</v>
      </c>
      <c r="AV191" s="1">
        <f t="shared" si="113"/>
        <v>17557.100942651829</v>
      </c>
      <c r="AW191" s="1">
        <f t="shared" si="113"/>
        <v>6500.7070089641948</v>
      </c>
      <c r="AX191" s="1">
        <f t="shared" si="114"/>
        <v>140951.09205963172</v>
      </c>
      <c r="AY191" s="1">
        <f t="shared" si="114"/>
        <v>23696.012826247785</v>
      </c>
      <c r="AZ191" s="1">
        <f t="shared" si="114"/>
        <v>5952.1977303889498</v>
      </c>
      <c r="BA191" s="1">
        <f t="shared" si="115"/>
        <v>13816.186832792811</v>
      </c>
      <c r="BB191" s="1">
        <f t="shared" si="115"/>
        <v>29853.759617393582</v>
      </c>
      <c r="BC191" s="1">
        <f t="shared" si="115"/>
        <v>37969.839187476457</v>
      </c>
      <c r="BD191" s="1">
        <f t="shared" si="116"/>
        <v>1750.0991103808699</v>
      </c>
      <c r="BE191" s="2">
        <f t="shared" si="145"/>
        <v>0.40250950903973925</v>
      </c>
      <c r="BF191" s="2">
        <f t="shared" si="145"/>
        <v>0.31839023806359795</v>
      </c>
      <c r="BG191" s="2">
        <f t="shared" si="145"/>
        <v>0.18099193288069168</v>
      </c>
      <c r="BH191" s="2">
        <f t="shared" si="109"/>
        <v>0.24122012626648734</v>
      </c>
      <c r="BI191" s="2">
        <f t="shared" si="117"/>
        <v>1.6201390486741196E-2</v>
      </c>
      <c r="BJ191" s="2">
        <f t="shared" si="117"/>
        <v>1.0137234369419459E-2</v>
      </c>
      <c r="BK191" s="2">
        <f t="shared" si="117"/>
        <v>3.2758079767888806E-3</v>
      </c>
      <c r="BL191" s="2">
        <f t="shared" si="110"/>
        <v>3326.4009155568187</v>
      </c>
      <c r="BM191" s="2">
        <f t="shared" si="110"/>
        <v>889.90223551608449</v>
      </c>
      <c r="BN191" s="2">
        <f t="shared" si="110"/>
        <v>106.47533937366147</v>
      </c>
      <c r="BO191" s="2">
        <f t="shared" si="118"/>
        <v>3045.3712593383561</v>
      </c>
      <c r="BP191" s="2">
        <f t="shared" si="118"/>
        <v>270.58421610644581</v>
      </c>
      <c r="BQ191" s="2">
        <f t="shared" si="118"/>
        <v>28.693722084969007</v>
      </c>
      <c r="BR191" s="11">
        <f t="shared" si="119"/>
        <v>3.3272288711328341E-2</v>
      </c>
      <c r="BS191" s="17">
        <f t="shared" ref="BS191:BS254" si="161">BS190/(1+BR190)</f>
        <v>4.4418904793937144E-3</v>
      </c>
      <c r="BT191" s="17">
        <f t="shared" ref="BT191:BT254" si="162">BT190/(1+BR$5)</f>
        <v>2.1436841078297703E-2</v>
      </c>
      <c r="BU191" s="12">
        <f>(BU$3*temphigh!$I301+BU$4*temphigh!$I301^2+BU$5*temphigh!$I301^6)*(K191/K$56)^$BW$1</f>
        <v>-18.99322325932625</v>
      </c>
      <c r="BV191" s="12">
        <f>(BV$3*temphigh!$I301+BV$4*temphigh!$I301^2+BV$5*temphigh!$I301^6)*(L191/L$56)^$BW$1</f>
        <v>-14.360628115035018</v>
      </c>
      <c r="BW191" s="12">
        <f>(BW$3*temphigh!$I301+BW$4*temphigh!$I301^2+BW$5*temphigh!$I301^6)*(M191/M$56)^$BW$1</f>
        <v>-13.171198386515606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>
      <c r="A192" s="2">
        <f t="shared" si="146"/>
        <v>2146</v>
      </c>
      <c r="B192" s="5">
        <f t="shared" si="147"/>
        <v>1165.3208327020386</v>
      </c>
      <c r="C192" s="5">
        <f t="shared" si="147"/>
        <v>2963.7447957699133</v>
      </c>
      <c r="D192" s="5">
        <f t="shared" si="147"/>
        <v>4368.6770039048879</v>
      </c>
      <c r="E192" s="15">
        <f t="shared" si="148"/>
        <v>3.8374107811134193E-6</v>
      </c>
      <c r="F192" s="15">
        <f t="shared" si="148"/>
        <v>7.5599565582178389E-6</v>
      </c>
      <c r="G192" s="15">
        <f t="shared" si="148"/>
        <v>1.5433382389781341E-5</v>
      </c>
      <c r="H192" s="5">
        <f t="shared" si="149"/>
        <v>205692.2069643267</v>
      </c>
      <c r="I192" s="5">
        <f t="shared" si="149"/>
        <v>88272.221279930527</v>
      </c>
      <c r="J192" s="5">
        <f t="shared" si="149"/>
        <v>32677.237633336921</v>
      </c>
      <c r="K192" s="5">
        <f t="shared" si="150"/>
        <v>176511.22437019044</v>
      </c>
      <c r="L192" s="5">
        <f t="shared" si="150"/>
        <v>29784.015616297158</v>
      </c>
      <c r="M192" s="5">
        <f t="shared" si="150"/>
        <v>7479.8932500912242</v>
      </c>
      <c r="N192" s="15">
        <f t="shared" si="151"/>
        <v>1.8296235435446562E-3</v>
      </c>
      <c r="O192" s="15">
        <f t="shared" si="151"/>
        <v>5.5367824009875388E-3</v>
      </c>
      <c r="P192" s="15">
        <f t="shared" si="151"/>
        <v>5.3285981280659644E-3</v>
      </c>
      <c r="Q192" s="5">
        <f t="shared" si="152"/>
        <v>6667.3525961968471</v>
      </c>
      <c r="R192" s="5">
        <f t="shared" si="152"/>
        <v>9992.5289191599659</v>
      </c>
      <c r="S192" s="5">
        <f t="shared" si="152"/>
        <v>5671.1863806347847</v>
      </c>
      <c r="T192" s="5">
        <f t="shared" si="153"/>
        <v>32.414220716457038</v>
      </c>
      <c r="U192" s="5">
        <f t="shared" si="153"/>
        <v>113.20128545843964</v>
      </c>
      <c r="V192" s="5">
        <f t="shared" si="153"/>
        <v>173.55158487598442</v>
      </c>
      <c r="W192" s="15">
        <f t="shared" si="154"/>
        <v>-1.0734613539272964E-2</v>
      </c>
      <c r="X192" s="15">
        <f t="shared" si="154"/>
        <v>-1.217998157191269E-2</v>
      </c>
      <c r="Y192" s="15">
        <f t="shared" si="154"/>
        <v>-9.7425357312937999E-3</v>
      </c>
      <c r="Z192" s="5">
        <f t="shared" si="159"/>
        <v>5357.7227268285314</v>
      </c>
      <c r="AA192" s="5">
        <f t="shared" si="159"/>
        <v>20528.662920258135</v>
      </c>
      <c r="AB192" s="5">
        <f t="shared" si="159"/>
        <v>41225.502217508976</v>
      </c>
      <c r="AC192" s="16">
        <f t="shared" si="143"/>
        <v>1.3329202413301013</v>
      </c>
      <c r="AD192" s="16">
        <f t="shared" si="143"/>
        <v>2.9938395136142004</v>
      </c>
      <c r="AE192" s="16">
        <f t="shared" si="143"/>
        <v>8.8362240504053915</v>
      </c>
      <c r="AF192" s="15">
        <f t="shared" si="112"/>
        <v>-4.0504037456468023E-3</v>
      </c>
      <c r="AG192" s="15">
        <f t="shared" si="112"/>
        <v>2.9673830763510267E-4</v>
      </c>
      <c r="AH192" s="15">
        <f t="shared" si="112"/>
        <v>9.7937136394747881E-3</v>
      </c>
      <c r="AI192" s="1">
        <f t="shared" si="144"/>
        <v>400099.33734476625</v>
      </c>
      <c r="AJ192" s="1">
        <f t="shared" si="144"/>
        <v>165838.89069316012</v>
      </c>
      <c r="AK192" s="1">
        <f t="shared" si="144"/>
        <v>61565.376784914231</v>
      </c>
      <c r="AL192" s="14">
        <f t="shared" si="155"/>
        <v>69.164056152417146</v>
      </c>
      <c r="AM192" s="14">
        <f t="shared" si="155"/>
        <v>15.736644192319311</v>
      </c>
      <c r="AN192" s="14">
        <f t="shared" si="155"/>
        <v>5.0941982459701043</v>
      </c>
      <c r="AO192" s="11">
        <f t="shared" si="156"/>
        <v>5.2565250077451992E-3</v>
      </c>
      <c r="AP192" s="11">
        <f t="shared" si="156"/>
        <v>6.6218351195115972E-3</v>
      </c>
      <c r="AQ192" s="11">
        <f t="shared" si="156"/>
        <v>6.0068399587149919E-3</v>
      </c>
      <c r="AR192" s="1">
        <f t="shared" si="160"/>
        <v>205692.2069643267</v>
      </c>
      <c r="AS192" s="1">
        <f t="shared" si="157"/>
        <v>88272.221279930527</v>
      </c>
      <c r="AT192" s="1">
        <f t="shared" si="158"/>
        <v>32677.237633336921</v>
      </c>
      <c r="AU192" s="1">
        <f t="shared" si="113"/>
        <v>41138.441392865345</v>
      </c>
      <c r="AV192" s="1">
        <f t="shared" si="113"/>
        <v>17654.444255986105</v>
      </c>
      <c r="AW192" s="1">
        <f t="shared" si="113"/>
        <v>6535.4475266673844</v>
      </c>
      <c r="AX192" s="1">
        <f t="shared" si="114"/>
        <v>141208.97949615234</v>
      </c>
      <c r="AY192" s="1">
        <f t="shared" si="114"/>
        <v>23827.212493037729</v>
      </c>
      <c r="AZ192" s="1">
        <f t="shared" si="114"/>
        <v>5983.9146000729788</v>
      </c>
      <c r="BA192" s="1">
        <f t="shared" si="115"/>
        <v>13818.370001515492</v>
      </c>
      <c r="BB192" s="1">
        <f t="shared" si="115"/>
        <v>29870.349659316493</v>
      </c>
      <c r="BC192" s="1">
        <f t="shared" si="115"/>
        <v>37993.642312063494</v>
      </c>
      <c r="BD192" s="1">
        <f t="shared" si="116"/>
        <v>1700.0114684591729</v>
      </c>
      <c r="BE192" s="2">
        <f t="shared" si="145"/>
        <v>0.40250950903973925</v>
      </c>
      <c r="BF192" s="2">
        <f t="shared" si="145"/>
        <v>0.31839023806359795</v>
      </c>
      <c r="BG192" s="2">
        <f t="shared" si="145"/>
        <v>0.18099193288069168</v>
      </c>
      <c r="BH192" s="2">
        <f t="shared" si="109"/>
        <v>0.24070465103845382</v>
      </c>
      <c r="BI192" s="2">
        <f t="shared" si="117"/>
        <v>1.6201390486741196E-2</v>
      </c>
      <c r="BJ192" s="2">
        <f t="shared" si="117"/>
        <v>1.0137234369419459E-2</v>
      </c>
      <c r="BK192" s="2">
        <f t="shared" si="117"/>
        <v>3.2758079767888806E-3</v>
      </c>
      <c r="BL192" s="2">
        <f t="shared" si="110"/>
        <v>3332.4997651086437</v>
      </c>
      <c r="BM192" s="2">
        <f t="shared" si="110"/>
        <v>894.83619542391148</v>
      </c>
      <c r="BN192" s="2">
        <f t="shared" si="110"/>
        <v>107.04435569871089</v>
      </c>
      <c r="BO192" s="2">
        <f t="shared" si="118"/>
        <v>3090.6067170639267</v>
      </c>
      <c r="BP192" s="2">
        <f t="shared" si="118"/>
        <v>273.81241201038029</v>
      </c>
      <c r="BQ192" s="2">
        <f t="shared" si="118"/>
        <v>28.692513528421955</v>
      </c>
      <c r="BR192" s="11">
        <f t="shared" si="119"/>
        <v>3.3173277113854399E-2</v>
      </c>
      <c r="BS192" s="17">
        <f t="shared" si="161"/>
        <v>4.2988576466456195E-3</v>
      </c>
      <c r="BT192" s="17">
        <f t="shared" si="162"/>
        <v>2.0812467066308449E-2</v>
      </c>
      <c r="BU192" s="12">
        <f>(BU$3*temphigh!$I302+BU$4*temphigh!$I302^2+BU$5*temphigh!$I302^6)*(K192/K$56)^$BW$1</f>
        <v>-19.312578406333738</v>
      </c>
      <c r="BV192" s="12">
        <f>(BV$3*temphigh!$I302+BV$4*temphigh!$I302^2+BV$5*temphigh!$I302^6)*(L192/L$56)^$BW$1</f>
        <v>-14.563060154730209</v>
      </c>
      <c r="BW192" s="12">
        <f>(BW$3*temphigh!$I302+BW$4*temphigh!$I302^2+BW$5*temphigh!$I302^6)*(M192/M$56)^$BW$1</f>
        <v>-13.337423031486827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>
      <c r="A193" s="2">
        <f t="shared" si="146"/>
        <v>2147</v>
      </c>
      <c r="B193" s="5">
        <f t="shared" si="147"/>
        <v>1165.3250809260292</v>
      </c>
      <c r="C193" s="5">
        <f t="shared" si="147"/>
        <v>2963.7660812627237</v>
      </c>
      <c r="D193" s="5">
        <f t="shared" si="147"/>
        <v>4368.7410561944898</v>
      </c>
      <c r="E193" s="15">
        <f t="shared" si="148"/>
        <v>3.6455402420577483E-6</v>
      </c>
      <c r="F193" s="15">
        <f t="shared" si="148"/>
        <v>7.181958730306947E-6</v>
      </c>
      <c r="G193" s="15">
        <f t="shared" si="148"/>
        <v>1.4661713270292274E-5</v>
      </c>
      <c r="H193" s="5">
        <f t="shared" si="149"/>
        <v>206047.49846156518</v>
      </c>
      <c r="I193" s="5">
        <f t="shared" si="149"/>
        <v>88753.015579078739</v>
      </c>
      <c r="J193" s="5">
        <f t="shared" si="149"/>
        <v>32849.064929306136</v>
      </c>
      <c r="K193" s="5">
        <f t="shared" si="150"/>
        <v>176815.46706076976</v>
      </c>
      <c r="L193" s="5">
        <f t="shared" si="150"/>
        <v>29946.025814987795</v>
      </c>
      <c r="M193" s="5">
        <f t="shared" si="150"/>
        <v>7519.1146618152288</v>
      </c>
      <c r="N193" s="15">
        <f t="shared" si="151"/>
        <v>1.7236450070803322E-3</v>
      </c>
      <c r="O193" s="15">
        <f t="shared" si="151"/>
        <v>5.4395015359174348E-3</v>
      </c>
      <c r="P193" s="15">
        <f t="shared" si="151"/>
        <v>5.2435790742770827E-3</v>
      </c>
      <c r="Q193" s="5">
        <f t="shared" si="152"/>
        <v>6607.1740146120437</v>
      </c>
      <c r="R193" s="5">
        <f t="shared" si="152"/>
        <v>9924.5837196070952</v>
      </c>
      <c r="S193" s="5">
        <f t="shared" si="152"/>
        <v>5645.465013043724</v>
      </c>
      <c r="T193" s="5">
        <f t="shared" si="153"/>
        <v>32.066266583889174</v>
      </c>
      <c r="U193" s="5">
        <f t="shared" si="153"/>
        <v>111.82249588763902</v>
      </c>
      <c r="V193" s="5">
        <f t="shared" si="153"/>
        <v>171.86075235910747</v>
      </c>
      <c r="W193" s="15">
        <f t="shared" si="154"/>
        <v>-1.0734613539272964E-2</v>
      </c>
      <c r="X193" s="15">
        <f t="shared" si="154"/>
        <v>-1.217998157191269E-2</v>
      </c>
      <c r="Y193" s="15">
        <f t="shared" si="154"/>
        <v>-9.7425357312937999E-3</v>
      </c>
      <c r="Z193" s="5">
        <f t="shared" si="159"/>
        <v>5288.4200586854467</v>
      </c>
      <c r="AA193" s="5">
        <f t="shared" si="159"/>
        <v>20397.107475676414</v>
      </c>
      <c r="AB193" s="5">
        <f t="shared" si="159"/>
        <v>41443.982523263316</v>
      </c>
      <c r="AC193" s="16">
        <f t="shared" si="143"/>
        <v>1.3275213761919695</v>
      </c>
      <c r="AD193" s="16">
        <f t="shared" si="143"/>
        <v>2.9947279004848015</v>
      </c>
      <c r="AE193" s="16">
        <f t="shared" si="143"/>
        <v>8.9227634984093012</v>
      </c>
      <c r="AF193" s="15">
        <f t="shared" si="112"/>
        <v>-4.0504037456468023E-3</v>
      </c>
      <c r="AG193" s="15">
        <f t="shared" si="112"/>
        <v>2.9673830763510267E-4</v>
      </c>
      <c r="AH193" s="15">
        <f t="shared" si="112"/>
        <v>9.7937136394747881E-3</v>
      </c>
      <c r="AI193" s="1">
        <f t="shared" si="144"/>
        <v>401227.84500315494</v>
      </c>
      <c r="AJ193" s="1">
        <f t="shared" si="144"/>
        <v>166909.44587983022</v>
      </c>
      <c r="AK193" s="1">
        <f t="shared" si="144"/>
        <v>61944.286633090196</v>
      </c>
      <c r="AL193" s="14">
        <f t="shared" si="155"/>
        <v>69.523983117311403</v>
      </c>
      <c r="AM193" s="14">
        <f t="shared" si="155"/>
        <v>15.83980760086351</v>
      </c>
      <c r="AN193" s="14">
        <f t="shared" si="155"/>
        <v>5.124492279215799</v>
      </c>
      <c r="AO193" s="11">
        <f t="shared" si="156"/>
        <v>5.2039597576677473E-3</v>
      </c>
      <c r="AP193" s="11">
        <f t="shared" si="156"/>
        <v>6.555616768316481E-3</v>
      </c>
      <c r="AQ193" s="11">
        <f t="shared" si="156"/>
        <v>5.9467715591278421E-3</v>
      </c>
      <c r="AR193" s="1">
        <f t="shared" si="160"/>
        <v>206047.49846156518</v>
      </c>
      <c r="AS193" s="1">
        <f t="shared" si="157"/>
        <v>88753.015579078739</v>
      </c>
      <c r="AT193" s="1">
        <f t="shared" si="158"/>
        <v>32849.064929306136</v>
      </c>
      <c r="AU193" s="1">
        <f t="shared" si="113"/>
        <v>41209.499692313038</v>
      </c>
      <c r="AV193" s="1">
        <f t="shared" si="113"/>
        <v>17750.603115815749</v>
      </c>
      <c r="AW193" s="1">
        <f t="shared" si="113"/>
        <v>6569.8129858612274</v>
      </c>
      <c r="AX193" s="1">
        <f t="shared" si="114"/>
        <v>141452.37364861585</v>
      </c>
      <c r="AY193" s="1">
        <f t="shared" si="114"/>
        <v>23956.820651990238</v>
      </c>
      <c r="AZ193" s="1">
        <f t="shared" si="114"/>
        <v>6015.2917294521831</v>
      </c>
      <c r="BA193" s="1">
        <f t="shared" si="115"/>
        <v>13820.427254620861</v>
      </c>
      <c r="BB193" s="1">
        <f t="shared" si="115"/>
        <v>29886.641909223683</v>
      </c>
      <c r="BC193" s="1">
        <f t="shared" si="115"/>
        <v>38017.047352732319</v>
      </c>
      <c r="BD193" s="1">
        <f t="shared" si="116"/>
        <v>1651.3402752664176</v>
      </c>
      <c r="BE193" s="2">
        <f t="shared" si="145"/>
        <v>0.40250950903973925</v>
      </c>
      <c r="BF193" s="2">
        <f t="shared" si="145"/>
        <v>0.31839023806359795</v>
      </c>
      <c r="BG193" s="2">
        <f t="shared" si="145"/>
        <v>0.18099193288069168</v>
      </c>
      <c r="BH193" s="2">
        <f t="shared" si="109"/>
        <v>0.24019102412224935</v>
      </c>
      <c r="BI193" s="2">
        <f t="shared" si="117"/>
        <v>1.6201390486741196E-2</v>
      </c>
      <c r="BJ193" s="2">
        <f t="shared" si="117"/>
        <v>1.0137234369419459E-2</v>
      </c>
      <c r="BK193" s="2">
        <f t="shared" si="117"/>
        <v>3.2758079767888806E-3</v>
      </c>
      <c r="BL193" s="2">
        <f t="shared" si="110"/>
        <v>3338.2559813920234</v>
      </c>
      <c r="BM193" s="2">
        <f t="shared" si="110"/>
        <v>899.7101199178577</v>
      </c>
      <c r="BN193" s="2">
        <f t="shared" si="110"/>
        <v>107.6072289254769</v>
      </c>
      <c r="BO193" s="2">
        <f t="shared" si="118"/>
        <v>3136.5162571918177</v>
      </c>
      <c r="BP193" s="2">
        <f t="shared" si="118"/>
        <v>277.07942209730402</v>
      </c>
      <c r="BQ193" s="2">
        <f t="shared" si="118"/>
        <v>28.691334147441946</v>
      </c>
      <c r="BR193" s="11">
        <f t="shared" si="119"/>
        <v>3.3075109649935736E-2</v>
      </c>
      <c r="BS193" s="17">
        <f t="shared" si="161"/>
        <v>4.1608293031488181E-3</v>
      </c>
      <c r="BT193" s="17">
        <f t="shared" si="162"/>
        <v>2.0206278705153832E-2</v>
      </c>
      <c r="BU193" s="12">
        <f>(BU$3*temphigh!$I303+BU$4*temphigh!$I303^2+BU$5*temphigh!$I303^6)*(K193/K$56)^$BW$1</f>
        <v>-19.63309273471333</v>
      </c>
      <c r="BV193" s="12">
        <f>(BV$3*temphigh!$I303+BV$4*temphigh!$I303^2+BV$5*temphigh!$I303^6)*(L193/L$56)^$BW$1</f>
        <v>-14.765802609513335</v>
      </c>
      <c r="BW193" s="12">
        <f>(BW$3*temphigh!$I303+BW$4*temphigh!$I303^2+BW$5*temphigh!$I303^6)*(M193/M$56)^$BW$1</f>
        <v>-13.503831375470821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>
      <c r="A194" s="2">
        <f t="shared" si="146"/>
        <v>2148</v>
      </c>
      <c r="B194" s="5">
        <f t="shared" si="147"/>
        <v>1165.3291167535328</v>
      </c>
      <c r="C194" s="5">
        <f t="shared" si="147"/>
        <v>2963.7863026261216</v>
      </c>
      <c r="D194" s="5">
        <f t="shared" si="147"/>
        <v>4368.8019067617724</v>
      </c>
      <c r="E194" s="15">
        <f t="shared" si="148"/>
        <v>3.4632632299548609E-6</v>
      </c>
      <c r="F194" s="15">
        <f t="shared" si="148"/>
        <v>6.8228607937915996E-6</v>
      </c>
      <c r="G194" s="15">
        <f t="shared" si="148"/>
        <v>1.3928627606777659E-5</v>
      </c>
      <c r="H194" s="5">
        <f t="shared" si="149"/>
        <v>206381.66873700247</v>
      </c>
      <c r="I194" s="5">
        <f t="shared" si="149"/>
        <v>89227.857338523172</v>
      </c>
      <c r="J194" s="5">
        <f t="shared" si="149"/>
        <v>33019.010782586127</v>
      </c>
      <c r="K194" s="5">
        <f t="shared" si="150"/>
        <v>177101.61513166089</v>
      </c>
      <c r="L194" s="5">
        <f t="shared" si="150"/>
        <v>30106.036072661871</v>
      </c>
      <c r="M194" s="5">
        <f t="shared" si="150"/>
        <v>7557.9098085178139</v>
      </c>
      <c r="N194" s="15">
        <f t="shared" si="151"/>
        <v>1.6183429857568044E-3</v>
      </c>
      <c r="O194" s="15">
        <f t="shared" si="151"/>
        <v>5.3432885773441186E-3</v>
      </c>
      <c r="P194" s="15">
        <f t="shared" si="151"/>
        <v>5.1595365209151645E-3</v>
      </c>
      <c r="Q194" s="5">
        <f t="shared" si="152"/>
        <v>6546.849120363875</v>
      </c>
      <c r="R194" s="5">
        <f t="shared" si="152"/>
        <v>9856.1537309379873</v>
      </c>
      <c r="S194" s="5">
        <f t="shared" si="152"/>
        <v>5619.3863401819499</v>
      </c>
      <c r="T194" s="5">
        <f t="shared" si="153"/>
        <v>31.722047604463821</v>
      </c>
      <c r="U194" s="5">
        <f t="shared" si="153"/>
        <v>110.4604999484023</v>
      </c>
      <c r="V194" s="5">
        <f t="shared" si="153"/>
        <v>170.18639283844183</v>
      </c>
      <c r="W194" s="15">
        <f t="shared" si="154"/>
        <v>-1.0734613539272964E-2</v>
      </c>
      <c r="X194" s="15">
        <f t="shared" si="154"/>
        <v>-1.217998157191269E-2</v>
      </c>
      <c r="Y194" s="15">
        <f t="shared" si="154"/>
        <v>-9.7425357312937999E-3</v>
      </c>
      <c r="Z194" s="5">
        <f t="shared" si="159"/>
        <v>5219.4606267751451</v>
      </c>
      <c r="AA194" s="5">
        <f t="shared" si="159"/>
        <v>20264.426751732681</v>
      </c>
      <c r="AB194" s="5">
        <f t="shared" si="159"/>
        <v>41660.065121908126</v>
      </c>
      <c r="AC194" s="16">
        <f t="shared" si="143"/>
        <v>1.3221443786374154</v>
      </c>
      <c r="AD194" s="16">
        <f t="shared" si="143"/>
        <v>2.9956165509738191</v>
      </c>
      <c r="AE194" s="16">
        <f t="shared" si="143"/>
        <v>9.0101504889854809</v>
      </c>
      <c r="AF194" s="15">
        <f t="shared" si="112"/>
        <v>-4.0504037456468023E-3</v>
      </c>
      <c r="AG194" s="15">
        <f t="shared" si="112"/>
        <v>2.9673830763510267E-4</v>
      </c>
      <c r="AH194" s="15">
        <f t="shared" si="112"/>
        <v>9.7937136394747881E-3</v>
      </c>
      <c r="AI194" s="1">
        <f t="shared" si="144"/>
        <v>402314.56019515247</v>
      </c>
      <c r="AJ194" s="1">
        <f t="shared" si="144"/>
        <v>167969.10440766296</v>
      </c>
      <c r="AK194" s="1">
        <f t="shared" si="144"/>
        <v>62319.67095564241</v>
      </c>
      <c r="AL194" s="14">
        <f t="shared" si="155"/>
        <v>69.882165127543317</v>
      </c>
      <c r="AM194" s="14">
        <f t="shared" si="155"/>
        <v>15.942608912095487</v>
      </c>
      <c r="AN194" s="14">
        <f t="shared" si="155"/>
        <v>5.1546617223073996</v>
      </c>
      <c r="AO194" s="11">
        <f t="shared" si="156"/>
        <v>5.1519201600910697E-3</v>
      </c>
      <c r="AP194" s="11">
        <f t="shared" si="156"/>
        <v>6.4900606006333163E-3</v>
      </c>
      <c r="AQ194" s="11">
        <f t="shared" si="156"/>
        <v>5.8873038435365635E-3</v>
      </c>
      <c r="AR194" s="1">
        <f t="shared" si="160"/>
        <v>206381.66873700247</v>
      </c>
      <c r="AS194" s="1">
        <f t="shared" si="157"/>
        <v>89227.857338523172</v>
      </c>
      <c r="AT194" s="1">
        <f t="shared" si="158"/>
        <v>33019.010782586127</v>
      </c>
      <c r="AU194" s="1">
        <f t="shared" si="113"/>
        <v>41276.333747400495</v>
      </c>
      <c r="AV194" s="1">
        <f t="shared" si="113"/>
        <v>17845.571467704634</v>
      </c>
      <c r="AW194" s="1">
        <f t="shared" si="113"/>
        <v>6603.8021565172257</v>
      </c>
      <c r="AX194" s="1">
        <f t="shared" si="114"/>
        <v>141681.2921053287</v>
      </c>
      <c r="AY194" s="1">
        <f t="shared" si="114"/>
        <v>24084.828858129498</v>
      </c>
      <c r="AZ194" s="1">
        <f t="shared" si="114"/>
        <v>6046.3278468142516</v>
      </c>
      <c r="BA194" s="1">
        <f t="shared" si="115"/>
        <v>13822.359496226709</v>
      </c>
      <c r="BB194" s="1">
        <f t="shared" si="115"/>
        <v>29902.640028093974</v>
      </c>
      <c r="BC194" s="1">
        <f t="shared" si="115"/>
        <v>38040.059919728978</v>
      </c>
      <c r="BD194" s="1">
        <f t="shared" si="116"/>
        <v>1604.0461936601339</v>
      </c>
      <c r="BE194" s="2">
        <f t="shared" si="145"/>
        <v>0.40250950903973925</v>
      </c>
      <c r="BF194" s="2">
        <f t="shared" si="145"/>
        <v>0.31839023806359795</v>
      </c>
      <c r="BG194" s="2">
        <f t="shared" si="145"/>
        <v>0.18099193288069168</v>
      </c>
      <c r="BH194" s="2">
        <f t="shared" si="109"/>
        <v>0.23967927569190939</v>
      </c>
      <c r="BI194" s="2">
        <f t="shared" si="117"/>
        <v>1.6201390486741196E-2</v>
      </c>
      <c r="BJ194" s="2">
        <f t="shared" si="117"/>
        <v>1.0137234369419459E-2</v>
      </c>
      <c r="BK194" s="2">
        <f t="shared" si="117"/>
        <v>3.2758079767888806E-3</v>
      </c>
      <c r="BL194" s="2">
        <f t="shared" si="110"/>
        <v>3343.6700045134448</v>
      </c>
      <c r="BM194" s="2">
        <f t="shared" si="110"/>
        <v>904.52370212173332</v>
      </c>
      <c r="BN194" s="2">
        <f t="shared" si="110"/>
        <v>108.16393890727369</v>
      </c>
      <c r="BO194" s="2">
        <f t="shared" si="118"/>
        <v>3183.1099072571537</v>
      </c>
      <c r="BP194" s="2">
        <f t="shared" si="118"/>
        <v>280.38571323008739</v>
      </c>
      <c r="BQ194" s="2">
        <f t="shared" si="118"/>
        <v>28.690183588819799</v>
      </c>
      <c r="BR194" s="11">
        <f t="shared" si="119"/>
        <v>3.2977774710617441E-2</v>
      </c>
      <c r="BS194" s="17">
        <f t="shared" si="161"/>
        <v>4.0276154795354062E-3</v>
      </c>
      <c r="BT194" s="17">
        <f t="shared" si="162"/>
        <v>1.9617746315683332E-2</v>
      </c>
      <c r="BU194" s="12">
        <f>(BU$3*temphigh!$I304+BU$4*temphigh!$I304^2+BU$5*temphigh!$I304^6)*(K194/K$56)^$BW$1</f>
        <v>-19.954743158468368</v>
      </c>
      <c r="BV194" s="12">
        <f>(BV$3*temphigh!$I304+BV$4*temphigh!$I304^2+BV$5*temphigh!$I304^6)*(L194/L$56)^$BW$1</f>
        <v>-14.968836706194747</v>
      </c>
      <c r="BW194" s="12">
        <f>(BW$3*temphigh!$I304+BW$4*temphigh!$I304^2+BW$5*temphigh!$I304^6)*(M194/M$56)^$BW$1</f>
        <v>-13.670407741413211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>
      <c r="A195" s="2">
        <f t="shared" si="146"/>
        <v>2149</v>
      </c>
      <c r="B195" s="5">
        <f t="shared" si="147"/>
        <v>1165.3329508029396</v>
      </c>
      <c r="C195" s="5">
        <f t="shared" si="147"/>
        <v>2963.8055130524185</v>
      </c>
      <c r="D195" s="5">
        <f t="shared" si="147"/>
        <v>4368.8597156058777</v>
      </c>
      <c r="E195" s="15">
        <f t="shared" si="148"/>
        <v>3.2901000684571177E-6</v>
      </c>
      <c r="F195" s="15">
        <f t="shared" si="148"/>
        <v>6.4817177541020191E-6</v>
      </c>
      <c r="G195" s="15">
        <f t="shared" si="148"/>
        <v>1.3232196226438776E-5</v>
      </c>
      <c r="H195" s="5">
        <f t="shared" si="149"/>
        <v>206694.74912829101</v>
      </c>
      <c r="I195" s="5">
        <f t="shared" si="149"/>
        <v>89696.71830980423</v>
      </c>
      <c r="J195" s="5">
        <f t="shared" si="149"/>
        <v>33187.069604002318</v>
      </c>
      <c r="K195" s="5">
        <f t="shared" si="150"/>
        <v>177369.69420273739</v>
      </c>
      <c r="L195" s="5">
        <f t="shared" si="150"/>
        <v>30264.036528303004</v>
      </c>
      <c r="M195" s="5">
        <f t="shared" si="150"/>
        <v>7596.2772357866615</v>
      </c>
      <c r="N195" s="15">
        <f t="shared" si="151"/>
        <v>1.5137020115667532E-3</v>
      </c>
      <c r="O195" s="15">
        <f t="shared" si="151"/>
        <v>5.2481321439925566E-3</v>
      </c>
      <c r="P195" s="15">
        <f t="shared" si="151"/>
        <v>5.0764600585213593E-3</v>
      </c>
      <c r="Q195" s="5">
        <f t="shared" si="152"/>
        <v>6486.3961648706672</v>
      </c>
      <c r="R195" s="5">
        <f t="shared" si="152"/>
        <v>9787.2657686549828</v>
      </c>
      <c r="S195" s="5">
        <f t="shared" si="152"/>
        <v>5592.9619431493911</v>
      </c>
      <c r="T195" s="5">
        <f t="shared" si="153"/>
        <v>31.381523682755482</v>
      </c>
      <c r="U195" s="5">
        <f t="shared" si="153"/>
        <v>109.11509309460649</v>
      </c>
      <c r="V195" s="5">
        <f t="shared" si="153"/>
        <v>168.52834582523332</v>
      </c>
      <c r="W195" s="15">
        <f t="shared" si="154"/>
        <v>-1.0734613539272964E-2</v>
      </c>
      <c r="X195" s="15">
        <f t="shared" si="154"/>
        <v>-1.217998157191269E-2</v>
      </c>
      <c r="Y195" s="15">
        <f t="shared" si="154"/>
        <v>-9.7425357312937999E-3</v>
      </c>
      <c r="Z195" s="5">
        <f t="shared" si="159"/>
        <v>5150.8579470735522</v>
      </c>
      <c r="AA195" s="5">
        <f t="shared" si="159"/>
        <v>20130.67533258404</v>
      </c>
      <c r="AB195" s="5">
        <f t="shared" si="159"/>
        <v>41873.742530933683</v>
      </c>
      <c r="AC195" s="16">
        <f t="shared" si="143"/>
        <v>1.3167891600938966</v>
      </c>
      <c r="AD195" s="16">
        <f t="shared" si="143"/>
        <v>2.9965054651594789</v>
      </c>
      <c r="AE195" s="16">
        <f t="shared" si="143"/>
        <v>9.0983933227231777</v>
      </c>
      <c r="AF195" s="15">
        <f t="shared" si="112"/>
        <v>-4.0504037456468023E-3</v>
      </c>
      <c r="AG195" s="15">
        <f t="shared" si="112"/>
        <v>2.9673830763510267E-4</v>
      </c>
      <c r="AH195" s="15">
        <f t="shared" si="112"/>
        <v>9.7937136394747881E-3</v>
      </c>
      <c r="AI195" s="1">
        <f t="shared" si="144"/>
        <v>403359.43792303774</v>
      </c>
      <c r="AJ195" s="1">
        <f t="shared" si="144"/>
        <v>169017.76543460132</v>
      </c>
      <c r="AK195" s="1">
        <f t="shared" si="144"/>
        <v>62691.506016595391</v>
      </c>
      <c r="AL195" s="14">
        <f t="shared" si="155"/>
        <v>70.238592189541194</v>
      </c>
      <c r="AM195" s="14">
        <f t="shared" si="155"/>
        <v>16.045042725087466</v>
      </c>
      <c r="AN195" s="14">
        <f t="shared" si="155"/>
        <v>5.1847053114795711</v>
      </c>
      <c r="AO195" s="11">
        <f t="shared" si="156"/>
        <v>5.1004009584901594E-3</v>
      </c>
      <c r="AP195" s="11">
        <f t="shared" si="156"/>
        <v>6.4251599946269829E-3</v>
      </c>
      <c r="AQ195" s="11">
        <f t="shared" si="156"/>
        <v>5.8284308051011974E-3</v>
      </c>
      <c r="AR195" s="1">
        <f t="shared" si="160"/>
        <v>206694.74912829101</v>
      </c>
      <c r="AS195" s="1">
        <f t="shared" si="157"/>
        <v>89696.71830980423</v>
      </c>
      <c r="AT195" s="1">
        <f t="shared" si="158"/>
        <v>33187.069604002318</v>
      </c>
      <c r="AU195" s="1">
        <f t="shared" si="113"/>
        <v>41338.949825658201</v>
      </c>
      <c r="AV195" s="1">
        <f t="shared" si="113"/>
        <v>17939.343661960847</v>
      </c>
      <c r="AW195" s="1">
        <f t="shared" si="113"/>
        <v>6637.4139208004635</v>
      </c>
      <c r="AX195" s="1">
        <f t="shared" si="114"/>
        <v>141895.7553621899</v>
      </c>
      <c r="AY195" s="1">
        <f t="shared" si="114"/>
        <v>24211.229222642411</v>
      </c>
      <c r="AZ195" s="1">
        <f t="shared" si="114"/>
        <v>6077.0217886293294</v>
      </c>
      <c r="BA195" s="1">
        <f t="shared" si="115"/>
        <v>13824.167606290064</v>
      </c>
      <c r="BB195" s="1">
        <f t="shared" si="115"/>
        <v>29918.347617907268</v>
      </c>
      <c r="BC195" s="1">
        <f t="shared" si="115"/>
        <v>38062.685511173418</v>
      </c>
      <c r="BD195" s="1">
        <f t="shared" si="116"/>
        <v>1558.0909469223834</v>
      </c>
      <c r="BE195" s="2">
        <f t="shared" si="145"/>
        <v>0.40250950903973925</v>
      </c>
      <c r="BF195" s="2">
        <f t="shared" si="145"/>
        <v>0.31839023806359795</v>
      </c>
      <c r="BG195" s="2">
        <f t="shared" si="145"/>
        <v>0.18099193288069168</v>
      </c>
      <c r="BH195" s="2">
        <f t="shared" si="109"/>
        <v>0.23916943559066509</v>
      </c>
      <c r="BI195" s="2">
        <f t="shared" si="117"/>
        <v>1.6201390486741196E-2</v>
      </c>
      <c r="BJ195" s="2">
        <f t="shared" si="117"/>
        <v>1.0137234369419459E-2</v>
      </c>
      <c r="BK195" s="2">
        <f t="shared" si="117"/>
        <v>3.2758079767888806E-3</v>
      </c>
      <c r="BL195" s="2">
        <f t="shared" si="110"/>
        <v>3348.7423421864519</v>
      </c>
      <c r="BM195" s="2">
        <f t="shared" si="110"/>
        <v>909.27665567428312</v>
      </c>
      <c r="BN195" s="2">
        <f t="shared" si="110"/>
        <v>108.71446733503859</v>
      </c>
      <c r="BO195" s="2">
        <f t="shared" si="118"/>
        <v>3230.397842362881</v>
      </c>
      <c r="BP195" s="2">
        <f t="shared" si="118"/>
        <v>283.7317578706008</v>
      </c>
      <c r="BQ195" s="2">
        <f t="shared" si="118"/>
        <v>28.689061503576561</v>
      </c>
      <c r="BR195" s="11">
        <f t="shared" si="119"/>
        <v>3.288126056345228E-2</v>
      </c>
      <c r="BS195" s="17">
        <f t="shared" si="161"/>
        <v>3.8990340142252512E-3</v>
      </c>
      <c r="BT195" s="17">
        <f t="shared" si="162"/>
        <v>1.9046355646294498E-2</v>
      </c>
      <c r="BU195" s="12">
        <f>(BU$3*temphigh!$I305+BU$4*temphigh!$I305^2+BU$5*temphigh!$I305^6)*(K195/K$56)^$BW$1</f>
        <v>-20.277507163805566</v>
      </c>
      <c r="BV195" s="12">
        <f>(BV$3*temphigh!$I305+BV$4*temphigh!$I305^2+BV$5*temphigh!$I305^6)*(L195/L$56)^$BW$1</f>
        <v>-15.172144011637261</v>
      </c>
      <c r="BW195" s="12">
        <f>(BW$3*temphigh!$I305+BW$4*temphigh!$I305^2+BW$5*temphigh!$I305^6)*(M195/M$56)^$BW$1</f>
        <v>-13.837136731372778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>
      <c r="A196" s="2">
        <f t="shared" si="146"/>
        <v>2150</v>
      </c>
      <c r="B196" s="5">
        <f t="shared" si="147"/>
        <v>1165.3365931618598</v>
      </c>
      <c r="C196" s="5">
        <f t="shared" si="147"/>
        <v>2963.8237630756917</v>
      </c>
      <c r="D196" s="5">
        <f t="shared" si="147"/>
        <v>4368.9146347344686</v>
      </c>
      <c r="E196" s="15">
        <f t="shared" si="148"/>
        <v>3.1255950650342616E-6</v>
      </c>
      <c r="F196" s="15">
        <f t="shared" si="148"/>
        <v>6.1576318663969183E-6</v>
      </c>
      <c r="G196" s="15">
        <f t="shared" si="148"/>
        <v>1.2570586415116835E-5</v>
      </c>
      <c r="H196" s="5">
        <f t="shared" si="149"/>
        <v>206986.77499507289</v>
      </c>
      <c r="I196" s="5">
        <f t="shared" si="149"/>
        <v>90159.572235598491</v>
      </c>
      <c r="J196" s="5">
        <f t="shared" si="149"/>
        <v>33353.236355331945</v>
      </c>
      <c r="K196" s="5">
        <f t="shared" si="150"/>
        <v>177619.73339690999</v>
      </c>
      <c r="L196" s="5">
        <f t="shared" si="150"/>
        <v>30420.0180047264</v>
      </c>
      <c r="M196" s="5">
        <f t="shared" si="150"/>
        <v>7634.2156219216376</v>
      </c>
      <c r="N196" s="15">
        <f t="shared" si="151"/>
        <v>1.409706406139577E-3</v>
      </c>
      <c r="O196" s="15">
        <f t="shared" si="151"/>
        <v>5.1540208880438421E-3</v>
      </c>
      <c r="P196" s="15">
        <f t="shared" si="151"/>
        <v>4.9943393266698166E-3</v>
      </c>
      <c r="Q196" s="5">
        <f t="shared" si="152"/>
        <v>6425.8330511083759</v>
      </c>
      <c r="R196" s="5">
        <f t="shared" si="152"/>
        <v>9717.9462591130141</v>
      </c>
      <c r="S196" s="5">
        <f t="shared" si="152"/>
        <v>5566.2032912097784</v>
      </c>
      <c r="T196" s="5">
        <f t="shared" si="153"/>
        <v>31.044655153747559</v>
      </c>
      <c r="U196" s="5">
        <f t="shared" si="153"/>
        <v>107.78607327149665</v>
      </c>
      <c r="V196" s="5">
        <f t="shared" si="153"/>
        <v>166.88645239429513</v>
      </c>
      <c r="W196" s="15">
        <f t="shared" si="154"/>
        <v>-1.0734613539272964E-2</v>
      </c>
      <c r="X196" s="15">
        <f t="shared" si="154"/>
        <v>-1.217998157191269E-2</v>
      </c>
      <c r="Y196" s="15">
        <f t="shared" si="154"/>
        <v>-9.7425357312937999E-3</v>
      </c>
      <c r="Z196" s="5">
        <f t="shared" si="159"/>
        <v>5082.6250286793766</v>
      </c>
      <c r="AA196" s="5">
        <f t="shared" si="159"/>
        <v>19995.907086168194</v>
      </c>
      <c r="AB196" s="5">
        <f t="shared" si="159"/>
        <v>42085.007980553972</v>
      </c>
      <c r="AC196" s="16">
        <f t="shared" si="143"/>
        <v>1.3114556323476252</v>
      </c>
      <c r="AD196" s="16">
        <f t="shared" si="143"/>
        <v>2.9973946431200296</v>
      </c>
      <c r="AE196" s="16">
        <f t="shared" si="143"/>
        <v>9.1875003815052381</v>
      </c>
      <c r="AF196" s="15">
        <f t="shared" si="112"/>
        <v>-4.0504037456468023E-3</v>
      </c>
      <c r="AG196" s="15">
        <f t="shared" si="112"/>
        <v>2.9673830763510267E-4</v>
      </c>
      <c r="AH196" s="15">
        <f t="shared" si="112"/>
        <v>9.7937136394747881E-3</v>
      </c>
      <c r="AI196" s="1">
        <f t="shared" si="144"/>
        <v>404362.44395639212</v>
      </c>
      <c r="AJ196" s="1">
        <f t="shared" si="144"/>
        <v>170055.33255310205</v>
      </c>
      <c r="AK196" s="1">
        <f t="shared" si="144"/>
        <v>63059.769335736317</v>
      </c>
      <c r="AL196" s="14">
        <f t="shared" si="155"/>
        <v>70.593254722638463</v>
      </c>
      <c r="AM196" s="14">
        <f t="shared" si="155"/>
        <v>16.147103772050485</v>
      </c>
      <c r="AN196" s="14">
        <f t="shared" si="155"/>
        <v>5.2146218206708417</v>
      </c>
      <c r="AO196" s="11">
        <f t="shared" si="156"/>
        <v>5.0493969489052576E-3</v>
      </c>
      <c r="AP196" s="11">
        <f t="shared" si="156"/>
        <v>6.3609083946807128E-3</v>
      </c>
      <c r="AQ196" s="11">
        <f t="shared" si="156"/>
        <v>5.7701464970501852E-3</v>
      </c>
      <c r="AR196" s="1">
        <f t="shared" si="160"/>
        <v>206986.77499507289</v>
      </c>
      <c r="AS196" s="1">
        <f t="shared" si="157"/>
        <v>90159.572235598491</v>
      </c>
      <c r="AT196" s="1">
        <f t="shared" si="158"/>
        <v>33353.236355331945</v>
      </c>
      <c r="AU196" s="1">
        <f t="shared" si="113"/>
        <v>41397.354999014584</v>
      </c>
      <c r="AV196" s="1">
        <f t="shared" si="113"/>
        <v>18031.9144471197</v>
      </c>
      <c r="AW196" s="1">
        <f t="shared" si="113"/>
        <v>6670.6472710663893</v>
      </c>
      <c r="AX196" s="1">
        <f t="shared" si="114"/>
        <v>142095.78671752798</v>
      </c>
      <c r="AY196" s="1">
        <f t="shared" si="114"/>
        <v>24336.014403781122</v>
      </c>
      <c r="AZ196" s="1">
        <f t="shared" si="114"/>
        <v>6107.3724975373107</v>
      </c>
      <c r="BA196" s="1">
        <f t="shared" si="115"/>
        <v>13825.852440667393</v>
      </c>
      <c r="BB196" s="1">
        <f t="shared" si="115"/>
        <v>29933.768222995266</v>
      </c>
      <c r="BC196" s="1">
        <f t="shared" si="115"/>
        <v>38084.929516521697</v>
      </c>
      <c r="BD196" s="1">
        <f t="shared" si="116"/>
        <v>1513.437291692027</v>
      </c>
      <c r="BE196" s="2">
        <f t="shared" si="145"/>
        <v>0.40250950903973925</v>
      </c>
      <c r="BF196" s="2">
        <f t="shared" si="145"/>
        <v>0.31839023806359795</v>
      </c>
      <c r="BG196" s="2">
        <f t="shared" si="145"/>
        <v>0.18099193288069168</v>
      </c>
      <c r="BH196" s="2">
        <f t="shared" si="109"/>
        <v>0.23866153331585294</v>
      </c>
      <c r="BI196" s="2">
        <f t="shared" si="117"/>
        <v>1.6201390486741196E-2</v>
      </c>
      <c r="BJ196" s="2">
        <f t="shared" si="117"/>
        <v>1.0137234369419459E-2</v>
      </c>
      <c r="BK196" s="2">
        <f t="shared" si="117"/>
        <v>3.2758079767888806E-3</v>
      </c>
      <c r="BL196" s="2">
        <f t="shared" si="110"/>
        <v>3353.4735672864144</v>
      </c>
      <c r="BM196" s="2">
        <f t="shared" si="110"/>
        <v>913.96871439886536</v>
      </c>
      <c r="BN196" s="2">
        <f t="shared" si="110"/>
        <v>109.25879770452127</v>
      </c>
      <c r="BO196" s="2">
        <f t="shared" si="118"/>
        <v>3278.390387285106</v>
      </c>
      <c r="BP196" s="2">
        <f t="shared" si="118"/>
        <v>287.11803414670959</v>
      </c>
      <c r="BQ196" s="2">
        <f t="shared" si="118"/>
        <v>28.687967546863341</v>
      </c>
      <c r="BR196" s="11">
        <f t="shared" si="119"/>
        <v>3.2785555355335311E-2</v>
      </c>
      <c r="BS196" s="17">
        <f t="shared" si="161"/>
        <v>3.7749102080700636E-3</v>
      </c>
      <c r="BT196" s="17">
        <f t="shared" si="162"/>
        <v>1.8491607423586891E-2</v>
      </c>
      <c r="BU196" s="12">
        <f>(BU$3*temphigh!$I306+BU$4*temphigh!$I306^2+BU$5*temphigh!$I306^6)*(K196/K$56)^$BW$1</f>
        <v>-20.601362817637632</v>
      </c>
      <c r="BV196" s="12">
        <f>(BV$3*temphigh!$I306+BV$4*temphigh!$I306^2+BV$5*temphigh!$I306^6)*(L196/L$56)^$BW$1</f>
        <v>-15.3757064342653</v>
      </c>
      <c r="BW196" s="12">
        <f>(BW$3*temphigh!$I306+BW$4*temphigh!$I306^2+BW$5*temphigh!$I306^6)*(M196/M$56)^$BW$1</f>
        <v>-14.004003227664068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>
      <c r="A197" s="2">
        <f t="shared" si="146"/>
        <v>2151</v>
      </c>
      <c r="B197" s="5">
        <f t="shared" si="147"/>
        <v>1165.3400534136495</v>
      </c>
      <c r="C197" s="5">
        <f t="shared" si="147"/>
        <v>2963.8411007045588</v>
      </c>
      <c r="D197" s="5">
        <f t="shared" si="147"/>
        <v>4368.9668085624771</v>
      </c>
      <c r="E197" s="15">
        <f t="shared" si="148"/>
        <v>2.9693153117825486E-6</v>
      </c>
      <c r="F197" s="15">
        <f t="shared" si="148"/>
        <v>5.8497502730770722E-6</v>
      </c>
      <c r="G197" s="15">
        <f t="shared" si="148"/>
        <v>1.1942057094360993E-5</v>
      </c>
      <c r="H197" s="5">
        <f t="shared" si="149"/>
        <v>207257.78556807857</v>
      </c>
      <c r="I197" s="5">
        <f t="shared" si="149"/>
        <v>90616.394816629792</v>
      </c>
      <c r="J197" s="5">
        <f t="shared" si="149"/>
        <v>33517.506539192967</v>
      </c>
      <c r="K197" s="5">
        <f t="shared" si="150"/>
        <v>177851.76520875172</v>
      </c>
      <c r="L197" s="5">
        <f t="shared" si="150"/>
        <v>30573.971997044184</v>
      </c>
      <c r="M197" s="5">
        <f t="shared" si="150"/>
        <v>7671.7237754024609</v>
      </c>
      <c r="N197" s="15">
        <f t="shared" si="151"/>
        <v>1.3063402776494204E-3</v>
      </c>
      <c r="O197" s="15">
        <f t="shared" si="151"/>
        <v>5.0609434975963374E-3</v>
      </c>
      <c r="P197" s="15">
        <f t="shared" si="151"/>
        <v>4.9131640155826162E-3</v>
      </c>
      <c r="Q197" s="5">
        <f t="shared" si="152"/>
        <v>6365.1773315015716</v>
      </c>
      <c r="R197" s="5">
        <f t="shared" si="152"/>
        <v>9648.221233472188</v>
      </c>
      <c r="S197" s="5">
        <f t="shared" si="152"/>
        <v>5539.1217385400714</v>
      </c>
      <c r="T197" s="5">
        <f t="shared" si="153"/>
        <v>30.711402778212079</v>
      </c>
      <c r="U197" s="5">
        <f t="shared" si="153"/>
        <v>106.47324088534099</v>
      </c>
      <c r="V197" s="5">
        <f t="shared" si="153"/>
        <v>165.26055516877486</v>
      </c>
      <c r="W197" s="15">
        <f t="shared" si="154"/>
        <v>-1.0734613539272964E-2</v>
      </c>
      <c r="X197" s="15">
        <f t="shared" si="154"/>
        <v>-1.217998157191269E-2</v>
      </c>
      <c r="Y197" s="15">
        <f t="shared" si="154"/>
        <v>-9.7425357312937999E-3</v>
      </c>
      <c r="Z197" s="5">
        <f t="shared" si="159"/>
        <v>5014.7743797848198</v>
      </c>
      <c r="AA197" s="5">
        <f t="shared" si="159"/>
        <v>19860.175149628347</v>
      </c>
      <c r="AB197" s="5">
        <f t="shared" si="159"/>
        <v>42293.855400848217</v>
      </c>
      <c r="AC197" s="16">
        <f t="shared" si="143"/>
        <v>1.3061437075421147</v>
      </c>
      <c r="AD197" s="16">
        <f t="shared" si="143"/>
        <v>2.9982840849337435</v>
      </c>
      <c r="AE197" s="16">
        <f t="shared" si="143"/>
        <v>9.2774801293042657</v>
      </c>
      <c r="AF197" s="15">
        <f t="shared" si="112"/>
        <v>-4.0504037456468023E-3</v>
      </c>
      <c r="AG197" s="15">
        <f t="shared" si="112"/>
        <v>2.9673830763510267E-4</v>
      </c>
      <c r="AH197" s="15">
        <f t="shared" si="112"/>
        <v>9.7937136394747881E-3</v>
      </c>
      <c r="AI197" s="1">
        <f t="shared" si="144"/>
        <v>405323.55455976748</v>
      </c>
      <c r="AJ197" s="1">
        <f t="shared" si="144"/>
        <v>171081.71374491154</v>
      </c>
      <c r="AK197" s="1">
        <f t="shared" si="144"/>
        <v>63424.439673229077</v>
      </c>
      <c r="AL197" s="14">
        <f t="shared" si="155"/>
        <v>70.946143553998141</v>
      </c>
      <c r="AM197" s="14">
        <f t="shared" si="155"/>
        <v>16.248786917504567</v>
      </c>
      <c r="AN197" s="14">
        <f t="shared" si="155"/>
        <v>5.2444100611845075</v>
      </c>
      <c r="AO197" s="11">
        <f t="shared" si="156"/>
        <v>4.9989029794162048E-3</v>
      </c>
      <c r="AP197" s="11">
        <f t="shared" si="156"/>
        <v>6.2972993107339057E-3</v>
      </c>
      <c r="AQ197" s="11">
        <f t="shared" si="156"/>
        <v>5.7124450320796836E-3</v>
      </c>
      <c r="AR197" s="1">
        <f t="shared" si="160"/>
        <v>207257.78556807857</v>
      </c>
      <c r="AS197" s="1">
        <f t="shared" si="157"/>
        <v>90616.394816629792</v>
      </c>
      <c r="AT197" s="1">
        <f t="shared" si="158"/>
        <v>33517.506539192967</v>
      </c>
      <c r="AU197" s="1">
        <f t="shared" si="113"/>
        <v>41451.557113615716</v>
      </c>
      <c r="AV197" s="1">
        <f t="shared" si="113"/>
        <v>18123.27896332596</v>
      </c>
      <c r="AW197" s="1">
        <f t="shared" si="113"/>
        <v>6703.5013078385937</v>
      </c>
      <c r="AX197" s="1">
        <f t="shared" si="114"/>
        <v>142281.41216700137</v>
      </c>
      <c r="AY197" s="1">
        <f t="shared" si="114"/>
        <v>24459.177597635349</v>
      </c>
      <c r="AZ197" s="1">
        <f t="shared" si="114"/>
        <v>6137.3790203219687</v>
      </c>
      <c r="BA197" s="1">
        <f t="shared" si="115"/>
        <v>13827.414831155875</v>
      </c>
      <c r="BB197" s="1">
        <f t="shared" si="115"/>
        <v>29948.905331338807</v>
      </c>
      <c r="BC197" s="1">
        <f t="shared" si="115"/>
        <v>38106.797219879518</v>
      </c>
      <c r="BD197" s="1">
        <f t="shared" si="116"/>
        <v>1470.0489915090752</v>
      </c>
      <c r="BE197" s="2">
        <f t="shared" si="145"/>
        <v>0.40250950903973925</v>
      </c>
      <c r="BF197" s="2">
        <f t="shared" si="145"/>
        <v>0.31839023806359795</v>
      </c>
      <c r="BG197" s="2">
        <f t="shared" si="145"/>
        <v>0.18099193288069168</v>
      </c>
      <c r="BH197" s="2">
        <f t="shared" si="109"/>
        <v>0.23815559800433869</v>
      </c>
      <c r="BI197" s="2">
        <f t="shared" si="117"/>
        <v>1.6201390486741196E-2</v>
      </c>
      <c r="BJ197" s="2">
        <f t="shared" si="117"/>
        <v>1.0137234369419459E-2</v>
      </c>
      <c r="BK197" s="2">
        <f t="shared" si="117"/>
        <v>3.2758079767888806E-3</v>
      </c>
      <c r="BL197" s="2">
        <f t="shared" si="110"/>
        <v>3357.8643154057149</v>
      </c>
      <c r="BM197" s="2">
        <f t="shared" si="110"/>
        <v>918.59963196802278</v>
      </c>
      <c r="BN197" s="2">
        <f t="shared" si="110"/>
        <v>109.79691528316179</v>
      </c>
      <c r="BO197" s="2">
        <f t="shared" si="118"/>
        <v>3327.0980186051961</v>
      </c>
      <c r="BP197" s="2">
        <f t="shared" si="118"/>
        <v>290.54502592009266</v>
      </c>
      <c r="BQ197" s="2">
        <f t="shared" si="118"/>
        <v>28.686901377868214</v>
      </c>
      <c r="BR197" s="11">
        <f t="shared" si="119"/>
        <v>3.2690647115053401E-2</v>
      </c>
      <c r="BS197" s="17">
        <f t="shared" si="161"/>
        <v>3.6550764953052484E-3</v>
      </c>
      <c r="BT197" s="17">
        <f t="shared" si="162"/>
        <v>1.7953016916103778E-2</v>
      </c>
      <c r="BU197" s="12">
        <f>(BU$3*temphigh!$I307+BU$4*temphigh!$I307^2+BU$5*temphigh!$I307^6)*(K197/K$56)^$BW$1</f>
        <v>-20.92628877570964</v>
      </c>
      <c r="BV197" s="12">
        <f>(BV$3*temphigh!$I307+BV$4*temphigh!$I307^2+BV$5*temphigh!$I307^6)*(L197/L$56)^$BW$1</f>
        <v>-15.579506225239799</v>
      </c>
      <c r="BW197" s="12">
        <f>(BW$3*temphigh!$I307+BW$4*temphigh!$I307^2+BW$5*temphigh!$I307^6)*(M197/M$56)^$BW$1</f>
        <v>-14.170992393726385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>
      <c r="A198" s="2">
        <f t="shared" si="146"/>
        <v>2152</v>
      </c>
      <c r="B198" s="5">
        <f t="shared" si="147"/>
        <v>1165.3433406626102</v>
      </c>
      <c r="C198" s="5">
        <f t="shared" si="147"/>
        <v>2963.857571548333</v>
      </c>
      <c r="D198" s="5">
        <f t="shared" si="147"/>
        <v>4369.0163742909945</v>
      </c>
      <c r="E198" s="15">
        <f t="shared" si="148"/>
        <v>2.8208495461934209E-6</v>
      </c>
      <c r="F198" s="15">
        <f t="shared" si="148"/>
        <v>5.5572627594232186E-6</v>
      </c>
      <c r="G198" s="15">
        <f t="shared" si="148"/>
        <v>1.1344954239642942E-5</v>
      </c>
      <c r="H198" s="5">
        <f t="shared" si="149"/>
        <v>207507.8237983608</v>
      </c>
      <c r="I198" s="5">
        <f t="shared" si="149"/>
        <v>91067.163678129131</v>
      </c>
      <c r="J198" s="5">
        <f t="shared" si="149"/>
        <v>33679.876188851427</v>
      </c>
      <c r="K198" s="5">
        <f t="shared" si="150"/>
        <v>178065.82537329517</v>
      </c>
      <c r="L198" s="5">
        <f t="shared" si="150"/>
        <v>30725.89066098585</v>
      </c>
      <c r="M198" s="5">
        <f t="shared" si="150"/>
        <v>7708.80063234302</v>
      </c>
      <c r="N198" s="15">
        <f t="shared" si="151"/>
        <v>1.2035875173472821E-3</v>
      </c>
      <c r="O198" s="15">
        <f t="shared" si="151"/>
        <v>4.9688886990657544E-3</v>
      </c>
      <c r="P198" s="15">
        <f t="shared" si="151"/>
        <v>4.8329238677018438E-3</v>
      </c>
      <c r="Q198" s="5">
        <f t="shared" si="152"/>
        <v>6304.446206175523</v>
      </c>
      <c r="R198" s="5">
        <f t="shared" si="152"/>
        <v>9578.1163221784718</v>
      </c>
      <c r="S198" s="5">
        <f t="shared" si="152"/>
        <v>5511.728521158585</v>
      </c>
      <c r="T198" s="5">
        <f t="shared" si="153"/>
        <v>30.38172773813902</v>
      </c>
      <c r="U198" s="5">
        <f t="shared" si="153"/>
        <v>105.17639877345572</v>
      </c>
      <c r="V198" s="5">
        <f t="shared" si="153"/>
        <v>163.65049830506962</v>
      </c>
      <c r="W198" s="15">
        <f t="shared" si="154"/>
        <v>-1.0734613539272964E-2</v>
      </c>
      <c r="X198" s="15">
        <f t="shared" si="154"/>
        <v>-1.217998157191269E-2</v>
      </c>
      <c r="Y198" s="15">
        <f t="shared" si="154"/>
        <v>-9.7425357312937999E-3</v>
      </c>
      <c r="Z198" s="5">
        <f t="shared" si="159"/>
        <v>4947.3180138964553</v>
      </c>
      <c r="AA198" s="5">
        <f t="shared" si="159"/>
        <v>19723.531915818676</v>
      </c>
      <c r="AB198" s="5">
        <f t="shared" si="159"/>
        <v>42500.279408785296</v>
      </c>
      <c r="AC198" s="16">
        <f t="shared" si="143"/>
        <v>1.3008532981767331</v>
      </c>
      <c r="AD198" s="16">
        <f t="shared" si="143"/>
        <v>2.999173790678916</v>
      </c>
      <c r="AE198" s="16">
        <f t="shared" si="143"/>
        <v>9.3683411129865899</v>
      </c>
      <c r="AF198" s="15">
        <f t="shared" si="112"/>
        <v>-4.0504037456468023E-3</v>
      </c>
      <c r="AG198" s="15">
        <f t="shared" si="112"/>
        <v>2.9673830763510267E-4</v>
      </c>
      <c r="AH198" s="15">
        <f t="shared" si="112"/>
        <v>9.7937136394747881E-3</v>
      </c>
      <c r="AI198" s="1">
        <f t="shared" si="144"/>
        <v>406242.75621740648</v>
      </c>
      <c r="AJ198" s="1">
        <f t="shared" si="144"/>
        <v>172096.82133374634</v>
      </c>
      <c r="AK198" s="1">
        <f t="shared" si="144"/>
        <v>63785.497013744767</v>
      </c>
      <c r="AL198" s="14">
        <f t="shared" si="155"/>
        <v>71.297249913504402</v>
      </c>
      <c r="AM198" s="14">
        <f t="shared" si="155"/>
        <v>16.350087157413871</v>
      </c>
      <c r="AN198" s="14">
        <f t="shared" si="155"/>
        <v>5.2740688813427079</v>
      </c>
      <c r="AO198" s="11">
        <f t="shared" si="156"/>
        <v>4.9489139496220426E-3</v>
      </c>
      <c r="AP198" s="11">
        <f t="shared" si="156"/>
        <v>6.2343263176265666E-3</v>
      </c>
      <c r="AQ198" s="11">
        <f t="shared" si="156"/>
        <v>5.6553205817588869E-3</v>
      </c>
      <c r="AR198" s="1">
        <f t="shared" si="160"/>
        <v>207507.8237983608</v>
      </c>
      <c r="AS198" s="1">
        <f t="shared" si="157"/>
        <v>91067.163678129131</v>
      </c>
      <c r="AT198" s="1">
        <f t="shared" si="158"/>
        <v>33679.876188851427</v>
      </c>
      <c r="AU198" s="1">
        <f t="shared" si="113"/>
        <v>41501.564759672161</v>
      </c>
      <c r="AV198" s="1">
        <f t="shared" si="113"/>
        <v>18213.432735625825</v>
      </c>
      <c r="AW198" s="1">
        <f t="shared" si="113"/>
        <v>6735.9752377702862</v>
      </c>
      <c r="AX198" s="1">
        <f t="shared" si="114"/>
        <v>142452.66029863615</v>
      </c>
      <c r="AY198" s="1">
        <f t="shared" si="114"/>
        <v>24580.712528788681</v>
      </c>
      <c r="AZ198" s="1">
        <f t="shared" si="114"/>
        <v>6167.0405058744163</v>
      </c>
      <c r="BA198" s="1">
        <f t="shared" si="115"/>
        <v>13828.855585516105</v>
      </c>
      <c r="BB198" s="1">
        <f t="shared" si="115"/>
        <v>29963.762375814553</v>
      </c>
      <c r="BC198" s="1">
        <f t="shared" si="115"/>
        <v>38128.293803174478</v>
      </c>
      <c r="BD198" s="1">
        <f t="shared" si="116"/>
        <v>1427.8907909619475</v>
      </c>
      <c r="BE198" s="2">
        <f t="shared" si="145"/>
        <v>0.40250950903973925</v>
      </c>
      <c r="BF198" s="2">
        <f t="shared" si="145"/>
        <v>0.31839023806359795</v>
      </c>
      <c r="BG198" s="2">
        <f t="shared" si="145"/>
        <v>0.18099193288069168</v>
      </c>
      <c r="BH198" s="2">
        <f t="shared" ref="BH198:BH261" si="163">(BE198*Z198+BF198*AA198+BG198*AB198)/(Z198+AA198+AB198)</f>
        <v>0.23765165841845126</v>
      </c>
      <c r="BI198" s="2">
        <f t="shared" si="117"/>
        <v>1.6201390486741196E-2</v>
      </c>
      <c r="BJ198" s="2">
        <f t="shared" si="117"/>
        <v>1.0137234369419459E-2</v>
      </c>
      <c r="BK198" s="2">
        <f t="shared" si="117"/>
        <v>3.2758079767888806E-3</v>
      </c>
      <c r="BL198" s="2">
        <f t="shared" ref="BL198:BN261" si="164">BI198*AR198</f>
        <v>3361.9152824111311</v>
      </c>
      <c r="BM198" s="2">
        <f t="shared" si="164"/>
        <v>923.16918156347799</v>
      </c>
      <c r="BN198" s="2">
        <f t="shared" si="164"/>
        <v>110.32880707670139</v>
      </c>
      <c r="BO198" s="2">
        <f t="shared" si="118"/>
        <v>3376.5313668688314</v>
      </c>
      <c r="BP198" s="2">
        <f t="shared" si="118"/>
        <v>294.01322285489522</v>
      </c>
      <c r="BQ198" s="2">
        <f t="shared" si="118"/>
        <v>28.685862659728937</v>
      </c>
      <c r="BR198" s="11">
        <f t="shared" si="119"/>
        <v>3.259652375555519E-2</v>
      </c>
      <c r="BS198" s="17">
        <f t="shared" si="161"/>
        <v>3.5393721299947353E-3</v>
      </c>
      <c r="BT198" s="17">
        <f t="shared" si="162"/>
        <v>1.7430113510780366E-2</v>
      </c>
      <c r="BU198" s="12">
        <f>(BU$3*temphigh!$I308+BU$4*temphigh!$I308^2+BU$5*temphigh!$I308^6)*(K198/K$56)^$BW$1</f>
        <v>-21.252264290371972</v>
      </c>
      <c r="BV198" s="12">
        <f>(BV$3*temphigh!$I308+BV$4*temphigh!$I308^2+BV$5*temphigh!$I308^6)*(L198/L$56)^$BW$1</f>
        <v>-15.783525979310914</v>
      </c>
      <c r="BW198" s="12">
        <f>(BW$3*temphigh!$I308+BW$4*temphigh!$I308^2+BW$5*temphigh!$I308^6)*(M198/M$56)^$BW$1</f>
        <v>-14.338089674728876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>
      <c r="A199" s="2">
        <f t="shared" si="146"/>
        <v>2153</v>
      </c>
      <c r="B199" s="5">
        <f t="shared" si="147"/>
        <v>1165.3464635579323</v>
      </c>
      <c r="C199" s="5">
        <f t="shared" si="147"/>
        <v>2963.8732189368743</v>
      </c>
      <c r="D199" s="5">
        <f t="shared" si="147"/>
        <v>4369.0634622672915</v>
      </c>
      <c r="E199" s="15">
        <f t="shared" si="148"/>
        <v>2.6798070688837497E-6</v>
      </c>
      <c r="F199" s="15">
        <f t="shared" si="148"/>
        <v>5.2793996214520573E-6</v>
      </c>
      <c r="G199" s="15">
        <f t="shared" si="148"/>
        <v>1.0777706527660796E-5</v>
      </c>
      <c r="H199" s="5">
        <f t="shared" si="149"/>
        <v>207736.93620676323</v>
      </c>
      <c r="I199" s="5">
        <f t="shared" si="149"/>
        <v>91511.858335892714</v>
      </c>
      <c r="J199" s="5">
        <f t="shared" si="149"/>
        <v>33840.341857960724</v>
      </c>
      <c r="K199" s="5">
        <f t="shared" si="150"/>
        <v>178261.95273508554</v>
      </c>
      <c r="L199" s="5">
        <f t="shared" si="150"/>
        <v>30875.766801090613</v>
      </c>
      <c r="M199" s="5">
        <f t="shared" si="150"/>
        <v>7745.4452539353915</v>
      </c>
      <c r="N199" s="15">
        <f t="shared" si="151"/>
        <v>1.1014317956812292E-3</v>
      </c>
      <c r="O199" s="15">
        <f t="shared" si="151"/>
        <v>4.8778452595050759E-3</v>
      </c>
      <c r="P199" s="15">
        <f t="shared" si="151"/>
        <v>4.7536086792314691E-3</v>
      </c>
      <c r="Q199" s="5">
        <f t="shared" si="152"/>
        <v>6243.6565215579094</v>
      </c>
      <c r="R199" s="5">
        <f t="shared" si="152"/>
        <v>9507.6567499592093</v>
      </c>
      <c r="S199" s="5">
        <f t="shared" si="152"/>
        <v>5484.0347540290077</v>
      </c>
      <c r="T199" s="5">
        <f t="shared" si="153"/>
        <v>30.055591632214689</v>
      </c>
      <c r="U199" s="5">
        <f t="shared" si="153"/>
        <v>103.89535217459489</v>
      </c>
      <c r="V199" s="5">
        <f t="shared" si="153"/>
        <v>162.05612747788845</v>
      </c>
      <c r="W199" s="15">
        <f t="shared" si="154"/>
        <v>-1.0734613539272964E-2</v>
      </c>
      <c r="X199" s="15">
        <f t="shared" si="154"/>
        <v>-1.217998157191269E-2</v>
      </c>
      <c r="Y199" s="15">
        <f t="shared" si="154"/>
        <v>-9.7425357312937999E-3</v>
      </c>
      <c r="Z199" s="5">
        <f t="shared" si="159"/>
        <v>4880.2674562894008</v>
      </c>
      <c r="AA199" s="5">
        <f t="shared" si="159"/>
        <v>19586.029020866707</v>
      </c>
      <c r="AB199" s="5">
        <f t="shared" si="159"/>
        <v>42704.275295148247</v>
      </c>
      <c r="AC199" s="16">
        <f t="shared" ref="AC199:AE214" si="165">AC198*(1+AF199)</f>
        <v>1.295584317105261</v>
      </c>
      <c r="AD199" s="16">
        <f t="shared" si="165"/>
        <v>3.0000637604338656</v>
      </c>
      <c r="AE199" s="16">
        <f t="shared" si="165"/>
        <v>9.4600919631240998</v>
      </c>
      <c r="AF199" s="15">
        <f t="shared" ref="AF199:AH262" si="166">AC$5-1</f>
        <v>-4.0504037456468023E-3</v>
      </c>
      <c r="AG199" s="15">
        <f t="shared" si="166"/>
        <v>2.9673830763510267E-4</v>
      </c>
      <c r="AH199" s="15">
        <f t="shared" si="166"/>
        <v>9.7937136394747881E-3</v>
      </c>
      <c r="AI199" s="1">
        <f t="shared" si="144"/>
        <v>407120.04535533802</v>
      </c>
      <c r="AJ199" s="1">
        <f t="shared" si="144"/>
        <v>173100.57193599755</v>
      </c>
      <c r="AK199" s="1">
        <f t="shared" si="144"/>
        <v>64142.922550140574</v>
      </c>
      <c r="AL199" s="14">
        <f t="shared" si="155"/>
        <v>71.646565428624356</v>
      </c>
      <c r="AM199" s="14">
        <f t="shared" si="155"/>
        <v>16.450999618288215</v>
      </c>
      <c r="AN199" s="14">
        <f t="shared" si="155"/>
        <v>5.3035971661340362</v>
      </c>
      <c r="AO199" s="11">
        <f t="shared" si="156"/>
        <v>4.8994248101258218E-3</v>
      </c>
      <c r="AP199" s="11">
        <f t="shared" si="156"/>
        <v>6.1719830544503008E-3</v>
      </c>
      <c r="AQ199" s="11">
        <f t="shared" si="156"/>
        <v>5.5987673759412982E-3</v>
      </c>
      <c r="AR199" s="1">
        <f t="shared" si="160"/>
        <v>207736.93620676323</v>
      </c>
      <c r="AS199" s="1">
        <f t="shared" si="157"/>
        <v>91511.858335892714</v>
      </c>
      <c r="AT199" s="1">
        <f t="shared" si="158"/>
        <v>33840.341857960724</v>
      </c>
      <c r="AU199" s="1">
        <f t="shared" ref="AU199:AW262" si="167">$AU$5*AR199</f>
        <v>41547.387241352648</v>
      </c>
      <c r="AV199" s="1">
        <f t="shared" si="167"/>
        <v>18302.371667178544</v>
      </c>
      <c r="AW199" s="1">
        <f t="shared" si="167"/>
        <v>6768.068371592145</v>
      </c>
      <c r="AX199" s="1">
        <f t="shared" ref="AX199:AZ262" si="168">(AR199-AU199)/B199*1000</f>
        <v>142609.56218806846</v>
      </c>
      <c r="AY199" s="1">
        <f t="shared" si="168"/>
        <v>24700.61344087249</v>
      </c>
      <c r="AZ199" s="1">
        <f t="shared" si="168"/>
        <v>6196.3562031483143</v>
      </c>
      <c r="BA199" s="1">
        <f t="shared" ref="BA199:BC262" si="169">LN(AX199)*B199</f>
        <v>13830.175487476426</v>
      </c>
      <c r="BB199" s="1">
        <f t="shared" si="169"/>
        <v>29978.342735393431</v>
      </c>
      <c r="BC199" s="1">
        <f t="shared" si="169"/>
        <v>38149.42434919373</v>
      </c>
      <c r="BD199" s="1">
        <f t="shared" ref="BD199:BD262" si="170">SUM(BA199:BC199)*BT199</f>
        <v>1386.9283904282397</v>
      </c>
      <c r="BE199" s="2">
        <f t="shared" si="145"/>
        <v>0.40250950903973925</v>
      </c>
      <c r="BF199" s="2">
        <f t="shared" si="145"/>
        <v>0.31839023806359795</v>
      </c>
      <c r="BG199" s="2">
        <f t="shared" si="145"/>
        <v>0.18099193288069168</v>
      </c>
      <c r="BH199" s="2">
        <f t="shared" si="163"/>
        <v>0.2371497429324253</v>
      </c>
      <c r="BI199" s="2">
        <f t="shared" ref="BI199:BK262" si="171">BI$5*BE199^2</f>
        <v>1.6201390486741196E-2</v>
      </c>
      <c r="BJ199" s="2">
        <f t="shared" si="171"/>
        <v>1.0137234369419459E-2</v>
      </c>
      <c r="BK199" s="2">
        <f t="shared" si="171"/>
        <v>3.2758079767888806E-3</v>
      </c>
      <c r="BL199" s="2">
        <f t="shared" si="164"/>
        <v>3365.6272220050164</v>
      </c>
      <c r="BM199" s="2">
        <f t="shared" si="164"/>
        <v>927.67715553205619</v>
      </c>
      <c r="BN199" s="2">
        <f t="shared" si="164"/>
        <v>110.85446179557039</v>
      </c>
      <c r="BO199" s="2">
        <f t="shared" ref="BO199:BQ262" si="172">2*BI$5*BE199*AR199/Z199*1000</f>
        <v>3426.7012187721157</v>
      </c>
      <c r="BP199" s="2">
        <f t="shared" si="172"/>
        <v>297.52312048721564</v>
      </c>
      <c r="BQ199" s="2">
        <f t="shared" si="172"/>
        <v>28.684851059451407</v>
      </c>
      <c r="BR199" s="11">
        <f t="shared" ref="BR199:BR262" si="173">SUM(H199:J199)*SUM(B198:D198)/SUM(H198:J198)/SUM(B199:D199)-1+BR$5</f>
        <v>3.2503173075923514E-2</v>
      </c>
      <c r="BS199" s="17">
        <f t="shared" si="161"/>
        <v>3.4276428871966693E-3</v>
      </c>
      <c r="BT199" s="17">
        <f t="shared" si="162"/>
        <v>1.6922440301728511E-2</v>
      </c>
      <c r="BU199" s="12">
        <f>(BU$3*temphigh!$I309+BU$4*temphigh!$I309^2+BU$5*temphigh!$I309^6)*(K199/K$56)^$BW$1</f>
        <v>-21.579269218023214</v>
      </c>
      <c r="BV199" s="12">
        <f>(BV$3*temphigh!$I309+BV$4*temphigh!$I309^2+BV$5*temphigh!$I309^6)*(L199/L$56)^$BW$1</f>
        <v>-15.987748635360685</v>
      </c>
      <c r="BW199" s="12">
        <f>(BW$3*temphigh!$I309+BW$4*temphigh!$I309^2+BW$5*temphigh!$I309^6)*(M199/M$56)^$BW$1</f>
        <v>-14.505280797921408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>
      <c r="A200" s="2">
        <f t="shared" si="146"/>
        <v>2154</v>
      </c>
      <c r="B200" s="5">
        <f t="shared" si="147"/>
        <v>1165.3494303164384</v>
      </c>
      <c r="C200" s="5">
        <f t="shared" si="147"/>
        <v>2963.8880840344673</v>
      </c>
      <c r="D200" s="5">
        <f t="shared" si="147"/>
        <v>4369.1081963268989</v>
      </c>
      <c r="E200" s="15">
        <f t="shared" si="148"/>
        <v>2.5458167154395623E-6</v>
      </c>
      <c r="F200" s="15">
        <f t="shared" si="148"/>
        <v>5.0154296403794541E-6</v>
      </c>
      <c r="G200" s="15">
        <f t="shared" si="148"/>
        <v>1.0238821201277756E-5</v>
      </c>
      <c r="H200" s="5">
        <f t="shared" si="149"/>
        <v>207945.1727337137</v>
      </c>
      <c r="I200" s="5">
        <f t="shared" si="149"/>
        <v>91950.46016199069</v>
      </c>
      <c r="J200" s="5">
        <f t="shared" si="149"/>
        <v>33998.90061024623</v>
      </c>
      <c r="K200" s="5">
        <f t="shared" si="150"/>
        <v>178440.18911756654</v>
      </c>
      <c r="L200" s="5">
        <f t="shared" si="150"/>
        <v>31023.593858789369</v>
      </c>
      <c r="M200" s="5">
        <f t="shared" si="150"/>
        <v>7781.656823886633</v>
      </c>
      <c r="N200" s="15">
        <f t="shared" si="151"/>
        <v>9.9985655798273676E-4</v>
      </c>
      <c r="O200" s="15">
        <f t="shared" si="151"/>
        <v>4.7878019888896173E-3</v>
      </c>
      <c r="P200" s="15">
        <f t="shared" si="151"/>
        <v>4.6752083016585733E-3</v>
      </c>
      <c r="Q200" s="5">
        <f t="shared" si="152"/>
        <v>6182.8247693185867</v>
      </c>
      <c r="R200" s="5">
        <f t="shared" si="152"/>
        <v>9436.8673313205927</v>
      </c>
      <c r="S200" s="5">
        <f t="shared" si="152"/>
        <v>5456.0514283374505</v>
      </c>
      <c r="T200" s="5">
        <f t="shared" si="153"/>
        <v>29.732956471348658</v>
      </c>
      <c r="U200" s="5">
        <f t="shared" si="153"/>
        <v>102.62990869970095</v>
      </c>
      <c r="V200" s="5">
        <f t="shared" si="153"/>
        <v>160.47728986546002</v>
      </c>
      <c r="W200" s="15">
        <f t="shared" si="154"/>
        <v>-1.0734613539272964E-2</v>
      </c>
      <c r="X200" s="15">
        <f t="shared" si="154"/>
        <v>-1.217998157191269E-2</v>
      </c>
      <c r="Y200" s="15">
        <f t="shared" si="154"/>
        <v>-9.7425357312937999E-3</v>
      </c>
      <c r="Z200" s="5">
        <f t="shared" si="159"/>
        <v>4813.6337506782538</v>
      </c>
      <c r="AA200" s="5">
        <f t="shared" si="159"/>
        <v>19447.717332767606</v>
      </c>
      <c r="AB200" s="5">
        <f t="shared" si="159"/>
        <v>42905.839011375814</v>
      </c>
      <c r="AC200" s="16">
        <f t="shared" si="165"/>
        <v>1.2903366775344567</v>
      </c>
      <c r="AD200" s="16">
        <f t="shared" si="165"/>
        <v>3.0009539942769341</v>
      </c>
      <c r="AE200" s="16">
        <f t="shared" si="165"/>
        <v>9.5527413948140349</v>
      </c>
      <c r="AF200" s="15">
        <f t="shared" si="166"/>
        <v>-4.0504037456468023E-3</v>
      </c>
      <c r="AG200" s="15">
        <f t="shared" si="166"/>
        <v>2.9673830763510267E-4</v>
      </c>
      <c r="AH200" s="15">
        <f t="shared" si="166"/>
        <v>9.7937136394747881E-3</v>
      </c>
      <c r="AI200" s="1">
        <f t="shared" ref="AI200:AK215" si="174">(1-$AI$5)*AI199+AU199</f>
        <v>407955.42806115688</v>
      </c>
      <c r="AJ200" s="1">
        <f t="shared" si="174"/>
        <v>174092.88640957634</v>
      </c>
      <c r="AK200" s="1">
        <f t="shared" si="174"/>
        <v>64496.698666718665</v>
      </c>
      <c r="AL200" s="14">
        <f t="shared" si="155"/>
        <v>71.994082119243444</v>
      </c>
      <c r="AM200" s="14">
        <f t="shared" si="155"/>
        <v>16.55151955625233</v>
      </c>
      <c r="AN200" s="14">
        <f t="shared" si="155"/>
        <v>5.3329938368550334</v>
      </c>
      <c r="AO200" s="11">
        <f t="shared" si="156"/>
        <v>4.8504305620245634E-3</v>
      </c>
      <c r="AP200" s="11">
        <f t="shared" si="156"/>
        <v>6.1102632239057979E-3</v>
      </c>
      <c r="AQ200" s="11">
        <f t="shared" si="156"/>
        <v>5.542779702181885E-3</v>
      </c>
      <c r="AR200" s="1">
        <f t="shared" si="160"/>
        <v>207945.1727337137</v>
      </c>
      <c r="AS200" s="1">
        <f t="shared" si="157"/>
        <v>91950.46016199069</v>
      </c>
      <c r="AT200" s="1">
        <f t="shared" si="158"/>
        <v>33998.90061024623</v>
      </c>
      <c r="AU200" s="1">
        <f t="shared" si="167"/>
        <v>41589.03454674274</v>
      </c>
      <c r="AV200" s="1">
        <f t="shared" si="167"/>
        <v>18390.092032398137</v>
      </c>
      <c r="AW200" s="1">
        <f t="shared" si="167"/>
        <v>6799.7801220492465</v>
      </c>
      <c r="AX200" s="1">
        <f t="shared" si="168"/>
        <v>142752.15129405321</v>
      </c>
      <c r="AY200" s="1">
        <f t="shared" si="168"/>
        <v>24818.875087031494</v>
      </c>
      <c r="AZ200" s="1">
        <f t="shared" si="168"/>
        <v>6225.3254591093055</v>
      </c>
      <c r="BA200" s="1">
        <f t="shared" si="169"/>
        <v>13831.375296719027</v>
      </c>
      <c r="BB200" s="1">
        <f t="shared" si="169"/>
        <v>29992.649736293548</v>
      </c>
      <c r="BC200" s="1">
        <f t="shared" si="169"/>
        <v>38170.193844493559</v>
      </c>
      <c r="BD200" s="1">
        <f t="shared" si="170"/>
        <v>1347.1284213994738</v>
      </c>
      <c r="BE200" s="2">
        <f t="shared" ref="BE200:BG215" si="175">BE199</f>
        <v>0.40250950903973925</v>
      </c>
      <c r="BF200" s="2">
        <f t="shared" si="175"/>
        <v>0.31839023806359795</v>
      </c>
      <c r="BG200" s="2">
        <f t="shared" si="175"/>
        <v>0.18099193288069168</v>
      </c>
      <c r="BH200" s="2">
        <f t="shared" si="163"/>
        <v>0.2366498795193489</v>
      </c>
      <c r="BI200" s="2">
        <f t="shared" si="171"/>
        <v>1.6201390486741196E-2</v>
      </c>
      <c r="BJ200" s="2">
        <f t="shared" si="171"/>
        <v>1.0137234369419459E-2</v>
      </c>
      <c r="BK200" s="2">
        <f t="shared" si="171"/>
        <v>3.2758079767888806E-3</v>
      </c>
      <c r="BL200" s="2">
        <f t="shared" si="164"/>
        <v>3369.0009432917436</v>
      </c>
      <c r="BM200" s="2">
        <f t="shared" si="164"/>
        <v>932.12336503806671</v>
      </c>
      <c r="BN200" s="2">
        <f t="shared" si="164"/>
        <v>111.37386982109695</v>
      </c>
      <c r="BO200" s="2">
        <f t="shared" si="172"/>
        <v>3477.6185193747797</v>
      </c>
      <c r="BP200" s="2">
        <f t="shared" si="172"/>
        <v>301.07522029545368</v>
      </c>
      <c r="BQ200" s="2">
        <f t="shared" si="172"/>
        <v>28.683866247833922</v>
      </c>
      <c r="BR200" s="11">
        <f t="shared" si="173"/>
        <v>3.2410582763068713E-2</v>
      </c>
      <c r="BS200" s="17">
        <f t="shared" si="161"/>
        <v>3.3197407781182893E-3</v>
      </c>
      <c r="BT200" s="17">
        <f t="shared" si="162"/>
        <v>1.6429553690998553E-2</v>
      </c>
      <c r="BU200" s="12">
        <f>(BU$3*temphigh!$I310+BU$4*temphigh!$I310^2+BU$5*temphigh!$I310^6)*(K200/K$56)^$BW$1</f>
        <v>-21.9072840262466</v>
      </c>
      <c r="BV200" s="12">
        <f>(BV$3*temphigh!$I310+BV$4*temphigh!$I310^2+BV$5*temphigh!$I310^6)*(L200/L$56)^$BW$1</f>
        <v>-16.192157476647346</v>
      </c>
      <c r="BW200" s="12">
        <f>(BW$3*temphigh!$I310+BW$4*temphigh!$I310^2+BW$5*temphigh!$I310^6)*(M200/M$56)^$BW$1</f>
        <v>-14.672551772740858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>
      <c r="A201" s="2">
        <f t="shared" si="146"/>
        <v>2155</v>
      </c>
      <c r="B201" s="5">
        <f t="shared" si="147"/>
        <v>1165.3522487441944</v>
      </c>
      <c r="C201" s="5">
        <f t="shared" si="147"/>
        <v>2963.9022059480076</v>
      </c>
      <c r="D201" s="5">
        <f t="shared" si="147"/>
        <v>4369.1506941186481</v>
      </c>
      <c r="E201" s="15">
        <f t="shared" si="148"/>
        <v>2.4185258796675841E-6</v>
      </c>
      <c r="F201" s="15">
        <f t="shared" si="148"/>
        <v>4.7646581583604815E-6</v>
      </c>
      <c r="G201" s="15">
        <f t="shared" si="148"/>
        <v>9.7268801412138672E-6</v>
      </c>
      <c r="H201" s="5">
        <f t="shared" si="149"/>
        <v>208132.58658942903</v>
      </c>
      <c r="I201" s="5">
        <f t="shared" si="149"/>
        <v>92382.952350171181</v>
      </c>
      <c r="J201" s="5">
        <f t="shared" si="149"/>
        <v>34155.550009146573</v>
      </c>
      <c r="K201" s="5">
        <f t="shared" si="150"/>
        <v>178600.57919287207</v>
      </c>
      <c r="L201" s="5">
        <f t="shared" si="150"/>
        <v>31169.365900391571</v>
      </c>
      <c r="M201" s="5">
        <f t="shared" si="150"/>
        <v>7817.434645850888</v>
      </c>
      <c r="N201" s="15">
        <f t="shared" si="151"/>
        <v>8.9884501971626563E-4</v>
      </c>
      <c r="O201" s="15">
        <f t="shared" si="151"/>
        <v>4.6987477423059421E-3</v>
      </c>
      <c r="P201" s="15">
        <f t="shared" si="151"/>
        <v>4.597712643203522E-3</v>
      </c>
      <c r="Q201" s="5">
        <f t="shared" si="152"/>
        <v>6121.9670856358889</v>
      </c>
      <c r="R201" s="5">
        <f t="shared" si="152"/>
        <v>9365.7724665332662</v>
      </c>
      <c r="S201" s="5">
        <f t="shared" si="152"/>
        <v>5427.7894089392739</v>
      </c>
      <c r="T201" s="5">
        <f t="shared" si="153"/>
        <v>29.413784674248706</v>
      </c>
      <c r="U201" s="5">
        <f t="shared" si="153"/>
        <v>101.37987830301151</v>
      </c>
      <c r="V201" s="5">
        <f t="shared" si="153"/>
        <v>158.91383413488458</v>
      </c>
      <c r="W201" s="15">
        <f t="shared" si="154"/>
        <v>-1.0734613539272964E-2</v>
      </c>
      <c r="X201" s="15">
        <f t="shared" si="154"/>
        <v>-1.217998157191269E-2</v>
      </c>
      <c r="Y201" s="15">
        <f t="shared" si="154"/>
        <v>-9.7425357312937999E-3</v>
      </c>
      <c r="Z201" s="5">
        <f t="shared" si="159"/>
        <v>4747.4274660885249</v>
      </c>
      <c r="AA201" s="5">
        <f t="shared" si="159"/>
        <v>19308.646940986248</v>
      </c>
      <c r="AB201" s="5">
        <f t="shared" si="159"/>
        <v>43104.967156338244</v>
      </c>
      <c r="AC201" s="16">
        <f t="shared" si="165"/>
        <v>1.2851102930226257</v>
      </c>
      <c r="AD201" s="16">
        <f t="shared" si="165"/>
        <v>3.0018444922864864</v>
      </c>
      <c r="AE201" s="16">
        <f t="shared" si="165"/>
        <v>9.646298208506801</v>
      </c>
      <c r="AF201" s="15">
        <f t="shared" si="166"/>
        <v>-4.0504037456468023E-3</v>
      </c>
      <c r="AG201" s="15">
        <f t="shared" si="166"/>
        <v>2.9673830763510267E-4</v>
      </c>
      <c r="AH201" s="15">
        <f t="shared" si="166"/>
        <v>9.7937136394747881E-3</v>
      </c>
      <c r="AI201" s="1">
        <f t="shared" si="174"/>
        <v>408748.91980178392</v>
      </c>
      <c r="AJ201" s="1">
        <f t="shared" si="174"/>
        <v>175073.68980101685</v>
      </c>
      <c r="AK201" s="1">
        <f t="shared" si="174"/>
        <v>64846.808922096046</v>
      </c>
      <c r="AL201" s="14">
        <f t="shared" si="155"/>
        <v>72.339792392477563</v>
      </c>
      <c r="AM201" s="14">
        <f t="shared" si="155"/>
        <v>16.651642356084214</v>
      </c>
      <c r="AN201" s="14">
        <f t="shared" si="155"/>
        <v>5.3622578507459071</v>
      </c>
      <c r="AO201" s="11">
        <f t="shared" si="156"/>
        <v>4.8019262564043177E-3</v>
      </c>
      <c r="AP201" s="11">
        <f t="shared" si="156"/>
        <v>6.0491605916667395E-3</v>
      </c>
      <c r="AQ201" s="11">
        <f t="shared" si="156"/>
        <v>5.4873519051600664E-3</v>
      </c>
      <c r="AR201" s="1">
        <f t="shared" si="160"/>
        <v>208132.58658942903</v>
      </c>
      <c r="AS201" s="1">
        <f t="shared" si="157"/>
        <v>92382.952350171181</v>
      </c>
      <c r="AT201" s="1">
        <f t="shared" si="158"/>
        <v>34155.550009146573</v>
      </c>
      <c r="AU201" s="1">
        <f t="shared" si="167"/>
        <v>41626.517317885809</v>
      </c>
      <c r="AV201" s="1">
        <f t="shared" si="167"/>
        <v>18476.590470034236</v>
      </c>
      <c r="AW201" s="1">
        <f t="shared" si="167"/>
        <v>6831.1100018293146</v>
      </c>
      <c r="AX201" s="1">
        <f t="shared" si="168"/>
        <v>142880.46335429765</v>
      </c>
      <c r="AY201" s="1">
        <f t="shared" si="168"/>
        <v>24935.492720313257</v>
      </c>
      <c r="AZ201" s="1">
        <f t="shared" si="168"/>
        <v>6253.9477166807092</v>
      </c>
      <c r="BA201" s="1">
        <f t="shared" si="169"/>
        <v>13832.455748847959</v>
      </c>
      <c r="BB201" s="1">
        <f t="shared" si="169"/>
        <v>30006.686653089546</v>
      </c>
      <c r="BC201" s="1">
        <f t="shared" si="169"/>
        <v>38190.607182187079</v>
      </c>
      <c r="BD201" s="1">
        <f t="shared" si="170"/>
        <v>1308.4584223801369</v>
      </c>
      <c r="BE201" s="2">
        <f t="shared" si="175"/>
        <v>0.40250950903973925</v>
      </c>
      <c r="BF201" s="2">
        <f t="shared" si="175"/>
        <v>0.31839023806359795</v>
      </c>
      <c r="BG201" s="2">
        <f t="shared" si="175"/>
        <v>0.18099193288069168</v>
      </c>
      <c r="BH201" s="2">
        <f t="shared" si="163"/>
        <v>0.23615209573861226</v>
      </c>
      <c r="BI201" s="2">
        <f t="shared" si="171"/>
        <v>1.6201390486741196E-2</v>
      </c>
      <c r="BJ201" s="2">
        <f t="shared" si="171"/>
        <v>1.0137234369419459E-2</v>
      </c>
      <c r="BK201" s="2">
        <f t="shared" si="171"/>
        <v>3.2758079767888806E-3</v>
      </c>
      <c r="BL201" s="2">
        <f t="shared" si="164"/>
        <v>3372.0373083508139</v>
      </c>
      <c r="BM201" s="2">
        <f t="shared" si="164"/>
        <v>936.50763971259551</v>
      </c>
      <c r="BN201" s="2">
        <f t="shared" si="164"/>
        <v>111.88702317157387</v>
      </c>
      <c r="BO201" s="2">
        <f t="shared" si="172"/>
        <v>3529.2943743406304</v>
      </c>
      <c r="BP201" s="2">
        <f t="shared" si="172"/>
        <v>304.67002977150747</v>
      </c>
      <c r="BQ201" s="2">
        <f t="shared" si="172"/>
        <v>28.682907899395389</v>
      </c>
      <c r="BR201" s="11">
        <f t="shared" si="173"/>
        <v>3.2318740393115747E-2</v>
      </c>
      <c r="BS201" s="17">
        <f t="shared" si="161"/>
        <v>3.2155237785664458E-3</v>
      </c>
      <c r="BT201" s="17">
        <f t="shared" si="162"/>
        <v>1.5951023000969469E-2</v>
      </c>
      <c r="BU201" s="12">
        <f>(BU$3*temphigh!$I311+BU$4*temphigh!$I311^2+BU$5*temphigh!$I311^6)*(K201/K$56)^$BW$1</f>
        <v>-22.236289800663769</v>
      </c>
      <c r="BV201" s="12">
        <f>(BV$3*temphigh!$I311+BV$4*temphigh!$I311^2+BV$5*temphigh!$I311^6)*(L201/L$56)^$BW$1</f>
        <v>-16.396736130763216</v>
      </c>
      <c r="BW201" s="12">
        <f>(BW$3*temphigh!$I311+BW$4*temphigh!$I311^2+BW$5*temphigh!$I311^6)*(M201/M$56)^$BW$1</f>
        <v>-14.839888890682325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>
      <c r="A202" s="2">
        <f t="shared" si="146"/>
        <v>2156</v>
      </c>
      <c r="B202" s="5">
        <f t="shared" ref="B202:D217" si="176">B201*(1+E202)</f>
        <v>1165.3549262570384</v>
      </c>
      <c r="C202" s="5">
        <f t="shared" si="176"/>
        <v>2963.9156218297921</v>
      </c>
      <c r="D202" s="5">
        <f t="shared" si="176"/>
        <v>4369.1910674135124</v>
      </c>
      <c r="E202" s="15">
        <f t="shared" ref="E202:G217" si="177">E201*$E$5</f>
        <v>2.2975995856842047E-6</v>
      </c>
      <c r="F202" s="15">
        <f t="shared" si="177"/>
        <v>4.5264252504424573E-6</v>
      </c>
      <c r="G202" s="15">
        <f t="shared" si="177"/>
        <v>9.2405361341531739E-6</v>
      </c>
      <c r="H202" s="5">
        <f t="shared" si="149"/>
        <v>208299.23410460496</v>
      </c>
      <c r="I202" s="5">
        <f t="shared" si="149"/>
        <v>92809.319881008632</v>
      </c>
      <c r="J202" s="5">
        <f t="shared" si="149"/>
        <v>34310.288107425171</v>
      </c>
      <c r="K202" s="5">
        <f t="shared" si="150"/>
        <v>178743.17035208645</v>
      </c>
      <c r="L202" s="5">
        <f t="shared" si="150"/>
        <v>31313.077604993428</v>
      </c>
      <c r="M202" s="5">
        <f t="shared" si="150"/>
        <v>7852.7781408599012</v>
      </c>
      <c r="N202" s="15">
        <f t="shared" si="151"/>
        <v>7.9838016124456068E-4</v>
      </c>
      <c r="O202" s="15">
        <f t="shared" si="151"/>
        <v>4.6106714220981448E-3</v>
      </c>
      <c r="P202" s="15">
        <f t="shared" si="151"/>
        <v>4.5211116702807974E-3</v>
      </c>
      <c r="Q202" s="5">
        <f t="shared" si="152"/>
        <v>6061.0992507777864</v>
      </c>
      <c r="R202" s="5">
        <f t="shared" si="152"/>
        <v>9294.3961380928013</v>
      </c>
      <c r="S202" s="5">
        <f t="shared" si="152"/>
        <v>5399.2594319727668</v>
      </c>
      <c r="T202" s="5">
        <f t="shared" ref="T202:V217" si="178">T201*(1+W202)</f>
        <v>29.098039063043256</v>
      </c>
      <c r="U202" s="5">
        <f t="shared" si="178"/>
        <v>100.14507325351808</v>
      </c>
      <c r="V202" s="5">
        <f t="shared" si="178"/>
        <v>157.36561042762858</v>
      </c>
      <c r="W202" s="15">
        <f t="shared" si="154"/>
        <v>-1.0734613539272964E-2</v>
      </c>
      <c r="X202" s="15">
        <f t="shared" si="154"/>
        <v>-1.217998157191269E-2</v>
      </c>
      <c r="Y202" s="15">
        <f t="shared" si="154"/>
        <v>-9.7425357312937999E-3</v>
      </c>
      <c r="Z202" s="5">
        <f t="shared" si="159"/>
        <v>4681.6587039128153</v>
      </c>
      <c r="AA202" s="5">
        <f t="shared" si="159"/>
        <v>19168.86714704087</v>
      </c>
      <c r="AB202" s="5">
        <f t="shared" si="159"/>
        <v>43301.656963061607</v>
      </c>
      <c r="AC202" s="16">
        <f t="shared" si="165"/>
        <v>1.2799050774781975</v>
      </c>
      <c r="AD202" s="16">
        <f t="shared" si="165"/>
        <v>3.0027352545409114</v>
      </c>
      <c r="AE202" s="16">
        <f t="shared" si="165"/>
        <v>9.7407712908418951</v>
      </c>
      <c r="AF202" s="15">
        <f t="shared" si="166"/>
        <v>-4.0504037456468023E-3</v>
      </c>
      <c r="AG202" s="15">
        <f t="shared" si="166"/>
        <v>2.9673830763510267E-4</v>
      </c>
      <c r="AH202" s="15">
        <f t="shared" si="166"/>
        <v>9.7937136394747881E-3</v>
      </c>
      <c r="AI202" s="1">
        <f t="shared" si="174"/>
        <v>409500.54513949138</v>
      </c>
      <c r="AJ202" s="1">
        <f t="shared" si="174"/>
        <v>176042.91129094939</v>
      </c>
      <c r="AK202" s="1">
        <f t="shared" si="174"/>
        <v>65193.238031715759</v>
      </c>
      <c r="AL202" s="14">
        <f t="shared" ref="AL202:AN217" si="179">AL201*(1+AO202)</f>
        <v>72.683689037465115</v>
      </c>
      <c r="AM202" s="14">
        <f t="shared" si="179"/>
        <v>16.751363530223895</v>
      </c>
      <c r="AN202" s="14">
        <f t="shared" si="179"/>
        <v>5.391388200620824</v>
      </c>
      <c r="AO202" s="11">
        <f t="shared" ref="AO202:AQ217" si="180">AO$5*AO201</f>
        <v>4.7539069938402744E-3</v>
      </c>
      <c r="AP202" s="11">
        <f t="shared" si="180"/>
        <v>5.9886689857500718E-3</v>
      </c>
      <c r="AQ202" s="11">
        <f t="shared" si="180"/>
        <v>5.4324783861084656E-3</v>
      </c>
      <c r="AR202" s="1">
        <f t="shared" si="160"/>
        <v>208299.23410460496</v>
      </c>
      <c r="AS202" s="1">
        <f t="shared" si="157"/>
        <v>92809.319881008632</v>
      </c>
      <c r="AT202" s="1">
        <f t="shared" si="158"/>
        <v>34310.288107425171</v>
      </c>
      <c r="AU202" s="1">
        <f t="shared" si="167"/>
        <v>41659.846820920997</v>
      </c>
      <c r="AV202" s="1">
        <f t="shared" si="167"/>
        <v>18561.863976201726</v>
      </c>
      <c r="AW202" s="1">
        <f t="shared" si="167"/>
        <v>6862.0576214850344</v>
      </c>
      <c r="AX202" s="1">
        <f t="shared" si="168"/>
        <v>142994.53628166916</v>
      </c>
      <c r="AY202" s="1">
        <f t="shared" si="168"/>
        <v>25050.462083994742</v>
      </c>
      <c r="AZ202" s="1">
        <f t="shared" si="168"/>
        <v>6282.2225126879212</v>
      </c>
      <c r="BA202" s="1">
        <f t="shared" si="169"/>
        <v>13833.417555339098</v>
      </c>
      <c r="BB202" s="1">
        <f t="shared" si="169"/>
        <v>30020.456709780861</v>
      </c>
      <c r="BC202" s="1">
        <f t="shared" si="169"/>
        <v>38210.669164616025</v>
      </c>
      <c r="BD202" s="1">
        <f t="shared" si="170"/>
        <v>1270.8868153512394</v>
      </c>
      <c r="BE202" s="2">
        <f t="shared" si="175"/>
        <v>0.40250950903973925</v>
      </c>
      <c r="BF202" s="2">
        <f t="shared" si="175"/>
        <v>0.31839023806359795</v>
      </c>
      <c r="BG202" s="2">
        <f t="shared" si="175"/>
        <v>0.18099193288069168</v>
      </c>
      <c r="BH202" s="2">
        <f t="shared" si="163"/>
        <v>0.2356564187238569</v>
      </c>
      <c r="BI202" s="2">
        <f t="shared" si="171"/>
        <v>1.6201390486741196E-2</v>
      </c>
      <c r="BJ202" s="2">
        <f t="shared" si="171"/>
        <v>1.0137234369419459E-2</v>
      </c>
      <c r="BK202" s="2">
        <f t="shared" si="171"/>
        <v>3.2758079767888806E-3</v>
      </c>
      <c r="BL202" s="2">
        <f t="shared" si="164"/>
        <v>3374.7372298178238</v>
      </c>
      <c r="BM202" s="2">
        <f t="shared" si="164"/>
        <v>940.82982730020535</v>
      </c>
      <c r="BN202" s="2">
        <f t="shared" si="164"/>
        <v>112.39391546822804</v>
      </c>
      <c r="BO202" s="2">
        <f t="shared" si="172"/>
        <v>3581.7400522052076</v>
      </c>
      <c r="BP202" s="2">
        <f t="shared" si="172"/>
        <v>308.30806249284871</v>
      </c>
      <c r="BQ202" s="2">
        <f t="shared" si="172"/>
        <v>28.681975692309518</v>
      </c>
      <c r="BR202" s="11">
        <f t="shared" si="173"/>
        <v>3.2227633432496211E-2</v>
      </c>
      <c r="BS202" s="17">
        <f t="shared" si="161"/>
        <v>3.1148555700363889E-3</v>
      </c>
      <c r="BT202" s="17">
        <f t="shared" si="162"/>
        <v>1.548643009802861E-2</v>
      </c>
      <c r="BU202" s="12">
        <f>(BU$3*temphigh!$I312+BU$4*temphigh!$I312^2+BU$5*temphigh!$I312^6)*(K202/K$56)^$BW$1</f>
        <v>-22.566268251529827</v>
      </c>
      <c r="BV202" s="12">
        <f>(BV$3*temphigh!$I312+BV$4*temphigh!$I312^2+BV$5*temphigh!$I312^6)*(L202/L$56)^$BW$1</f>
        <v>-16.601468569317429</v>
      </c>
      <c r="BW202" s="12">
        <f>(BW$3*temphigh!$I312+BW$4*temphigh!$I312^2+BW$5*temphigh!$I312^6)*(M202/M$56)^$BW$1</f>
        <v>-15.007278724944475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>
      <c r="A203" s="2">
        <f t="shared" si="146"/>
        <v>2157</v>
      </c>
      <c r="B203" s="5">
        <f t="shared" si="176"/>
        <v>1165.3574699000844</v>
      </c>
      <c r="C203" s="5">
        <f t="shared" si="176"/>
        <v>2963.9283669751776</v>
      </c>
      <c r="D203" s="5">
        <f t="shared" si="176"/>
        <v>4369.2294223980516</v>
      </c>
      <c r="E203" s="15">
        <f t="shared" si="177"/>
        <v>2.1827196063999944E-6</v>
      </c>
      <c r="F203" s="15">
        <f t="shared" si="177"/>
        <v>4.3001039879203342E-6</v>
      </c>
      <c r="G203" s="15">
        <f t="shared" si="177"/>
        <v>8.7785093274455143E-6</v>
      </c>
      <c r="H203" s="5">
        <f t="shared" si="149"/>
        <v>208445.17458166735</v>
      </c>
      <c r="I203" s="5">
        <f t="shared" si="149"/>
        <v>93229.54948683946</v>
      </c>
      <c r="J203" s="5">
        <f t="shared" si="149"/>
        <v>34463.113436762185</v>
      </c>
      <c r="K203" s="5">
        <f t="shared" si="150"/>
        <v>178868.01257603732</v>
      </c>
      <c r="L203" s="5">
        <f t="shared" si="150"/>
        <v>31454.724252322067</v>
      </c>
      <c r="M203" s="5">
        <f t="shared" si="150"/>
        <v>7887.6868447542192</v>
      </c>
      <c r="N203" s="15">
        <f t="shared" si="151"/>
        <v>6.984447221394241E-4</v>
      </c>
      <c r="O203" s="15">
        <f t="shared" si="151"/>
        <v>4.5235619799328664E-3</v>
      </c>
      <c r="P203" s="15">
        <f t="shared" si="151"/>
        <v>4.4453954088783387E-3</v>
      </c>
      <c r="Q203" s="5">
        <f t="shared" si="152"/>
        <v>6000.2366889865125</v>
      </c>
      <c r="R203" s="5">
        <f t="shared" si="152"/>
        <v>9222.7619076411756</v>
      </c>
      <c r="S203" s="5">
        <f t="shared" si="152"/>
        <v>5370.4721026361476</v>
      </c>
      <c r="T203" s="5">
        <f t="shared" si="178"/>
        <v>28.785682858950818</v>
      </c>
      <c r="U203" s="5">
        <f t="shared" si="178"/>
        <v>98.925308106772377</v>
      </c>
      <c r="V203" s="5">
        <f t="shared" si="178"/>
        <v>155.83247034516054</v>
      </c>
      <c r="W203" s="15">
        <f t="shared" si="154"/>
        <v>-1.0734613539272964E-2</v>
      </c>
      <c r="X203" s="15">
        <f t="shared" si="154"/>
        <v>-1.217998157191269E-2</v>
      </c>
      <c r="Y203" s="15">
        <f t="shared" si="154"/>
        <v>-9.7425357312937999E-3</v>
      </c>
      <c r="Z203" s="5">
        <f t="shared" si="159"/>
        <v>4616.3371051362383</v>
      </c>
      <c r="AA203" s="5">
        <f t="shared" si="159"/>
        <v>19028.426456043209</v>
      </c>
      <c r="AB203" s="5">
        <f t="shared" si="159"/>
        <v>43495.906285417943</v>
      </c>
      <c r="AC203" s="16">
        <f t="shared" si="165"/>
        <v>1.2747209451583075</v>
      </c>
      <c r="AD203" s="16">
        <f t="shared" si="165"/>
        <v>3.0036262811186201</v>
      </c>
      <c r="AE203" s="16">
        <f t="shared" si="165"/>
        <v>9.8361696154920182</v>
      </c>
      <c r="AF203" s="15">
        <f t="shared" si="166"/>
        <v>-4.0504037456468023E-3</v>
      </c>
      <c r="AG203" s="15">
        <f t="shared" si="166"/>
        <v>2.9673830763510267E-4</v>
      </c>
      <c r="AH203" s="15">
        <f t="shared" si="166"/>
        <v>9.7937136394747881E-3</v>
      </c>
      <c r="AI203" s="1">
        <f t="shared" si="174"/>
        <v>410210.33744646324</v>
      </c>
      <c r="AJ203" s="1">
        <f t="shared" si="174"/>
        <v>177000.48413805617</v>
      </c>
      <c r="AK203" s="1">
        <f t="shared" si="174"/>
        <v>65535.971850029222</v>
      </c>
      <c r="AL203" s="14">
        <f t="shared" si="179"/>
        <v>73.025765220141906</v>
      </c>
      <c r="AM203" s="14">
        <f t="shared" si="179"/>
        <v>16.850678717753947</v>
      </c>
      <c r="AN203" s="14">
        <f t="shared" si="179"/>
        <v>5.4203839144931072</v>
      </c>
      <c r="AO203" s="11">
        <f t="shared" si="180"/>
        <v>4.706367923901872E-3</v>
      </c>
      <c r="AP203" s="11">
        <f t="shared" si="180"/>
        <v>5.9287822958925714E-3</v>
      </c>
      <c r="AQ203" s="11">
        <f t="shared" si="180"/>
        <v>5.3781536022473805E-3</v>
      </c>
      <c r="AR203" s="1">
        <f t="shared" si="160"/>
        <v>208445.17458166735</v>
      </c>
      <c r="AS203" s="1">
        <f t="shared" si="157"/>
        <v>93229.54948683946</v>
      </c>
      <c r="AT203" s="1">
        <f t="shared" si="158"/>
        <v>34463.113436762185</v>
      </c>
      <c r="AU203" s="1">
        <f t="shared" si="167"/>
        <v>41689.034916333476</v>
      </c>
      <c r="AV203" s="1">
        <f t="shared" si="167"/>
        <v>18645.909897367892</v>
      </c>
      <c r="AW203" s="1">
        <f t="shared" si="167"/>
        <v>6892.6226873524374</v>
      </c>
      <c r="AX203" s="1">
        <f t="shared" si="168"/>
        <v>143094.41006082986</v>
      </c>
      <c r="AY203" s="1">
        <f t="shared" si="168"/>
        <v>25163.779401857653</v>
      </c>
      <c r="AZ203" s="1">
        <f t="shared" si="168"/>
        <v>6310.149475803375</v>
      </c>
      <c r="BA203" s="1">
        <f t="shared" si="169"/>
        <v>13834.26140347209</v>
      </c>
      <c r="BB203" s="1">
        <f t="shared" si="169"/>
        <v>30033.963080820806</v>
      </c>
      <c r="BC203" s="1">
        <f t="shared" si="169"/>
        <v>38230.384505912036</v>
      </c>
      <c r="BD203" s="1">
        <f t="shared" si="170"/>
        <v>1234.3828827885357</v>
      </c>
      <c r="BE203" s="2">
        <f t="shared" si="175"/>
        <v>0.40250950903973925</v>
      </c>
      <c r="BF203" s="2">
        <f t="shared" si="175"/>
        <v>0.31839023806359795</v>
      </c>
      <c r="BG203" s="2">
        <f t="shared" si="175"/>
        <v>0.18099193288069168</v>
      </c>
      <c r="BH203" s="2">
        <f t="shared" si="163"/>
        <v>0.23516287517141846</v>
      </c>
      <c r="BI203" s="2">
        <f t="shared" si="171"/>
        <v>1.6201390486741196E-2</v>
      </c>
      <c r="BJ203" s="2">
        <f t="shared" si="171"/>
        <v>1.0137234369419459E-2</v>
      </c>
      <c r="BK203" s="2">
        <f t="shared" si="171"/>
        <v>3.2758079767888806E-3</v>
      </c>
      <c r="BL203" s="2">
        <f t="shared" si="164"/>
        <v>3377.1016684745332</v>
      </c>
      <c r="BM203" s="2">
        <f t="shared" si="164"/>
        <v>945.0897933034812</v>
      </c>
      <c r="BN203" s="2">
        <f t="shared" si="164"/>
        <v>112.89454190112562</v>
      </c>
      <c r="BO203" s="2">
        <f t="shared" si="172"/>
        <v>3634.9669866708555</v>
      </c>
      <c r="BP203" s="2">
        <f t="shared" si="172"/>
        <v>311.98983819547209</v>
      </c>
      <c r="BQ203" s="2">
        <f t="shared" si="172"/>
        <v>28.681069308342106</v>
      </c>
      <c r="BR203" s="11">
        <f t="shared" si="173"/>
        <v>3.2137249238750581E-2</v>
      </c>
      <c r="BS203" s="17">
        <f t="shared" si="161"/>
        <v>3.0176052928155683E-3</v>
      </c>
      <c r="BT203" s="17">
        <f t="shared" si="162"/>
        <v>1.5035369027212243E-2</v>
      </c>
      <c r="BU203" s="12">
        <f>(BU$3*temphigh!$I313+BU$4*temphigh!$I313^2+BU$5*temphigh!$I313^6)*(K203/K$56)^$BW$1</f>
        <v>-22.897201720094138</v>
      </c>
      <c r="BV203" s="12">
        <f>(BV$3*temphigh!$I313+BV$4*temphigh!$I313^2+BV$5*temphigh!$I313^6)*(L203/L$56)^$BW$1</f>
        <v>-16.806339107355175</v>
      </c>
      <c r="BW203" s="12">
        <f>(BW$3*temphigh!$I313+BW$4*temphigh!$I313^2+BW$5*temphigh!$I313^6)*(M203/M$56)^$BW$1</f>
        <v>-15.1747081298584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>
      <c r="A204" s="2">
        <f t="shared" si="146"/>
        <v>2158</v>
      </c>
      <c r="B204" s="5">
        <f t="shared" si="176"/>
        <v>1165.3598863662526</v>
      </c>
      <c r="C204" s="5">
        <f t="shared" si="176"/>
        <v>2963.9404749153591</v>
      </c>
      <c r="D204" s="5">
        <f t="shared" si="176"/>
        <v>4369.2658599532278</v>
      </c>
      <c r="E204" s="15">
        <f t="shared" si="177"/>
        <v>2.0735836260799947E-6</v>
      </c>
      <c r="F204" s="15">
        <f t="shared" si="177"/>
        <v>4.0850987885243171E-6</v>
      </c>
      <c r="G204" s="15">
        <f t="shared" si="177"/>
        <v>8.3395838610732374E-6</v>
      </c>
      <c r="H204" s="5">
        <f t="shared" si="149"/>
        <v>208570.47014663887</v>
      </c>
      <c r="I204" s="5">
        <f t="shared" si="149"/>
        <v>93643.629616529128</v>
      </c>
      <c r="J204" s="5">
        <f t="shared" si="149"/>
        <v>34614.02499733874</v>
      </c>
      <c r="K204" s="5">
        <f t="shared" si="150"/>
        <v>178975.15830666642</v>
      </c>
      <c r="L204" s="5">
        <f t="shared" si="150"/>
        <v>31594.301710530573</v>
      </c>
      <c r="M204" s="5">
        <f t="shared" si="150"/>
        <v>7922.1604056177248</v>
      </c>
      <c r="N204" s="15">
        <f t="shared" si="151"/>
        <v>5.9902119493582262E-4</v>
      </c>
      <c r="O204" s="15">
        <f t="shared" si="151"/>
        <v>4.4374084188070206E-3</v>
      </c>
      <c r="P204" s="15">
        <f t="shared" si="151"/>
        <v>4.3705539459180098E-3</v>
      </c>
      <c r="Q204" s="5">
        <f t="shared" si="152"/>
        <v>5939.394468654843</v>
      </c>
      <c r="R204" s="5">
        <f t="shared" si="152"/>
        <v>9150.8929133355614</v>
      </c>
      <c r="S204" s="5">
        <f t="shared" si="152"/>
        <v>5341.4378931246447</v>
      </c>
      <c r="T204" s="5">
        <f t="shared" si="178"/>
        <v>28.476679677995907</v>
      </c>
      <c r="U204" s="5">
        <f t="shared" si="178"/>
        <v>97.720399677036099</v>
      </c>
      <c r="V204" s="5">
        <f t="shared" si="178"/>
        <v>154.31426693472704</v>
      </c>
      <c r="W204" s="15">
        <f t="shared" si="154"/>
        <v>-1.0734613539272964E-2</v>
      </c>
      <c r="X204" s="15">
        <f t="shared" si="154"/>
        <v>-1.217998157191269E-2</v>
      </c>
      <c r="Y204" s="15">
        <f t="shared" si="154"/>
        <v>-9.7425357312937999E-3</v>
      </c>
      <c r="Z204" s="5">
        <f t="shared" si="159"/>
        <v>4551.4718577161957</v>
      </c>
      <c r="AA204" s="5">
        <f t="shared" si="159"/>
        <v>18887.372569168765</v>
      </c>
      <c r="AB204" s="5">
        <f t="shared" si="159"/>
        <v>43687.713584793994</v>
      </c>
      <c r="AC204" s="16">
        <f t="shared" si="165"/>
        <v>1.2695578106673839</v>
      </c>
      <c r="AD204" s="16">
        <f t="shared" si="165"/>
        <v>3.0045175720980475</v>
      </c>
      <c r="AE204" s="16">
        <f t="shared" si="165"/>
        <v>9.9325022440154491</v>
      </c>
      <c r="AF204" s="15">
        <f t="shared" si="166"/>
        <v>-4.0504037456468023E-3</v>
      </c>
      <c r="AG204" s="15">
        <f t="shared" si="166"/>
        <v>2.9673830763510267E-4</v>
      </c>
      <c r="AH204" s="15">
        <f t="shared" si="166"/>
        <v>9.7937136394747881E-3</v>
      </c>
      <c r="AI204" s="1">
        <f t="shared" si="174"/>
        <v>410878.33861815045</v>
      </c>
      <c r="AJ204" s="1">
        <f t="shared" si="174"/>
        <v>177946.34562161844</v>
      </c>
      <c r="AK204" s="1">
        <f t="shared" si="174"/>
        <v>65874.997352378734</v>
      </c>
      <c r="AL204" s="14">
        <f t="shared" si="179"/>
        <v>73.366014478001858</v>
      </c>
      <c r="AM204" s="14">
        <f t="shared" si="179"/>
        <v>16.949583683352984</v>
      </c>
      <c r="AN204" s="14">
        <f t="shared" si="179"/>
        <v>5.4492440551956483</v>
      </c>
      <c r="AO204" s="11">
        <f t="shared" si="180"/>
        <v>4.6593042446628529E-3</v>
      </c>
      <c r="AP204" s="11">
        <f t="shared" si="180"/>
        <v>5.8694944729336456E-3</v>
      </c>
      <c r="AQ204" s="11">
        <f t="shared" si="180"/>
        <v>5.3243720662249066E-3</v>
      </c>
      <c r="AR204" s="1">
        <f t="shared" si="160"/>
        <v>208570.47014663887</v>
      </c>
      <c r="AS204" s="1">
        <f t="shared" si="157"/>
        <v>93643.629616529128</v>
      </c>
      <c r="AT204" s="1">
        <f t="shared" si="158"/>
        <v>34614.02499733874</v>
      </c>
      <c r="AU204" s="1">
        <f t="shared" si="167"/>
        <v>41714.094029327774</v>
      </c>
      <c r="AV204" s="1">
        <f t="shared" si="167"/>
        <v>18728.725923305825</v>
      </c>
      <c r="AW204" s="1">
        <f t="shared" si="167"/>
        <v>6922.8049994677485</v>
      </c>
      <c r="AX204" s="1">
        <f t="shared" si="168"/>
        <v>143180.12664533316</v>
      </c>
      <c r="AY204" s="1">
        <f t="shared" si="168"/>
        <v>25275.441368424457</v>
      </c>
      <c r="AZ204" s="1">
        <f t="shared" si="168"/>
        <v>6337.7283244941791</v>
      </c>
      <c r="BA204" s="1">
        <f t="shared" si="169"/>
        <v>13834.987956244195</v>
      </c>
      <c r="BB204" s="1">
        <f t="shared" si="169"/>
        <v>30047.20889210844</v>
      </c>
      <c r="BC204" s="1">
        <f t="shared" si="169"/>
        <v>38249.757834453005</v>
      </c>
      <c r="BD204" s="1">
        <f t="shared" si="170"/>
        <v>1198.9167452254906</v>
      </c>
      <c r="BE204" s="2">
        <f t="shared" si="175"/>
        <v>0.40250950903973925</v>
      </c>
      <c r="BF204" s="2">
        <f t="shared" si="175"/>
        <v>0.31839023806359795</v>
      </c>
      <c r="BG204" s="2">
        <f t="shared" si="175"/>
        <v>0.18099193288069168</v>
      </c>
      <c r="BH204" s="2">
        <f t="shared" si="163"/>
        <v>0.23467149132926268</v>
      </c>
      <c r="BI204" s="2">
        <f t="shared" si="171"/>
        <v>1.6201390486741196E-2</v>
      </c>
      <c r="BJ204" s="2">
        <f t="shared" si="171"/>
        <v>1.0137234369419459E-2</v>
      </c>
      <c r="BK204" s="2">
        <f t="shared" si="171"/>
        <v>3.2758079767888806E-3</v>
      </c>
      <c r="BL204" s="2">
        <f t="shared" si="164"/>
        <v>3379.1316308488936</v>
      </c>
      <c r="BM204" s="2">
        <f t="shared" si="164"/>
        <v>949.28742062586502</v>
      </c>
      <c r="BN204" s="2">
        <f t="shared" si="164"/>
        <v>113.38889919505196</v>
      </c>
      <c r="BO204" s="2">
        <f t="shared" si="172"/>
        <v>3688.9867789289519</v>
      </c>
      <c r="BP204" s="2">
        <f t="shared" si="172"/>
        <v>315.7158828477356</v>
      </c>
      <c r="BQ204" s="2">
        <f t="shared" si="172"/>
        <v>28.680188432793027</v>
      </c>
      <c r="BR204" s="11">
        <f t="shared" si="173"/>
        <v>3.2047575060998507E-2</v>
      </c>
      <c r="BS204" s="17">
        <f t="shared" si="161"/>
        <v>2.9236473105114587E-3</v>
      </c>
      <c r="BT204" s="17">
        <f t="shared" si="162"/>
        <v>1.4597445657487614E-2</v>
      </c>
      <c r="BU204" s="12">
        <f>(BU$3*temphigh!$I314+BU$4*temphigh!$I314^2+BU$5*temphigh!$I314^6)*(K204/K$56)^$BW$1</f>
        <v>-23.229073184751666</v>
      </c>
      <c r="BV204" s="12">
        <f>(BV$3*temphigh!$I314+BV$4*temphigh!$I314^2+BV$5*temphigh!$I314^6)*(L204/L$56)^$BW$1</f>
        <v>-17.011332402524495</v>
      </c>
      <c r="BW204" s="12">
        <f>(BW$3*temphigh!$I314+BW$4*temphigh!$I314^2+BW$5*temphigh!$I314^6)*(M204/M$56)^$BW$1</f>
        <v>-15.342164240109057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>
      <c r="A205" s="2">
        <f t="shared" si="146"/>
        <v>2159</v>
      </c>
      <c r="B205" s="5">
        <f t="shared" si="176"/>
        <v>1165.3621820138724</v>
      </c>
      <c r="C205" s="5">
        <f t="shared" si="176"/>
        <v>2963.9519775055205</v>
      </c>
      <c r="D205" s="5">
        <f t="shared" si="176"/>
        <v>4369.3004759193263</v>
      </c>
      <c r="E205" s="15">
        <f t="shared" si="177"/>
        <v>1.9699044447759948E-6</v>
      </c>
      <c r="F205" s="15">
        <f t="shared" si="177"/>
        <v>3.8808438490981011E-6</v>
      </c>
      <c r="G205" s="15">
        <f t="shared" si="177"/>
        <v>7.9226046680195747E-6</v>
      </c>
      <c r="H205" s="5">
        <f t="shared" si="149"/>
        <v>208675.18560168441</v>
      </c>
      <c r="I205" s="5">
        <f t="shared" si="149"/>
        <v>94051.55040011181</v>
      </c>
      <c r="J205" s="5">
        <f t="shared" si="149"/>
        <v>34763.022247423949</v>
      </c>
      <c r="K205" s="5">
        <f t="shared" si="150"/>
        <v>179064.66231903204</v>
      </c>
      <c r="L205" s="5">
        <f t="shared" si="150"/>
        <v>31731.806423957703</v>
      </c>
      <c r="M205" s="5">
        <f t="shared" si="150"/>
        <v>7956.19858121788</v>
      </c>
      <c r="N205" s="15">
        <f t="shared" si="151"/>
        <v>5.0009181839794081E-4</v>
      </c>
      <c r="O205" s="15">
        <f t="shared" si="151"/>
        <v>4.3521997949806934E-3</v>
      </c>
      <c r="P205" s="15">
        <f t="shared" si="151"/>
        <v>4.2965774305729898E-3</v>
      </c>
      <c r="Q205" s="5">
        <f t="shared" si="152"/>
        <v>5878.5873027827784</v>
      </c>
      <c r="R205" s="5">
        <f t="shared" si="152"/>
        <v>9078.8118676505801</v>
      </c>
      <c r="S205" s="5">
        <f t="shared" si="152"/>
        <v>5312.1671407241765</v>
      </c>
      <c r="T205" s="5">
        <f t="shared" si="178"/>
        <v>28.170993526770953</v>
      </c>
      <c r="U205" s="5">
        <f t="shared" si="178"/>
        <v>96.530167009769855</v>
      </c>
      <c r="V205" s="5">
        <f t="shared" si="178"/>
        <v>152.81085467526705</v>
      </c>
      <c r="W205" s="15">
        <f t="shared" si="154"/>
        <v>-1.0734613539272964E-2</v>
      </c>
      <c r="X205" s="15">
        <f t="shared" si="154"/>
        <v>-1.217998157191269E-2</v>
      </c>
      <c r="Y205" s="15">
        <f t="shared" si="154"/>
        <v>-9.7425357312937999E-3</v>
      </c>
      <c r="Z205" s="5">
        <f t="shared" si="159"/>
        <v>4487.0717041017233</v>
      </c>
      <c r="AA205" s="5">
        <f t="shared" si="159"/>
        <v>18745.752377031011</v>
      </c>
      <c r="AB205" s="5">
        <f t="shared" si="159"/>
        <v>43877.077916753784</v>
      </c>
      <c r="AC205" s="16">
        <f t="shared" si="165"/>
        <v>1.2644155889557416</v>
      </c>
      <c r="AD205" s="16">
        <f t="shared" si="165"/>
        <v>3.0054091275576518</v>
      </c>
      <c r="AE205" s="16">
        <f t="shared" si="165"/>
        <v>10.029778326716777</v>
      </c>
      <c r="AF205" s="15">
        <f t="shared" si="166"/>
        <v>-4.0504037456468023E-3</v>
      </c>
      <c r="AG205" s="15">
        <f t="shared" si="166"/>
        <v>2.9673830763510267E-4</v>
      </c>
      <c r="AH205" s="15">
        <f t="shared" si="166"/>
        <v>9.7937136394747881E-3</v>
      </c>
      <c r="AI205" s="1">
        <f t="shared" si="174"/>
        <v>411504.5987856632</v>
      </c>
      <c r="AJ205" s="1">
        <f t="shared" si="174"/>
        <v>178880.43698276242</v>
      </c>
      <c r="AK205" s="1">
        <f t="shared" si="174"/>
        <v>66210.302616608606</v>
      </c>
      <c r="AL205" s="14">
        <f t="shared" si="179"/>
        <v>73.704430714846495</v>
      </c>
      <c r="AM205" s="14">
        <f t="shared" si="179"/>
        <v>17.048074316223474</v>
      </c>
      <c r="AN205" s="14">
        <f t="shared" si="179"/>
        <v>5.4779677199968786</v>
      </c>
      <c r="AO205" s="11">
        <f t="shared" si="180"/>
        <v>4.612711202216224E-3</v>
      </c>
      <c r="AP205" s="11">
        <f t="shared" si="180"/>
        <v>5.8107995282043095E-3</v>
      </c>
      <c r="AQ205" s="11">
        <f t="shared" si="180"/>
        <v>5.2711283455626574E-3</v>
      </c>
      <c r="AR205" s="1">
        <f t="shared" si="160"/>
        <v>208675.18560168441</v>
      </c>
      <c r="AS205" s="1">
        <f t="shared" si="157"/>
        <v>94051.55040011181</v>
      </c>
      <c r="AT205" s="1">
        <f t="shared" si="158"/>
        <v>34763.022247423949</v>
      </c>
      <c r="AU205" s="1">
        <f t="shared" si="167"/>
        <v>41735.037120336885</v>
      </c>
      <c r="AV205" s="1">
        <f t="shared" si="167"/>
        <v>18810.310080022362</v>
      </c>
      <c r="AW205" s="1">
        <f t="shared" si="167"/>
        <v>6952.6044494847902</v>
      </c>
      <c r="AX205" s="1">
        <f t="shared" si="168"/>
        <v>143251.72985522565</v>
      </c>
      <c r="AY205" s="1">
        <f t="shared" si="168"/>
        <v>25385.445139166161</v>
      </c>
      <c r="AZ205" s="1">
        <f t="shared" si="168"/>
        <v>6364.9588649743037</v>
      </c>
      <c r="BA205" s="1">
        <f t="shared" si="169"/>
        <v>13835.597852265942</v>
      </c>
      <c r="BB205" s="1">
        <f t="shared" si="169"/>
        <v>30060.197221945196</v>
      </c>
      <c r="BC205" s="1">
        <f t="shared" si="169"/>
        <v>38268.793695219312</v>
      </c>
      <c r="BD205" s="1">
        <f t="shared" si="170"/>
        <v>1164.4593393510468</v>
      </c>
      <c r="BE205" s="2">
        <f t="shared" si="175"/>
        <v>0.40250950903973925</v>
      </c>
      <c r="BF205" s="2">
        <f t="shared" si="175"/>
        <v>0.31839023806359795</v>
      </c>
      <c r="BG205" s="2">
        <f t="shared" si="175"/>
        <v>0.18099193288069168</v>
      </c>
      <c r="BH205" s="2">
        <f t="shared" si="163"/>
        <v>0.23418229298640866</v>
      </c>
      <c r="BI205" s="2">
        <f t="shared" si="171"/>
        <v>1.6201390486741196E-2</v>
      </c>
      <c r="BJ205" s="2">
        <f t="shared" si="171"/>
        <v>1.0137234369419459E-2</v>
      </c>
      <c r="BK205" s="2">
        <f t="shared" si="171"/>
        <v>3.2758079767888806E-3</v>
      </c>
      <c r="BL205" s="2">
        <f t="shared" si="164"/>
        <v>3380.8281668260829</v>
      </c>
      <c r="BM205" s="2">
        <f t="shared" si="164"/>
        <v>953.42260921319985</v>
      </c>
      <c r="BN205" s="2">
        <f t="shared" si="164"/>
        <v>113.8769855754007</v>
      </c>
      <c r="BO205" s="2">
        <f t="shared" si="172"/>
        <v>3743.811200009578</v>
      </c>
      <c r="BP205" s="2">
        <f t="shared" si="172"/>
        <v>319.48672872510059</v>
      </c>
      <c r="BQ205" s="2">
        <f t="shared" si="172"/>
        <v>28.679332754441752</v>
      </c>
      <c r="BR205" s="11">
        <f t="shared" si="173"/>
        <v>3.1958598040122882E-2</v>
      </c>
      <c r="BS205" s="17">
        <f t="shared" si="161"/>
        <v>2.8328609854430969E-3</v>
      </c>
      <c r="BT205" s="17">
        <f t="shared" si="162"/>
        <v>1.4172277337366614E-2</v>
      </c>
      <c r="BU205" s="12">
        <f>(BU$3*temphigh!$I315+BU$4*temphigh!$I315^2+BU$5*temphigh!$I315^6)*(K205/K$56)^$BW$1</f>
        <v>-23.561866267009407</v>
      </c>
      <c r="BV205" s="12">
        <f>(BV$3*temphigh!$I315+BV$4*temphigh!$I315^2+BV$5*temphigh!$I315^6)*(L205/L$56)^$BW$1</f>
        <v>-17.216433454001685</v>
      </c>
      <c r="BW205" s="12">
        <f>(BW$3*temphigh!$I315+BW$4*temphigh!$I315^2+BW$5*temphigh!$I315^6)*(M205/M$56)^$BW$1</f>
        <v>-15.509634469758117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>
      <c r="A206" s="2">
        <f t="shared" si="146"/>
        <v>2160</v>
      </c>
      <c r="B206" s="5">
        <f t="shared" si="176"/>
        <v>1165.3643628834072</v>
      </c>
      <c r="C206" s="5">
        <f t="shared" si="176"/>
        <v>2963.9629050085814</v>
      </c>
      <c r="D206" s="5">
        <f t="shared" si="176"/>
        <v>4369.3333613476552</v>
      </c>
      <c r="E206" s="15">
        <f t="shared" si="177"/>
        <v>1.8714092225371951E-6</v>
      </c>
      <c r="F206" s="15">
        <f t="shared" si="177"/>
        <v>3.6868016566431958E-6</v>
      </c>
      <c r="G206" s="15">
        <f t="shared" si="177"/>
        <v>7.5264744346185959E-6</v>
      </c>
      <c r="H206" s="5">
        <f t="shared" si="149"/>
        <v>208759.38827837669</v>
      </c>
      <c r="I206" s="5">
        <f t="shared" si="149"/>
        <v>94453.303613342723</v>
      </c>
      <c r="J206" s="5">
        <f t="shared" si="149"/>
        <v>34910.105092974976</v>
      </c>
      <c r="K206" s="5">
        <f t="shared" si="150"/>
        <v>179136.58159397714</v>
      </c>
      <c r="L206" s="5">
        <f t="shared" si="150"/>
        <v>31867.235400865877</v>
      </c>
      <c r="M206" s="5">
        <f t="shared" si="150"/>
        <v>7989.8012364539472</v>
      </c>
      <c r="N206" s="15">
        <f t="shared" si="151"/>
        <v>4.016385701886005E-4</v>
      </c>
      <c r="O206" s="15">
        <f t="shared" si="151"/>
        <v>4.2679252198489781E-3</v>
      </c>
      <c r="P206" s="15">
        <f t="shared" si="151"/>
        <v>4.223456075542531E-3</v>
      </c>
      <c r="Q206" s="5">
        <f t="shared" si="152"/>
        <v>5817.8295497029767</v>
      </c>
      <c r="R206" s="5">
        <f t="shared" si="152"/>
        <v>9006.5410556001934</v>
      </c>
      <c r="S206" s="5">
        <f t="shared" si="152"/>
        <v>5282.6700460580805</v>
      </c>
      <c r="T206" s="5">
        <f t="shared" si="178"/>
        <v>27.868588798243707</v>
      </c>
      <c r="U206" s="5">
        <f t="shared" si="178"/>
        <v>95.354431354457205</v>
      </c>
      <c r="V206" s="5">
        <f t="shared" si="178"/>
        <v>151.32208946346373</v>
      </c>
      <c r="W206" s="15">
        <f t="shared" si="154"/>
        <v>-1.0734613539272964E-2</v>
      </c>
      <c r="X206" s="15">
        <f t="shared" si="154"/>
        <v>-1.217998157191269E-2</v>
      </c>
      <c r="Y206" s="15">
        <f t="shared" si="154"/>
        <v>-9.7425357312937999E-3</v>
      </c>
      <c r="Z206" s="5">
        <f t="shared" si="159"/>
        <v>4423.1449488783855</v>
      </c>
      <c r="AA206" s="5">
        <f t="shared" si="159"/>
        <v>18603.611953933174</v>
      </c>
      <c r="AB206" s="5">
        <f t="shared" si="159"/>
        <v>44063.998917708202</v>
      </c>
      <c r="AC206" s="16">
        <f t="shared" si="165"/>
        <v>1.2592941953181811</v>
      </c>
      <c r="AD206" s="16">
        <f t="shared" si="165"/>
        <v>3.0063009475759142</v>
      </c>
      <c r="AE206" s="16">
        <f t="shared" si="165"/>
        <v>10.128007103516051</v>
      </c>
      <c r="AF206" s="15">
        <f t="shared" si="166"/>
        <v>-4.0504037456468023E-3</v>
      </c>
      <c r="AG206" s="15">
        <f t="shared" si="166"/>
        <v>2.9673830763510267E-4</v>
      </c>
      <c r="AH206" s="15">
        <f t="shared" si="166"/>
        <v>9.7937136394747881E-3</v>
      </c>
      <c r="AI206" s="1">
        <f t="shared" si="174"/>
        <v>412089.17602743377</v>
      </c>
      <c r="AJ206" s="1">
        <f t="shared" si="174"/>
        <v>179802.70336450852</v>
      </c>
      <c r="AK206" s="1">
        <f t="shared" si="174"/>
        <v>66541.876804432541</v>
      </c>
      <c r="AL206" s="14">
        <f t="shared" si="179"/>
        <v>74.04100819552572</v>
      </c>
      <c r="AM206" s="14">
        <f t="shared" si="179"/>
        <v>17.146146628995041</v>
      </c>
      <c r="AN206" s="14">
        <f t="shared" si="179"/>
        <v>5.5065540402125821</v>
      </c>
      <c r="AO206" s="11">
        <f t="shared" si="180"/>
        <v>4.5665840901940617E-3</v>
      </c>
      <c r="AP206" s="11">
        <f t="shared" si="180"/>
        <v>5.7526915329222661E-3</v>
      </c>
      <c r="AQ206" s="11">
        <f t="shared" si="180"/>
        <v>5.2184170621070308E-3</v>
      </c>
      <c r="AR206" s="1">
        <f t="shared" si="160"/>
        <v>208759.38827837669</v>
      </c>
      <c r="AS206" s="1">
        <f t="shared" si="157"/>
        <v>94453.303613342723</v>
      </c>
      <c r="AT206" s="1">
        <f t="shared" si="158"/>
        <v>34910.105092974976</v>
      </c>
      <c r="AU206" s="1">
        <f t="shared" si="167"/>
        <v>41751.877655675344</v>
      </c>
      <c r="AV206" s="1">
        <f t="shared" si="167"/>
        <v>18890.660722668545</v>
      </c>
      <c r="AW206" s="1">
        <f t="shared" si="167"/>
        <v>6982.0210185949954</v>
      </c>
      <c r="AX206" s="1">
        <f t="shared" si="168"/>
        <v>143309.26527518174</v>
      </c>
      <c r="AY206" s="1">
        <f t="shared" si="168"/>
        <v>25493.7883206927</v>
      </c>
      <c r="AZ206" s="1">
        <f t="shared" si="168"/>
        <v>6391.8409891631582</v>
      </c>
      <c r="BA206" s="1">
        <f t="shared" si="169"/>
        <v>13836.091705638451</v>
      </c>
      <c r="BB206" s="1">
        <f t="shared" si="169"/>
        <v>30072.93110195794</v>
      </c>
      <c r="BC206" s="1">
        <f t="shared" si="169"/>
        <v>38287.496552055054</v>
      </c>
      <c r="BD206" s="1">
        <f t="shared" si="170"/>
        <v>1130.9823966322372</v>
      </c>
      <c r="BE206" s="2">
        <f t="shared" si="175"/>
        <v>0.40250950903973925</v>
      </c>
      <c r="BF206" s="2">
        <f t="shared" si="175"/>
        <v>0.31839023806359795</v>
      </c>
      <c r="BG206" s="2">
        <f t="shared" si="175"/>
        <v>0.18099193288069168</v>
      </c>
      <c r="BH206" s="2">
        <f t="shared" si="163"/>
        <v>0.2336953054628364</v>
      </c>
      <c r="BI206" s="2">
        <f t="shared" si="171"/>
        <v>1.6201390486741196E-2</v>
      </c>
      <c r="BJ206" s="2">
        <f t="shared" si="171"/>
        <v>1.0137234369419459E-2</v>
      </c>
      <c r="BK206" s="2">
        <f t="shared" si="171"/>
        <v>3.2758079767888806E-3</v>
      </c>
      <c r="BL206" s="2">
        <f t="shared" si="164"/>
        <v>3382.1923672712037</v>
      </c>
      <c r="BM206" s="2">
        <f t="shared" si="164"/>
        <v>957.49527569438897</v>
      </c>
      <c r="BN206" s="2">
        <f t="shared" si="164"/>
        <v>114.35880073410556</v>
      </c>
      <c r="BO206" s="2">
        <f t="shared" si="172"/>
        <v>3799.4521931583231</v>
      </c>
      <c r="BP206" s="2">
        <f t="shared" si="172"/>
        <v>323.30291448578038</v>
      </c>
      <c r="BQ206" s="2">
        <f t="shared" si="172"/>
        <v>28.678501965496356</v>
      </c>
      <c r="BR206" s="11">
        <f t="shared" si="173"/>
        <v>3.1870305208619082E-2</v>
      </c>
      <c r="BS206" s="17">
        <f t="shared" si="161"/>
        <v>2.7451304643647673E-3</v>
      </c>
      <c r="BT206" s="17">
        <f t="shared" si="162"/>
        <v>1.3759492560550111E-2</v>
      </c>
      <c r="BU206" s="12">
        <f>(BU$3*temphigh!$I316+BU$4*temphigh!$I316^2+BU$5*temphigh!$I316^6)*(K206/K$56)^$BW$1</f>
        <v>-23.895565237293578</v>
      </c>
      <c r="BV206" s="12">
        <f>(BV$3*temphigh!$I316+BV$4*temphigh!$I316^2+BV$5*temphigh!$I316^6)*(L206/L$56)^$BW$1</f>
        <v>-17.421627601186177</v>
      </c>
      <c r="BW206" s="12">
        <f>(BW$3*temphigh!$I316+BW$4*temphigh!$I316^2+BW$5*temphigh!$I316^6)*(M206/M$56)^$BW$1</f>
        <v>-15.677106511077199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>
      <c r="A207" s="2">
        <f t="shared" si="146"/>
        <v>2161</v>
      </c>
      <c r="B207" s="5">
        <f t="shared" si="176"/>
        <v>1165.3664347133426</v>
      </c>
      <c r="C207" s="5">
        <f t="shared" si="176"/>
        <v>2963.9732861747625</v>
      </c>
      <c r="D207" s="5">
        <f t="shared" si="176"/>
        <v>4369.3646027397035</v>
      </c>
      <c r="E207" s="15">
        <f t="shared" si="177"/>
        <v>1.7778387614103352E-6</v>
      </c>
      <c r="F207" s="15">
        <f t="shared" si="177"/>
        <v>3.5024615738110359E-6</v>
      </c>
      <c r="G207" s="15">
        <f t="shared" si="177"/>
        <v>7.1501507128876656E-6</v>
      </c>
      <c r="H207" s="5">
        <f t="shared" si="149"/>
        <v>208823.1478917255</v>
      </c>
      <c r="I207" s="5">
        <f t="shared" si="149"/>
        <v>94848.88264220205</v>
      </c>
      <c r="J207" s="5">
        <f t="shared" si="149"/>
        <v>35055.273877259257</v>
      </c>
      <c r="K207" s="5">
        <f t="shared" si="150"/>
        <v>179190.9751915001</v>
      </c>
      <c r="L207" s="5">
        <f t="shared" si="150"/>
        <v>32000.586201170485</v>
      </c>
      <c r="M207" s="5">
        <f t="shared" si="150"/>
        <v>8022.9683408152077</v>
      </c>
      <c r="N207" s="15">
        <f t="shared" si="151"/>
        <v>3.0364315897379868E-4</v>
      </c>
      <c r="O207" s="15">
        <f t="shared" si="151"/>
        <v>4.1845738617471984E-3</v>
      </c>
      <c r="P207" s="15">
        <f t="shared" si="151"/>
        <v>4.1511801582665431E-3</v>
      </c>
      <c r="Q207" s="5">
        <f t="shared" si="152"/>
        <v>5757.1352140636627</v>
      </c>
      <c r="R207" s="5">
        <f t="shared" si="152"/>
        <v>8934.1023333654139</v>
      </c>
      <c r="S207" s="5">
        <f t="shared" si="152"/>
        <v>5252.9566714832154</v>
      </c>
      <c r="T207" s="5">
        <f t="shared" si="178"/>
        <v>27.569430267609651</v>
      </c>
      <c r="U207" s="5">
        <f t="shared" si="178"/>
        <v>94.193016137759699</v>
      </c>
      <c r="V207" s="5">
        <f t="shared" si="178"/>
        <v>149.84782859993189</v>
      </c>
      <c r="W207" s="15">
        <f t="shared" si="154"/>
        <v>-1.0734613539272964E-2</v>
      </c>
      <c r="X207" s="15">
        <f t="shared" si="154"/>
        <v>-1.217998157191269E-2</v>
      </c>
      <c r="Y207" s="15">
        <f t="shared" si="154"/>
        <v>-9.7425357312937999E-3</v>
      </c>
      <c r="Z207" s="5">
        <f t="shared" si="159"/>
        <v>4359.6994665247994</v>
      </c>
      <c r="AA207" s="5">
        <f t="shared" si="159"/>
        <v>18460.996552970973</v>
      </c>
      <c r="AB207" s="5">
        <f t="shared" si="159"/>
        <v>44248.476791604669</v>
      </c>
      <c r="AC207" s="16">
        <f t="shared" si="165"/>
        <v>1.254193545392593</v>
      </c>
      <c r="AD207" s="16">
        <f t="shared" si="165"/>
        <v>3.0071930322313398</v>
      </c>
      <c r="AE207" s="16">
        <f t="shared" si="165"/>
        <v>10.227197904826454</v>
      </c>
      <c r="AF207" s="15">
        <f t="shared" si="166"/>
        <v>-4.0504037456468023E-3</v>
      </c>
      <c r="AG207" s="15">
        <f t="shared" si="166"/>
        <v>2.9673830763510267E-4</v>
      </c>
      <c r="AH207" s="15">
        <f t="shared" si="166"/>
        <v>9.7937136394747881E-3</v>
      </c>
      <c r="AI207" s="1">
        <f t="shared" si="174"/>
        <v>412632.13608036574</v>
      </c>
      <c r="AJ207" s="1">
        <f t="shared" si="174"/>
        <v>180713.09375072623</v>
      </c>
      <c r="AK207" s="1">
        <f t="shared" si="174"/>
        <v>66869.710142584285</v>
      </c>
      <c r="AL207" s="14">
        <f t="shared" si="179"/>
        <v>74.375741540672848</v>
      </c>
      <c r="AM207" s="14">
        <f t="shared" si="179"/>
        <v>17.243796756604556</v>
      </c>
      <c r="AN207" s="14">
        <f t="shared" si="179"/>
        <v>5.5350021808138727</v>
      </c>
      <c r="AO207" s="11">
        <f t="shared" si="180"/>
        <v>4.5209182492921213E-3</v>
      </c>
      <c r="AP207" s="11">
        <f t="shared" si="180"/>
        <v>5.6951646175930435E-3</v>
      </c>
      <c r="AQ207" s="11">
        <f t="shared" si="180"/>
        <v>5.1662328914859603E-3</v>
      </c>
      <c r="AR207" s="1">
        <f t="shared" si="160"/>
        <v>208823.1478917255</v>
      </c>
      <c r="AS207" s="1">
        <f t="shared" si="157"/>
        <v>94848.88264220205</v>
      </c>
      <c r="AT207" s="1">
        <f t="shared" si="158"/>
        <v>35055.273877259257</v>
      </c>
      <c r="AU207" s="1">
        <f t="shared" si="167"/>
        <v>41764.629578345106</v>
      </c>
      <c r="AV207" s="1">
        <f t="shared" si="167"/>
        <v>18969.776528440412</v>
      </c>
      <c r="AW207" s="1">
        <f t="shared" si="167"/>
        <v>7011.054775451852</v>
      </c>
      <c r="AX207" s="1">
        <f t="shared" si="168"/>
        <v>143352.78015320009</v>
      </c>
      <c r="AY207" s="1">
        <f t="shared" si="168"/>
        <v>25600.468960936389</v>
      </c>
      <c r="AZ207" s="1">
        <f t="shared" si="168"/>
        <v>6418.3746726521658</v>
      </c>
      <c r="BA207" s="1">
        <f t="shared" si="169"/>
        <v>13836.470105812154</v>
      </c>
      <c r="BB207" s="1">
        <f t="shared" si="169"/>
        <v>30085.41351799016</v>
      </c>
      <c r="BC207" s="1">
        <f t="shared" si="169"/>
        <v>38305.870789838606</v>
      </c>
      <c r="BD207" s="1">
        <f t="shared" si="170"/>
        <v>1098.4584224516832</v>
      </c>
      <c r="BE207" s="2">
        <f t="shared" si="175"/>
        <v>0.40250950903973925</v>
      </c>
      <c r="BF207" s="2">
        <f t="shared" si="175"/>
        <v>0.31839023806359795</v>
      </c>
      <c r="BG207" s="2">
        <f t="shared" si="175"/>
        <v>0.18099193288069168</v>
      </c>
      <c r="BH207" s="2">
        <f t="shared" si="163"/>
        <v>0.23321055359987411</v>
      </c>
      <c r="BI207" s="2">
        <f t="shared" si="171"/>
        <v>1.6201390486741196E-2</v>
      </c>
      <c r="BJ207" s="2">
        <f t="shared" si="171"/>
        <v>1.0137234369419459E-2</v>
      </c>
      <c r="BK207" s="2">
        <f t="shared" si="171"/>
        <v>3.2758079767888806E-3</v>
      </c>
      <c r="BL207" s="2">
        <f t="shared" si="164"/>
        <v>3383.2253616643511</v>
      </c>
      <c r="BM207" s="2">
        <f t="shared" si="164"/>
        <v>961.50535302156334</v>
      </c>
      <c r="BN207" s="2">
        <f t="shared" si="164"/>
        <v>114.83434579564475</v>
      </c>
      <c r="BO207" s="2">
        <f t="shared" si="172"/>
        <v>3855.9218762403284</v>
      </c>
      <c r="BP207" s="2">
        <f t="shared" si="172"/>
        <v>327.16498524731037</v>
      </c>
      <c r="BQ207" s="2">
        <f t="shared" si="172"/>
        <v>28.677695761545248</v>
      </c>
      <c r="BR207" s="11">
        <f t="shared" si="173"/>
        <v>3.1782683490118452E-2</v>
      </c>
      <c r="BS207" s="17">
        <f t="shared" si="161"/>
        <v>2.660344474017758E-3</v>
      </c>
      <c r="BT207" s="17">
        <f t="shared" si="162"/>
        <v>1.3358730641310787E-2</v>
      </c>
      <c r="BU207" s="12">
        <f>(BU$3*temphigh!$I317+BU$4*temphigh!$I317^2+BU$5*temphigh!$I317^6)*(K207/K$56)^$BW$1</f>
        <v>-24.230155020622931</v>
      </c>
      <c r="BV207" s="12">
        <f>(BV$3*temphigh!$I317+BV$4*temphigh!$I317^2+BV$5*temphigh!$I317^6)*(L207/L$56)^$BW$1</f>
        <v>-17.626900522175486</v>
      </c>
      <c r="BW207" s="12">
        <f>(BW$3*temphigh!$I317+BW$4*temphigh!$I317^2+BW$5*temphigh!$I317^6)*(M207/M$56)^$BW$1</f>
        <v>-15.844568333200023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>
      <c r="A208" s="2">
        <f t="shared" si="146"/>
        <v>2162</v>
      </c>
      <c r="B208" s="5">
        <f t="shared" si="176"/>
        <v>1165.3684029552805</v>
      </c>
      <c r="C208" s="5">
        <f t="shared" si="176"/>
        <v>2963.9831483171761</v>
      </c>
      <c r="D208" s="5">
        <f t="shared" si="176"/>
        <v>4369.3942822743611</v>
      </c>
      <c r="E208" s="15">
        <f t="shared" si="177"/>
        <v>1.6889468233398184E-6</v>
      </c>
      <c r="F208" s="15">
        <f t="shared" si="177"/>
        <v>3.327338495120484E-6</v>
      </c>
      <c r="G208" s="15">
        <f t="shared" si="177"/>
        <v>6.7926431772432816E-6</v>
      </c>
      <c r="H208" s="5">
        <f t="shared" si="149"/>
        <v>208866.53639500521</v>
      </c>
      <c r="I208" s="5">
        <f t="shared" si="149"/>
        <v>95238.282447386227</v>
      </c>
      <c r="J208" s="5">
        <f t="shared" si="149"/>
        <v>35198.529370509692</v>
      </c>
      <c r="K208" s="5">
        <f t="shared" si="150"/>
        <v>179227.90412485568</v>
      </c>
      <c r="L208" s="5">
        <f t="shared" si="150"/>
        <v>32131.856924172625</v>
      </c>
      <c r="M208" s="5">
        <f t="shared" si="150"/>
        <v>8055.6999658515879</v>
      </c>
      <c r="N208" s="15">
        <f t="shared" si="151"/>
        <v>2.0608701591195988E-4</v>
      </c>
      <c r="O208" s="15">
        <f t="shared" si="151"/>
        <v>4.10213494768219E-3</v>
      </c>
      <c r="P208" s="15">
        <f t="shared" si="151"/>
        <v>4.0797400221392888E-3</v>
      </c>
      <c r="Q208" s="5">
        <f t="shared" si="152"/>
        <v>5696.5179480577717</v>
      </c>
      <c r="R208" s="5">
        <f t="shared" si="152"/>
        <v>8861.5171273139258</v>
      </c>
      <c r="S208" s="5">
        <f t="shared" si="152"/>
        <v>5223.0369396320139</v>
      </c>
      <c r="T208" s="5">
        <f t="shared" si="178"/>
        <v>27.273483088188925</v>
      </c>
      <c r="U208" s="5">
        <f t="shared" si="178"/>
        <v>93.04574693699891</v>
      </c>
      <c r="V208" s="5">
        <f t="shared" si="178"/>
        <v>148.38793077554027</v>
      </c>
      <c r="W208" s="15">
        <f t="shared" si="154"/>
        <v>-1.0734613539272964E-2</v>
      </c>
      <c r="X208" s="15">
        <f t="shared" si="154"/>
        <v>-1.217998157191269E-2</v>
      </c>
      <c r="Y208" s="15">
        <f t="shared" si="154"/>
        <v>-9.7425357312937999E-3</v>
      </c>
      <c r="Z208" s="5">
        <f t="shared" si="159"/>
        <v>4296.7427092675216</v>
      </c>
      <c r="AA208" s="5">
        <f t="shared" si="159"/>
        <v>18317.950601959827</v>
      </c>
      <c r="AB208" s="5">
        <f t="shared" si="159"/>
        <v>44430.512296648347</v>
      </c>
      <c r="AC208" s="16">
        <f t="shared" si="165"/>
        <v>1.2491135551585688</v>
      </c>
      <c r="AD208" s="16">
        <f t="shared" si="165"/>
        <v>3.0080853816024562</v>
      </c>
      <c r="AE208" s="16">
        <f t="shared" si="165"/>
        <v>10.32736015244056</v>
      </c>
      <c r="AF208" s="15">
        <f t="shared" si="166"/>
        <v>-4.0504037456468023E-3</v>
      </c>
      <c r="AG208" s="15">
        <f t="shared" si="166"/>
        <v>2.9673830763510267E-4</v>
      </c>
      <c r="AH208" s="15">
        <f t="shared" si="166"/>
        <v>9.7937136394747881E-3</v>
      </c>
      <c r="AI208" s="1">
        <f t="shared" si="174"/>
        <v>413133.55205067428</v>
      </c>
      <c r="AJ208" s="1">
        <f t="shared" si="174"/>
        <v>181611.56090409402</v>
      </c>
      <c r="AK208" s="1">
        <f t="shared" si="174"/>
        <v>67193.793903777711</v>
      </c>
      <c r="AL208" s="14">
        <f t="shared" si="179"/>
        <v>74.708625721436363</v>
      </c>
      <c r="AM208" s="14">
        <f t="shared" si="179"/>
        <v>17.341020955154125</v>
      </c>
      <c r="AN208" s="14">
        <f t="shared" si="179"/>
        <v>5.5633113400316301</v>
      </c>
      <c r="AO208" s="11">
        <f t="shared" si="180"/>
        <v>4.4757090667992003E-3</v>
      </c>
      <c r="AP208" s="11">
        <f t="shared" si="180"/>
        <v>5.6382129714171126E-3</v>
      </c>
      <c r="AQ208" s="11">
        <f t="shared" si="180"/>
        <v>5.1145705625711005E-3</v>
      </c>
      <c r="AR208" s="1">
        <f t="shared" si="160"/>
        <v>208866.53639500521</v>
      </c>
      <c r="AS208" s="1">
        <f t="shared" si="157"/>
        <v>95238.282447386227</v>
      </c>
      <c r="AT208" s="1">
        <f t="shared" si="158"/>
        <v>35198.529370509692</v>
      </c>
      <c r="AU208" s="1">
        <f t="shared" si="167"/>
        <v>41773.307279001048</v>
      </c>
      <c r="AV208" s="1">
        <f t="shared" si="167"/>
        <v>19047.656489477245</v>
      </c>
      <c r="AW208" s="1">
        <f t="shared" si="167"/>
        <v>7039.7058741019391</v>
      </c>
      <c r="AX208" s="1">
        <f t="shared" si="168"/>
        <v>143382.32329988453</v>
      </c>
      <c r="AY208" s="1">
        <f t="shared" si="168"/>
        <v>25705.4855393381</v>
      </c>
      <c r="AZ208" s="1">
        <f t="shared" si="168"/>
        <v>6444.5599726812698</v>
      </c>
      <c r="BA208" s="1">
        <f t="shared" si="169"/>
        <v>13836.733617426707</v>
      </c>
      <c r="BB208" s="1">
        <f t="shared" si="169"/>
        <v>30097.647410962898</v>
      </c>
      <c r="BC208" s="1">
        <f t="shared" si="169"/>
        <v>38323.920716567023</v>
      </c>
      <c r="BD208" s="1">
        <f t="shared" si="170"/>
        <v>1066.8606757500395</v>
      </c>
      <c r="BE208" s="2">
        <f t="shared" si="175"/>
        <v>0.40250950903973925</v>
      </c>
      <c r="BF208" s="2">
        <f t="shared" si="175"/>
        <v>0.31839023806359795</v>
      </c>
      <c r="BG208" s="2">
        <f t="shared" si="175"/>
        <v>0.18099193288069168</v>
      </c>
      <c r="BH208" s="2">
        <f t="shared" si="163"/>
        <v>0.23272806175106125</v>
      </c>
      <c r="BI208" s="2">
        <f t="shared" si="171"/>
        <v>1.6201390486741196E-2</v>
      </c>
      <c r="BJ208" s="2">
        <f t="shared" si="171"/>
        <v>1.0137234369419459E-2</v>
      </c>
      <c r="BK208" s="2">
        <f t="shared" si="171"/>
        <v>3.2758079767888806E-3</v>
      </c>
      <c r="BL208" s="2">
        <f t="shared" si="164"/>
        <v>3383.9283157486211</v>
      </c>
      <c r="BM208" s="2">
        <f t="shared" si="164"/>
        <v>965.45279011012167</v>
      </c>
      <c r="BN208" s="2">
        <f t="shared" si="164"/>
        <v>115.30362328315334</v>
      </c>
      <c r="BO208" s="2">
        <f t="shared" si="172"/>
        <v>3913.2325441714047</v>
      </c>
      <c r="BP208" s="2">
        <f t="shared" si="172"/>
        <v>331.0734926640456</v>
      </c>
      <c r="BQ208" s="2">
        <f t="shared" si="172"/>
        <v>28.676913841513009</v>
      </c>
      <c r="BR208" s="11">
        <f t="shared" si="173"/>
        <v>3.1695719698596941E-2</v>
      </c>
      <c r="BS208" s="17">
        <f t="shared" si="161"/>
        <v>2.5783961260319372E-3</v>
      </c>
      <c r="BT208" s="17">
        <f t="shared" si="162"/>
        <v>1.2969641399330861E-2</v>
      </c>
      <c r="BU208" s="12">
        <f>(BU$3*temphigh!$I318+BU$4*temphigh!$I318^2+BU$5*temphigh!$I318^6)*(K208/K$56)^$BW$1</f>
        <v>-24.565621202174245</v>
      </c>
      <c r="BV208" s="12">
        <f>(BV$3*temphigh!$I318+BV$4*temphigh!$I318^2+BV$5*temphigh!$I318^6)*(L208/L$56)^$BW$1</f>
        <v>-17.832238232030569</v>
      </c>
      <c r="BW208" s="12">
        <f>(BW$3*temphigh!$I318+BW$4*temphigh!$I318^2+BW$5*temphigh!$I318^6)*(M208/M$56)^$BW$1</f>
        <v>-16.012008180601903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>
      <c r="A209" s="2">
        <f t="shared" si="146"/>
        <v>2163</v>
      </c>
      <c r="B209" s="5">
        <f t="shared" si="176"/>
        <v>1165.3702727882796</v>
      </c>
      <c r="C209" s="5">
        <f t="shared" si="176"/>
        <v>2963.9925173836427</v>
      </c>
      <c r="D209" s="5">
        <f t="shared" si="176"/>
        <v>4369.4224780238083</v>
      </c>
      <c r="E209" s="15">
        <f t="shared" si="177"/>
        <v>1.6044994821728274E-6</v>
      </c>
      <c r="F209" s="15">
        <f t="shared" si="177"/>
        <v>3.1609715703644595E-6</v>
      </c>
      <c r="G209" s="15">
        <f t="shared" si="177"/>
        <v>6.4530110183811172E-6</v>
      </c>
      <c r="H209" s="5">
        <f t="shared" si="149"/>
        <v>208889.62783540195</v>
      </c>
      <c r="I209" s="5">
        <f t="shared" si="149"/>
        <v>95621.499528823173</v>
      </c>
      <c r="J209" s="5">
        <f t="shared" si="149"/>
        <v>35339.872759619786</v>
      </c>
      <c r="K209" s="5">
        <f t="shared" si="150"/>
        <v>179247.43123540469</v>
      </c>
      <c r="L209" s="5">
        <f t="shared" si="150"/>
        <v>32261.046196307405</v>
      </c>
      <c r="M209" s="5">
        <f t="shared" si="150"/>
        <v>8087.9962826582105</v>
      </c>
      <c r="N209" s="15">
        <f t="shared" si="151"/>
        <v>1.0895128548393807E-4</v>
      </c>
      <c r="O209" s="15">
        <f t="shared" si="151"/>
        <v>4.0205977650047409E-3</v>
      </c>
      <c r="P209" s="15">
        <f t="shared" si="151"/>
        <v>4.0091260776256021E-3</v>
      </c>
      <c r="Q209" s="5">
        <f t="shared" si="152"/>
        <v>5635.9910528870296</v>
      </c>
      <c r="R209" s="5">
        <f t="shared" si="152"/>
        <v>8788.8064333979546</v>
      </c>
      <c r="S209" s="5">
        <f t="shared" si="152"/>
        <v>5192.9206320964822</v>
      </c>
      <c r="T209" s="5">
        <f t="shared" si="178"/>
        <v>26.98071278736732</v>
      </c>
      <c r="U209" s="5">
        <f t="shared" si="178"/>
        <v>91.91245145396141</v>
      </c>
      <c r="V209" s="5">
        <f t="shared" si="178"/>
        <v>146.94225605786681</v>
      </c>
      <c r="W209" s="15">
        <f t="shared" si="154"/>
        <v>-1.0734613539272964E-2</v>
      </c>
      <c r="X209" s="15">
        <f t="shared" si="154"/>
        <v>-1.217998157191269E-2</v>
      </c>
      <c r="Y209" s="15">
        <f t="shared" si="154"/>
        <v>-9.7425357312937999E-3</v>
      </c>
      <c r="Z209" s="5">
        <f t="shared" si="159"/>
        <v>4234.2817150214078</v>
      </c>
      <c r="AA209" s="5">
        <f t="shared" si="159"/>
        <v>18174.517700159722</v>
      </c>
      <c r="AB209" s="5">
        <f t="shared" si="159"/>
        <v>44610.106732068722</v>
      </c>
      <c r="AC209" s="16">
        <f t="shared" si="165"/>
        <v>1.2440541409360164</v>
      </c>
      <c r="AD209" s="16">
        <f t="shared" si="165"/>
        <v>3.0089779957678147</v>
      </c>
      <c r="AE209" s="16">
        <f t="shared" si="165"/>
        <v>10.428503360425285</v>
      </c>
      <c r="AF209" s="15">
        <f t="shared" si="166"/>
        <v>-4.0504037456468023E-3</v>
      </c>
      <c r="AG209" s="15">
        <f t="shared" si="166"/>
        <v>2.9673830763510267E-4</v>
      </c>
      <c r="AH209" s="15">
        <f t="shared" si="166"/>
        <v>9.7937136394747881E-3</v>
      </c>
      <c r="AI209" s="1">
        <f t="shared" si="174"/>
        <v>413593.50412460789</v>
      </c>
      <c r="AJ209" s="1">
        <f t="shared" si="174"/>
        <v>182498.06130316184</v>
      </c>
      <c r="AK209" s="1">
        <f t="shared" si="174"/>
        <v>67514.120387501884</v>
      </c>
      <c r="AL209" s="14">
        <f t="shared" si="179"/>
        <v>75.039656054210809</v>
      </c>
      <c r="AM209" s="14">
        <f t="shared" si="179"/>
        <v>17.437815600748223</v>
      </c>
      <c r="AN209" s="14">
        <f t="shared" si="179"/>
        <v>5.5914807489576726</v>
      </c>
      <c r="AO209" s="11">
        <f t="shared" si="180"/>
        <v>4.4309519761312087E-3</v>
      </c>
      <c r="AP209" s="11">
        <f t="shared" si="180"/>
        <v>5.5818308417029412E-3</v>
      </c>
      <c r="AQ209" s="11">
        <f t="shared" si="180"/>
        <v>5.0634248569453892E-3</v>
      </c>
      <c r="AR209" s="1">
        <f t="shared" si="160"/>
        <v>208889.62783540195</v>
      </c>
      <c r="AS209" s="1">
        <f t="shared" si="157"/>
        <v>95621.499528823173</v>
      </c>
      <c r="AT209" s="1">
        <f t="shared" si="158"/>
        <v>35339.872759619786</v>
      </c>
      <c r="AU209" s="1">
        <f t="shared" si="167"/>
        <v>41777.92556708039</v>
      </c>
      <c r="AV209" s="1">
        <f t="shared" si="167"/>
        <v>19124.299905764634</v>
      </c>
      <c r="AW209" s="1">
        <f t="shared" si="167"/>
        <v>7067.9745519239577</v>
      </c>
      <c r="AX209" s="1">
        <f t="shared" si="168"/>
        <v>143397.94498832375</v>
      </c>
      <c r="AY209" s="1">
        <f t="shared" si="168"/>
        <v>25808.836957045922</v>
      </c>
      <c r="AZ209" s="1">
        <f t="shared" si="168"/>
        <v>6470.3970261265677</v>
      </c>
      <c r="BA209" s="1">
        <f t="shared" si="169"/>
        <v>13836.882780131724</v>
      </c>
      <c r="BB209" s="1">
        <f t="shared" si="169"/>
        <v>30109.635677706887</v>
      </c>
      <c r="BC209" s="1">
        <f t="shared" si="169"/>
        <v>38341.650565358461</v>
      </c>
      <c r="BD209" s="1">
        <f t="shared" si="170"/>
        <v>1036.1631491634873</v>
      </c>
      <c r="BE209" s="2">
        <f t="shared" si="175"/>
        <v>0.40250950903973925</v>
      </c>
      <c r="BF209" s="2">
        <f t="shared" si="175"/>
        <v>0.31839023806359795</v>
      </c>
      <c r="BG209" s="2">
        <f t="shared" si="175"/>
        <v>0.18099193288069168</v>
      </c>
      <c r="BH209" s="2">
        <f t="shared" si="163"/>
        <v>0.23224785377348223</v>
      </c>
      <c r="BI209" s="2">
        <f t="shared" si="171"/>
        <v>1.6201390486741196E-2</v>
      </c>
      <c r="BJ209" s="2">
        <f t="shared" si="171"/>
        <v>1.0137234369419459E-2</v>
      </c>
      <c r="BK209" s="2">
        <f t="shared" si="171"/>
        <v>3.2758079767888806E-3</v>
      </c>
      <c r="BL209" s="2">
        <f t="shared" si="164"/>
        <v>3384.3024291913898</v>
      </c>
      <c r="BM209" s="2">
        <f t="shared" si="164"/>
        <v>969.33755147901286</v>
      </c>
      <c r="BN209" s="2">
        <f t="shared" si="164"/>
        <v>115.76663708466657</v>
      </c>
      <c r="BO209" s="2">
        <f t="shared" si="172"/>
        <v>3971.3966713760046</v>
      </c>
      <c r="BP209" s="2">
        <f t="shared" si="172"/>
        <v>335.0289950056025</v>
      </c>
      <c r="BQ209" s="2">
        <f t="shared" si="172"/>
        <v>28.67615590761746</v>
      </c>
      <c r="BR209" s="11">
        <f t="shared" si="173"/>
        <v>3.1609400537224469E-2</v>
      </c>
      <c r="BS209" s="17">
        <f t="shared" si="161"/>
        <v>2.4991827307233555E-3</v>
      </c>
      <c r="BT209" s="17">
        <f t="shared" si="162"/>
        <v>1.2591884853719282E-2</v>
      </c>
      <c r="BU209" s="12">
        <f>(BU$3*temphigh!$I319+BU$4*temphigh!$I319^2+BU$5*temphigh!$I319^6)*(K209/K$56)^$BW$1</f>
        <v>-24.901950032766397</v>
      </c>
      <c r="BV209" s="12">
        <f>(BV$3*temphigh!$I319+BV$4*temphigh!$I319^2+BV$5*temphigh!$I319^6)*(L209/L$56)^$BW$1</f>
        <v>-18.037627080842071</v>
      </c>
      <c r="BW209" s="12">
        <f>(BW$3*temphigh!$I319+BW$4*temphigh!$I319^2+BW$5*temphigh!$I319^6)*(M209/M$56)^$BW$1</f>
        <v>-16.179414571415101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>
      <c r="A210" s="2">
        <f t="shared" si="146"/>
        <v>2164</v>
      </c>
      <c r="B210" s="5">
        <f t="shared" si="176"/>
        <v>1165.3720491324791</v>
      </c>
      <c r="C210" s="5">
        <f t="shared" si="176"/>
        <v>2964.0014180249209</v>
      </c>
      <c r="D210" s="5">
        <f t="shared" si="176"/>
        <v>4369.449264158633</v>
      </c>
      <c r="E210" s="15">
        <f t="shared" si="177"/>
        <v>1.5242745080641861E-6</v>
      </c>
      <c r="F210" s="15">
        <f t="shared" si="177"/>
        <v>3.0029229918462365E-6</v>
      </c>
      <c r="G210" s="15">
        <f t="shared" si="177"/>
        <v>6.1303604674620612E-6</v>
      </c>
      <c r="H210" s="5">
        <f t="shared" si="149"/>
        <v>208892.49821050258</v>
      </c>
      <c r="I210" s="5">
        <f t="shared" si="149"/>
        <v>95998.53189024367</v>
      </c>
      <c r="J210" s="5">
        <f t="shared" si="149"/>
        <v>35479.305637888669</v>
      </c>
      <c r="K210" s="5">
        <f t="shared" si="150"/>
        <v>179249.62106822914</v>
      </c>
      <c r="L210" s="5">
        <f t="shared" si="150"/>
        <v>32388.153158918813</v>
      </c>
      <c r="M210" s="5">
        <f t="shared" si="150"/>
        <v>8119.857559376067</v>
      </c>
      <c r="N210" s="15">
        <f t="shared" si="151"/>
        <v>1.2216815657328794E-5</v>
      </c>
      <c r="O210" s="15">
        <f t="shared" si="151"/>
        <v>3.9399516630045373E-3</v>
      </c>
      <c r="P210" s="15">
        <f t="shared" si="151"/>
        <v>3.9393288033739982E-3</v>
      </c>
      <c r="Q210" s="5">
        <f t="shared" si="152"/>
        <v>5575.5674804500341</v>
      </c>
      <c r="R210" s="5">
        <f t="shared" si="152"/>
        <v>8715.990816916561</v>
      </c>
      <c r="S210" s="5">
        <f t="shared" si="152"/>
        <v>5162.617388250671</v>
      </c>
      <c r="T210" s="5">
        <f t="shared" si="178"/>
        <v>26.691085262580813</v>
      </c>
      <c r="U210" s="5">
        <f t="shared" si="178"/>
        <v>90.792959489022834</v>
      </c>
      <c r="V210" s="5">
        <f t="shared" si="178"/>
        <v>145.51066587778612</v>
      </c>
      <c r="W210" s="15">
        <f t="shared" si="154"/>
        <v>-1.0734613539272964E-2</v>
      </c>
      <c r="X210" s="15">
        <f t="shared" si="154"/>
        <v>-1.217998157191269E-2</v>
      </c>
      <c r="Y210" s="15">
        <f t="shared" si="154"/>
        <v>-9.7425357312937999E-3</v>
      </c>
      <c r="Z210" s="5">
        <f t="shared" si="159"/>
        <v>4172.3231154028445</v>
      </c>
      <c r="AA210" s="5">
        <f t="shared" si="159"/>
        <v>18030.740615771338</v>
      </c>
      <c r="AB210" s="5">
        <f t="shared" si="159"/>
        <v>44787.261924940227</v>
      </c>
      <c r="AC210" s="16">
        <f t="shared" si="165"/>
        <v>1.2390152193837818</v>
      </c>
      <c r="AD210" s="16">
        <f t="shared" si="165"/>
        <v>3.0098708748059901</v>
      </c>
      <c r="AE210" s="16">
        <f t="shared" si="165"/>
        <v>10.530637136025591</v>
      </c>
      <c r="AF210" s="15">
        <f t="shared" si="166"/>
        <v>-4.0504037456468023E-3</v>
      </c>
      <c r="AG210" s="15">
        <f t="shared" si="166"/>
        <v>2.9673830763510267E-4</v>
      </c>
      <c r="AH210" s="15">
        <f t="shared" si="166"/>
        <v>9.7937136394747881E-3</v>
      </c>
      <c r="AI210" s="1">
        <f t="shared" si="174"/>
        <v>414012.07927922747</v>
      </c>
      <c r="AJ210" s="1">
        <f t="shared" si="174"/>
        <v>183372.55507861031</v>
      </c>
      <c r="AK210" s="1">
        <f t="shared" si="174"/>
        <v>67830.682900675645</v>
      </c>
      <c r="AL210" s="14">
        <f t="shared" si="179"/>
        <v>75.368828195369602</v>
      </c>
      <c r="AM210" s="14">
        <f t="shared" si="179"/>
        <v>17.534177188311087</v>
      </c>
      <c r="AN210" s="14">
        <f t="shared" si="179"/>
        <v>5.6195096711429624</v>
      </c>
      <c r="AO210" s="11">
        <f t="shared" si="180"/>
        <v>4.3866424563698964E-3</v>
      </c>
      <c r="AP210" s="11">
        <f t="shared" si="180"/>
        <v>5.5260125332859114E-3</v>
      </c>
      <c r="AQ210" s="11">
        <f t="shared" si="180"/>
        <v>5.0127906083759352E-3</v>
      </c>
      <c r="AR210" s="1">
        <f t="shared" si="160"/>
        <v>208892.49821050258</v>
      </c>
      <c r="AS210" s="1">
        <f t="shared" si="157"/>
        <v>95998.53189024367</v>
      </c>
      <c r="AT210" s="1">
        <f t="shared" si="158"/>
        <v>35479.305637888669</v>
      </c>
      <c r="AU210" s="1">
        <f t="shared" si="167"/>
        <v>41778.49964210052</v>
      </c>
      <c r="AV210" s="1">
        <f t="shared" si="167"/>
        <v>19199.706378048733</v>
      </c>
      <c r="AW210" s="1">
        <f t="shared" si="167"/>
        <v>7095.8611275777339</v>
      </c>
      <c r="AX210" s="1">
        <f t="shared" si="168"/>
        <v>143399.69685458331</v>
      </c>
      <c r="AY210" s="1">
        <f t="shared" si="168"/>
        <v>25910.522527135046</v>
      </c>
      <c r="AZ210" s="1">
        <f t="shared" si="168"/>
        <v>6495.8860475008532</v>
      </c>
      <c r="BA210" s="1">
        <f t="shared" si="169"/>
        <v>13836.918108387948</v>
      </c>
      <c r="BB210" s="1">
        <f t="shared" si="169"/>
        <v>30121.381171767342</v>
      </c>
      <c r="BC210" s="1">
        <f t="shared" si="169"/>
        <v>38359.064496376413</v>
      </c>
      <c r="BD210" s="1">
        <f t="shared" si="170"/>
        <v>1006.3405496464173</v>
      </c>
      <c r="BE210" s="2">
        <f t="shared" si="175"/>
        <v>0.40250950903973925</v>
      </c>
      <c r="BF210" s="2">
        <f t="shared" si="175"/>
        <v>0.31839023806359795</v>
      </c>
      <c r="BG210" s="2">
        <f t="shared" si="175"/>
        <v>0.18099193288069168</v>
      </c>
      <c r="BH210" s="2">
        <f t="shared" si="163"/>
        <v>0.23176995301956677</v>
      </c>
      <c r="BI210" s="2">
        <f t="shared" si="171"/>
        <v>1.6201390486741196E-2</v>
      </c>
      <c r="BJ210" s="2">
        <f t="shared" si="171"/>
        <v>1.0137234369419459E-2</v>
      </c>
      <c r="BK210" s="2">
        <f t="shared" si="171"/>
        <v>3.2758079767888806E-3</v>
      </c>
      <c r="BL210" s="2">
        <f t="shared" si="164"/>
        <v>3384.3489332592389</v>
      </c>
      <c r="BM210" s="2">
        <f t="shared" si="164"/>
        <v>973.15961689158814</v>
      </c>
      <c r="BN210" s="2">
        <f t="shared" si="164"/>
        <v>116.22339241952641</v>
      </c>
      <c r="BO210" s="2">
        <f t="shared" si="172"/>
        <v>4030.4269142719945</v>
      </c>
      <c r="BP210" s="2">
        <f t="shared" si="172"/>
        <v>339.03205723624728</v>
      </c>
      <c r="BQ210" s="2">
        <f t="shared" si="172"/>
        <v>28.675421665330401</v>
      </c>
      <c r="BR210" s="11">
        <f t="shared" si="173"/>
        <v>3.1523712596867676E-2</v>
      </c>
      <c r="BS210" s="17">
        <f t="shared" si="161"/>
        <v>2.4226056193573579E-3</v>
      </c>
      <c r="BT210" s="17">
        <f t="shared" si="162"/>
        <v>1.222513092594105E-2</v>
      </c>
      <c r="BU210" s="12">
        <f>(BU$3*temphigh!$I320+BU$4*temphigh!$I320^2+BU$5*temphigh!$I320^6)*(K210/K$56)^$BW$1</f>
        <v>-25.239128434289729</v>
      </c>
      <c r="BV210" s="12">
        <f>(BV$3*temphigh!$I320+BV$4*temphigh!$I320^2+BV$5*temphigh!$I320^6)*(L210/L$56)^$BW$1</f>
        <v>-18.2430537516071</v>
      </c>
      <c r="BW210" s="12">
        <f>(BW$3*temphigh!$I320+BW$4*temphigh!$I320^2+BW$5*temphigh!$I320^6)*(M210/M$56)^$BW$1</f>
        <v>-16.346776295587958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>
      <c r="A211" s="2">
        <f t="shared" si="146"/>
        <v>2165</v>
      </c>
      <c r="B211" s="5">
        <f t="shared" si="176"/>
        <v>1165.3737366620405</v>
      </c>
      <c r="C211" s="5">
        <f t="shared" si="176"/>
        <v>2964.0098736595269</v>
      </c>
      <c r="D211" s="5">
        <f t="shared" si="176"/>
        <v>4369.474711142715</v>
      </c>
      <c r="E211" s="15">
        <f t="shared" si="177"/>
        <v>1.4480607826609766E-6</v>
      </c>
      <c r="F211" s="15">
        <f t="shared" si="177"/>
        <v>2.8527768422539245E-6</v>
      </c>
      <c r="G211" s="15">
        <f t="shared" si="177"/>
        <v>5.8238424440889582E-6</v>
      </c>
      <c r="H211" s="5">
        <f t="shared" si="149"/>
        <v>208875.22532563625</v>
      </c>
      <c r="I211" s="5">
        <f t="shared" si="149"/>
        <v>96369.379003843511</v>
      </c>
      <c r="J211" s="5">
        <f t="shared" si="149"/>
        <v>35616.829994823369</v>
      </c>
      <c r="K211" s="5">
        <f t="shared" si="150"/>
        <v>179234.5397485221</v>
      </c>
      <c r="L211" s="5">
        <f t="shared" si="150"/>
        <v>32513.177456072597</v>
      </c>
      <c r="M211" s="5">
        <f t="shared" si="150"/>
        <v>8151.2841587104122</v>
      </c>
      <c r="N211" s="15">
        <f t="shared" si="151"/>
        <v>-8.4135852657096777E-5</v>
      </c>
      <c r="O211" s="15">
        <f t="shared" si="151"/>
        <v>3.8601860544602573E-3</v>
      </c>
      <c r="P211" s="15">
        <f t="shared" si="151"/>
        <v>3.8703387472673878E-3</v>
      </c>
      <c r="Q211" s="5">
        <f t="shared" si="152"/>
        <v>5515.2598352433752</v>
      </c>
      <c r="R211" s="5">
        <f t="shared" si="152"/>
        <v>8643.0904126289333</v>
      </c>
      <c r="S211" s="5">
        <f t="shared" si="152"/>
        <v>5132.1367042077181</v>
      </c>
      <c r="T211" s="5">
        <f t="shared" si="178"/>
        <v>26.404566777343224</v>
      </c>
      <c r="U211" s="5">
        <f t="shared" si="178"/>
        <v>89.687102915587118</v>
      </c>
      <c r="V211" s="5">
        <f t="shared" si="178"/>
        <v>144.09302301618743</v>
      </c>
      <c r="W211" s="15">
        <f t="shared" si="154"/>
        <v>-1.0734613539272964E-2</v>
      </c>
      <c r="X211" s="15">
        <f t="shared" si="154"/>
        <v>-1.217998157191269E-2</v>
      </c>
      <c r="Y211" s="15">
        <f t="shared" si="154"/>
        <v>-9.7425357312937999E-3</v>
      </c>
      <c r="Z211" s="5">
        <f t="shared" si="159"/>
        <v>4110.8731438039276</v>
      </c>
      <c r="AA211" s="5">
        <f t="shared" si="159"/>
        <v>17886.661284176698</v>
      </c>
      <c r="AB211" s="5">
        <f t="shared" si="159"/>
        <v>44961.980217069686</v>
      </c>
      <c r="AC211" s="16">
        <f t="shared" si="165"/>
        <v>1.2339967074982763</v>
      </c>
      <c r="AD211" s="16">
        <f t="shared" si="165"/>
        <v>3.0107640187955802</v>
      </c>
      <c r="AE211" s="16">
        <f t="shared" si="165"/>
        <v>10.633771180577044</v>
      </c>
      <c r="AF211" s="15">
        <f t="shared" si="166"/>
        <v>-4.0504037456468023E-3</v>
      </c>
      <c r="AG211" s="15">
        <f t="shared" si="166"/>
        <v>2.9673830763510267E-4</v>
      </c>
      <c r="AH211" s="15">
        <f t="shared" si="166"/>
        <v>9.7937136394747881E-3</v>
      </c>
      <c r="AI211" s="1">
        <f t="shared" si="174"/>
        <v>414389.37099340529</v>
      </c>
      <c r="AJ211" s="1">
        <f t="shared" si="174"/>
        <v>184235.005948798</v>
      </c>
      <c r="AK211" s="1">
        <f t="shared" si="174"/>
        <v>68143.475738185822</v>
      </c>
      <c r="AL211" s="14">
        <f t="shared" si="179"/>
        <v>75.696138136001778</v>
      </c>
      <c r="AM211" s="14">
        <f t="shared" si="179"/>
        <v>17.630102330385519</v>
      </c>
      <c r="AN211" s="14">
        <f t="shared" si="179"/>
        <v>5.6473974021931133</v>
      </c>
      <c r="AO211" s="11">
        <f t="shared" si="180"/>
        <v>4.342776031806197E-3</v>
      </c>
      <c r="AP211" s="11">
        <f t="shared" si="180"/>
        <v>5.4707524079530521E-3</v>
      </c>
      <c r="AQ211" s="11">
        <f t="shared" si="180"/>
        <v>4.9626627022921754E-3</v>
      </c>
      <c r="AR211" s="1">
        <f t="shared" si="160"/>
        <v>208875.22532563625</v>
      </c>
      <c r="AS211" s="1">
        <f t="shared" si="157"/>
        <v>96369.379003843511</v>
      </c>
      <c r="AT211" s="1">
        <f t="shared" si="158"/>
        <v>35616.829994823369</v>
      </c>
      <c r="AU211" s="1">
        <f t="shared" si="167"/>
        <v>41775.045065127255</v>
      </c>
      <c r="AV211" s="1">
        <f t="shared" si="167"/>
        <v>19273.875800768703</v>
      </c>
      <c r="AW211" s="1">
        <f t="shared" si="167"/>
        <v>7123.365998964674</v>
      </c>
      <c r="AX211" s="1">
        <f t="shared" si="168"/>
        <v>143387.63179881769</v>
      </c>
      <c r="AY211" s="1">
        <f t="shared" si="168"/>
        <v>26010.541964858079</v>
      </c>
      <c r="AZ211" s="1">
        <f t="shared" si="168"/>
        <v>6521.0273269683303</v>
      </c>
      <c r="BA211" s="1">
        <f t="shared" si="169"/>
        <v>13836.840091248438</v>
      </c>
      <c r="BB211" s="1">
        <f t="shared" si="169"/>
        <v>30132.886704182813</v>
      </c>
      <c r="BC211" s="1">
        <f t="shared" si="169"/>
        <v>38376.166598679702</v>
      </c>
      <c r="BD211" s="1">
        <f t="shared" si="170"/>
        <v>977.36827956950549</v>
      </c>
      <c r="BE211" s="2">
        <f t="shared" si="175"/>
        <v>0.40250950903973925</v>
      </c>
      <c r="BF211" s="2">
        <f t="shared" si="175"/>
        <v>0.31839023806359795</v>
      </c>
      <c r="BG211" s="2">
        <f t="shared" si="175"/>
        <v>0.18099193288069168</v>
      </c>
      <c r="BH211" s="2">
        <f t="shared" si="163"/>
        <v>0.23129438232935021</v>
      </c>
      <c r="BI211" s="2">
        <f t="shared" si="171"/>
        <v>1.6201390486741196E-2</v>
      </c>
      <c r="BJ211" s="2">
        <f t="shared" si="171"/>
        <v>1.0137234369419459E-2</v>
      </c>
      <c r="BK211" s="2">
        <f t="shared" si="171"/>
        <v>3.2758079767888806E-3</v>
      </c>
      <c r="BL211" s="2">
        <f t="shared" si="164"/>
        <v>3384.0690885066865</v>
      </c>
      <c r="BM211" s="2">
        <f t="shared" si="164"/>
        <v>976.91898099737239</v>
      </c>
      <c r="BN211" s="2">
        <f t="shared" si="164"/>
        <v>116.67389580497586</v>
      </c>
      <c r="BO211" s="2">
        <f t="shared" si="172"/>
        <v>4090.3361137819038</v>
      </c>
      <c r="BP211" s="2">
        <f t="shared" si="172"/>
        <v>343.08325109525481</v>
      </c>
      <c r="BQ211" s="2">
        <f t="shared" si="172"/>
        <v>28.674710823340192</v>
      </c>
      <c r="BR211" s="11">
        <f t="shared" si="173"/>
        <v>3.1438642354253393E-2</v>
      </c>
      <c r="BS211" s="17">
        <f t="shared" si="161"/>
        <v>2.3485699744685774E-3</v>
      </c>
      <c r="BT211" s="17">
        <f t="shared" si="162"/>
        <v>1.1869059151399077E-2</v>
      </c>
      <c r="BU211" s="12">
        <f>(BU$3*temphigh!$I321+BU$4*temphigh!$I321^2+BU$5*temphigh!$I321^6)*(K211/K$56)^$BW$1</f>
        <v>-25.577144005108146</v>
      </c>
      <c r="BV211" s="12">
        <f>(BV$3*temphigh!$I321+BV$4*temphigh!$I321^2+BV$5*temphigh!$I321^6)*(L211/L$56)^$BW$1</f>
        <v>-18.448505257926545</v>
      </c>
      <c r="BW211" s="12">
        <f>(BW$3*temphigh!$I321+BW$4*temphigh!$I321^2+BW$5*temphigh!$I321^6)*(M211/M$56)^$BW$1</f>
        <v>-16.514082412895949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>
      <c r="A212" s="2">
        <f t="shared" si="146"/>
        <v>2166</v>
      </c>
      <c r="B212" s="5">
        <f t="shared" si="176"/>
        <v>1165.3753398174454</v>
      </c>
      <c r="C212" s="5">
        <f t="shared" si="176"/>
        <v>2964.0179065353186</v>
      </c>
      <c r="D212" s="5">
        <f t="shared" si="176"/>
        <v>4369.4988859183823</v>
      </c>
      <c r="E212" s="15">
        <f t="shared" si="177"/>
        <v>1.3756577435279278E-6</v>
      </c>
      <c r="F212" s="15">
        <f t="shared" si="177"/>
        <v>2.7101380001412282E-6</v>
      </c>
      <c r="G212" s="15">
        <f t="shared" si="177"/>
        <v>5.53265032188451E-6</v>
      </c>
      <c r="H212" s="5">
        <f t="shared" si="149"/>
        <v>208837.8886520706</v>
      </c>
      <c r="I212" s="5">
        <f t="shared" si="149"/>
        <v>96734.041775064034</v>
      </c>
      <c r="J212" s="5">
        <f t="shared" si="149"/>
        <v>35752.448206005938</v>
      </c>
      <c r="K212" s="5">
        <f t="shared" si="150"/>
        <v>179202.25485875204</v>
      </c>
      <c r="L212" s="5">
        <f t="shared" si="150"/>
        <v>32636.119222416502</v>
      </c>
      <c r="M212" s="5">
        <f t="shared" si="150"/>
        <v>8182.276535468548</v>
      </c>
      <c r="N212" s="15">
        <f t="shared" si="151"/>
        <v>-1.8012649690934968E-4</v>
      </c>
      <c r="O212" s="15">
        <f t="shared" si="151"/>
        <v>3.7812904170935191E-3</v>
      </c>
      <c r="P212" s="15">
        <f t="shared" si="151"/>
        <v>3.8021465274300503E-3</v>
      </c>
      <c r="Q212" s="5">
        <f t="shared" si="152"/>
        <v>5455.080376465</v>
      </c>
      <c r="R212" s="5">
        <f t="shared" si="152"/>
        <v>8570.1249252049256</v>
      </c>
      <c r="S212" s="5">
        <f t="shared" si="152"/>
        <v>5101.4879319077245</v>
      </c>
      <c r="T212" s="5">
        <f t="shared" si="178"/>
        <v>26.121123957316517</v>
      </c>
      <c r="U212" s="5">
        <f t="shared" si="178"/>
        <v>88.594715654837032</v>
      </c>
      <c r="V212" s="5">
        <f t="shared" si="178"/>
        <v>142.68919159082208</v>
      </c>
      <c r="W212" s="15">
        <f t="shared" si="154"/>
        <v>-1.0734613539272964E-2</v>
      </c>
      <c r="X212" s="15">
        <f t="shared" si="154"/>
        <v>-1.217998157191269E-2</v>
      </c>
      <c r="Y212" s="15">
        <f t="shared" si="154"/>
        <v>-9.7425357312937999E-3</v>
      </c>
      <c r="Z212" s="5">
        <f t="shared" si="159"/>
        <v>4049.9376435158915</v>
      </c>
      <c r="AA212" s="5">
        <f t="shared" si="159"/>
        <v>17742.320806898355</v>
      </c>
      <c r="AB212" s="5">
        <f t="shared" si="159"/>
        <v>45134.264451959571</v>
      </c>
      <c r="AC212" s="16">
        <f t="shared" si="165"/>
        <v>1.2289985226121094</v>
      </c>
      <c r="AD212" s="16">
        <f t="shared" si="165"/>
        <v>3.0116574278152064</v>
      </c>
      <c r="AE212" s="16">
        <f t="shared" si="165"/>
        <v>10.737915290427315</v>
      </c>
      <c r="AF212" s="15">
        <f t="shared" si="166"/>
        <v>-4.0504037456468023E-3</v>
      </c>
      <c r="AG212" s="15">
        <f t="shared" si="166"/>
        <v>2.9673830763510267E-4</v>
      </c>
      <c r="AH212" s="15">
        <f t="shared" si="166"/>
        <v>9.7937136394747881E-3</v>
      </c>
      <c r="AI212" s="1">
        <f t="shared" si="174"/>
        <v>414725.478959192</v>
      </c>
      <c r="AJ212" s="1">
        <f t="shared" si="174"/>
        <v>185085.38115468691</v>
      </c>
      <c r="AK212" s="1">
        <f t="shared" si="174"/>
        <v>68452.49416333191</v>
      </c>
      <c r="AL212" s="14">
        <f t="shared" si="179"/>
        <v>76.021582196655132</v>
      </c>
      <c r="AM212" s="14">
        <f t="shared" si="179"/>
        <v>17.725587755914173</v>
      </c>
      <c r="AN212" s="14">
        <f t="shared" si="179"/>
        <v>5.6751432693614694</v>
      </c>
      <c r="AO212" s="11">
        <f t="shared" si="180"/>
        <v>4.2993482714881346E-3</v>
      </c>
      <c r="AP212" s="11">
        <f t="shared" si="180"/>
        <v>5.4160448838735213E-3</v>
      </c>
      <c r="AQ212" s="11">
        <f t="shared" si="180"/>
        <v>4.9130360752692535E-3</v>
      </c>
      <c r="AR212" s="1">
        <f t="shared" si="160"/>
        <v>208837.8886520706</v>
      </c>
      <c r="AS212" s="1">
        <f t="shared" si="157"/>
        <v>96734.041775064034</v>
      </c>
      <c r="AT212" s="1">
        <f t="shared" si="158"/>
        <v>35752.448206005938</v>
      </c>
      <c r="AU212" s="1">
        <f t="shared" si="167"/>
        <v>41767.577730414123</v>
      </c>
      <c r="AV212" s="1">
        <f t="shared" si="167"/>
        <v>19346.808355012807</v>
      </c>
      <c r="AW212" s="1">
        <f t="shared" si="167"/>
        <v>7150.4896412011876</v>
      </c>
      <c r="AX212" s="1">
        <f t="shared" si="168"/>
        <v>143361.80388700162</v>
      </c>
      <c r="AY212" s="1">
        <f t="shared" si="168"/>
        <v>26108.895377933201</v>
      </c>
      <c r="AZ212" s="1">
        <f t="shared" si="168"/>
        <v>6545.821228374838</v>
      </c>
      <c r="BA212" s="1">
        <f t="shared" si="169"/>
        <v>13836.649192119212</v>
      </c>
      <c r="BB212" s="1">
        <f t="shared" si="169"/>
        <v>30144.155044239174</v>
      </c>
      <c r="BC212" s="1">
        <f t="shared" si="169"/>
        <v>38392.960892001691</v>
      </c>
      <c r="BD212" s="1">
        <f t="shared" si="170"/>
        <v>949.22241828345648</v>
      </c>
      <c r="BE212" s="2">
        <f t="shared" si="175"/>
        <v>0.40250950903973925</v>
      </c>
      <c r="BF212" s="2">
        <f t="shared" si="175"/>
        <v>0.31839023806359795</v>
      </c>
      <c r="BG212" s="2">
        <f t="shared" si="175"/>
        <v>0.18099193288069168</v>
      </c>
      <c r="BH212" s="2">
        <f t="shared" si="163"/>
        <v>0.23082116402319119</v>
      </c>
      <c r="BI212" s="2">
        <f t="shared" si="171"/>
        <v>1.6201390486741196E-2</v>
      </c>
      <c r="BJ212" s="2">
        <f t="shared" si="171"/>
        <v>1.0137234369419459E-2</v>
      </c>
      <c r="BK212" s="2">
        <f t="shared" si="171"/>
        <v>3.2758079767888806E-3</v>
      </c>
      <c r="BL212" s="2">
        <f t="shared" si="164"/>
        <v>3383.4641824787736</v>
      </c>
      <c r="BM212" s="2">
        <f t="shared" si="164"/>
        <v>980.61565297503682</v>
      </c>
      <c r="BN212" s="2">
        <f t="shared" si="164"/>
        <v>117.11815502296555</v>
      </c>
      <c r="BO212" s="2">
        <f t="shared" si="172"/>
        <v>4151.1372978703912</v>
      </c>
      <c r="BP212" s="2">
        <f t="shared" si="172"/>
        <v>347.18315517823021</v>
      </c>
      <c r="BQ212" s="2">
        <f t="shared" si="172"/>
        <v>28.674023093516432</v>
      </c>
      <c r="BR212" s="11">
        <f t="shared" si="173"/>
        <v>3.1354176169736653E-2</v>
      </c>
      <c r="BS212" s="17">
        <f t="shared" si="161"/>
        <v>2.2769846678499252E-3</v>
      </c>
      <c r="BT212" s="17">
        <f t="shared" si="162"/>
        <v>1.1523358399416579E-2</v>
      </c>
      <c r="BU212" s="12">
        <f>(BU$3*temphigh!$I322+BU$4*temphigh!$I322^2+BU$5*temphigh!$I322^6)*(K212/K$56)^$BW$1</f>
        <v>-25.915985025461364</v>
      </c>
      <c r="BV212" s="12">
        <f>(BV$3*temphigh!$I322+BV$4*temphigh!$I322^2+BV$5*temphigh!$I322^6)*(L212/L$56)^$BW$1</f>
        <v>-18.65396894153244</v>
      </c>
      <c r="BW212" s="12">
        <f>(BW$3*temphigh!$I322+BW$4*temphigh!$I322^2+BW$5*temphigh!$I322^6)*(M212/M$56)^$BW$1</f>
        <v>-16.681322250812318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>
      <c r="A213" s="2">
        <f t="shared" si="146"/>
        <v>2167</v>
      </c>
      <c r="B213" s="5">
        <f t="shared" si="176"/>
        <v>1165.3768628171752</v>
      </c>
      <c r="C213" s="5">
        <f t="shared" si="176"/>
        <v>2964.0255377880021</v>
      </c>
      <c r="D213" s="5">
        <f t="shared" si="176"/>
        <v>4369.5218520823291</v>
      </c>
      <c r="E213" s="15">
        <f t="shared" si="177"/>
        <v>1.3068748563515314E-6</v>
      </c>
      <c r="F213" s="15">
        <f t="shared" si="177"/>
        <v>2.5746311001341667E-6</v>
      </c>
      <c r="G213" s="15">
        <f t="shared" si="177"/>
        <v>5.2560178057902845E-6</v>
      </c>
      <c r="H213" s="5">
        <f t="shared" si="149"/>
        <v>208780.56918606092</v>
      </c>
      <c r="I213" s="5">
        <f t="shared" si="149"/>
        <v>97092.522507523128</v>
      </c>
      <c r="J213" s="5">
        <f t="shared" si="149"/>
        <v>35886.163023032677</v>
      </c>
      <c r="K213" s="5">
        <f t="shared" si="150"/>
        <v>179152.83531659967</v>
      </c>
      <c r="L213" s="5">
        <f t="shared" si="150"/>
        <v>32756.979071098522</v>
      </c>
      <c r="M213" s="5">
        <f t="shared" si="150"/>
        <v>8212.8352341185455</v>
      </c>
      <c r="N213" s="15">
        <f t="shared" si="151"/>
        <v>-2.7577522498989371E-4</v>
      </c>
      <c r="O213" s="15">
        <f t="shared" si="151"/>
        <v>3.7032542949839709E-3</v>
      </c>
      <c r="P213" s="15">
        <f t="shared" si="151"/>
        <v>3.73474283318731E-3</v>
      </c>
      <c r="Q213" s="5">
        <f t="shared" si="152"/>
        <v>5395.041020309236</v>
      </c>
      <c r="R213" s="5">
        <f t="shared" si="152"/>
        <v>8497.1136299996979</v>
      </c>
      <c r="S213" s="5">
        <f t="shared" si="152"/>
        <v>5070.6802783326457</v>
      </c>
      <c r="T213" s="5">
        <f t="shared" si="178"/>
        <v>25.840723786423279</v>
      </c>
      <c r="U213" s="5">
        <f t="shared" si="178"/>
        <v>87.515633650792267</v>
      </c>
      <c r="V213" s="5">
        <f t="shared" si="178"/>
        <v>141.29903704327907</v>
      </c>
      <c r="W213" s="15">
        <f t="shared" si="154"/>
        <v>-1.0734613539272964E-2</v>
      </c>
      <c r="X213" s="15">
        <f t="shared" si="154"/>
        <v>-1.217998157191269E-2</v>
      </c>
      <c r="Y213" s="15">
        <f t="shared" si="154"/>
        <v>-9.7425357312937999E-3</v>
      </c>
      <c r="Z213" s="5">
        <f t="shared" si="159"/>
        <v>3989.5220758906112</v>
      </c>
      <c r="AA213" s="5">
        <f t="shared" si="159"/>
        <v>17597.75945125028</v>
      </c>
      <c r="AB213" s="5">
        <f t="shared" si="159"/>
        <v>45304.117961857119</v>
      </c>
      <c r="AC213" s="16">
        <f t="shared" si="165"/>
        <v>1.2240205823927268</v>
      </c>
      <c r="AD213" s="16">
        <f t="shared" si="165"/>
        <v>3.0125511019435129</v>
      </c>
      <c r="AE213" s="16">
        <f t="shared" si="165"/>
        <v>10.843079357866698</v>
      </c>
      <c r="AF213" s="15">
        <f t="shared" si="166"/>
        <v>-4.0504037456468023E-3</v>
      </c>
      <c r="AG213" s="15">
        <f t="shared" si="166"/>
        <v>2.9673830763510267E-4</v>
      </c>
      <c r="AH213" s="15">
        <f t="shared" si="166"/>
        <v>9.7937136394747881E-3</v>
      </c>
      <c r="AI213" s="1">
        <f t="shared" si="174"/>
        <v>415020.50879368692</v>
      </c>
      <c r="AJ213" s="1">
        <f t="shared" si="174"/>
        <v>185923.65139423101</v>
      </c>
      <c r="AK213" s="1">
        <f t="shared" si="174"/>
        <v>68757.734388199911</v>
      </c>
      <c r="AL213" s="14">
        <f t="shared" si="179"/>
        <v>76.345157022087989</v>
      </c>
      <c r="AM213" s="14">
        <f t="shared" si="179"/>
        <v>17.82063030900445</v>
      </c>
      <c r="AN213" s="14">
        <f t="shared" si="179"/>
        <v>5.702746631140017</v>
      </c>
      <c r="AO213" s="11">
        <f t="shared" si="180"/>
        <v>4.2563547887732528E-3</v>
      </c>
      <c r="AP213" s="11">
        <f t="shared" si="180"/>
        <v>5.3618844350347859E-3</v>
      </c>
      <c r="AQ213" s="11">
        <f t="shared" si="180"/>
        <v>4.8639057145165605E-3</v>
      </c>
      <c r="AR213" s="1">
        <f t="shared" si="160"/>
        <v>208780.56918606092</v>
      </c>
      <c r="AS213" s="1">
        <f t="shared" si="157"/>
        <v>97092.522507523128</v>
      </c>
      <c r="AT213" s="1">
        <f t="shared" si="158"/>
        <v>35886.163023032677</v>
      </c>
      <c r="AU213" s="1">
        <f t="shared" si="167"/>
        <v>41756.113837212186</v>
      </c>
      <c r="AV213" s="1">
        <f t="shared" si="167"/>
        <v>19418.504501504627</v>
      </c>
      <c r="AW213" s="1">
        <f t="shared" si="167"/>
        <v>7177.2326046065355</v>
      </c>
      <c r="AX213" s="1">
        <f t="shared" si="168"/>
        <v>143322.26825327973</v>
      </c>
      <c r="AY213" s="1">
        <f t="shared" si="168"/>
        <v>26205.583256878821</v>
      </c>
      <c r="AZ213" s="1">
        <f t="shared" si="168"/>
        <v>6570.2681872948369</v>
      </c>
      <c r="BA213" s="1">
        <f t="shared" si="169"/>
        <v>13836.34584849884</v>
      </c>
      <c r="BB213" s="1">
        <f t="shared" si="169"/>
        <v>30155.188920200293</v>
      </c>
      <c r="BC213" s="1">
        <f t="shared" si="169"/>
        <v>38409.451328462063</v>
      </c>
      <c r="BD213" s="1">
        <f t="shared" si="170"/>
        <v>921.87970413876815</v>
      </c>
      <c r="BE213" s="2">
        <f t="shared" si="175"/>
        <v>0.40250950903973925</v>
      </c>
      <c r="BF213" s="2">
        <f t="shared" si="175"/>
        <v>0.31839023806359795</v>
      </c>
      <c r="BG213" s="2">
        <f t="shared" si="175"/>
        <v>0.18099193288069168</v>
      </c>
      <c r="BH213" s="2">
        <f t="shared" si="163"/>
        <v>0.23035031989493857</v>
      </c>
      <c r="BI213" s="2">
        <f t="shared" si="171"/>
        <v>1.6201390486741196E-2</v>
      </c>
      <c r="BJ213" s="2">
        <f t="shared" si="171"/>
        <v>1.0137234369419459E-2</v>
      </c>
      <c r="BK213" s="2">
        <f t="shared" si="171"/>
        <v>3.2758079767888806E-3</v>
      </c>
      <c r="BL213" s="2">
        <f t="shared" si="164"/>
        <v>3382.5355274274593</v>
      </c>
      <c r="BM213" s="2">
        <f t="shared" si="164"/>
        <v>984.24965617689577</v>
      </c>
      <c r="BN213" s="2">
        <f t="shared" si="164"/>
        <v>117.55617908719661</v>
      </c>
      <c r="BO213" s="2">
        <f t="shared" si="172"/>
        <v>4212.8436841076345</v>
      </c>
      <c r="BP213" s="2">
        <f t="shared" si="172"/>
        <v>351.33235501942511</v>
      </c>
      <c r="BQ213" s="2">
        <f t="shared" si="172"/>
        <v>28.673358190876655</v>
      </c>
      <c r="BR213" s="11">
        <f t="shared" si="173"/>
        <v>3.1270300284709424E-2</v>
      </c>
      <c r="BS213" s="17">
        <f t="shared" si="161"/>
        <v>2.2077621058424713E-3</v>
      </c>
      <c r="BT213" s="17">
        <f t="shared" si="162"/>
        <v>1.118772660137532E-2</v>
      </c>
      <c r="BU213" s="12">
        <f>(BU$3*temphigh!$I323+BU$4*temphigh!$I323^2+BU$5*temphigh!$I323^6)*(K213/K$56)^$BW$1</f>
        <v>-26.255640462896224</v>
      </c>
      <c r="BV213" s="12">
        <f>(BV$3*temphigh!$I323+BV$4*temphigh!$I323^2+BV$5*temphigh!$I323^6)*(L213/L$56)^$BW$1</f>
        <v>-18.85943246965466</v>
      </c>
      <c r="BW213" s="12">
        <f>(BW$3*temphigh!$I323+BW$4*temphigh!$I323^2+BW$5*temphigh!$I323^6)*(M213/M$56)^$BW$1</f>
        <v>-16.848485402246066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>
      <c r="A214" s="2">
        <f t="shared" si="146"/>
        <v>2168</v>
      </c>
      <c r="B214" s="5">
        <f t="shared" si="176"/>
        <v>1165.3783096688092</v>
      </c>
      <c r="C214" s="5">
        <f t="shared" si="176"/>
        <v>2964.0327874967165</v>
      </c>
      <c r="D214" s="5">
        <f t="shared" si="176"/>
        <v>4369.5436700527534</v>
      </c>
      <c r="E214" s="15">
        <f t="shared" si="177"/>
        <v>1.2415311135339547E-6</v>
      </c>
      <c r="F214" s="15">
        <f t="shared" si="177"/>
        <v>2.4458995451274582E-6</v>
      </c>
      <c r="G214" s="15">
        <f t="shared" si="177"/>
        <v>4.9932169155007705E-6</v>
      </c>
      <c r="H214" s="5">
        <f t="shared" si="149"/>
        <v>208703.3493087391</v>
      </c>
      <c r="I214" s="5">
        <f t="shared" si="149"/>
        <v>97444.824868122945</v>
      </c>
      <c r="J214" s="5">
        <f t="shared" si="149"/>
        <v>36017.977563532375</v>
      </c>
      <c r="K214" s="5">
        <f t="shared" si="150"/>
        <v>179086.35125365501</v>
      </c>
      <c r="L214" s="5">
        <f t="shared" si="150"/>
        <v>32875.758081751956</v>
      </c>
      <c r="M214" s="5">
        <f t="shared" si="150"/>
        <v>8242.9608863704361</v>
      </c>
      <c r="N214" s="15">
        <f t="shared" si="151"/>
        <v>-3.7110248814742341E-4</v>
      </c>
      <c r="O214" s="15">
        <f t="shared" si="151"/>
        <v>3.6260672999066657E-3</v>
      </c>
      <c r="P214" s="15">
        <f t="shared" si="151"/>
        <v>3.66811842599013E-3</v>
      </c>
      <c r="Q214" s="5">
        <f t="shared" si="152"/>
        <v>5335.1533424429308</v>
      </c>
      <c r="R214" s="5">
        <f t="shared" si="152"/>
        <v>8424.0753741391163</v>
      </c>
      <c r="S214" s="5">
        <f t="shared" si="152"/>
        <v>5039.7228048444358</v>
      </c>
      <c r="T214" s="5">
        <f t="shared" si="178"/>
        <v>25.563333603000927</v>
      </c>
      <c r="U214" s="5">
        <f t="shared" si="178"/>
        <v>86.44969484567136</v>
      </c>
      <c r="V214" s="5">
        <f t="shared" si="178"/>
        <v>139.92242612608752</v>
      </c>
      <c r="W214" s="15">
        <f t="shared" si="154"/>
        <v>-1.0734613539272964E-2</v>
      </c>
      <c r="X214" s="15">
        <f t="shared" si="154"/>
        <v>-1.217998157191269E-2</v>
      </c>
      <c r="Y214" s="15">
        <f t="shared" si="154"/>
        <v>-9.7425357312937999E-3</v>
      </c>
      <c r="Z214" s="5">
        <f t="shared" si="159"/>
        <v>3929.6315285294359</v>
      </c>
      <c r="AA214" s="5">
        <f t="shared" si="159"/>
        <v>17453.01665065503</v>
      </c>
      <c r="AB214" s="5">
        <f t="shared" si="159"/>
        <v>45471.544554898021</v>
      </c>
      <c r="AC214" s="16">
        <f t="shared" si="165"/>
        <v>1.2190628048410546</v>
      </c>
      <c r="AD214" s="16">
        <f t="shared" si="165"/>
        <v>3.013445041259168</v>
      </c>
      <c r="AE214" s="16">
        <f t="shared" si="165"/>
        <v>10.949273372067744</v>
      </c>
      <c r="AF214" s="15">
        <f t="shared" si="166"/>
        <v>-4.0504037456468023E-3</v>
      </c>
      <c r="AG214" s="15">
        <f t="shared" si="166"/>
        <v>2.9673830763510267E-4</v>
      </c>
      <c r="AH214" s="15">
        <f t="shared" si="166"/>
        <v>9.7937136394747881E-3</v>
      </c>
      <c r="AI214" s="1">
        <f t="shared" si="174"/>
        <v>415274.57175153046</v>
      </c>
      <c r="AJ214" s="1">
        <f t="shared" si="174"/>
        <v>186749.79075631255</v>
      </c>
      <c r="AK214" s="1">
        <f t="shared" si="174"/>
        <v>69059.193553986464</v>
      </c>
      <c r="AL214" s="14">
        <f t="shared" si="179"/>
        <v>76.666859576031698</v>
      </c>
      <c r="AM214" s="14">
        <f t="shared" si="179"/>
        <v>17.915226947678047</v>
      </c>
      <c r="AN214" s="14">
        <f t="shared" si="179"/>
        <v>5.7302068768483823</v>
      </c>
      <c r="AO214" s="11">
        <f t="shared" si="180"/>
        <v>4.2137912408855204E-3</v>
      </c>
      <c r="AP214" s="11">
        <f t="shared" si="180"/>
        <v>5.3082655906844384E-3</v>
      </c>
      <c r="AQ214" s="11">
        <f t="shared" si="180"/>
        <v>4.8152666573713946E-3</v>
      </c>
      <c r="AR214" s="1">
        <f t="shared" si="160"/>
        <v>208703.3493087391</v>
      </c>
      <c r="AS214" s="1">
        <f t="shared" si="157"/>
        <v>97444.824868122945</v>
      </c>
      <c r="AT214" s="1">
        <f t="shared" si="158"/>
        <v>36017.977563532375</v>
      </c>
      <c r="AU214" s="1">
        <f t="shared" si="167"/>
        <v>41740.669861747825</v>
      </c>
      <c r="AV214" s="1">
        <f t="shared" si="167"/>
        <v>19488.964973624588</v>
      </c>
      <c r="AW214" s="1">
        <f t="shared" si="167"/>
        <v>7203.5955127064753</v>
      </c>
      <c r="AX214" s="1">
        <f t="shared" si="168"/>
        <v>143269.08100292401</v>
      </c>
      <c r="AY214" s="1">
        <f t="shared" si="168"/>
        <v>26300.606465401561</v>
      </c>
      <c r="AZ214" s="1">
        <f t="shared" si="168"/>
        <v>6594.3687090963494</v>
      </c>
      <c r="BA214" s="1">
        <f t="shared" si="169"/>
        <v>13835.930471696262</v>
      </c>
      <c r="BB214" s="1">
        <f t="shared" si="169"/>
        <v>30165.991020016172</v>
      </c>
      <c r="BC214" s="1">
        <f t="shared" si="169"/>
        <v>38425.641794214585</v>
      </c>
      <c r="BD214" s="1">
        <f t="shared" si="170"/>
        <v>895.31751695195476</v>
      </c>
      <c r="BE214" s="2">
        <f t="shared" si="175"/>
        <v>0.40250950903973925</v>
      </c>
      <c r="BF214" s="2">
        <f t="shared" si="175"/>
        <v>0.31839023806359795</v>
      </c>
      <c r="BG214" s="2">
        <f t="shared" si="175"/>
        <v>0.18099193288069168</v>
      </c>
      <c r="BH214" s="2">
        <f t="shared" si="163"/>
        <v>0.2298818712055436</v>
      </c>
      <c r="BI214" s="2">
        <f t="shared" si="171"/>
        <v>1.6201390486741196E-2</v>
      </c>
      <c r="BJ214" s="2">
        <f t="shared" si="171"/>
        <v>1.0137234369419459E-2</v>
      </c>
      <c r="BK214" s="2">
        <f t="shared" si="171"/>
        <v>3.2758079767888806E-3</v>
      </c>
      <c r="BL214" s="2">
        <f t="shared" si="164"/>
        <v>3381.2844580416304</v>
      </c>
      <c r="BM214" s="2">
        <f t="shared" si="164"/>
        <v>987.82102777519594</v>
      </c>
      <c r="BN214" s="2">
        <f t="shared" si="164"/>
        <v>117.98797821042228</v>
      </c>
      <c r="BO214" s="2">
        <f t="shared" si="172"/>
        <v>4275.4686822581834</v>
      </c>
      <c r="BP214" s="2">
        <f t="shared" si="172"/>
        <v>355.53144317504399</v>
      </c>
      <c r="BQ214" s="2">
        <f t="shared" si="172"/>
        <v>28.672715833554914</v>
      </c>
      <c r="BR214" s="11">
        <f t="shared" si="173"/>
        <v>3.1187000818602789E-2</v>
      </c>
      <c r="BS214" s="17">
        <f t="shared" si="161"/>
        <v>2.1408180815766344E-3</v>
      </c>
      <c r="BT214" s="17">
        <f t="shared" si="162"/>
        <v>1.0861870486772155E-2</v>
      </c>
      <c r="BU214" s="12">
        <f>(BU$3*temphigh!$I324+BU$4*temphigh!$I324^2+BU$5*temphigh!$I324^6)*(K214/K$56)^$BW$1</f>
        <v>-26.596099977755422</v>
      </c>
      <c r="BV214" s="12">
        <f>(BV$3*temphigh!$I324+BV$4*temphigh!$I324^2+BV$5*temphigh!$I324^6)*(L214/L$56)^$BW$1</f>
        <v>-19.064883832236035</v>
      </c>
      <c r="BW214" s="12">
        <f>(BW$3*temphigh!$I324+BW$4*temphigh!$I324^2+BW$5*temphigh!$I324^6)*(M214/M$56)^$BW$1</f>
        <v>-17.015561723154548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>
      <c r="A215" s="2">
        <f t="shared" si="146"/>
        <v>2169</v>
      </c>
      <c r="B215" s="5">
        <f t="shared" si="176"/>
        <v>1165.3796841795681</v>
      </c>
      <c r="C215" s="5">
        <f t="shared" si="176"/>
        <v>2964.0396747368409</v>
      </c>
      <c r="D215" s="5">
        <f t="shared" si="176"/>
        <v>4369.5643972281514</v>
      </c>
      <c r="E215" s="15">
        <f t="shared" si="177"/>
        <v>1.179454557857257E-6</v>
      </c>
      <c r="F215" s="15">
        <f t="shared" si="177"/>
        <v>2.3236045678710851E-6</v>
      </c>
      <c r="G215" s="15">
        <f t="shared" si="177"/>
        <v>4.7435560697257315E-6</v>
      </c>
      <c r="H215" s="5">
        <f t="shared" si="149"/>
        <v>208606.31264682638</v>
      </c>
      <c r="I215" s="5">
        <f t="shared" si="149"/>
        <v>97790.953852361068</v>
      </c>
      <c r="J215" s="5">
        <f t="shared" si="149"/>
        <v>36147.895301269891</v>
      </c>
      <c r="K215" s="5">
        <f t="shared" si="150"/>
        <v>179002.87389485945</v>
      </c>
      <c r="L215" s="5">
        <f t="shared" si="150"/>
        <v>32992.457788556203</v>
      </c>
      <c r="M215" s="5">
        <f t="shared" si="150"/>
        <v>8272.6542087811849</v>
      </c>
      <c r="N215" s="15">
        <f t="shared" si="151"/>
        <v>-4.661290947701735E-4</v>
      </c>
      <c r="O215" s="15">
        <f t="shared" si="151"/>
        <v>3.5497191126072636E-3</v>
      </c>
      <c r="P215" s="15">
        <f t="shared" si="151"/>
        <v>3.6022641402855271E-3</v>
      </c>
      <c r="Q215" s="5">
        <f t="shared" si="152"/>
        <v>5275.4285806525158</v>
      </c>
      <c r="R215" s="5">
        <f t="shared" si="152"/>
        <v>8351.0285779028582</v>
      </c>
      <c r="S215" s="5">
        <f t="shared" si="152"/>
        <v>5008.6244266426247</v>
      </c>
      <c r="T215" s="5">
        <f t="shared" si="178"/>
        <v>25.288921095997203</v>
      </c>
      <c r="U215" s="5">
        <f t="shared" si="178"/>
        <v>85.396739155553604</v>
      </c>
      <c r="V215" s="5">
        <f t="shared" si="178"/>
        <v>138.5592268899448</v>
      </c>
      <c r="W215" s="15">
        <f t="shared" si="154"/>
        <v>-1.0734613539272964E-2</v>
      </c>
      <c r="X215" s="15">
        <f t="shared" si="154"/>
        <v>-1.217998157191269E-2</v>
      </c>
      <c r="Y215" s="15">
        <f t="shared" si="154"/>
        <v>-9.7425357312937999E-3</v>
      </c>
      <c r="Z215" s="5">
        <f t="shared" si="159"/>
        <v>3870.2707234889581</v>
      </c>
      <c r="AA215" s="5">
        <f t="shared" si="159"/>
        <v>17308.131005601037</v>
      </c>
      <c r="AB215" s="5">
        <f t="shared" si="159"/>
        <v>45636.548502353777</v>
      </c>
      <c r="AC215" s="16">
        <f t="shared" ref="AC215:AE230" si="181">AC214*(1+AF215)</f>
        <v>1.2141251082901476</v>
      </c>
      <c r="AD215" s="16">
        <f t="shared" si="181"/>
        <v>3.0143392458408624</v>
      </c>
      <c r="AE215" s="16">
        <f t="shared" si="181"/>
        <v>11.056507420034102</v>
      </c>
      <c r="AF215" s="15">
        <f t="shared" si="166"/>
        <v>-4.0504037456468023E-3</v>
      </c>
      <c r="AG215" s="15">
        <f t="shared" si="166"/>
        <v>2.9673830763510267E-4</v>
      </c>
      <c r="AH215" s="15">
        <f t="shared" si="166"/>
        <v>9.7937136394747881E-3</v>
      </c>
      <c r="AI215" s="1">
        <f t="shared" si="174"/>
        <v>415487.78443812527</v>
      </c>
      <c r="AJ215" s="1">
        <f t="shared" si="174"/>
        <v>187563.7766543059</v>
      </c>
      <c r="AK215" s="1">
        <f t="shared" si="174"/>
        <v>69356.86971129429</v>
      </c>
      <c r="AL215" s="14">
        <f t="shared" si="179"/>
        <v>76.986687135965894</v>
      </c>
      <c r="AM215" s="14">
        <f t="shared" si="179"/>
        <v>18.009374742606152</v>
      </c>
      <c r="AN215" s="14">
        <f t="shared" si="179"/>
        <v>5.7575234262211712</v>
      </c>
      <c r="AO215" s="11">
        <f t="shared" si="180"/>
        <v>4.1716533284766651E-3</v>
      </c>
      <c r="AP215" s="11">
        <f t="shared" si="180"/>
        <v>5.2551829347775936E-3</v>
      </c>
      <c r="AQ215" s="11">
        <f t="shared" si="180"/>
        <v>4.7671139907976808E-3</v>
      </c>
      <c r="AR215" s="1">
        <f t="shared" si="160"/>
        <v>208606.31264682638</v>
      </c>
      <c r="AS215" s="1">
        <f t="shared" si="157"/>
        <v>97790.953852361068</v>
      </c>
      <c r="AT215" s="1">
        <f t="shared" si="158"/>
        <v>36147.895301269891</v>
      </c>
      <c r="AU215" s="1">
        <f t="shared" si="167"/>
        <v>41721.262529365282</v>
      </c>
      <c r="AV215" s="1">
        <f t="shared" si="167"/>
        <v>19558.190770472214</v>
      </c>
      <c r="AW215" s="1">
        <f t="shared" si="167"/>
        <v>7229.5790602539782</v>
      </c>
      <c r="AX215" s="1">
        <f t="shared" si="168"/>
        <v>143202.29911588758</v>
      </c>
      <c r="AY215" s="1">
        <f t="shared" si="168"/>
        <v>26393.966230844959</v>
      </c>
      <c r="AZ215" s="1">
        <f t="shared" si="168"/>
        <v>6618.1233670249485</v>
      </c>
      <c r="BA215" s="1">
        <f t="shared" si="169"/>
        <v>13835.403446526201</v>
      </c>
      <c r="BB215" s="1">
        <f t="shared" si="169"/>
        <v>30176.563992009906</v>
      </c>
      <c r="BC215" s="1">
        <f t="shared" si="169"/>
        <v>38441.536111033703</v>
      </c>
      <c r="BD215" s="1">
        <f t="shared" si="170"/>
        <v>869.51386090877224</v>
      </c>
      <c r="BE215" s="2">
        <f t="shared" si="175"/>
        <v>0.40250950903973925</v>
      </c>
      <c r="BF215" s="2">
        <f t="shared" si="175"/>
        <v>0.31839023806359795</v>
      </c>
      <c r="BG215" s="2">
        <f t="shared" si="175"/>
        <v>0.18099193288069168</v>
      </c>
      <c r="BH215" s="2">
        <f t="shared" si="163"/>
        <v>0.22941583867711118</v>
      </c>
      <c r="BI215" s="2">
        <f t="shared" si="171"/>
        <v>1.6201390486741196E-2</v>
      </c>
      <c r="BJ215" s="2">
        <f t="shared" si="171"/>
        <v>1.0137234369419459E-2</v>
      </c>
      <c r="BK215" s="2">
        <f t="shared" si="171"/>
        <v>3.2758079767888806E-3</v>
      </c>
      <c r="BL215" s="2">
        <f t="shared" si="164"/>
        <v>3379.7123291904522</v>
      </c>
      <c r="BM215" s="2">
        <f t="shared" si="164"/>
        <v>991.32981841046683</v>
      </c>
      <c r="BN215" s="2">
        <f t="shared" si="164"/>
        <v>118.41356377202921</v>
      </c>
      <c r="BO215" s="2">
        <f t="shared" si="172"/>
        <v>4339.0258968949365</v>
      </c>
      <c r="BP215" s="2">
        <f t="shared" si="172"/>
        <v>359.78101930755935</v>
      </c>
      <c r="BQ215" s="2">
        <f t="shared" si="172"/>
        <v>28.672095742771923</v>
      </c>
      <c r="BR215" s="11">
        <f t="shared" si="173"/>
        <v>3.1104263765493884E-2</v>
      </c>
      <c r="BS215" s="17">
        <f t="shared" si="161"/>
        <v>2.0760716338328123E-3</v>
      </c>
      <c r="BT215" s="17">
        <f t="shared" si="162"/>
        <v>1.0545505326963257E-2</v>
      </c>
      <c r="BU215" s="12">
        <f>(BU$3*temphigh!$I325+BU$4*temphigh!$I325^2+BU$5*temphigh!$I325^6)*(K215/K$56)^$BW$1</f>
        <v>-26.937353928753577</v>
      </c>
      <c r="BV215" s="12">
        <f>(BV$3*temphigh!$I325+BV$4*temphigh!$I325^2+BV$5*temphigh!$I325^6)*(L215/L$56)^$BW$1</f>
        <v>-19.270311339004824</v>
      </c>
      <c r="BW215" s="12">
        <f>(BW$3*temphigh!$I325+BW$4*temphigh!$I325^2+BW$5*temphigh!$I325^6)*(M215/M$56)^$BW$1</f>
        <v>-17.182541330038095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>
      <c r="A216" s="2">
        <f t="shared" si="146"/>
        <v>2170</v>
      </c>
      <c r="B216" s="5">
        <f t="shared" si="176"/>
        <v>1165.3809899663293</v>
      </c>
      <c r="C216" s="5">
        <f t="shared" si="176"/>
        <v>2964.0462176301621</v>
      </c>
      <c r="D216" s="5">
        <f t="shared" si="176"/>
        <v>4369.5840881381846</v>
      </c>
      <c r="E216" s="15">
        <f t="shared" si="177"/>
        <v>1.120481829964394E-6</v>
      </c>
      <c r="F216" s="15">
        <f t="shared" si="177"/>
        <v>2.2074243394775306E-6</v>
      </c>
      <c r="G216" s="15">
        <f t="shared" si="177"/>
        <v>4.5063782662394447E-6</v>
      </c>
      <c r="H216" s="5">
        <f t="shared" si="149"/>
        <v>208489.54393414204</v>
      </c>
      <c r="I216" s="5">
        <f t="shared" si="149"/>
        <v>98130.915749869571</v>
      </c>
      <c r="J216" s="5">
        <f t="shared" si="149"/>
        <v>36275.920056340779</v>
      </c>
      <c r="K216" s="5">
        <f t="shared" si="150"/>
        <v>178902.47543866822</v>
      </c>
      <c r="L216" s="5">
        <f t="shared" si="150"/>
        <v>33107.080168381442</v>
      </c>
      <c r="M216" s="5">
        <f t="shared" si="150"/>
        <v>8301.9160003846991</v>
      </c>
      <c r="N216" s="15">
        <f t="shared" si="151"/>
        <v>-5.6087622509459756E-4</v>
      </c>
      <c r="O216" s="15">
        <f t="shared" si="151"/>
        <v>3.4741994840103985E-3</v>
      </c>
      <c r="P216" s="15">
        <f t="shared" si="151"/>
        <v>3.537170884340135E-3</v>
      </c>
      <c r="Q216" s="5">
        <f t="shared" si="152"/>
        <v>5215.8776376517844</v>
      </c>
      <c r="R216" s="5">
        <f t="shared" si="152"/>
        <v>8277.9912363922831</v>
      </c>
      <c r="S216" s="5">
        <f t="shared" si="152"/>
        <v>4977.3939123374876</v>
      </c>
      <c r="T216" s="5">
        <f t="shared" si="178"/>
        <v>25.017454301206506</v>
      </c>
      <c r="U216" s="5">
        <f t="shared" si="178"/>
        <v>84.356608446337532</v>
      </c>
      <c r="V216" s="5">
        <f t="shared" si="178"/>
        <v>137.20930867106907</v>
      </c>
      <c r="W216" s="15">
        <f t="shared" si="154"/>
        <v>-1.0734613539272964E-2</v>
      </c>
      <c r="X216" s="15">
        <f t="shared" si="154"/>
        <v>-1.217998157191269E-2</v>
      </c>
      <c r="Y216" s="15">
        <f t="shared" si="154"/>
        <v>-9.7425357312937999E-3</v>
      </c>
      <c r="Z216" s="5">
        <f t="shared" si="159"/>
        <v>3811.444025493875</v>
      </c>
      <c r="AA216" s="5">
        <f t="shared" si="159"/>
        <v>17163.140285214617</v>
      </c>
      <c r="AB216" s="5">
        <f t="shared" si="159"/>
        <v>45799.134525990485</v>
      </c>
      <c r="AC216" s="16">
        <f t="shared" si="181"/>
        <v>1.2092074114038454</v>
      </c>
      <c r="AD216" s="16">
        <f t="shared" si="181"/>
        <v>3.0152337157673115</v>
      </c>
      <c r="AE216" s="16">
        <f t="shared" si="181"/>
        <v>11.164791687558644</v>
      </c>
      <c r="AF216" s="15">
        <f t="shared" si="166"/>
        <v>-4.0504037456468023E-3</v>
      </c>
      <c r="AG216" s="15">
        <f t="shared" si="166"/>
        <v>2.9673830763510267E-4</v>
      </c>
      <c r="AH216" s="15">
        <f t="shared" si="166"/>
        <v>9.7937136394747881E-3</v>
      </c>
      <c r="AI216" s="1">
        <f t="shared" ref="AI216:AK231" si="182">(1-$AI$5)*AI215+AU215</f>
        <v>415660.26852367807</v>
      </c>
      <c r="AJ216" s="1">
        <f t="shared" si="182"/>
        <v>188365.58975934752</v>
      </c>
      <c r="AK216" s="1">
        <f t="shared" si="182"/>
        <v>69650.761800418841</v>
      </c>
      <c r="AL216" s="14">
        <f t="shared" si="179"/>
        <v>77.304637287908648</v>
      </c>
      <c r="AM216" s="14">
        <f t="shared" si="179"/>
        <v>18.103070875831378</v>
      </c>
      <c r="AN216" s="14">
        <f t="shared" si="179"/>
        <v>5.7846957289938805</v>
      </c>
      <c r="AO216" s="11">
        <f t="shared" si="180"/>
        <v>4.1299367951918983E-3</v>
      </c>
      <c r="AP216" s="11">
        <f t="shared" si="180"/>
        <v>5.2026311054298177E-3</v>
      </c>
      <c r="AQ216" s="11">
        <f t="shared" si="180"/>
        <v>4.7194428508897041E-3</v>
      </c>
      <c r="AR216" s="1">
        <f t="shared" si="160"/>
        <v>208489.54393414204</v>
      </c>
      <c r="AS216" s="1">
        <f t="shared" si="157"/>
        <v>98130.915749869571</v>
      </c>
      <c r="AT216" s="1">
        <f t="shared" si="158"/>
        <v>36275.920056340779</v>
      </c>
      <c r="AU216" s="1">
        <f t="shared" si="167"/>
        <v>41697.908786828411</v>
      </c>
      <c r="AV216" s="1">
        <f t="shared" si="167"/>
        <v>19626.183149973916</v>
      </c>
      <c r="AW216" s="1">
        <f t="shared" si="167"/>
        <v>7255.1840112681566</v>
      </c>
      <c r="AX216" s="1">
        <f t="shared" si="168"/>
        <v>143121.98035093455</v>
      </c>
      <c r="AY216" s="1">
        <f t="shared" si="168"/>
        <v>26485.664134705152</v>
      </c>
      <c r="AZ216" s="1">
        <f t="shared" si="168"/>
        <v>6641.5328003077593</v>
      </c>
      <c r="BA216" s="1">
        <f t="shared" si="169"/>
        <v>13834.76513098133</v>
      </c>
      <c r="BB216" s="1">
        <f t="shared" si="169"/>
        <v>30186.910445544316</v>
      </c>
      <c r="BC216" s="1">
        <f t="shared" si="169"/>
        <v>38457.138037843004</v>
      </c>
      <c r="BD216" s="1">
        <f t="shared" si="170"/>
        <v>844.44734789508175</v>
      </c>
      <c r="BE216" s="2">
        <f t="shared" ref="BE216:BG231" si="183">BE215</f>
        <v>0.40250950903973925</v>
      </c>
      <c r="BF216" s="2">
        <f t="shared" si="183"/>
        <v>0.31839023806359795</v>
      </c>
      <c r="BG216" s="2">
        <f t="shared" si="183"/>
        <v>0.18099193288069168</v>
      </c>
      <c r="BH216" s="2">
        <f t="shared" si="163"/>
        <v>0.228952242487383</v>
      </c>
      <c r="BI216" s="2">
        <f t="shared" si="171"/>
        <v>1.6201390486741196E-2</v>
      </c>
      <c r="BJ216" s="2">
        <f t="shared" si="171"/>
        <v>1.0137234369419459E-2</v>
      </c>
      <c r="BK216" s="2">
        <f t="shared" si="171"/>
        <v>3.2758079767888806E-3</v>
      </c>
      <c r="BL216" s="2">
        <f t="shared" si="164"/>
        <v>3377.8205136796196</v>
      </c>
      <c r="BM216" s="2">
        <f t="shared" si="164"/>
        <v>994.77609184218306</v>
      </c>
      <c r="BN216" s="2">
        <f t="shared" si="164"/>
        <v>118.83294828591687</v>
      </c>
      <c r="BO216" s="2">
        <f t="shared" si="172"/>
        <v>4403.5291300376211</v>
      </c>
      <c r="BP216" s="2">
        <f t="shared" si="172"/>
        <v>364.0816902710431</v>
      </c>
      <c r="BQ216" s="2">
        <f t="shared" si="172"/>
        <v>28.671497642806489</v>
      </c>
      <c r="BR216" s="11">
        <f t="shared" si="173"/>
        <v>3.1022074990283838E-2</v>
      </c>
      <c r="BS216" s="17">
        <f t="shared" si="161"/>
        <v>2.0134449122062572E-3</v>
      </c>
      <c r="BT216" s="17">
        <f t="shared" si="162"/>
        <v>1.0238354686372094E-2</v>
      </c>
      <c r="BU216" s="12">
        <f>(BU$3*temphigh!$I326+BU$4*temphigh!$I326^2+BU$5*temphigh!$I326^6)*(K216/K$56)^$BW$1</f>
        <v>-27.279393378671124</v>
      </c>
      <c r="BV216" s="12">
        <f>(BV$3*temphigh!$I326+BV$4*temphigh!$I326^2+BV$5*temphigh!$I326^6)*(L216/L$56)^$BW$1</f>
        <v>-19.475703616413217</v>
      </c>
      <c r="BW216" s="12">
        <f>(BW$3*temphigh!$I326+BW$4*temphigh!$I326^2+BW$5*temphigh!$I326^6)*(M216/M$56)^$BW$1</f>
        <v>-17.349414597323666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>
      <c r="A217" s="2">
        <f t="shared" si="146"/>
        <v>2171</v>
      </c>
      <c r="B217" s="5">
        <f t="shared" si="176"/>
        <v>1165.3822304651421</v>
      </c>
      <c r="C217" s="5">
        <f t="shared" si="176"/>
        <v>2964.0524333925382</v>
      </c>
      <c r="D217" s="5">
        <f t="shared" si="176"/>
        <v>4369.6027945870137</v>
      </c>
      <c r="E217" s="15">
        <f t="shared" si="177"/>
        <v>1.0644577384661743E-6</v>
      </c>
      <c r="F217" s="15">
        <f t="shared" si="177"/>
        <v>2.097053122503654E-6</v>
      </c>
      <c r="G217" s="15">
        <f t="shared" si="177"/>
        <v>4.2810593529274726E-6</v>
      </c>
      <c r="H217" s="5">
        <f t="shared" si="149"/>
        <v>208353.12887387443</v>
      </c>
      <c r="I217" s="5">
        <f t="shared" si="149"/>
        <v>98464.718110206755</v>
      </c>
      <c r="J217" s="5">
        <f t="shared" si="149"/>
        <v>36402.055985463034</v>
      </c>
      <c r="K217" s="5">
        <f t="shared" si="150"/>
        <v>178785.22893790295</v>
      </c>
      <c r="L217" s="5">
        <f t="shared" si="150"/>
        <v>33219.62762902541</v>
      </c>
      <c r="M217" s="5">
        <f t="shared" si="150"/>
        <v>8330.7471403481468</v>
      </c>
      <c r="N217" s="15">
        <f t="shared" si="151"/>
        <v>-6.5536544688815646E-4</v>
      </c>
      <c r="O217" s="15">
        <f t="shared" si="151"/>
        <v>3.3994982363758641E-3</v>
      </c>
      <c r="P217" s="15">
        <f t="shared" si="151"/>
        <v>3.4728296410264647E-3</v>
      </c>
      <c r="Q217" s="5">
        <f t="shared" si="152"/>
        <v>5156.5110840404705</v>
      </c>
      <c r="R217" s="5">
        <f t="shared" si="152"/>
        <v>8204.9809214704892</v>
      </c>
      <c r="S217" s="5">
        <f t="shared" si="152"/>
        <v>4946.0398836351114</v>
      </c>
      <c r="T217" s="5">
        <f t="shared" si="178"/>
        <v>24.748901597546631</v>
      </c>
      <c r="U217" s="5">
        <f t="shared" si="178"/>
        <v>83.329146509992086</v>
      </c>
      <c r="V217" s="5">
        <f t="shared" si="178"/>
        <v>135.87254207867505</v>
      </c>
      <c r="W217" s="15">
        <f t="shared" si="154"/>
        <v>-1.0734613539272964E-2</v>
      </c>
      <c r="X217" s="15">
        <f t="shared" si="154"/>
        <v>-1.217998157191269E-2</v>
      </c>
      <c r="Y217" s="15">
        <f t="shared" si="154"/>
        <v>-9.7425357312937999E-3</v>
      </c>
      <c r="Z217" s="5">
        <f t="shared" si="159"/>
        <v>3753.1554501473811</v>
      </c>
      <c r="AA217" s="5">
        <f t="shared" si="159"/>
        <v>17018.081429421261</v>
      </c>
      <c r="AB217" s="5">
        <f t="shared" si="159"/>
        <v>45959.307785546254</v>
      </c>
      <c r="AC217" s="16">
        <f t="shared" si="181"/>
        <v>1.2043096331754313</v>
      </c>
      <c r="AD217" s="16">
        <f t="shared" si="181"/>
        <v>3.0161284511172526</v>
      </c>
      <c r="AE217" s="16">
        <f t="shared" si="181"/>
        <v>11.274136460190983</v>
      </c>
      <c r="AF217" s="15">
        <f t="shared" si="166"/>
        <v>-4.0504037456468023E-3</v>
      </c>
      <c r="AG217" s="15">
        <f t="shared" si="166"/>
        <v>2.9673830763510267E-4</v>
      </c>
      <c r="AH217" s="15">
        <f t="shared" si="166"/>
        <v>9.7937136394747881E-3</v>
      </c>
      <c r="AI217" s="1">
        <f t="shared" si="182"/>
        <v>415792.15045813867</v>
      </c>
      <c r="AJ217" s="1">
        <f t="shared" si="182"/>
        <v>189155.21393338669</v>
      </c>
      <c r="AK217" s="1">
        <f t="shared" si="182"/>
        <v>69940.86963164511</v>
      </c>
      <c r="AL217" s="14">
        <f t="shared" si="179"/>
        <v>77.6207079212232</v>
      </c>
      <c r="AM217" s="14">
        <f t="shared" si="179"/>
        <v>18.196312639477355</v>
      </c>
      <c r="AN217" s="14">
        <f t="shared" si="179"/>
        <v>5.8117232644876253</v>
      </c>
      <c r="AO217" s="11">
        <f t="shared" si="180"/>
        <v>4.0886374272399795E-3</v>
      </c>
      <c r="AP217" s="11">
        <f t="shared" si="180"/>
        <v>5.1506047943755198E-3</v>
      </c>
      <c r="AQ217" s="11">
        <f t="shared" si="180"/>
        <v>4.6722484223808069E-3</v>
      </c>
      <c r="AR217" s="1">
        <f t="shared" si="160"/>
        <v>208353.12887387443</v>
      </c>
      <c r="AS217" s="1">
        <f t="shared" si="157"/>
        <v>98464.718110206755</v>
      </c>
      <c r="AT217" s="1">
        <f t="shared" si="158"/>
        <v>36402.055985463034</v>
      </c>
      <c r="AU217" s="1">
        <f t="shared" si="167"/>
        <v>41670.62577477489</v>
      </c>
      <c r="AV217" s="1">
        <f t="shared" si="167"/>
        <v>19692.943622041352</v>
      </c>
      <c r="AW217" s="1">
        <f t="shared" si="167"/>
        <v>7280.4111970926069</v>
      </c>
      <c r="AX217" s="1">
        <f t="shared" si="168"/>
        <v>143028.18315032238</v>
      </c>
      <c r="AY217" s="1">
        <f t="shared" si="168"/>
        <v>26575.702103220327</v>
      </c>
      <c r="AZ217" s="1">
        <f t="shared" si="168"/>
        <v>6664.597712278518</v>
      </c>
      <c r="BA217" s="1">
        <f t="shared" si="169"/>
        <v>13834.015855880381</v>
      </c>
      <c r="BB217" s="1">
        <f t="shared" si="169"/>
        <v>30197.032951669342</v>
      </c>
      <c r="BC217" s="1">
        <f t="shared" si="169"/>
        <v>38472.451272188264</v>
      </c>
      <c r="BD217" s="1">
        <f t="shared" si="170"/>
        <v>820.09718124610288</v>
      </c>
      <c r="BE217" s="2">
        <f t="shared" si="183"/>
        <v>0.40250950903973925</v>
      </c>
      <c r="BF217" s="2">
        <f t="shared" si="183"/>
        <v>0.31839023806359795</v>
      </c>
      <c r="BG217" s="2">
        <f t="shared" si="183"/>
        <v>0.18099193288069168</v>
      </c>
      <c r="BH217" s="2">
        <f t="shared" si="163"/>
        <v>0.22849110226464775</v>
      </c>
      <c r="BI217" s="2">
        <f t="shared" si="171"/>
        <v>1.6201390486741196E-2</v>
      </c>
      <c r="BJ217" s="2">
        <f t="shared" si="171"/>
        <v>1.0137234369419459E-2</v>
      </c>
      <c r="BK217" s="2">
        <f t="shared" si="171"/>
        <v>3.2758079767888806E-3</v>
      </c>
      <c r="BL217" s="2">
        <f t="shared" si="164"/>
        <v>3375.6104000199516</v>
      </c>
      <c r="BM217" s="2">
        <f t="shared" si="164"/>
        <v>998.15992460198652</v>
      </c>
      <c r="BN217" s="2">
        <f t="shared" si="164"/>
        <v>119.24614536869522</v>
      </c>
      <c r="BO217" s="2">
        <f t="shared" si="172"/>
        <v>4468.9923838152517</v>
      </c>
      <c r="BP217" s="2">
        <f t="shared" si="172"/>
        <v>368.43407019753499</v>
      </c>
      <c r="BQ217" s="2">
        <f t="shared" si="172"/>
        <v>28.670921260968679</v>
      </c>
      <c r="BR217" s="11">
        <f t="shared" si="173"/>
        <v>3.0940420224445403E-2</v>
      </c>
      <c r="BS217" s="17">
        <f t="shared" si="161"/>
        <v>1.9528630482768582E-3</v>
      </c>
      <c r="BT217" s="17">
        <f t="shared" si="162"/>
        <v>9.9401501809437808E-3</v>
      </c>
      <c r="BU217" s="12">
        <f>(BU$3*temphigh!$I327+BU$4*temphigh!$I327^2+BU$5*temphigh!$I327^6)*(K217/K$56)^$BW$1</f>
        <v>-27.622210100196689</v>
      </c>
      <c r="BV217" s="12">
        <f>(BV$3*temphigh!$I327+BV$4*temphigh!$I327^2+BV$5*temphigh!$I327^6)*(L217/L$56)^$BW$1</f>
        <v>-19.681049604450045</v>
      </c>
      <c r="BW217" s="12">
        <f>(BW$3*temphigh!$I327+BW$4*temphigh!$I327^2+BW$5*temphigh!$I327^6)*(M217/M$56)^$BW$1</f>
        <v>-17.516172154644345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>
      <c r="A218" s="2">
        <f t="shared" si="146"/>
        <v>2172</v>
      </c>
      <c r="B218" s="5">
        <f t="shared" ref="B218:D233" si="184">B217*(1+E218)</f>
        <v>1165.383408940269</v>
      </c>
      <c r="C218" s="5">
        <f t="shared" si="184"/>
        <v>2964.0583383791782</v>
      </c>
      <c r="D218" s="5">
        <f t="shared" si="184"/>
        <v>4369.6205657894798</v>
      </c>
      <c r="E218" s="15">
        <f t="shared" ref="E218:G233" si="185">E217*$E$5</f>
        <v>1.0112348515428656E-6</v>
      </c>
      <c r="F218" s="15">
        <f t="shared" si="185"/>
        <v>1.9922004663784712E-6</v>
      </c>
      <c r="G218" s="15">
        <f t="shared" si="185"/>
        <v>4.0670063852810989E-6</v>
      </c>
      <c r="H218" s="5">
        <f t="shared" si="149"/>
        <v>208197.15400157296</v>
      </c>
      <c r="I218" s="5">
        <f t="shared" si="149"/>
        <v>98792.369708922794</v>
      </c>
      <c r="J218" s="5">
        <f t="shared" si="149"/>
        <v>36526.307572370868</v>
      </c>
      <c r="K218" s="5">
        <f t="shared" si="150"/>
        <v>178651.2081812587</v>
      </c>
      <c r="L218" s="5">
        <f t="shared" si="150"/>
        <v>33330.102997549286</v>
      </c>
      <c r="M218" s="5">
        <f t="shared" si="150"/>
        <v>8359.1485856556264</v>
      </c>
      <c r="N218" s="15">
        <f t="shared" si="151"/>
        <v>-7.4961873215373398E-4</v>
      </c>
      <c r="O218" s="15">
        <f t="shared" si="151"/>
        <v>3.3256052643813039E-3</v>
      </c>
      <c r="P218" s="15">
        <f t="shared" si="151"/>
        <v>3.4092314685585379E-3</v>
      </c>
      <c r="Q218" s="5">
        <f t="shared" si="152"/>
        <v>5097.3391614038574</v>
      </c>
      <c r="R218" s="5">
        <f t="shared" si="152"/>
        <v>8132.0147839619294</v>
      </c>
      <c r="S218" s="5">
        <f t="shared" si="152"/>
        <v>4914.5708151305198</v>
      </c>
      <c r="T218" s="5">
        <f t="shared" ref="T218:V233" si="186">T217*(1+W218)</f>
        <v>24.483231703375473</v>
      </c>
      <c r="U218" s="5">
        <f t="shared" si="186"/>
        <v>82.314199041097169</v>
      </c>
      <c r="V218" s="5">
        <f t="shared" si="186"/>
        <v>134.54879898257184</v>
      </c>
      <c r="W218" s="15">
        <f t="shared" si="154"/>
        <v>-1.0734613539272964E-2</v>
      </c>
      <c r="X218" s="15">
        <f t="shared" si="154"/>
        <v>-1.217998157191269E-2</v>
      </c>
      <c r="Y218" s="15">
        <f t="shared" si="154"/>
        <v>-9.7425357312937999E-3</v>
      </c>
      <c r="Z218" s="5">
        <f t="shared" si="159"/>
        <v>3695.4086721300123</v>
      </c>
      <c r="AA218" s="5">
        <f t="shared" si="159"/>
        <v>16872.990551671701</v>
      </c>
      <c r="AB218" s="5">
        <f t="shared" si="159"/>
        <v>46117.073866335129</v>
      </c>
      <c r="AC218" s="16">
        <f t="shared" si="181"/>
        <v>1.1994316929262989</v>
      </c>
      <c r="AD218" s="16">
        <f t="shared" si="181"/>
        <v>3.0170234519694472</v>
      </c>
      <c r="AE218" s="16">
        <f t="shared" si="181"/>
        <v>11.384552124214455</v>
      </c>
      <c r="AF218" s="15">
        <f t="shared" si="166"/>
        <v>-4.0504037456468023E-3</v>
      </c>
      <c r="AG218" s="15">
        <f t="shared" si="166"/>
        <v>2.9673830763510267E-4</v>
      </c>
      <c r="AH218" s="15">
        <f t="shared" si="166"/>
        <v>9.7937136394747881E-3</v>
      </c>
      <c r="AI218" s="1">
        <f t="shared" si="182"/>
        <v>415883.56118709967</v>
      </c>
      <c r="AJ218" s="1">
        <f t="shared" si="182"/>
        <v>189932.63616208939</v>
      </c>
      <c r="AK218" s="1">
        <f t="shared" si="182"/>
        <v>70227.193865573208</v>
      </c>
      <c r="AL218" s="14">
        <f t="shared" ref="AL218:AN233" si="187">AL217*(1+AO218)</f>
        <v>77.934897223443414</v>
      </c>
      <c r="AM218" s="14">
        <f t="shared" si="187"/>
        <v>18.289097434446994</v>
      </c>
      <c r="AN218" s="14">
        <f t="shared" si="187"/>
        <v>5.8386055411929032</v>
      </c>
      <c r="AO218" s="11">
        <f t="shared" ref="AO218:AQ233" si="188">AO$5*AO217</f>
        <v>4.0477510529675796E-3</v>
      </c>
      <c r="AP218" s="11">
        <f t="shared" si="188"/>
        <v>5.0990987464317643E-3</v>
      </c>
      <c r="AQ218" s="11">
        <f t="shared" si="188"/>
        <v>4.6255259381569984E-3</v>
      </c>
      <c r="AR218" s="1">
        <f t="shared" si="160"/>
        <v>208197.15400157296</v>
      </c>
      <c r="AS218" s="1">
        <f t="shared" si="157"/>
        <v>98792.369708922794</v>
      </c>
      <c r="AT218" s="1">
        <f t="shared" si="158"/>
        <v>36526.307572370868</v>
      </c>
      <c r="AU218" s="1">
        <f t="shared" si="167"/>
        <v>41639.430800314592</v>
      </c>
      <c r="AV218" s="1">
        <f t="shared" si="167"/>
        <v>19758.473941784559</v>
      </c>
      <c r="AW218" s="1">
        <f t="shared" si="167"/>
        <v>7305.261514474174</v>
      </c>
      <c r="AX218" s="1">
        <f t="shared" si="168"/>
        <v>142920.96654500699</v>
      </c>
      <c r="AY218" s="1">
        <f t="shared" si="168"/>
        <v>26664.082398039427</v>
      </c>
      <c r="AZ218" s="1">
        <f t="shared" si="168"/>
        <v>6687.3188685245013</v>
      </c>
      <c r="BA218" s="1">
        <f t="shared" si="169"/>
        <v>13833.155924491219</v>
      </c>
      <c r="BB218" s="1">
        <f t="shared" si="169"/>
        <v>30206.934043751047</v>
      </c>
      <c r="BC218" s="1">
        <f t="shared" si="169"/>
        <v>38487.479451657731</v>
      </c>
      <c r="BD218" s="1">
        <f t="shared" si="170"/>
        <v>796.44313990492174</v>
      </c>
      <c r="BE218" s="2">
        <f t="shared" si="183"/>
        <v>0.40250950903973925</v>
      </c>
      <c r="BF218" s="2">
        <f t="shared" si="183"/>
        <v>0.31839023806359795</v>
      </c>
      <c r="BG218" s="2">
        <f t="shared" si="183"/>
        <v>0.18099193288069168</v>
      </c>
      <c r="BH218" s="2">
        <f t="shared" si="163"/>
        <v>0.22803243708307117</v>
      </c>
      <c r="BI218" s="2">
        <f t="shared" si="171"/>
        <v>1.6201390486741196E-2</v>
      </c>
      <c r="BJ218" s="2">
        <f t="shared" si="171"/>
        <v>1.0137234369419459E-2</v>
      </c>
      <c r="BK218" s="2">
        <f t="shared" si="171"/>
        <v>3.2758079767888806E-3</v>
      </c>
      <c r="BL218" s="2">
        <f t="shared" si="164"/>
        <v>3373.0833902076756</v>
      </c>
      <c r="BM218" s="2">
        <f t="shared" si="164"/>
        <v>1001.4814056496859</v>
      </c>
      <c r="BN218" s="2">
        <f t="shared" si="164"/>
        <v>119.65316970821658</v>
      </c>
      <c r="BO218" s="2">
        <f t="shared" si="172"/>
        <v>4535.4298631518614</v>
      </c>
      <c r="BP218" s="2">
        <f t="shared" si="172"/>
        <v>372.83878058444765</v>
      </c>
      <c r="BQ218" s="2">
        <f t="shared" si="172"/>
        <v>28.670366327573827</v>
      </c>
      <c r="BR218" s="11">
        <f t="shared" si="173"/>
        <v>3.0859285061311387E-2</v>
      </c>
      <c r="BS218" s="17">
        <f t="shared" si="161"/>
        <v>1.8942540324994742E-3</v>
      </c>
      <c r="BT218" s="17">
        <f t="shared" si="162"/>
        <v>9.6506312436347389E-3</v>
      </c>
      <c r="BU218" s="12">
        <f>(BU$3*temphigh!$I328+BU$4*temphigh!$I328^2+BU$5*temphigh!$I328^6)*(K218/K$56)^$BW$1</f>
        <v>-27.965796581950496</v>
      </c>
      <c r="BV218" s="12">
        <f>(BV$3*temphigh!$I328+BV$4*temphigh!$I328^2+BV$5*temphigh!$I328^6)*(L218/L$56)^$BW$1</f>
        <v>-19.886338553336184</v>
      </c>
      <c r="BW218" s="12">
        <f>(BW$3*temphigh!$I328+BW$4*temphigh!$I328^2+BW$5*temphigh!$I328^6)*(M218/M$56)^$BW$1</f>
        <v>-17.682804884021529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>
      <c r="A219" s="2">
        <f t="shared" si="146"/>
        <v>2173</v>
      </c>
      <c r="B219" s="5">
        <f t="shared" si="184"/>
        <v>1165.3845284927718</v>
      </c>
      <c r="C219" s="5">
        <f t="shared" si="184"/>
        <v>2964.0639481276621</v>
      </c>
      <c r="D219" s="5">
        <f t="shared" si="184"/>
        <v>4369.6374485004844</v>
      </c>
      <c r="E219" s="15">
        <f t="shared" si="185"/>
        <v>9.6067310896572221E-7</v>
      </c>
      <c r="F219" s="15">
        <f t="shared" si="185"/>
        <v>1.8925904430595475E-6</v>
      </c>
      <c r="G219" s="15">
        <f t="shared" si="185"/>
        <v>3.8636560660170436E-6</v>
      </c>
      <c r="H219" s="5">
        <f t="shared" si="149"/>
        <v>208021.70654881236</v>
      </c>
      <c r="I219" s="5">
        <f t="shared" si="149"/>
        <v>99113.880513920129</v>
      </c>
      <c r="J219" s="5">
        <f t="shared" si="149"/>
        <v>36648.67961831596</v>
      </c>
      <c r="K219" s="5">
        <f t="shared" si="150"/>
        <v>178500.48757542143</v>
      </c>
      <c r="L219" s="5">
        <f t="shared" si="150"/>
        <v>33438.509508719711</v>
      </c>
      <c r="M219" s="5">
        <f t="shared" si="150"/>
        <v>8387.1213688203316</v>
      </c>
      <c r="N219" s="15">
        <f t="shared" si="151"/>
        <v>-8.4365847492251511E-4</v>
      </c>
      <c r="O219" s="15">
        <f t="shared" si="151"/>
        <v>3.2525105361480566E-3</v>
      </c>
      <c r="P219" s="15">
        <f t="shared" si="151"/>
        <v>3.3463675011957683E-3</v>
      </c>
      <c r="Q219" s="5">
        <f t="shared" si="152"/>
        <v>5038.3717855438754</v>
      </c>
      <c r="R219" s="5">
        <f t="shared" si="152"/>
        <v>8059.1095560993144</v>
      </c>
      <c r="S219" s="5">
        <f t="shared" si="152"/>
        <v>4882.9950342052052</v>
      </c>
      <c r="T219" s="5">
        <f t="shared" si="186"/>
        <v>24.220413672847261</v>
      </c>
      <c r="U219" s="5">
        <f t="shared" si="186"/>
        <v>81.311613613669849</v>
      </c>
      <c r="V219" s="5">
        <f t="shared" si="186"/>
        <v>133.23795250088148</v>
      </c>
      <c r="W219" s="15">
        <f t="shared" si="154"/>
        <v>-1.0734613539272964E-2</v>
      </c>
      <c r="X219" s="15">
        <f t="shared" si="154"/>
        <v>-1.217998157191269E-2</v>
      </c>
      <c r="Y219" s="15">
        <f t="shared" si="154"/>
        <v>-9.7425357312937999E-3</v>
      </c>
      <c r="Z219" s="5">
        <f t="shared" si="159"/>
        <v>3638.2070333782481</v>
      </c>
      <c r="AA219" s="5">
        <f t="shared" si="159"/>
        <v>16727.902942207806</v>
      </c>
      <c r="AB219" s="5">
        <f t="shared" si="159"/>
        <v>46272.43876698341</v>
      </c>
      <c r="AC219" s="16">
        <f t="shared" si="181"/>
        <v>1.1945735103046227</v>
      </c>
      <c r="AD219" s="16">
        <f t="shared" si="181"/>
        <v>3.0179187184026799</v>
      </c>
      <c r="AE219" s="16">
        <f t="shared" si="181"/>
        <v>11.496049167632686</v>
      </c>
      <c r="AF219" s="15">
        <f t="shared" si="166"/>
        <v>-4.0504037456468023E-3</v>
      </c>
      <c r="AG219" s="15">
        <f t="shared" si="166"/>
        <v>2.9673830763510267E-4</v>
      </c>
      <c r="AH219" s="15">
        <f t="shared" si="166"/>
        <v>9.7937136394747881E-3</v>
      </c>
      <c r="AI219" s="1">
        <f t="shared" si="182"/>
        <v>415934.6358687043</v>
      </c>
      <c r="AJ219" s="1">
        <f t="shared" si="182"/>
        <v>190697.846487665</v>
      </c>
      <c r="AK219" s="1">
        <f t="shared" si="182"/>
        <v>70509.73599349006</v>
      </c>
      <c r="AL219" s="14">
        <f t="shared" si="187"/>
        <v>78.247203675119536</v>
      </c>
      <c r="AM219" s="14">
        <f t="shared" si="187"/>
        <v>18.381422769110337</v>
      </c>
      <c r="AN219" s="14">
        <f t="shared" si="187"/>
        <v>5.8653420963526237</v>
      </c>
      <c r="AO219" s="11">
        <f t="shared" si="188"/>
        <v>4.0072735424379041E-3</v>
      </c>
      <c r="AP219" s="11">
        <f t="shared" si="188"/>
        <v>5.0481077589674466E-3</v>
      </c>
      <c r="AQ219" s="11">
        <f t="shared" si="188"/>
        <v>4.5792706787754281E-3</v>
      </c>
      <c r="AR219" s="1">
        <f t="shared" si="160"/>
        <v>208021.70654881236</v>
      </c>
      <c r="AS219" s="1">
        <f t="shared" si="157"/>
        <v>99113.880513920129</v>
      </c>
      <c r="AT219" s="1">
        <f t="shared" si="158"/>
        <v>36648.67961831596</v>
      </c>
      <c r="AU219" s="1">
        <f t="shared" si="167"/>
        <v>41604.341309762473</v>
      </c>
      <c r="AV219" s="1">
        <f t="shared" si="167"/>
        <v>19822.776102784028</v>
      </c>
      <c r="AW219" s="1">
        <f t="shared" si="167"/>
        <v>7329.7359236631928</v>
      </c>
      <c r="AX219" s="1">
        <f t="shared" si="168"/>
        <v>142800.39006033714</v>
      </c>
      <c r="AY219" s="1">
        <f t="shared" si="168"/>
        <v>26750.80760697577</v>
      </c>
      <c r="AZ219" s="1">
        <f t="shared" si="168"/>
        <v>6709.6970950562645</v>
      </c>
      <c r="BA219" s="1">
        <f t="shared" si="169"/>
        <v>13832.185612127885</v>
      </c>
      <c r="BB219" s="1">
        <f t="shared" si="169"/>
        <v>30216.616218083123</v>
      </c>
      <c r="BC219" s="1">
        <f t="shared" si="169"/>
        <v>38502.226155252269</v>
      </c>
      <c r="BD219" s="1">
        <f t="shared" si="170"/>
        <v>773.46556298124028</v>
      </c>
      <c r="BE219" s="2">
        <f t="shared" si="183"/>
        <v>0.40250950903973925</v>
      </c>
      <c r="BF219" s="2">
        <f t="shared" si="183"/>
        <v>0.31839023806359795</v>
      </c>
      <c r="BG219" s="2">
        <f t="shared" si="183"/>
        <v>0.18099193288069168</v>
      </c>
      <c r="BH219" s="2">
        <f t="shared" si="163"/>
        <v>0.22757626545843856</v>
      </c>
      <c r="BI219" s="2">
        <f t="shared" si="171"/>
        <v>1.6201390486741196E-2</v>
      </c>
      <c r="BJ219" s="2">
        <f t="shared" si="171"/>
        <v>1.0137234369419459E-2</v>
      </c>
      <c r="BK219" s="2">
        <f t="shared" si="171"/>
        <v>3.2758079767888806E-3</v>
      </c>
      <c r="BL219" s="2">
        <f t="shared" si="164"/>
        <v>3370.2408975155972</v>
      </c>
      <c r="BM219" s="2">
        <f t="shared" si="164"/>
        <v>1004.7406360322447</v>
      </c>
      <c r="BN219" s="2">
        <f t="shared" si="164"/>
        <v>120.05403703245949</v>
      </c>
      <c r="BO219" s="2">
        <f t="shared" si="172"/>
        <v>4602.8559784748286</v>
      </c>
      <c r="BP219" s="2">
        <f t="shared" si="172"/>
        <v>377.29645038302749</v>
      </c>
      <c r="BQ219" s="2">
        <f t="shared" si="172"/>
        <v>28.669832575918242</v>
      </c>
      <c r="BR219" s="11">
        <f t="shared" si="173"/>
        <v>3.0778654950897238E-2</v>
      </c>
      <c r="BS219" s="17">
        <f t="shared" si="161"/>
        <v>1.8375485965446889E-3</v>
      </c>
      <c r="BT219" s="17">
        <f t="shared" si="162"/>
        <v>9.3695448967327562E-3</v>
      </c>
      <c r="BU219" s="12">
        <f>(BU$3*temphigh!$I329+BU$4*temphigh!$I329^2+BU$5*temphigh!$I329^6)*(K219/K$56)^$BW$1</f>
        <v>-28.310146034721409</v>
      </c>
      <c r="BV219" s="12">
        <f>(BV$3*temphigh!$I329+BV$4*temphigh!$I329^2+BV$5*temphigh!$I329^6)*(L219/L$56)^$BW$1</f>
        <v>-20.091560020110368</v>
      </c>
      <c r="BW219" s="12">
        <f>(BW$3*temphigh!$I329+BW$4*temphigh!$I329^2+BW$5*temphigh!$I329^6)*(M219/M$56)^$BW$1</f>
        <v>-17.849303916956156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>
      <c r="A220" s="2">
        <f t="shared" si="146"/>
        <v>2174</v>
      </c>
      <c r="B220" s="5">
        <f t="shared" si="184"/>
        <v>1165.385592068671</v>
      </c>
      <c r="C220" s="5">
        <f t="shared" si="184"/>
        <v>2964.0692773988076</v>
      </c>
      <c r="D220" s="5">
        <f t="shared" si="184"/>
        <v>4369.6534871379063</v>
      </c>
      <c r="E220" s="15">
        <f t="shared" si="185"/>
        <v>9.1263945351743604E-7</v>
      </c>
      <c r="F220" s="15">
        <f t="shared" si="185"/>
        <v>1.7979609209065701E-6</v>
      </c>
      <c r="G220" s="15">
        <f t="shared" si="185"/>
        <v>3.6704732627161914E-6</v>
      </c>
      <c r="H220" s="5">
        <f t="shared" si="149"/>
        <v>207826.87430746926</v>
      </c>
      <c r="I220" s="5">
        <f t="shared" si="149"/>
        <v>99429.261652128655</v>
      </c>
      <c r="J220" s="5">
        <f t="shared" si="149"/>
        <v>36769.177232679351</v>
      </c>
      <c r="K220" s="5">
        <f t="shared" si="150"/>
        <v>178333.14202774438</v>
      </c>
      <c r="L220" s="5">
        <f t="shared" si="150"/>
        <v>33544.850793563528</v>
      </c>
      <c r="M220" s="5">
        <f t="shared" si="150"/>
        <v>8414.6665956258494</v>
      </c>
      <c r="N220" s="15">
        <f t="shared" si="151"/>
        <v>-9.3750751020404977E-4</v>
      </c>
      <c r="O220" s="15">
        <f t="shared" si="151"/>
        <v>3.1802040942072729E-3</v>
      </c>
      <c r="P220" s="15">
        <f t="shared" si="151"/>
        <v>3.2842289498657973E-3</v>
      </c>
      <c r="Q220" s="5">
        <f t="shared" si="152"/>
        <v>4979.618549832242</v>
      </c>
      <c r="R220" s="5">
        <f t="shared" si="152"/>
        <v>7986.2815542057442</v>
      </c>
      <c r="S220" s="5">
        <f t="shared" si="152"/>
        <v>4851.3207210251685</v>
      </c>
      <c r="T220" s="5">
        <f t="shared" si="186"/>
        <v>23.960416892307922</v>
      </c>
      <c r="U220" s="5">
        <f t="shared" si="186"/>
        <v>80.321239658272859</v>
      </c>
      <c r="V220" s="5">
        <f t="shared" si="186"/>
        <v>131.9398769878772</v>
      </c>
      <c r="W220" s="15">
        <f t="shared" si="154"/>
        <v>-1.0734613539272964E-2</v>
      </c>
      <c r="X220" s="15">
        <f t="shared" si="154"/>
        <v>-1.217998157191269E-2</v>
      </c>
      <c r="Y220" s="15">
        <f t="shared" si="154"/>
        <v>-9.7425357312937999E-3</v>
      </c>
      <c r="Z220" s="5">
        <f t="shared" si="159"/>
        <v>3581.5535512345978</v>
      </c>
      <c r="AA220" s="5">
        <f t="shared" si="159"/>
        <v>16582.853071844278</v>
      </c>
      <c r="AB220" s="5">
        <f t="shared" si="159"/>
        <v>46425.408887305421</v>
      </c>
      <c r="AC220" s="16">
        <f t="shared" si="181"/>
        <v>1.1897350052840343</v>
      </c>
      <c r="AD220" s="16">
        <f t="shared" si="181"/>
        <v>3.0188142504957591</v>
      </c>
      <c r="AE220" s="16">
        <f t="shared" si="181"/>
        <v>11.608638181165803</v>
      </c>
      <c r="AF220" s="15">
        <f t="shared" si="166"/>
        <v>-4.0504037456468023E-3</v>
      </c>
      <c r="AG220" s="15">
        <f t="shared" si="166"/>
        <v>2.9673830763510267E-4</v>
      </c>
      <c r="AH220" s="15">
        <f t="shared" si="166"/>
        <v>9.7937136394747881E-3</v>
      </c>
      <c r="AI220" s="1">
        <f t="shared" si="182"/>
        <v>415945.51359159639</v>
      </c>
      <c r="AJ220" s="1">
        <f t="shared" si="182"/>
        <v>191450.83794168252</v>
      </c>
      <c r="AK220" s="1">
        <f t="shared" si="182"/>
        <v>70788.498317804246</v>
      </c>
      <c r="AL220" s="14">
        <f t="shared" si="187"/>
        <v>78.557626044686018</v>
      </c>
      <c r="AM220" s="14">
        <f t="shared" si="187"/>
        <v>18.473286257982927</v>
      </c>
      <c r="AN220" s="14">
        <f t="shared" si="187"/>
        <v>5.8919324955446104</v>
      </c>
      <c r="AO220" s="11">
        <f t="shared" si="188"/>
        <v>3.9672008070135252E-3</v>
      </c>
      <c r="AP220" s="11">
        <f t="shared" si="188"/>
        <v>4.9976266813777717E-3</v>
      </c>
      <c r="AQ220" s="11">
        <f t="shared" si="188"/>
        <v>4.5334779719876737E-3</v>
      </c>
      <c r="AR220" s="1">
        <f t="shared" si="160"/>
        <v>207826.87430746926</v>
      </c>
      <c r="AS220" s="1">
        <f t="shared" si="157"/>
        <v>99429.261652128655</v>
      </c>
      <c r="AT220" s="1">
        <f t="shared" si="158"/>
        <v>36769.177232679351</v>
      </c>
      <c r="AU220" s="1">
        <f t="shared" si="167"/>
        <v>41565.374861493852</v>
      </c>
      <c r="AV220" s="1">
        <f t="shared" si="167"/>
        <v>19885.852330425732</v>
      </c>
      <c r="AW220" s="1">
        <f t="shared" si="167"/>
        <v>7353.8354465358707</v>
      </c>
      <c r="AX220" s="1">
        <f t="shared" si="168"/>
        <v>142666.51362219549</v>
      </c>
      <c r="AY220" s="1">
        <f t="shared" si="168"/>
        <v>26835.880634850819</v>
      </c>
      <c r="AZ220" s="1">
        <f t="shared" si="168"/>
        <v>6731.7332765006795</v>
      </c>
      <c r="BA220" s="1">
        <f t="shared" si="169"/>
        <v>13831.105165720493</v>
      </c>
      <c r="BB220" s="1">
        <f t="shared" si="169"/>
        <v>30226.081934481655</v>
      </c>
      <c r="BC220" s="1">
        <f t="shared" si="169"/>
        <v>38516.694904707307</v>
      </c>
      <c r="BD220" s="1">
        <f t="shared" si="170"/>
        <v>751.14533470146807</v>
      </c>
      <c r="BE220" s="2">
        <f t="shared" si="183"/>
        <v>0.40250950903973925</v>
      </c>
      <c r="BF220" s="2">
        <f t="shared" si="183"/>
        <v>0.31839023806359795</v>
      </c>
      <c r="BG220" s="2">
        <f t="shared" si="183"/>
        <v>0.18099193288069168</v>
      </c>
      <c r="BH220" s="2">
        <f t="shared" si="163"/>
        <v>0.22712260534430342</v>
      </c>
      <c r="BI220" s="2">
        <f t="shared" si="171"/>
        <v>1.6201390486741196E-2</v>
      </c>
      <c r="BJ220" s="2">
        <f t="shared" si="171"/>
        <v>1.0137234369419459E-2</v>
      </c>
      <c r="BK220" s="2">
        <f t="shared" si="171"/>
        <v>3.2758079767888806E-3</v>
      </c>
      <c r="BL220" s="2">
        <f t="shared" si="164"/>
        <v>3367.0843442941905</v>
      </c>
      <c r="BM220" s="2">
        <f t="shared" si="164"/>
        <v>1007.9377285459587</v>
      </c>
      <c r="BN220" s="2">
        <f t="shared" si="164"/>
        <v>120.44876407877511</v>
      </c>
      <c r="BO220" s="2">
        <f t="shared" si="172"/>
        <v>4671.2853484447987</v>
      </c>
      <c r="BP220" s="2">
        <f t="shared" si="172"/>
        <v>381.80771608788331</v>
      </c>
      <c r="BQ220" s="2">
        <f t="shared" si="172"/>
        <v>28.669319742254686</v>
      </c>
      <c r="BR220" s="11">
        <f t="shared" si="173"/>
        <v>3.069851519421804E-2</v>
      </c>
      <c r="BS220" s="17">
        <f t="shared" si="161"/>
        <v>1.7826801008333098E-3</v>
      </c>
      <c r="BT220" s="17">
        <f t="shared" si="162"/>
        <v>9.0966455308085017E-3</v>
      </c>
      <c r="BU220" s="12">
        <f>(BU$3*temphigh!$I330+BU$4*temphigh!$I330^2+BU$5*temphigh!$I330^6)*(K220/K$56)^$BW$1</f>
        <v>-28.655252397951898</v>
      </c>
      <c r="BV220" s="12">
        <f>(BV$3*temphigh!$I330+BV$4*temphigh!$I330^2+BV$5*temphigh!$I330^6)*(L220/L$56)^$BW$1</f>
        <v>-20.296703865113276</v>
      </c>
      <c r="BW220" s="12">
        <f>(BW$3*temphigh!$I330+BW$4*temphigh!$I330^2+BW$5*temphigh!$I330^6)*(M220/M$56)^$BW$1</f>
        <v>-18.01566063143553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>
      <c r="A221" s="2">
        <f t="shared" si="146"/>
        <v>2175</v>
      </c>
      <c r="B221" s="5">
        <f t="shared" si="184"/>
        <v>1165.3866024666975</v>
      </c>
      <c r="C221" s="5">
        <f t="shared" si="184"/>
        <v>2964.074340215499</v>
      </c>
      <c r="D221" s="5">
        <f t="shared" si="184"/>
        <v>4369.6687238993836</v>
      </c>
      <c r="E221" s="15">
        <f t="shared" si="185"/>
        <v>8.6700748084156423E-7</v>
      </c>
      <c r="F221" s="15">
        <f t="shared" si="185"/>
        <v>1.7080628748612415E-6</v>
      </c>
      <c r="G221" s="15">
        <f t="shared" si="185"/>
        <v>3.4869495995803815E-6</v>
      </c>
      <c r="H221" s="5">
        <f t="shared" si="149"/>
        <v>207612.74549454905</v>
      </c>
      <c r="I221" s="5">
        <f t="shared" si="149"/>
        <v>99738.525376514037</v>
      </c>
      <c r="J221" s="5">
        <f t="shared" si="149"/>
        <v>36887.80582370027</v>
      </c>
      <c r="K221" s="5">
        <f t="shared" si="150"/>
        <v>178149.24682942877</v>
      </c>
      <c r="L221" s="5">
        <f t="shared" si="150"/>
        <v>33649.130868041146</v>
      </c>
      <c r="M221" s="5">
        <f t="shared" si="150"/>
        <v>8441.7854428979481</v>
      </c>
      <c r="N221" s="15">
        <f t="shared" si="151"/>
        <v>-1.0311891341375778E-3</v>
      </c>
      <c r="O221" s="15">
        <f t="shared" si="151"/>
        <v>3.1086760564047466E-3</v>
      </c>
      <c r="P221" s="15">
        <f t="shared" si="151"/>
        <v>3.2228071028026495E-3</v>
      </c>
      <c r="Q221" s="5">
        <f t="shared" si="152"/>
        <v>4921.088728676541</v>
      </c>
      <c r="R221" s="5">
        <f t="shared" si="152"/>
        <v>7913.5466816002254</v>
      </c>
      <c r="S221" s="5">
        <f t="shared" si="152"/>
        <v>4819.5559086360727</v>
      </c>
      <c r="T221" s="5">
        <f t="shared" si="186"/>
        <v>23.703211076729129</v>
      </c>
      <c r="U221" s="5">
        <f t="shared" si="186"/>
        <v>79.342928439401916</v>
      </c>
      <c r="V221" s="5">
        <f t="shared" si="186"/>
        <v>130.65444802194028</v>
      </c>
      <c r="W221" s="15">
        <f t="shared" si="154"/>
        <v>-1.0734613539272964E-2</v>
      </c>
      <c r="X221" s="15">
        <f t="shared" si="154"/>
        <v>-1.217998157191269E-2</v>
      </c>
      <c r="Y221" s="15">
        <f t="shared" si="154"/>
        <v>-9.7425357312937999E-3</v>
      </c>
      <c r="Z221" s="5">
        <f t="shared" si="159"/>
        <v>3525.4509265612201</v>
      </c>
      <c r="AA221" s="5">
        <f t="shared" si="159"/>
        <v>16437.874596242331</v>
      </c>
      <c r="AB221" s="5">
        <f t="shared" si="159"/>
        <v>46575.99101632255</v>
      </c>
      <c r="AC221" s="16">
        <f t="shared" si="181"/>
        <v>1.1849160981623048</v>
      </c>
      <c r="AD221" s="16">
        <f t="shared" si="181"/>
        <v>3.0197100483275161</v>
      </c>
      <c r="AE221" s="16">
        <f t="shared" si="181"/>
        <v>11.722329859256414</v>
      </c>
      <c r="AF221" s="15">
        <f t="shared" si="166"/>
        <v>-4.0504037456468023E-3</v>
      </c>
      <c r="AG221" s="15">
        <f t="shared" si="166"/>
        <v>2.9673830763510267E-4</v>
      </c>
      <c r="AH221" s="15">
        <f t="shared" si="166"/>
        <v>9.7937136394747881E-3</v>
      </c>
      <c r="AI221" s="1">
        <f t="shared" si="182"/>
        <v>415916.33709393058</v>
      </c>
      <c r="AJ221" s="1">
        <f t="shared" si="182"/>
        <v>192191.60647793999</v>
      </c>
      <c r="AK221" s="1">
        <f t="shared" si="182"/>
        <v>71063.483932559684</v>
      </c>
      <c r="AL221" s="14">
        <f t="shared" si="187"/>
        <v>78.86616338335314</v>
      </c>
      <c r="AM221" s="14">
        <f t="shared" si="187"/>
        <v>18.564685620395597</v>
      </c>
      <c r="AN221" s="14">
        <f t="shared" si="187"/>
        <v>5.918376332263791</v>
      </c>
      <c r="AO221" s="11">
        <f t="shared" si="188"/>
        <v>3.9275287989433902E-3</v>
      </c>
      <c r="AP221" s="11">
        <f t="shared" si="188"/>
        <v>4.9476504145639939E-3</v>
      </c>
      <c r="AQ221" s="11">
        <f t="shared" si="188"/>
        <v>4.4881431922677972E-3</v>
      </c>
      <c r="AR221" s="1">
        <f t="shared" si="160"/>
        <v>207612.74549454905</v>
      </c>
      <c r="AS221" s="1">
        <f t="shared" si="157"/>
        <v>99738.525376514037</v>
      </c>
      <c r="AT221" s="1">
        <f t="shared" si="158"/>
        <v>36887.80582370027</v>
      </c>
      <c r="AU221" s="1">
        <f t="shared" si="167"/>
        <v>41522.549098909811</v>
      </c>
      <c r="AV221" s="1">
        <f t="shared" si="167"/>
        <v>19947.705075302809</v>
      </c>
      <c r="AW221" s="1">
        <f t="shared" si="167"/>
        <v>7377.5611647400547</v>
      </c>
      <c r="AX221" s="1">
        <f t="shared" si="168"/>
        <v>142519.39746354302</v>
      </c>
      <c r="AY221" s="1">
        <f t="shared" si="168"/>
        <v>26919.304694432918</v>
      </c>
      <c r="AZ221" s="1">
        <f t="shared" si="168"/>
        <v>6753.4283543183583</v>
      </c>
      <c r="BA221" s="1">
        <f t="shared" si="169"/>
        <v>13829.914803356802</v>
      </c>
      <c r="BB221" s="1">
        <f t="shared" si="169"/>
        <v>30235.333616864096</v>
      </c>
      <c r="BC221" s="1">
        <f t="shared" si="169"/>
        <v>38530.889165769469</v>
      </c>
      <c r="BD221" s="1">
        <f t="shared" si="170"/>
        <v>729.46386974140137</v>
      </c>
      <c r="BE221" s="2">
        <f t="shared" si="183"/>
        <v>0.40250950903973925</v>
      </c>
      <c r="BF221" s="2">
        <f t="shared" si="183"/>
        <v>0.31839023806359795</v>
      </c>
      <c r="BG221" s="2">
        <f t="shared" si="183"/>
        <v>0.18099193288069168</v>
      </c>
      <c r="BH221" s="2">
        <f t="shared" si="163"/>
        <v>0.22667147412853564</v>
      </c>
      <c r="BI221" s="2">
        <f t="shared" si="171"/>
        <v>1.6201390486741196E-2</v>
      </c>
      <c r="BJ221" s="2">
        <f t="shared" si="171"/>
        <v>1.0137234369419459E-2</v>
      </c>
      <c r="BK221" s="2">
        <f t="shared" si="171"/>
        <v>3.2758079767888806E-3</v>
      </c>
      <c r="BL221" s="2">
        <f t="shared" si="164"/>
        <v>3363.6151597816079</v>
      </c>
      <c r="BM221" s="2">
        <f t="shared" si="164"/>
        <v>1011.0728074020129</v>
      </c>
      <c r="BN221" s="2">
        <f t="shared" si="164"/>
        <v>120.83736856351666</v>
      </c>
      <c r="BO221" s="2">
        <f t="shared" si="172"/>
        <v>4740.7328027064596</v>
      </c>
      <c r="BP221" s="2">
        <f t="shared" si="172"/>
        <v>386.37322182759351</v>
      </c>
      <c r="BQ221" s="2">
        <f t="shared" si="172"/>
        <v>28.668827565770549</v>
      </c>
      <c r="BR221" s="11">
        <f t="shared" si="173"/>
        <v>3.0618850937112557E-2</v>
      </c>
      <c r="BS221" s="17">
        <f t="shared" si="161"/>
        <v>1.729584427020731E-3</v>
      </c>
      <c r="BT221" s="17">
        <f t="shared" si="162"/>
        <v>8.831694690105342E-3</v>
      </c>
      <c r="BU221" s="12">
        <f>(BU$3*temphigh!$I331+BU$4*temphigh!$I331^2+BU$5*temphigh!$I331^6)*(K221/K$56)^$BW$1</f>
        <v>-29.001110346505847</v>
      </c>
      <c r="BV221" s="12">
        <f>(BV$3*temphigh!$I331+BV$4*temphigh!$I331^2+BV$5*temphigh!$I331^6)*(L221/L$56)^$BW$1</f>
        <v>-20.501760248377256</v>
      </c>
      <c r="BW221" s="12">
        <f>(BW$3*temphigh!$I331+BW$4*temphigh!$I331^2+BW$5*temphigh!$I331^6)*(M221/M$56)^$BW$1</f>
        <v>-18.181866648861558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>
      <c r="A222" s="2">
        <f t="shared" si="146"/>
        <v>2176</v>
      </c>
      <c r="B222" s="5">
        <f t="shared" si="184"/>
        <v>1165.3875623456547</v>
      </c>
      <c r="C222" s="5">
        <f t="shared" si="184"/>
        <v>2964.0791498995704</v>
      </c>
      <c r="D222" s="5">
        <f t="shared" si="184"/>
        <v>4369.6831988732602</v>
      </c>
      <c r="E222" s="15">
        <f t="shared" si="185"/>
        <v>8.2365710679948601E-7</v>
      </c>
      <c r="F222" s="15">
        <f t="shared" si="185"/>
        <v>1.6226597311181794E-6</v>
      </c>
      <c r="G222" s="15">
        <f t="shared" si="185"/>
        <v>3.3126021196013625E-6</v>
      </c>
      <c r="H222" s="5">
        <f t="shared" si="149"/>
        <v>207379.40861748441</v>
      </c>
      <c r="I222" s="5">
        <f t="shared" si="149"/>
        <v>100041.68503343601</v>
      </c>
      <c r="J222" s="5">
        <f t="shared" si="149"/>
        <v>37004.571089323901</v>
      </c>
      <c r="K222" s="5">
        <f t="shared" si="150"/>
        <v>177948.87753914055</v>
      </c>
      <c r="L222" s="5">
        <f t="shared" si="150"/>
        <v>33751.35412184443</v>
      </c>
      <c r="M222" s="5">
        <f t="shared" si="150"/>
        <v>8468.4791563071849</v>
      </c>
      <c r="N222" s="15">
        <f t="shared" si="151"/>
        <v>-1.1247271254537505E-3</v>
      </c>
      <c r="O222" s="15">
        <f t="shared" si="151"/>
        <v>3.0379166167520122E-3</v>
      </c>
      <c r="P222" s="15">
        <f t="shared" si="151"/>
        <v>3.1620933260858575E-3</v>
      </c>
      <c r="Q222" s="5">
        <f t="shared" si="152"/>
        <v>4862.7912810901562</v>
      </c>
      <c r="R222" s="5">
        <f t="shared" si="152"/>
        <v>7840.920431714927</v>
      </c>
      <c r="S222" s="5">
        <f t="shared" si="152"/>
        <v>4787.7084831516049</v>
      </c>
      <c r="T222" s="5">
        <f t="shared" si="186"/>
        <v>23.448766266180627</v>
      </c>
      <c r="U222" s="5">
        <f t="shared" si="186"/>
        <v>78.376533033148419</v>
      </c>
      <c r="V222" s="5">
        <f t="shared" si="186"/>
        <v>129.38154239363405</v>
      </c>
      <c r="W222" s="15">
        <f t="shared" si="154"/>
        <v>-1.0734613539272964E-2</v>
      </c>
      <c r="X222" s="15">
        <f t="shared" si="154"/>
        <v>-1.217998157191269E-2</v>
      </c>
      <c r="Y222" s="15">
        <f t="shared" si="154"/>
        <v>-9.7425357312937999E-3</v>
      </c>
      <c r="Z222" s="5">
        <f t="shared" si="159"/>
        <v>3469.9015518096071</v>
      </c>
      <c r="AA222" s="5">
        <f t="shared" si="159"/>
        <v>16293.00036065198</v>
      </c>
      <c r="AB222" s="5">
        <f t="shared" si="159"/>
        <v>46724.192320433787</v>
      </c>
      <c r="AC222" s="16">
        <f t="shared" si="181"/>
        <v>1.1801167095600311</v>
      </c>
      <c r="AD222" s="16">
        <f t="shared" si="181"/>
        <v>3.0206061119768055</v>
      </c>
      <c r="AE222" s="16">
        <f t="shared" si="181"/>
        <v>11.837135001085436</v>
      </c>
      <c r="AF222" s="15">
        <f t="shared" si="166"/>
        <v>-4.0504037456468023E-3</v>
      </c>
      <c r="AG222" s="15">
        <f t="shared" si="166"/>
        <v>2.9673830763510267E-4</v>
      </c>
      <c r="AH222" s="15">
        <f t="shared" si="166"/>
        <v>9.7937136394747881E-3</v>
      </c>
      <c r="AI222" s="1">
        <f t="shared" si="182"/>
        <v>415847.25248344737</v>
      </c>
      <c r="AJ222" s="1">
        <f t="shared" si="182"/>
        <v>192920.1509054488</v>
      </c>
      <c r="AK222" s="1">
        <f t="shared" si="182"/>
        <v>71334.696704043774</v>
      </c>
      <c r="AL222" s="14">
        <f t="shared" si="187"/>
        <v>79.172815020023933</v>
      </c>
      <c r="AM222" s="14">
        <f t="shared" si="187"/>
        <v>18.655618679156536</v>
      </c>
      <c r="AN222" s="14">
        <f t="shared" si="187"/>
        <v>5.9446732275042704</v>
      </c>
      <c r="AO222" s="11">
        <f t="shared" si="188"/>
        <v>3.8882535109539562E-3</v>
      </c>
      <c r="AP222" s="11">
        <f t="shared" si="188"/>
        <v>4.898173910418354E-3</v>
      </c>
      <c r="AQ222" s="11">
        <f t="shared" si="188"/>
        <v>4.4432617603451189E-3</v>
      </c>
      <c r="AR222" s="1">
        <f t="shared" si="160"/>
        <v>207379.40861748441</v>
      </c>
      <c r="AS222" s="1">
        <f t="shared" si="157"/>
        <v>100041.68503343601</v>
      </c>
      <c r="AT222" s="1">
        <f t="shared" si="158"/>
        <v>37004.571089323901</v>
      </c>
      <c r="AU222" s="1">
        <f t="shared" si="167"/>
        <v>41475.881723496888</v>
      </c>
      <c r="AV222" s="1">
        <f t="shared" si="167"/>
        <v>20008.337006687201</v>
      </c>
      <c r="AW222" s="1">
        <f t="shared" si="167"/>
        <v>7400.9142178647808</v>
      </c>
      <c r="AX222" s="1">
        <f t="shared" si="168"/>
        <v>142359.10203131242</v>
      </c>
      <c r="AY222" s="1">
        <f t="shared" si="168"/>
        <v>27001.083297475547</v>
      </c>
      <c r="AZ222" s="1">
        <f t="shared" si="168"/>
        <v>6774.7833250457461</v>
      </c>
      <c r="BA222" s="1">
        <f t="shared" si="169"/>
        <v>13828.614713794106</v>
      </c>
      <c r="BB222" s="1">
        <f t="shared" si="169"/>
        <v>30244.373653812916</v>
      </c>
      <c r="BC222" s="1">
        <f t="shared" si="169"/>
        <v>38544.812349429449</v>
      </c>
      <c r="BD222" s="1">
        <f t="shared" si="170"/>
        <v>708.40309893284689</v>
      </c>
      <c r="BE222" s="2">
        <f t="shared" si="183"/>
        <v>0.40250950903973925</v>
      </c>
      <c r="BF222" s="2">
        <f t="shared" si="183"/>
        <v>0.31839023806359795</v>
      </c>
      <c r="BG222" s="2">
        <f t="shared" si="183"/>
        <v>0.18099193288069168</v>
      </c>
      <c r="BH222" s="2">
        <f t="shared" si="163"/>
        <v>0.22622288863025961</v>
      </c>
      <c r="BI222" s="2">
        <f t="shared" si="171"/>
        <v>1.6201390486741196E-2</v>
      </c>
      <c r="BJ222" s="2">
        <f t="shared" si="171"/>
        <v>1.0137234369419459E-2</v>
      </c>
      <c r="BK222" s="2">
        <f t="shared" si="171"/>
        <v>3.2758079767888806E-3</v>
      </c>
      <c r="BL222" s="2">
        <f t="shared" si="164"/>
        <v>3359.8347779213273</v>
      </c>
      <c r="BM222" s="2">
        <f t="shared" si="164"/>
        <v>1014.1460078955838</v>
      </c>
      <c r="BN222" s="2">
        <f t="shared" si="164"/>
        <v>121.21986915205844</v>
      </c>
      <c r="BO222" s="2">
        <f t="shared" si="172"/>
        <v>4811.2133846588886</v>
      </c>
      <c r="BP222" s="2">
        <f t="shared" si="172"/>
        <v>390.99361945640533</v>
      </c>
      <c r="BQ222" s="2">
        <f t="shared" si="172"/>
        <v>28.668355788565147</v>
      </c>
      <c r="BR222" s="11">
        <f t="shared" si="173"/>
        <v>3.0539647163501521E-2</v>
      </c>
      <c r="BS222" s="17">
        <f t="shared" si="161"/>
        <v>1.6781998751993221E-3</v>
      </c>
      <c r="BT222" s="17">
        <f t="shared" si="162"/>
        <v>8.5744608641799436E-3</v>
      </c>
      <c r="BU222" s="12">
        <f>(BU$3*temphigh!$I332+BU$4*temphigh!$I332^2+BU$5*temphigh!$I332^6)*(K222/K$56)^$BW$1</f>
        <v>-29.347715297755851</v>
      </c>
      <c r="BV222" s="12">
        <f>(BV$3*temphigh!$I332+BV$4*temphigh!$I332^2+BV$5*temphigh!$I332^6)*(L222/L$56)^$BW$1</f>
        <v>-20.706719625929018</v>
      </c>
      <c r="BW222" s="12">
        <f>(BW$3*temphigh!$I332+BW$4*temphigh!$I332^2+BW$5*temphigh!$I332^6)*(M222/M$56)^$BW$1</f>
        <v>-18.347913830906656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>
      <c r="A223" s="2">
        <f t="shared" si="146"/>
        <v>2177</v>
      </c>
      <c r="B223" s="5">
        <f t="shared" si="184"/>
        <v>1165.3884742314151</v>
      </c>
      <c r="C223" s="5">
        <f t="shared" si="184"/>
        <v>2964.0837191068526</v>
      </c>
      <c r="D223" s="5">
        <f t="shared" si="184"/>
        <v>4369.6969501439953</v>
      </c>
      <c r="E223" s="15">
        <f t="shared" si="185"/>
        <v>7.8247425145951167E-7</v>
      </c>
      <c r="F223" s="15">
        <f t="shared" si="185"/>
        <v>1.5415267445622704E-6</v>
      </c>
      <c r="G223" s="15">
        <f t="shared" si="185"/>
        <v>3.1469720136212941E-6</v>
      </c>
      <c r="H223" s="5">
        <f t="shared" si="149"/>
        <v>207126.95233982644</v>
      </c>
      <c r="I223" s="5">
        <f t="shared" si="149"/>
        <v>100338.75503037247</v>
      </c>
      <c r="J223" s="5">
        <f t="shared" si="149"/>
        <v>37119.479008172682</v>
      </c>
      <c r="K223" s="5">
        <f t="shared" si="150"/>
        <v>177732.10986699405</v>
      </c>
      <c r="L223" s="5">
        <f t="shared" si="150"/>
        <v>33851.525307323929</v>
      </c>
      <c r="M223" s="5">
        <f t="shared" si="150"/>
        <v>8494.7490482033263</v>
      </c>
      <c r="N223" s="15">
        <f t="shared" si="151"/>
        <v>-1.2181457682913788E-3</v>
      </c>
      <c r="O223" s="15">
        <f t="shared" si="151"/>
        <v>2.9679160462088294E-3</v>
      </c>
      <c r="P223" s="15">
        <f t="shared" si="151"/>
        <v>3.102079064170038E-3</v>
      </c>
      <c r="Q223" s="5">
        <f t="shared" si="152"/>
        <v>4804.7348543573444</v>
      </c>
      <c r="R223" s="5">
        <f t="shared" si="152"/>
        <v>7768.417891412827</v>
      </c>
      <c r="S223" s="5">
        <f t="shared" si="152"/>
        <v>4755.7861840315963</v>
      </c>
      <c r="T223" s="5">
        <f t="shared" si="186"/>
        <v>23.197052822340439</v>
      </c>
      <c r="U223" s="5">
        <f t="shared" si="186"/>
        <v>77.421908305134266</v>
      </c>
      <c r="V223" s="5">
        <f t="shared" si="186"/>
        <v>128.12103809389416</v>
      </c>
      <c r="W223" s="15">
        <f t="shared" si="154"/>
        <v>-1.0734613539272964E-2</v>
      </c>
      <c r="X223" s="15">
        <f t="shared" si="154"/>
        <v>-1.217998157191269E-2</v>
      </c>
      <c r="Y223" s="15">
        <f t="shared" si="154"/>
        <v>-9.7425357312937999E-3</v>
      </c>
      <c r="Z223" s="5">
        <f t="shared" si="159"/>
        <v>3414.9075190391213</v>
      </c>
      <c r="AA223" s="5">
        <f t="shared" si="159"/>
        <v>16148.262405100002</v>
      </c>
      <c r="AB223" s="5">
        <f t="shared" si="159"/>
        <v>46870.020331739761</v>
      </c>
      <c r="AC223" s="16">
        <f t="shared" si="181"/>
        <v>1.1753367604193288</v>
      </c>
      <c r="AD223" s="16">
        <f t="shared" si="181"/>
        <v>3.0215024415225056</v>
      </c>
      <c r="AE223" s="16">
        <f t="shared" si="181"/>
        <v>11.953064511597871</v>
      </c>
      <c r="AF223" s="15">
        <f t="shared" si="166"/>
        <v>-4.0504037456468023E-3</v>
      </c>
      <c r="AG223" s="15">
        <f t="shared" si="166"/>
        <v>2.9673830763510267E-4</v>
      </c>
      <c r="AH223" s="15">
        <f t="shared" si="166"/>
        <v>9.7937136394747881E-3</v>
      </c>
      <c r="AI223" s="1">
        <f t="shared" si="182"/>
        <v>415738.40895859955</v>
      </c>
      <c r="AJ223" s="1">
        <f t="shared" si="182"/>
        <v>193636.47282159113</v>
      </c>
      <c r="AK223" s="1">
        <f t="shared" si="182"/>
        <v>71602.141251504174</v>
      </c>
      <c r="AL223" s="14">
        <f t="shared" si="187"/>
        <v>79.477580556237911</v>
      </c>
      <c r="AM223" s="14">
        <f t="shared" si="187"/>
        <v>18.746083359206523</v>
      </c>
      <c r="AN223" s="14">
        <f t="shared" si="187"/>
        <v>5.9708228293414924</v>
      </c>
      <c r="AO223" s="11">
        <f t="shared" si="188"/>
        <v>3.8493709758444165E-3</v>
      </c>
      <c r="AP223" s="11">
        <f t="shared" si="188"/>
        <v>4.8491921713141707E-3</v>
      </c>
      <c r="AQ223" s="11">
        <f t="shared" si="188"/>
        <v>4.3988291427416674E-3</v>
      </c>
      <c r="AR223" s="1">
        <f t="shared" si="160"/>
        <v>207126.95233982644</v>
      </c>
      <c r="AS223" s="1">
        <f t="shared" si="157"/>
        <v>100338.75503037247</v>
      </c>
      <c r="AT223" s="1">
        <f t="shared" si="158"/>
        <v>37119.479008172682</v>
      </c>
      <c r="AU223" s="1">
        <f t="shared" si="167"/>
        <v>41425.390467965291</v>
      </c>
      <c r="AV223" s="1">
        <f t="shared" si="167"/>
        <v>20067.751006074497</v>
      </c>
      <c r="AW223" s="1">
        <f t="shared" si="167"/>
        <v>7423.8958016345368</v>
      </c>
      <c r="AX223" s="1">
        <f t="shared" si="168"/>
        <v>142185.68789359526</v>
      </c>
      <c r="AY223" s="1">
        <f t="shared" si="168"/>
        <v>27081.220245859146</v>
      </c>
      <c r="AZ223" s="1">
        <f t="shared" si="168"/>
        <v>6795.7992385626621</v>
      </c>
      <c r="BA223" s="1">
        <f t="shared" si="169"/>
        <v>13827.205055940123</v>
      </c>
      <c r="BB223" s="1">
        <f t="shared" si="169"/>
        <v>30253.204399124894</v>
      </c>
      <c r="BC223" s="1">
        <f t="shared" si="169"/>
        <v>38558.467813113581</v>
      </c>
      <c r="BD223" s="1">
        <f t="shared" si="170"/>
        <v>687.94545533569612</v>
      </c>
      <c r="BE223" s="2">
        <f t="shared" si="183"/>
        <v>0.40250950903973925</v>
      </c>
      <c r="BF223" s="2">
        <f t="shared" si="183"/>
        <v>0.31839023806359795</v>
      </c>
      <c r="BG223" s="2">
        <f t="shared" si="183"/>
        <v>0.18099193288069168</v>
      </c>
      <c r="BH223" s="2">
        <f t="shared" si="163"/>
        <v>0.22577686509717737</v>
      </c>
      <c r="BI223" s="2">
        <f t="shared" si="171"/>
        <v>1.6201390486741196E-2</v>
      </c>
      <c r="BJ223" s="2">
        <f t="shared" si="171"/>
        <v>1.0137234369419459E-2</v>
      </c>
      <c r="BK223" s="2">
        <f t="shared" si="171"/>
        <v>3.2758079767888806E-3</v>
      </c>
      <c r="BL223" s="2">
        <f t="shared" si="164"/>
        <v>3355.7446351861613</v>
      </c>
      <c r="BM223" s="2">
        <f t="shared" si="164"/>
        <v>1017.1574760786514</v>
      </c>
      <c r="BN223" s="2">
        <f t="shared" si="164"/>
        <v>121.59628542921948</v>
      </c>
      <c r="BO223" s="2">
        <f t="shared" si="172"/>
        <v>4882.7423542444649</v>
      </c>
      <c r="BP223" s="2">
        <f t="shared" si="172"/>
        <v>395.66956864703599</v>
      </c>
      <c r="BQ223" s="2">
        <f t="shared" si="172"/>
        <v>28.667904155628765</v>
      </c>
      <c r="BR223" s="11">
        <f t="shared" si="173"/>
        <v>3.0460888688107673E-2</v>
      </c>
      <c r="BS223" s="17">
        <f t="shared" si="161"/>
        <v>1.6284670655985593E-3</v>
      </c>
      <c r="BT223" s="17">
        <f t="shared" si="162"/>
        <v>8.3247192856115964E-3</v>
      </c>
      <c r="BU223" s="12">
        <f>(BU$3*temphigh!$I333+BU$4*temphigh!$I333^2+BU$5*temphigh!$I333^6)*(K223/K$56)^$BW$1</f>
        <v>-29.695063419027846</v>
      </c>
      <c r="BV223" s="12">
        <f>(BV$3*temphigh!$I333+BV$4*temphigh!$I333^2+BV$5*temphigh!$I333^6)*(L223/L$56)^$BW$1</f>
        <v>-20.911572746012347</v>
      </c>
      <c r="BW223" s="12">
        <f>(BW$3*temphigh!$I333+BW$4*temphigh!$I333^2+BW$5*temphigh!$I333^6)*(M223/M$56)^$BW$1</f>
        <v>-18.513794276303003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>
      <c r="A224" s="2">
        <f t="shared" si="146"/>
        <v>2178</v>
      </c>
      <c r="B224" s="5">
        <f t="shared" si="184"/>
        <v>1165.3893405235654</v>
      </c>
      <c r="C224" s="5">
        <f t="shared" si="184"/>
        <v>2964.0880598604626</v>
      </c>
      <c r="D224" s="5">
        <f t="shared" si="184"/>
        <v>4369.7100138923042</v>
      </c>
      <c r="E224" s="15">
        <f t="shared" si="185"/>
        <v>7.4335053888653601E-7</v>
      </c>
      <c r="F224" s="15">
        <f t="shared" si="185"/>
        <v>1.4644504073341569E-6</v>
      </c>
      <c r="G224" s="15">
        <f t="shared" si="185"/>
        <v>2.9896234129402294E-6</v>
      </c>
      <c r="H224" s="5">
        <f t="shared" si="149"/>
        <v>206855.46534723346</v>
      </c>
      <c r="I224" s="5">
        <f t="shared" si="149"/>
        <v>100629.75080402454</v>
      </c>
      <c r="J224" s="5">
        <f t="shared" si="149"/>
        <v>37232.535830643814</v>
      </c>
      <c r="K224" s="5">
        <f t="shared" si="150"/>
        <v>177499.0195588207</v>
      </c>
      <c r="L224" s="5">
        <f t="shared" si="150"/>
        <v>33949.649528550712</v>
      </c>
      <c r="M224" s="5">
        <f t="shared" si="150"/>
        <v>8520.5964954821011</v>
      </c>
      <c r="N224" s="15">
        <f t="shared" si="151"/>
        <v>-1.3114698764775667E-3</v>
      </c>
      <c r="O224" s="15">
        <f t="shared" si="151"/>
        <v>2.898664693420816E-3</v>
      </c>
      <c r="P224" s="15">
        <f t="shared" si="151"/>
        <v>3.0427558403554045E-3</v>
      </c>
      <c r="Q224" s="5">
        <f t="shared" si="152"/>
        <v>4746.9277877847589</v>
      </c>
      <c r="R224" s="5">
        <f t="shared" si="152"/>
        <v>7696.0537444946322</v>
      </c>
      <c r="S224" s="5">
        <f t="shared" si="152"/>
        <v>4723.7966044462664</v>
      </c>
      <c r="T224" s="5">
        <f t="shared" si="186"/>
        <v>22.948041425042511</v>
      </c>
      <c r="U224" s="5">
        <f t="shared" si="186"/>
        <v>76.478910888715419</v>
      </c>
      <c r="V224" s="5">
        <f t="shared" si="186"/>
        <v>126.87281430233394</v>
      </c>
      <c r="W224" s="15">
        <f t="shared" si="154"/>
        <v>-1.0734613539272964E-2</v>
      </c>
      <c r="X224" s="15">
        <f t="shared" si="154"/>
        <v>-1.217998157191269E-2</v>
      </c>
      <c r="Y224" s="15">
        <f t="shared" si="154"/>
        <v>-9.7425357312937999E-3</v>
      </c>
      <c r="Z224" s="5">
        <f t="shared" si="159"/>
        <v>3360.4706278776553</v>
      </c>
      <c r="AA224" s="5">
        <f t="shared" si="159"/>
        <v>16003.69197000098</v>
      </c>
      <c r="AB224" s="5">
        <f t="shared" si="159"/>
        <v>47013.48293652651</v>
      </c>
      <c r="AC224" s="16">
        <f t="shared" si="181"/>
        <v>1.1705761720025301</v>
      </c>
      <c r="AD224" s="16">
        <f t="shared" si="181"/>
        <v>3.0223990370435181</v>
      </c>
      <c r="AE224" s="16">
        <f t="shared" si="181"/>
        <v>12.07012940253863</v>
      </c>
      <c r="AF224" s="15">
        <f t="shared" si="166"/>
        <v>-4.0504037456468023E-3</v>
      </c>
      <c r="AG224" s="15">
        <f t="shared" si="166"/>
        <v>2.9673830763510267E-4</v>
      </c>
      <c r="AH224" s="15">
        <f t="shared" si="166"/>
        <v>9.7937136394747881E-3</v>
      </c>
      <c r="AI224" s="1">
        <f t="shared" si="182"/>
        <v>415589.9585307049</v>
      </c>
      <c r="AJ224" s="1">
        <f t="shared" si="182"/>
        <v>194340.57654550654</v>
      </c>
      <c r="AK224" s="1">
        <f t="shared" si="182"/>
        <v>71865.822927988294</v>
      </c>
      <c r="AL224" s="14">
        <f t="shared" si="187"/>
        <v>79.780459861143186</v>
      </c>
      <c r="AM224" s="14">
        <f t="shared" si="187"/>
        <v>18.836077686268109</v>
      </c>
      <c r="AN224" s="14">
        <f t="shared" si="187"/>
        <v>5.996824812514669</v>
      </c>
      <c r="AO224" s="11">
        <f t="shared" si="188"/>
        <v>3.8108772660859721E-3</v>
      </c>
      <c r="AP224" s="11">
        <f t="shared" si="188"/>
        <v>4.8007002496010288E-3</v>
      </c>
      <c r="AQ224" s="11">
        <f t="shared" si="188"/>
        <v>4.3548408513142504E-3</v>
      </c>
      <c r="AR224" s="1">
        <f t="shared" si="160"/>
        <v>206855.46534723346</v>
      </c>
      <c r="AS224" s="1">
        <f t="shared" si="157"/>
        <v>100629.75080402454</v>
      </c>
      <c r="AT224" s="1">
        <f t="shared" si="158"/>
        <v>37232.535830643814</v>
      </c>
      <c r="AU224" s="1">
        <f t="shared" si="167"/>
        <v>41371.093069446695</v>
      </c>
      <c r="AV224" s="1">
        <f t="shared" si="167"/>
        <v>20125.95016080491</v>
      </c>
      <c r="AW224" s="1">
        <f t="shared" si="167"/>
        <v>7446.5071661287629</v>
      </c>
      <c r="AX224" s="1">
        <f t="shared" si="168"/>
        <v>141999.21564705655</v>
      </c>
      <c r="AY224" s="1">
        <f t="shared" si="168"/>
        <v>27159.71962284057</v>
      </c>
      <c r="AZ224" s="1">
        <f t="shared" si="168"/>
        <v>6816.477196385682</v>
      </c>
      <c r="BA224" s="1">
        <f t="shared" si="169"/>
        <v>13825.685958301296</v>
      </c>
      <c r="BB224" s="1">
        <f t="shared" si="169"/>
        <v>30261.828172346457</v>
      </c>
      <c r="BC224" s="1">
        <f t="shared" si="169"/>
        <v>38571.858861835688</v>
      </c>
      <c r="BD224" s="1">
        <f t="shared" si="170"/>
        <v>668.07386066707681</v>
      </c>
      <c r="BE224" s="2">
        <f t="shared" si="183"/>
        <v>0.40250950903973925</v>
      </c>
      <c r="BF224" s="2">
        <f t="shared" si="183"/>
        <v>0.31839023806359795</v>
      </c>
      <c r="BG224" s="2">
        <f t="shared" si="183"/>
        <v>0.18099193288069168</v>
      </c>
      <c r="BH224" s="2">
        <f t="shared" si="163"/>
        <v>0.22533341920326661</v>
      </c>
      <c r="BI224" s="2">
        <f t="shared" si="171"/>
        <v>1.6201390486741196E-2</v>
      </c>
      <c r="BJ224" s="2">
        <f t="shared" si="171"/>
        <v>1.0137234369419459E-2</v>
      </c>
      <c r="BK224" s="2">
        <f t="shared" si="171"/>
        <v>3.2758079767888806E-3</v>
      </c>
      <c r="BL224" s="2">
        <f t="shared" si="164"/>
        <v>3351.3461684070912</v>
      </c>
      <c r="BM224" s="2">
        <f t="shared" si="164"/>
        <v>1020.107368436673</v>
      </c>
      <c r="BN224" s="2">
        <f t="shared" si="164"/>
        <v>121.96663787010081</v>
      </c>
      <c r="BO224" s="2">
        <f t="shared" si="172"/>
        <v>4955.3351907548968</v>
      </c>
      <c r="BP224" s="2">
        <f t="shared" si="172"/>
        <v>400.40173698459347</v>
      </c>
      <c r="BQ224" s="2">
        <f t="shared" si="172"/>
        <v>28.667472414821745</v>
      </c>
      <c r="BR224" s="11">
        <f t="shared" si="173"/>
        <v>3.0382560148560306E-2</v>
      </c>
      <c r="BS224" s="17">
        <f t="shared" si="161"/>
        <v>1.580328844573403E-3</v>
      </c>
      <c r="BT224" s="17">
        <f t="shared" si="162"/>
        <v>8.0822517336034908E-3</v>
      </c>
      <c r="BU224" s="12">
        <f>(BU$3*temphigh!$I334+BU$4*temphigh!$I334^2+BU$5*temphigh!$I334^6)*(K224/K$56)^$BW$1</f>
        <v>-30.043151635442047</v>
      </c>
      <c r="BV224" s="12">
        <f>(BV$3*temphigh!$I334+BV$4*temphigh!$I334^2+BV$5*temphigh!$I334^6)*(L224/L$56)^$BW$1</f>
        <v>-21.116310645237597</v>
      </c>
      <c r="BW224" s="12">
        <f>(BW$3*temphigh!$I334+BW$4*temphigh!$I334^2+BW$5*temphigh!$I334^6)*(M224/M$56)^$BW$1</f>
        <v>-18.679500317570675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>
      <c r="A225" s="2">
        <f t="shared" si="146"/>
        <v>2179</v>
      </c>
      <c r="B225" s="5">
        <f t="shared" si="184"/>
        <v>1165.3901635017198</v>
      </c>
      <c r="C225" s="5">
        <f t="shared" si="184"/>
        <v>2964.0921835824306</v>
      </c>
      <c r="D225" s="5">
        <f t="shared" si="184"/>
        <v>4369.7224244903009</v>
      </c>
      <c r="E225" s="15">
        <f t="shared" si="185"/>
        <v>7.0618301194220917E-7</v>
      </c>
      <c r="F225" s="15">
        <f t="shared" si="185"/>
        <v>1.3912278869674491E-6</v>
      </c>
      <c r="G225" s="15">
        <f t="shared" si="185"/>
        <v>2.8401422422932177E-6</v>
      </c>
      <c r="H225" s="5">
        <f t="shared" si="149"/>
        <v>206565.03621365901</v>
      </c>
      <c r="I225" s="5">
        <f t="shared" si="149"/>
        <v>100914.68878881584</v>
      </c>
      <c r="J225" s="5">
        <f t="shared" si="149"/>
        <v>37343.748070136557</v>
      </c>
      <c r="K225" s="5">
        <f t="shared" si="150"/>
        <v>177249.68228063663</v>
      </c>
      <c r="L225" s="5">
        <f t="shared" si="150"/>
        <v>34045.732230516987</v>
      </c>
      <c r="M225" s="5">
        <f t="shared" si="150"/>
        <v>8546.0229374849714</v>
      </c>
      <c r="N225" s="15">
        <f t="shared" si="151"/>
        <v>-1.4047248193471695E-3</v>
      </c>
      <c r="O225" s="15">
        <f t="shared" si="151"/>
        <v>2.8301529853931306E-3</v>
      </c>
      <c r="P225" s="15">
        <f t="shared" si="151"/>
        <v>2.984115257230302E-3</v>
      </c>
      <c r="Q225" s="5">
        <f t="shared" si="152"/>
        <v>4689.3781165311002</v>
      </c>
      <c r="R225" s="5">
        <f t="shared" si="152"/>
        <v>7623.842275384095</v>
      </c>
      <c r="S225" s="5">
        <f t="shared" si="152"/>
        <v>4691.747191723166</v>
      </c>
      <c r="T225" s="5">
        <f t="shared" si="186"/>
        <v>22.701703068861452</v>
      </c>
      <c r="U225" s="5">
        <f t="shared" si="186"/>
        <v>75.547399163450919</v>
      </c>
      <c r="V225" s="5">
        <f t="shared" si="186"/>
        <v>125.63675137566365</v>
      </c>
      <c r="W225" s="15">
        <f t="shared" si="154"/>
        <v>-1.0734613539272964E-2</v>
      </c>
      <c r="X225" s="15">
        <f t="shared" si="154"/>
        <v>-1.217998157191269E-2</v>
      </c>
      <c r="Y225" s="15">
        <f t="shared" si="154"/>
        <v>-9.7425357312937999E-3</v>
      </c>
      <c r="Z225" s="5">
        <f t="shared" si="159"/>
        <v>3306.5923934179191</v>
      </c>
      <c r="AA225" s="5">
        <f t="shared" si="159"/>
        <v>15859.319502169505</v>
      </c>
      <c r="AB225" s="5">
        <f t="shared" si="159"/>
        <v>47154.58836391208</v>
      </c>
      <c r="AC225" s="16">
        <f t="shared" si="181"/>
        <v>1.1658348658908861</v>
      </c>
      <c r="AD225" s="16">
        <f t="shared" si="181"/>
        <v>3.0232958986187684</v>
      </c>
      <c r="AE225" s="16">
        <f t="shared" si="181"/>
        <v>12.188340793498497</v>
      </c>
      <c r="AF225" s="15">
        <f t="shared" si="166"/>
        <v>-4.0504037456468023E-3</v>
      </c>
      <c r="AG225" s="15">
        <f t="shared" si="166"/>
        <v>2.9673830763510267E-4</v>
      </c>
      <c r="AH225" s="15">
        <f t="shared" si="166"/>
        <v>9.7937136394747881E-3</v>
      </c>
      <c r="AI225" s="1">
        <f t="shared" si="182"/>
        <v>415402.05574708112</v>
      </c>
      <c r="AJ225" s="1">
        <f t="shared" si="182"/>
        <v>195032.4690517608</v>
      </c>
      <c r="AK225" s="1">
        <f t="shared" si="182"/>
        <v>72125.747801318226</v>
      </c>
      <c r="AL225" s="14">
        <f t="shared" si="187"/>
        <v>80.08145306649827</v>
      </c>
      <c r="AM225" s="14">
        <f t="shared" si="187"/>
        <v>18.925599785489577</v>
      </c>
      <c r="AN225" s="14">
        <f t="shared" si="187"/>
        <v>6.0226788780096649</v>
      </c>
      <c r="AO225" s="11">
        <f t="shared" si="188"/>
        <v>3.7727684934251125E-3</v>
      </c>
      <c r="AP225" s="11">
        <f t="shared" si="188"/>
        <v>4.7526932471050184E-3</v>
      </c>
      <c r="AQ225" s="11">
        <f t="shared" si="188"/>
        <v>4.3112924428011078E-3</v>
      </c>
      <c r="AR225" s="1">
        <f t="shared" si="160"/>
        <v>206565.03621365901</v>
      </c>
      <c r="AS225" s="1">
        <f t="shared" si="157"/>
        <v>100914.68878881584</v>
      </c>
      <c r="AT225" s="1">
        <f t="shared" si="158"/>
        <v>37343.748070136557</v>
      </c>
      <c r="AU225" s="1">
        <f t="shared" si="167"/>
        <v>41313.007242731808</v>
      </c>
      <c r="AV225" s="1">
        <f t="shared" si="167"/>
        <v>20182.937757763168</v>
      </c>
      <c r="AW225" s="1">
        <f t="shared" si="167"/>
        <v>7468.7496140273115</v>
      </c>
      <c r="AX225" s="1">
        <f t="shared" si="168"/>
        <v>141799.7458245093</v>
      </c>
      <c r="AY225" s="1">
        <f t="shared" si="168"/>
        <v>27236.58578441359</v>
      </c>
      <c r="AZ225" s="1">
        <f t="shared" si="168"/>
        <v>6836.8183499879779</v>
      </c>
      <c r="BA225" s="1">
        <f t="shared" si="169"/>
        <v>13824.057518396916</v>
      </c>
      <c r="BB225" s="1">
        <f t="shared" si="169"/>
        <v>30270.247259295884</v>
      </c>
      <c r="BC225" s="1">
        <f t="shared" si="169"/>
        <v>38584.988749311407</v>
      </c>
      <c r="BD225" s="1">
        <f t="shared" si="170"/>
        <v>648.77171207936078</v>
      </c>
      <c r="BE225" s="2">
        <f t="shared" si="183"/>
        <v>0.40250950903973925</v>
      </c>
      <c r="BF225" s="2">
        <f t="shared" si="183"/>
        <v>0.31839023806359795</v>
      </c>
      <c r="BG225" s="2">
        <f t="shared" si="183"/>
        <v>0.18099193288069168</v>
      </c>
      <c r="BH225" s="2">
        <f t="shared" si="163"/>
        <v>0.22489256604684682</v>
      </c>
      <c r="BI225" s="2">
        <f t="shared" si="171"/>
        <v>1.6201390486741196E-2</v>
      </c>
      <c r="BJ225" s="2">
        <f t="shared" si="171"/>
        <v>1.0137234369419459E-2</v>
      </c>
      <c r="BK225" s="2">
        <f t="shared" si="171"/>
        <v>3.2758079767888806E-3</v>
      </c>
      <c r="BL225" s="2">
        <f t="shared" si="164"/>
        <v>3346.6408126053257</v>
      </c>
      <c r="BM225" s="2">
        <f t="shared" si="164"/>
        <v>1022.9958515692524</v>
      </c>
      <c r="BN225" s="2">
        <f t="shared" si="164"/>
        <v>122.3309478113477</v>
      </c>
      <c r="BO225" s="2">
        <f t="shared" si="172"/>
        <v>5029.0075956530072</v>
      </c>
      <c r="BP225" s="2">
        <f t="shared" si="172"/>
        <v>405.19080006162511</v>
      </c>
      <c r="BQ225" s="2">
        <f t="shared" si="172"/>
        <v>28.667060316854716</v>
      </c>
      <c r="BR225" s="11">
        <f t="shared" si="173"/>
        <v>3.0304645996896723E-2</v>
      </c>
      <c r="BS225" s="17">
        <f t="shared" si="161"/>
        <v>1.5337301946818194E-3</v>
      </c>
      <c r="BT225" s="17">
        <f t="shared" si="162"/>
        <v>7.84684634330436E-3</v>
      </c>
      <c r="BU225" s="12">
        <f>(BU$3*temphigh!$I335+BU$4*temphigh!$I335^2+BU$5*temphigh!$I335^6)*(K225/K$56)^$BW$1</f>
        <v>-30.391977638191623</v>
      </c>
      <c r="BV225" s="12">
        <f>(BV$3*temphigh!$I335+BV$4*temphigh!$I335^2+BV$5*temphigh!$I335^6)*(L225/L$56)^$BW$1</f>
        <v>-21.320924644664519</v>
      </c>
      <c r="BW225" s="12">
        <f>(BW$3*temphigh!$I335+BW$4*temphigh!$I335^2+BW$5*temphigh!$I335^6)*(M225/M$56)^$BW$1</f>
        <v>-18.845024517690089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>
      <c r="A226" s="2">
        <f t="shared" si="146"/>
        <v>2180</v>
      </c>
      <c r="B226" s="5">
        <f t="shared" si="184"/>
        <v>1165.3909453315189</v>
      </c>
      <c r="C226" s="5">
        <f t="shared" si="184"/>
        <v>2964.0961011237509</v>
      </c>
      <c r="D226" s="5">
        <f t="shared" si="184"/>
        <v>4369.7342145918838</v>
      </c>
      <c r="E226" s="15">
        <f t="shared" si="185"/>
        <v>6.7087386134509864E-7</v>
      </c>
      <c r="F226" s="15">
        <f t="shared" si="185"/>
        <v>1.3216664926190767E-6</v>
      </c>
      <c r="G226" s="15">
        <f t="shared" si="185"/>
        <v>2.6981351301785565E-6</v>
      </c>
      <c r="H226" s="5">
        <f t="shared" si="149"/>
        <v>206255.75326762564</v>
      </c>
      <c r="I226" s="5">
        <f t="shared" si="149"/>
        <v>101193.58638579919</v>
      </c>
      <c r="J226" s="5">
        <f t="shared" si="149"/>
        <v>37453.122494411466</v>
      </c>
      <c r="K226" s="5">
        <f t="shared" si="150"/>
        <v>176984.17350321187</v>
      </c>
      <c r="L226" s="5">
        <f t="shared" si="150"/>
        <v>34139.779188479952</v>
      </c>
      <c r="M226" s="5">
        <f t="shared" si="150"/>
        <v>8571.0298739323771</v>
      </c>
      <c r="N226" s="15">
        <f t="shared" si="151"/>
        <v>-1.4979365492140406E-3</v>
      </c>
      <c r="O226" s="15">
        <f t="shared" si="151"/>
        <v>2.7623714281188594E-3</v>
      </c>
      <c r="P226" s="15">
        <f t="shared" si="151"/>
        <v>2.9261489970637822E-3</v>
      </c>
      <c r="Q226" s="5">
        <f t="shared" si="152"/>
        <v>4632.0935755065757</v>
      </c>
      <c r="R226" s="5">
        <f t="shared" si="152"/>
        <v>7551.7973729811811</v>
      </c>
      <c r="S226" s="5">
        <f t="shared" si="152"/>
        <v>4659.6452478732863</v>
      </c>
      <c r="T226" s="5">
        <f t="shared" si="186"/>
        <v>22.458009059733897</v>
      </c>
      <c r="U226" s="5">
        <f t="shared" si="186"/>
        <v>74.627233233834161</v>
      </c>
      <c r="V226" s="5">
        <f t="shared" si="186"/>
        <v>124.41273083622256</v>
      </c>
      <c r="W226" s="15">
        <f t="shared" si="154"/>
        <v>-1.0734613539272964E-2</v>
      </c>
      <c r="X226" s="15">
        <f t="shared" si="154"/>
        <v>-1.217998157191269E-2</v>
      </c>
      <c r="Y226" s="15">
        <f t="shared" si="154"/>
        <v>-9.7425357312937999E-3</v>
      </c>
      <c r="Z226" s="5">
        <f t="shared" si="159"/>
        <v>3253.2740540433319</v>
      </c>
      <c r="AA226" s="5">
        <f t="shared" si="159"/>
        <v>15715.174661211837</v>
      </c>
      <c r="AB226" s="5">
        <f t="shared" si="159"/>
        <v>47293.345174660557</v>
      </c>
      <c r="AC226" s="16">
        <f t="shared" si="181"/>
        <v>1.1611127639832761</v>
      </c>
      <c r="AD226" s="16">
        <f t="shared" si="181"/>
        <v>3.0241930263272048</v>
      </c>
      <c r="AE226" s="16">
        <f t="shared" si="181"/>
        <v>12.307709912970351</v>
      </c>
      <c r="AF226" s="15">
        <f t="shared" si="166"/>
        <v>-4.0504037456468023E-3</v>
      </c>
      <c r="AG226" s="15">
        <f t="shared" si="166"/>
        <v>2.9673830763510267E-4</v>
      </c>
      <c r="AH226" s="15">
        <f t="shared" si="166"/>
        <v>9.7937136394747881E-3</v>
      </c>
      <c r="AI226" s="1">
        <f t="shared" si="182"/>
        <v>415174.85741510481</v>
      </c>
      <c r="AJ226" s="1">
        <f t="shared" si="182"/>
        <v>195712.15990434788</v>
      </c>
      <c r="AK226" s="1">
        <f t="shared" si="182"/>
        <v>72381.922635213719</v>
      </c>
      <c r="AL226" s="14">
        <f t="shared" si="187"/>
        <v>80.380560561704883</v>
      </c>
      <c r="AM226" s="14">
        <f t="shared" si="187"/>
        <v>19.014647880084507</v>
      </c>
      <c r="AN226" s="14">
        <f t="shared" si="187"/>
        <v>6.0483847526425238</v>
      </c>
      <c r="AO226" s="11">
        <f t="shared" si="188"/>
        <v>3.7350408084908613E-3</v>
      </c>
      <c r="AP226" s="11">
        <f t="shared" si="188"/>
        <v>4.7051663146339684E-3</v>
      </c>
      <c r="AQ226" s="11">
        <f t="shared" si="188"/>
        <v>4.2681795183730966E-3</v>
      </c>
      <c r="AR226" s="1">
        <f t="shared" si="160"/>
        <v>206255.75326762564</v>
      </c>
      <c r="AS226" s="1">
        <f t="shared" si="157"/>
        <v>101193.58638579919</v>
      </c>
      <c r="AT226" s="1">
        <f t="shared" si="158"/>
        <v>37453.122494411466</v>
      </c>
      <c r="AU226" s="1">
        <f t="shared" si="167"/>
        <v>41251.150653525132</v>
      </c>
      <c r="AV226" s="1">
        <f t="shared" si="167"/>
        <v>20238.717277159842</v>
      </c>
      <c r="AW226" s="1">
        <f t="shared" si="167"/>
        <v>7490.6244988822937</v>
      </c>
      <c r="AX226" s="1">
        <f t="shared" si="168"/>
        <v>141587.33880256949</v>
      </c>
      <c r="AY226" s="1">
        <f t="shared" si="168"/>
        <v>27311.823350783961</v>
      </c>
      <c r="AZ226" s="1">
        <f t="shared" si="168"/>
        <v>6856.8238991459011</v>
      </c>
      <c r="BA226" s="1">
        <f t="shared" si="169"/>
        <v>13822.319802137294</v>
      </c>
      <c r="BB226" s="1">
        <f t="shared" si="169"/>
        <v>30278.463912572854</v>
      </c>
      <c r="BC226" s="1">
        <f t="shared" si="169"/>
        <v>38597.860679036341</v>
      </c>
      <c r="BD226" s="1">
        <f t="shared" si="170"/>
        <v>630.02286927892919</v>
      </c>
      <c r="BE226" s="2">
        <f t="shared" si="183"/>
        <v>0.40250950903973925</v>
      </c>
      <c r="BF226" s="2">
        <f t="shared" si="183"/>
        <v>0.31839023806359795</v>
      </c>
      <c r="BG226" s="2">
        <f t="shared" si="183"/>
        <v>0.18099193288069168</v>
      </c>
      <c r="BH226" s="2">
        <f t="shared" si="163"/>
        <v>0.22445432014900474</v>
      </c>
      <c r="BI226" s="2">
        <f t="shared" si="171"/>
        <v>1.6201390486741196E-2</v>
      </c>
      <c r="BJ226" s="2">
        <f t="shared" si="171"/>
        <v>1.0137234369419459E-2</v>
      </c>
      <c r="BK226" s="2">
        <f t="shared" si="171"/>
        <v>3.2758079767888806E-3</v>
      </c>
      <c r="BL226" s="2">
        <f t="shared" si="164"/>
        <v>3341.6299988257492</v>
      </c>
      <c r="BM226" s="2">
        <f t="shared" si="164"/>
        <v>1025.8231018749407</v>
      </c>
      <c r="BN226" s="2">
        <f t="shared" si="164"/>
        <v>122.68923742284414</v>
      </c>
      <c r="BO226" s="2">
        <f t="shared" si="172"/>
        <v>5103.7754954085303</v>
      </c>
      <c r="BP226" s="2">
        <f t="shared" si="172"/>
        <v>410.03744157431316</v>
      </c>
      <c r="BQ226" s="2">
        <f t="shared" si="172"/>
        <v>28.666667615268757</v>
      </c>
      <c r="BR226" s="11">
        <f t="shared" si="173"/>
        <v>3.0227130490396686E-2</v>
      </c>
      <c r="BS226" s="17">
        <f t="shared" si="161"/>
        <v>1.4886181486620598E-3</v>
      </c>
      <c r="BT226" s="17">
        <f t="shared" si="162"/>
        <v>7.6182974206838441E-3</v>
      </c>
      <c r="BU226" s="12">
        <f>(BU$3*temphigh!$I336+BU$4*temphigh!$I336^2+BU$5*temphigh!$I336^6)*(K226/K$56)^$BW$1</f>
        <v>-30.741539893301528</v>
      </c>
      <c r="BV226" s="12">
        <f>(BV$3*temphigh!$I336+BV$4*temphigh!$I336^2+BV$5*temphigh!$I336^6)*(L226/L$56)^$BW$1</f>
        <v>-21.525406345824859</v>
      </c>
      <c r="BW226" s="12">
        <f>(BW$3*temphigh!$I336+BW$4*temphigh!$I336^2+BW$5*temphigh!$I336^6)*(M226/M$56)^$BW$1</f>
        <v>-19.010359666724099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>
      <c r="A227" s="2">
        <f t="shared" si="146"/>
        <v>2181</v>
      </c>
      <c r="B227" s="5">
        <f t="shared" si="184"/>
        <v>1165.3916880703262</v>
      </c>
      <c r="C227" s="5">
        <f t="shared" si="184"/>
        <v>2964.0998227929235</v>
      </c>
      <c r="D227" s="5">
        <f t="shared" si="184"/>
        <v>4369.7454152186083</v>
      </c>
      <c r="E227" s="15">
        <f t="shared" si="185"/>
        <v>6.3733016827784372E-7</v>
      </c>
      <c r="F227" s="15">
        <f t="shared" si="185"/>
        <v>1.2555831679881227E-6</v>
      </c>
      <c r="G227" s="15">
        <f t="shared" si="185"/>
        <v>2.5632283736696284E-6</v>
      </c>
      <c r="H227" s="5">
        <f t="shared" si="149"/>
        <v>205927.70445846507</v>
      </c>
      <c r="I227" s="5">
        <f t="shared" si="149"/>
        <v>101466.46193198078</v>
      </c>
      <c r="J227" s="5">
        <f t="shared" si="149"/>
        <v>37560.66611708382</v>
      </c>
      <c r="K227" s="5">
        <f t="shared" si="150"/>
        <v>176702.56838663694</v>
      </c>
      <c r="L227" s="5">
        <f t="shared" si="150"/>
        <v>34231.796497451956</v>
      </c>
      <c r="M227" s="5">
        <f t="shared" si="150"/>
        <v>8595.6188628908367</v>
      </c>
      <c r="N227" s="15">
        <f t="shared" si="151"/>
        <v>-1.5911316305908807E-3</v>
      </c>
      <c r="O227" s="15">
        <f t="shared" si="151"/>
        <v>2.6953106071363475E-3</v>
      </c>
      <c r="P227" s="15">
        <f t="shared" si="151"/>
        <v>2.8688488221519926E-3</v>
      </c>
      <c r="Q227" s="5">
        <f t="shared" si="152"/>
        <v>4575.0816033342007</v>
      </c>
      <c r="R227" s="5">
        <f t="shared" si="152"/>
        <v>7479.9325346726155</v>
      </c>
      <c r="S227" s="5">
        <f t="shared" si="152"/>
        <v>4627.4979301929443</v>
      </c>
      <c r="T227" s="5">
        <f t="shared" si="186"/>
        <v>22.216931011616161</v>
      </c>
      <c r="U227" s="5">
        <f t="shared" si="186"/>
        <v>73.718274908283234</v>
      </c>
      <c r="V227" s="5">
        <f t="shared" si="186"/>
        <v>123.20063536062283</v>
      </c>
      <c r="W227" s="15">
        <f t="shared" si="154"/>
        <v>-1.0734613539272964E-2</v>
      </c>
      <c r="X227" s="15">
        <f t="shared" si="154"/>
        <v>-1.217998157191269E-2</v>
      </c>
      <c r="Y227" s="15">
        <f t="shared" si="154"/>
        <v>-9.7425357312937999E-3</v>
      </c>
      <c r="Z227" s="5">
        <f t="shared" si="159"/>
        <v>3200.5165791776958</v>
      </c>
      <c r="AA227" s="5">
        <f t="shared" si="159"/>
        <v>15571.286326276168</v>
      </c>
      <c r="AB227" s="5">
        <f t="shared" si="159"/>
        <v>47429.762250165979</v>
      </c>
      <c r="AC227" s="16">
        <f t="shared" si="181"/>
        <v>1.15640978849492</v>
      </c>
      <c r="AD227" s="16">
        <f t="shared" si="181"/>
        <v>3.0250904202477988</v>
      </c>
      <c r="AE227" s="16">
        <f t="shared" si="181"/>
        <v>12.428248099415708</v>
      </c>
      <c r="AF227" s="15">
        <f t="shared" si="166"/>
        <v>-4.0504037456468023E-3</v>
      </c>
      <c r="AG227" s="15">
        <f t="shared" si="166"/>
        <v>2.9673830763510267E-4</v>
      </c>
      <c r="AH227" s="15">
        <f t="shared" si="166"/>
        <v>9.7937136394747881E-3</v>
      </c>
      <c r="AI227" s="1">
        <f t="shared" si="182"/>
        <v>414908.52232711948</v>
      </c>
      <c r="AJ227" s="1">
        <f t="shared" si="182"/>
        <v>196379.66119107296</v>
      </c>
      <c r="AK227" s="1">
        <f t="shared" si="182"/>
        <v>72634.354870574636</v>
      </c>
      <c r="AL227" s="14">
        <f t="shared" si="187"/>
        <v>80.677782988873147</v>
      </c>
      <c r="AM227" s="14">
        <f t="shared" si="187"/>
        <v>19.103220289967609</v>
      </c>
      <c r="AN227" s="14">
        <f t="shared" si="187"/>
        <v>6.0739421886437892</v>
      </c>
      <c r="AO227" s="11">
        <f t="shared" si="188"/>
        <v>3.6976904004059528E-3</v>
      </c>
      <c r="AP227" s="11">
        <f t="shared" si="188"/>
        <v>4.6581146514876283E-3</v>
      </c>
      <c r="AQ227" s="11">
        <f t="shared" si="188"/>
        <v>4.225497723189366E-3</v>
      </c>
      <c r="AR227" s="1">
        <f t="shared" si="160"/>
        <v>205927.70445846507</v>
      </c>
      <c r="AS227" s="1">
        <f t="shared" si="157"/>
        <v>101466.46193198078</v>
      </c>
      <c r="AT227" s="1">
        <f t="shared" si="158"/>
        <v>37560.66611708382</v>
      </c>
      <c r="AU227" s="1">
        <f t="shared" si="167"/>
        <v>41185.540891693017</v>
      </c>
      <c r="AV227" s="1">
        <f t="shared" si="167"/>
        <v>20293.292386396159</v>
      </c>
      <c r="AW227" s="1">
        <f t="shared" si="167"/>
        <v>7512.1332234167639</v>
      </c>
      <c r="AX227" s="1">
        <f t="shared" si="168"/>
        <v>141362.05470930957</v>
      </c>
      <c r="AY227" s="1">
        <f t="shared" si="168"/>
        <v>27385.437197961568</v>
      </c>
      <c r="AZ227" s="1">
        <f t="shared" si="168"/>
        <v>6876.4950903126692</v>
      </c>
      <c r="BA227" s="1">
        <f t="shared" si="169"/>
        <v>13820.472843164087</v>
      </c>
      <c r="BB227" s="1">
        <f t="shared" si="169"/>
        <v>30286.480352055853</v>
      </c>
      <c r="BC227" s="1">
        <f t="shared" si="169"/>
        <v>38610.477805329967</v>
      </c>
      <c r="BD227" s="1">
        <f t="shared" si="170"/>
        <v>611.81164197775058</v>
      </c>
      <c r="BE227" s="2">
        <f t="shared" si="183"/>
        <v>0.40250950903973925</v>
      </c>
      <c r="BF227" s="2">
        <f t="shared" si="183"/>
        <v>0.31839023806359795</v>
      </c>
      <c r="BG227" s="2">
        <f t="shared" si="183"/>
        <v>0.18099193288069168</v>
      </c>
      <c r="BH227" s="2">
        <f t="shared" si="163"/>
        <v>0.22401869545237077</v>
      </c>
      <c r="BI227" s="2">
        <f t="shared" si="171"/>
        <v>1.6201390486741196E-2</v>
      </c>
      <c r="BJ227" s="2">
        <f t="shared" si="171"/>
        <v>1.0137234369419459E-2</v>
      </c>
      <c r="BK227" s="2">
        <f t="shared" si="171"/>
        <v>3.2758079767888806E-3</v>
      </c>
      <c r="BL227" s="2">
        <f t="shared" si="164"/>
        <v>3336.3151519698285</v>
      </c>
      <c r="BM227" s="2">
        <f t="shared" si="164"/>
        <v>1028.5893052402666</v>
      </c>
      <c r="BN227" s="2">
        <f t="shared" si="164"/>
        <v>123.041529679847</v>
      </c>
      <c r="BO227" s="2">
        <f t="shared" si="172"/>
        <v>5179.6550443462211</v>
      </c>
      <c r="BP227" s="2">
        <f t="shared" si="172"/>
        <v>414.94235341981852</v>
      </c>
      <c r="BQ227" s="2">
        <f t="shared" si="172"/>
        <v>28.666294066416135</v>
      </c>
      <c r="BR227" s="11">
        <f t="shared" si="173"/>
        <v>3.0149997681724078E-2</v>
      </c>
      <c r="BS227" s="17">
        <f t="shared" si="161"/>
        <v>1.4449417071296358E-3</v>
      </c>
      <c r="BT227" s="17">
        <f t="shared" si="162"/>
        <v>7.3964052627998487E-3</v>
      </c>
      <c r="BU227" s="12">
        <f>(BU$3*temphigh!$I337+BU$4*temphigh!$I337^2+BU$5*temphigh!$I337^6)*(K227/K$56)^$BW$1</f>
        <v>-31.091837650912417</v>
      </c>
      <c r="BV227" s="12">
        <f>(BV$3*temphigh!$I337+BV$4*temphigh!$I337^2+BV$5*temphigh!$I337^6)*(L227/L$56)^$BW$1</f>
        <v>-21.729747626690894</v>
      </c>
      <c r="BW227" s="12">
        <f>(BW$3*temphigh!$I337+BW$4*temphigh!$I337^2+BW$5*temphigh!$I337^6)*(M227/M$56)^$BW$1</f>
        <v>-19.175498778394662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>
      <c r="A228" s="2">
        <f t="shared" si="146"/>
        <v>2182</v>
      </c>
      <c r="B228" s="5">
        <f t="shared" si="184"/>
        <v>1165.3923936726428</v>
      </c>
      <c r="C228" s="5">
        <f t="shared" si="184"/>
        <v>2964.1033583830767</v>
      </c>
      <c r="D228" s="5">
        <f t="shared" si="184"/>
        <v>4369.7560558412706</v>
      </c>
      <c r="E228" s="15">
        <f t="shared" si="185"/>
        <v>6.0546365986395154E-7</v>
      </c>
      <c r="F228" s="15">
        <f t="shared" si="185"/>
        <v>1.1928040095887166E-6</v>
      </c>
      <c r="G228" s="15">
        <f t="shared" si="185"/>
        <v>2.4350669549861471E-6</v>
      </c>
      <c r="H228" s="5">
        <f t="shared" si="149"/>
        <v>205580.97722239306</v>
      </c>
      <c r="I228" s="5">
        <f t="shared" si="149"/>
        <v>101733.33467007434</v>
      </c>
      <c r="J228" s="5">
        <f t="shared" si="149"/>
        <v>37666.38618925419</v>
      </c>
      <c r="K228" s="5">
        <f t="shared" si="150"/>
        <v>176404.94166477327</v>
      </c>
      <c r="L228" s="5">
        <f t="shared" si="150"/>
        <v>34321.790561841284</v>
      </c>
      <c r="M228" s="5">
        <f t="shared" si="150"/>
        <v>8619.791518774522</v>
      </c>
      <c r="N228" s="15">
        <f t="shared" si="151"/>
        <v>-1.6843372712751492E-3</v>
      </c>
      <c r="O228" s="15">
        <f t="shared" si="151"/>
        <v>2.628961188058776E-3</v>
      </c>
      <c r="P228" s="15">
        <f t="shared" si="151"/>
        <v>2.812206575147691E-3</v>
      </c>
      <c r="Q228" s="5">
        <f t="shared" si="152"/>
        <v>4518.3493463650429</v>
      </c>
      <c r="R228" s="5">
        <f t="shared" si="152"/>
        <v>7408.2608704899176</v>
      </c>
      <c r="S228" s="5">
        <f t="shared" si="152"/>
        <v>4595.3122519381677</v>
      </c>
      <c r="T228" s="5">
        <f t="shared" si="186"/>
        <v>21.978440843177772</v>
      </c>
      <c r="U228" s="5">
        <f t="shared" si="186"/>
        <v>72.820387678387149</v>
      </c>
      <c r="V228" s="5">
        <f t="shared" si="186"/>
        <v>122.00034876850386</v>
      </c>
      <c r="W228" s="15">
        <f t="shared" si="154"/>
        <v>-1.0734613539272964E-2</v>
      </c>
      <c r="X228" s="15">
        <f t="shared" si="154"/>
        <v>-1.217998157191269E-2</v>
      </c>
      <c r="Y228" s="15">
        <f t="shared" si="154"/>
        <v>-9.7425357312937999E-3</v>
      </c>
      <c r="Z228" s="5">
        <f t="shared" si="159"/>
        <v>3148.320676953258</v>
      </c>
      <c r="AA228" s="5">
        <f t="shared" si="159"/>
        <v>15427.682603140514</v>
      </c>
      <c r="AB228" s="5">
        <f t="shared" si="159"/>
        <v>47563.848781609311</v>
      </c>
      <c r="AC228" s="16">
        <f t="shared" si="181"/>
        <v>1.1517258619560975</v>
      </c>
      <c r="AD228" s="16">
        <f t="shared" si="181"/>
        <v>3.0259880804595465</v>
      </c>
      <c r="AE228" s="16">
        <f t="shared" si="181"/>
        <v>12.549966802341732</v>
      </c>
      <c r="AF228" s="15">
        <f t="shared" si="166"/>
        <v>-4.0504037456468023E-3</v>
      </c>
      <c r="AG228" s="15">
        <f t="shared" si="166"/>
        <v>2.9673830763510267E-4</v>
      </c>
      <c r="AH228" s="15">
        <f t="shared" si="166"/>
        <v>9.7937136394747881E-3</v>
      </c>
      <c r="AI228" s="1">
        <f t="shared" si="182"/>
        <v>414603.2109861006</v>
      </c>
      <c r="AJ228" s="1">
        <f t="shared" si="182"/>
        <v>197034.98745836181</v>
      </c>
      <c r="AK228" s="1">
        <f t="shared" si="182"/>
        <v>72883.052606933939</v>
      </c>
      <c r="AL228" s="14">
        <f t="shared" si="187"/>
        <v>80.97312123792031</v>
      </c>
      <c r="AM228" s="14">
        <f t="shared" si="187"/>
        <v>19.191315430387672</v>
      </c>
      <c r="AN228" s="14">
        <f t="shared" si="187"/>
        <v>6.0993509632437979</v>
      </c>
      <c r="AO228" s="11">
        <f t="shared" si="188"/>
        <v>3.660713496401893E-3</v>
      </c>
      <c r="AP228" s="11">
        <f t="shared" si="188"/>
        <v>4.6115335049727521E-3</v>
      </c>
      <c r="AQ228" s="11">
        <f t="shared" si="188"/>
        <v>4.1832427459574722E-3</v>
      </c>
      <c r="AR228" s="1">
        <f t="shared" si="160"/>
        <v>205580.97722239306</v>
      </c>
      <c r="AS228" s="1">
        <f t="shared" si="157"/>
        <v>101733.33467007434</v>
      </c>
      <c r="AT228" s="1">
        <f t="shared" si="158"/>
        <v>37666.38618925419</v>
      </c>
      <c r="AU228" s="1">
        <f t="shared" si="167"/>
        <v>41116.195444478617</v>
      </c>
      <c r="AV228" s="1">
        <f t="shared" si="167"/>
        <v>20346.666934014869</v>
      </c>
      <c r="AW228" s="1">
        <f t="shared" si="167"/>
        <v>7533.277237850838</v>
      </c>
      <c r="AX228" s="1">
        <f t="shared" si="168"/>
        <v>141123.95333181863</v>
      </c>
      <c r="AY228" s="1">
        <f t="shared" si="168"/>
        <v>27457.432449473028</v>
      </c>
      <c r="AZ228" s="1">
        <f t="shared" si="168"/>
        <v>6895.8332150196175</v>
      </c>
      <c r="BA228" s="1">
        <f t="shared" si="169"/>
        <v>13818.516642150755</v>
      </c>
      <c r="BB228" s="1">
        <f t="shared" si="169"/>
        <v>30294.298765388092</v>
      </c>
      <c r="BC228" s="1">
        <f t="shared" si="169"/>
        <v>38622.843234346816</v>
      </c>
      <c r="BD228" s="1">
        <f t="shared" si="170"/>
        <v>594.12277766995612</v>
      </c>
      <c r="BE228" s="2">
        <f t="shared" si="183"/>
        <v>0.40250950903973925</v>
      </c>
      <c r="BF228" s="2">
        <f t="shared" si="183"/>
        <v>0.31839023806359795</v>
      </c>
      <c r="BG228" s="2">
        <f t="shared" si="183"/>
        <v>0.18099193288069168</v>
      </c>
      <c r="BH228" s="2">
        <f t="shared" si="163"/>
        <v>0.22358570532023758</v>
      </c>
      <c r="BI228" s="2">
        <f t="shared" si="171"/>
        <v>1.6201390486741196E-2</v>
      </c>
      <c r="BJ228" s="2">
        <f t="shared" si="171"/>
        <v>1.0137234369419459E-2</v>
      </c>
      <c r="BK228" s="2">
        <f t="shared" si="171"/>
        <v>3.2758079767888806E-3</v>
      </c>
      <c r="BL228" s="2">
        <f t="shared" si="164"/>
        <v>3330.6976886258376</v>
      </c>
      <c r="BM228" s="2">
        <f t="shared" si="164"/>
        <v>1031.2946567331298</v>
      </c>
      <c r="BN228" s="2">
        <f t="shared" si="164"/>
        <v>123.3878483355694</v>
      </c>
      <c r="BO228" s="2">
        <f t="shared" si="172"/>
        <v>5256.6626275042436</v>
      </c>
      <c r="BP228" s="2">
        <f t="shared" si="172"/>
        <v>419.90623579480496</v>
      </c>
      <c r="BQ228" s="2">
        <f t="shared" si="172"/>
        <v>28.665939429441796</v>
      </c>
      <c r="BR228" s="11">
        <f t="shared" si="173"/>
        <v>3.0073231408350692E-2</v>
      </c>
      <c r="BS228" s="17">
        <f t="shared" si="161"/>
        <v>1.4026517598227147E-3</v>
      </c>
      <c r="BT228" s="17">
        <f t="shared" si="162"/>
        <v>7.1809759833008236E-3</v>
      </c>
      <c r="BU228" s="12">
        <f>(BU$3*temphigh!$I338+BU$4*temphigh!$I338^2+BU$5*temphigh!$I338^6)*(K228/K$56)^$BW$1</f>
        <v>-31.442870955136357</v>
      </c>
      <c r="BV228" s="12">
        <f>(BV$3*temphigh!$I338+BV$4*temphigh!$I338^2+BV$5*temphigh!$I338^6)*(L228/L$56)^$BW$1</f>
        <v>-21.933940637595651</v>
      </c>
      <c r="BW228" s="12">
        <f>(BW$3*temphigh!$I338+BW$4*temphigh!$I338^2+BW$5*temphigh!$I338^6)*(M228/M$56)^$BW$1</f>
        <v>-19.340435086619014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>
      <c r="A229" s="2">
        <f t="shared" si="146"/>
        <v>2183</v>
      </c>
      <c r="B229" s="5">
        <f t="shared" si="184"/>
        <v>1165.3930639952493</v>
      </c>
      <c r="C229" s="5">
        <f t="shared" si="184"/>
        <v>2964.1067171977288</v>
      </c>
      <c r="D229" s="5">
        <f t="shared" si="184"/>
        <v>4369.7661644574155</v>
      </c>
      <c r="E229" s="15">
        <f t="shared" si="185"/>
        <v>5.7519047687075398E-7</v>
      </c>
      <c r="F229" s="15">
        <f t="shared" si="185"/>
        <v>1.1331638091092807E-6</v>
      </c>
      <c r="G229" s="15">
        <f t="shared" si="185"/>
        <v>2.3133136072368396E-6</v>
      </c>
      <c r="H229" s="5">
        <f t="shared" si="149"/>
        <v>205215.65834827872</v>
      </c>
      <c r="I229" s="5">
        <f t="shared" si="149"/>
        <v>101994.22471869241</v>
      </c>
      <c r="J229" s="5">
        <f t="shared" si="149"/>
        <v>37770.290191276858</v>
      </c>
      <c r="K229" s="5">
        <f t="shared" si="150"/>
        <v>176091.36752946669</v>
      </c>
      <c r="L229" s="5">
        <f t="shared" si="150"/>
        <v>34409.768085245567</v>
      </c>
      <c r="M229" s="5">
        <f t="shared" si="150"/>
        <v>8643.5495103813446</v>
      </c>
      <c r="N229" s="15">
        <f t="shared" si="151"/>
        <v>-1.777581355416169E-3</v>
      </c>
      <c r="O229" s="15">
        <f t="shared" si="151"/>
        <v>2.5633139170220254E-3</v>
      </c>
      <c r="P229" s="15">
        <f t="shared" si="151"/>
        <v>2.7562141793193717E-3</v>
      </c>
      <c r="Q229" s="5">
        <f t="shared" si="152"/>
        <v>4461.9036627398173</v>
      </c>
      <c r="R229" s="5">
        <f t="shared" si="152"/>
        <v>7336.7951074049406</v>
      </c>
      <c r="S229" s="5">
        <f t="shared" si="152"/>
        <v>4563.0950830681777</v>
      </c>
      <c r="T229" s="5">
        <f t="shared" si="186"/>
        <v>21.742510774530487</v>
      </c>
      <c r="U229" s="5">
        <f t="shared" si="186"/>
        <v>71.933436698404861</v>
      </c>
      <c r="V229" s="5">
        <f t="shared" si="186"/>
        <v>120.8117560113964</v>
      </c>
      <c r="W229" s="15">
        <f t="shared" si="154"/>
        <v>-1.0734613539272964E-2</v>
      </c>
      <c r="X229" s="15">
        <f t="shared" si="154"/>
        <v>-1.217998157191269E-2</v>
      </c>
      <c r="Y229" s="15">
        <f t="shared" si="154"/>
        <v>-9.7425357312937999E-3</v>
      </c>
      <c r="Z229" s="5">
        <f t="shared" si="159"/>
        <v>3096.6868017920278</v>
      </c>
      <c r="AA229" s="5">
        <f t="shared" si="159"/>
        <v>15284.390831618573</v>
      </c>
      <c r="AB229" s="5">
        <f t="shared" si="159"/>
        <v>47695.61425929176</v>
      </c>
      <c r="AC229" s="16">
        <f t="shared" si="181"/>
        <v>1.1470609072108722</v>
      </c>
      <c r="AD229" s="16">
        <f t="shared" si="181"/>
        <v>3.0268860070414658</v>
      </c>
      <c r="AE229" s="16">
        <f t="shared" si="181"/>
        <v>12.672877583388782</v>
      </c>
      <c r="AF229" s="15">
        <f t="shared" si="166"/>
        <v>-4.0504037456468023E-3</v>
      </c>
      <c r="AG229" s="15">
        <f t="shared" si="166"/>
        <v>2.9673830763510267E-4</v>
      </c>
      <c r="AH229" s="15">
        <f t="shared" si="166"/>
        <v>9.7937136394747881E-3</v>
      </c>
      <c r="AI229" s="1">
        <f t="shared" si="182"/>
        <v>414259.08533196914</v>
      </c>
      <c r="AJ229" s="1">
        <f t="shared" si="182"/>
        <v>197678.15564654052</v>
      </c>
      <c r="AK229" s="1">
        <f t="shared" si="182"/>
        <v>73128.024584091385</v>
      </c>
      <c r="AL229" s="14">
        <f t="shared" si="187"/>
        <v>81.266576441704146</v>
      </c>
      <c r="AM229" s="14">
        <f t="shared" si="187"/>
        <v>19.278931810558287</v>
      </c>
      <c r="AN229" s="14">
        <f t="shared" si="187"/>
        <v>6.1246108782591149</v>
      </c>
      <c r="AO229" s="11">
        <f t="shared" si="188"/>
        <v>3.6241063614378742E-3</v>
      </c>
      <c r="AP229" s="11">
        <f t="shared" si="188"/>
        <v>4.5654181699230243E-3</v>
      </c>
      <c r="AQ229" s="11">
        <f t="shared" si="188"/>
        <v>4.1414103184978972E-3</v>
      </c>
      <c r="AR229" s="1">
        <f t="shared" si="160"/>
        <v>205215.65834827872</v>
      </c>
      <c r="AS229" s="1">
        <f t="shared" si="157"/>
        <v>101994.22471869241</v>
      </c>
      <c r="AT229" s="1">
        <f t="shared" si="158"/>
        <v>37770.290191276858</v>
      </c>
      <c r="AU229" s="1">
        <f t="shared" si="167"/>
        <v>41043.131669655748</v>
      </c>
      <c r="AV229" s="1">
        <f t="shared" si="167"/>
        <v>20398.844943738484</v>
      </c>
      <c r="AW229" s="1">
        <f t="shared" si="167"/>
        <v>7554.0580382553717</v>
      </c>
      <c r="AX229" s="1">
        <f t="shared" si="168"/>
        <v>140873.09402357336</v>
      </c>
      <c r="AY229" s="1">
        <f t="shared" si="168"/>
        <v>27527.814468196451</v>
      </c>
      <c r="AZ229" s="1">
        <f t="shared" si="168"/>
        <v>6914.8396083050757</v>
      </c>
      <c r="BA229" s="1">
        <f t="shared" si="169"/>
        <v>13816.451166060937</v>
      </c>
      <c r="BB229" s="1">
        <f t="shared" si="169"/>
        <v>30301.921308452278</v>
      </c>
      <c r="BC229" s="1">
        <f t="shared" si="169"/>
        <v>38634.960025056236</v>
      </c>
      <c r="BD229" s="1">
        <f t="shared" si="170"/>
        <v>576.9414497257435</v>
      </c>
      <c r="BE229" s="2">
        <f t="shared" si="183"/>
        <v>0.40250950903973925</v>
      </c>
      <c r="BF229" s="2">
        <f t="shared" si="183"/>
        <v>0.31839023806359795</v>
      </c>
      <c r="BG229" s="2">
        <f t="shared" si="183"/>
        <v>0.18099193288069168</v>
      </c>
      <c r="BH229" s="2">
        <f t="shared" si="163"/>
        <v>0.2231553625360119</v>
      </c>
      <c r="BI229" s="2">
        <f t="shared" si="171"/>
        <v>1.6201390486741196E-2</v>
      </c>
      <c r="BJ229" s="2">
        <f t="shared" si="171"/>
        <v>1.0137234369419459E-2</v>
      </c>
      <c r="BK229" s="2">
        <f t="shared" si="171"/>
        <v>3.2758079767888806E-3</v>
      </c>
      <c r="BL229" s="2">
        <f t="shared" si="164"/>
        <v>3324.7790148941344</v>
      </c>
      <c r="BM229" s="2">
        <f t="shared" si="164"/>
        <v>1033.9393603006204</v>
      </c>
      <c r="BN229" s="2">
        <f t="shared" si="164"/>
        <v>123.72821789421555</v>
      </c>
      <c r="BO229" s="2">
        <f t="shared" si="172"/>
        <v>5334.8148635006846</v>
      </c>
      <c r="BP229" s="2">
        <f t="shared" si="172"/>
        <v>424.92979729513615</v>
      </c>
      <c r="BQ229" s="2">
        <f t="shared" si="172"/>
        <v>28.665603466264447</v>
      </c>
      <c r="BR229" s="11">
        <f t="shared" si="173"/>
        <v>2.9996815281200212E-2</v>
      </c>
      <c r="BS229" s="17">
        <f t="shared" si="161"/>
        <v>1.3617010102329929E-3</v>
      </c>
      <c r="BT229" s="17">
        <f t="shared" si="162"/>
        <v>6.9718213430105085E-3</v>
      </c>
      <c r="BU229" s="12">
        <f>(BU$3*temphigh!$I339+BU$4*temphigh!$I339^2+BU$5*temphigh!$I339^6)*(K229/K$56)^$BW$1</f>
        <v>-31.794640654533612</v>
      </c>
      <c r="BV229" s="12">
        <f>(BV$3*temphigh!$I339+BV$4*temphigh!$I339^2+BV$5*temphigh!$I339^6)*(L229/L$56)^$BW$1</f>
        <v>-22.137977797110818</v>
      </c>
      <c r="BW229" s="12">
        <f>(BW$3*temphigh!$I339+BW$4*temphigh!$I339^2+BW$5*temphigh!$I339^6)*(M229/M$56)^$BW$1</f>
        <v>-19.505162042010046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>
      <c r="A230" s="2">
        <f t="shared" si="146"/>
        <v>2184</v>
      </c>
      <c r="B230" s="5">
        <f t="shared" si="184"/>
        <v>1165.3937008020919</v>
      </c>
      <c r="C230" s="5">
        <f t="shared" si="184"/>
        <v>2964.1099080752642</v>
      </c>
      <c r="D230" s="5">
        <f t="shared" si="184"/>
        <v>4369.775767664968</v>
      </c>
      <c r="E230" s="15">
        <f t="shared" si="185"/>
        <v>5.4643095302721625E-7</v>
      </c>
      <c r="F230" s="15">
        <f t="shared" si="185"/>
        <v>1.0765056186538167E-6</v>
      </c>
      <c r="G230" s="15">
        <f t="shared" si="185"/>
        <v>2.1976479268749977E-6</v>
      </c>
      <c r="H230" s="5">
        <f t="shared" si="149"/>
        <v>204831.83384294884</v>
      </c>
      <c r="I230" s="5">
        <f t="shared" si="149"/>
        <v>102249.1530429858</v>
      </c>
      <c r="J230" s="5">
        <f t="shared" si="149"/>
        <v>37872.385824668665</v>
      </c>
      <c r="K230" s="5">
        <f t="shared" si="150"/>
        <v>175761.91951438526</v>
      </c>
      <c r="L230" s="5">
        <f t="shared" si="150"/>
        <v>34495.736060401672</v>
      </c>
      <c r="M230" s="5">
        <f t="shared" si="150"/>
        <v>8666.8945589640953</v>
      </c>
      <c r="N230" s="15">
        <f t="shared" si="151"/>
        <v>-1.8708924787372849E-3</v>
      </c>
      <c r="O230" s="15">
        <f t="shared" si="151"/>
        <v>2.4983596211147763E-3</v>
      </c>
      <c r="P230" s="15">
        <f t="shared" si="151"/>
        <v>2.700863638799289E-3</v>
      </c>
      <c r="Q230" s="5">
        <f t="shared" si="152"/>
        <v>4405.7511264891727</v>
      </c>
      <c r="R230" s="5">
        <f t="shared" si="152"/>
        <v>7265.5475937535457</v>
      </c>
      <c r="S230" s="5">
        <f t="shared" si="152"/>
        <v>4530.8531510548546</v>
      </c>
      <c r="T230" s="5">
        <f t="shared" si="186"/>
        <v>21.509113323992423</v>
      </c>
      <c r="U230" s="5">
        <f t="shared" si="186"/>
        <v>71.057288765013936</v>
      </c>
      <c r="V230" s="5">
        <f t="shared" si="186"/>
        <v>119.63474316169501</v>
      </c>
      <c r="W230" s="15">
        <f t="shared" si="154"/>
        <v>-1.0734613539272964E-2</v>
      </c>
      <c r="X230" s="15">
        <f t="shared" si="154"/>
        <v>-1.217998157191269E-2</v>
      </c>
      <c r="Y230" s="15">
        <f t="shared" si="154"/>
        <v>-9.7425357312937999E-3</v>
      </c>
      <c r="Z230" s="5">
        <f t="shared" si="159"/>
        <v>3045.6151618955719</v>
      </c>
      <c r="AA230" s="5">
        <f t="shared" si="159"/>
        <v>15141.437593263609</v>
      </c>
      <c r="AB230" s="5">
        <f t="shared" si="159"/>
        <v>47825.068462145595</v>
      </c>
      <c r="AC230" s="16">
        <f t="shared" si="181"/>
        <v>1.1424148474158202</v>
      </c>
      <c r="AD230" s="16">
        <f t="shared" si="181"/>
        <v>3.0277842000725999</v>
      </c>
      <c r="AE230" s="16">
        <f t="shared" si="181"/>
        <v>12.796992117428612</v>
      </c>
      <c r="AF230" s="15">
        <f t="shared" si="166"/>
        <v>-4.0504037456468023E-3</v>
      </c>
      <c r="AG230" s="15">
        <f t="shared" si="166"/>
        <v>2.9673830763510267E-4</v>
      </c>
      <c r="AH230" s="15">
        <f t="shared" si="166"/>
        <v>9.7937136394747881E-3</v>
      </c>
      <c r="AI230" s="1">
        <f t="shared" si="182"/>
        <v>413876.30846842797</v>
      </c>
      <c r="AJ230" s="1">
        <f t="shared" si="182"/>
        <v>198309.18502562496</v>
      </c>
      <c r="AK230" s="1">
        <f t="shared" si="182"/>
        <v>73369.280163937627</v>
      </c>
      <c r="AL230" s="14">
        <f t="shared" si="187"/>
        <v>81.55814997119225</v>
      </c>
      <c r="AM230" s="14">
        <f t="shared" si="187"/>
        <v>19.366068032287071</v>
      </c>
      <c r="AN230" s="14">
        <f t="shared" si="187"/>
        <v>6.1497217596802418</v>
      </c>
      <c r="AO230" s="11">
        <f t="shared" si="188"/>
        <v>3.5878652978234954E-3</v>
      </c>
      <c r="AP230" s="11">
        <f t="shared" si="188"/>
        <v>4.519763988223794E-3</v>
      </c>
      <c r="AQ230" s="11">
        <f t="shared" si="188"/>
        <v>4.0999962153129184E-3</v>
      </c>
      <c r="AR230" s="1">
        <f t="shared" si="160"/>
        <v>204831.83384294884</v>
      </c>
      <c r="AS230" s="1">
        <f t="shared" si="157"/>
        <v>102249.1530429858</v>
      </c>
      <c r="AT230" s="1">
        <f t="shared" si="158"/>
        <v>37872.385824668665</v>
      </c>
      <c r="AU230" s="1">
        <f t="shared" si="167"/>
        <v>40966.366768589767</v>
      </c>
      <c r="AV230" s="1">
        <f t="shared" si="167"/>
        <v>20449.83060859716</v>
      </c>
      <c r="AW230" s="1">
        <f t="shared" si="167"/>
        <v>7574.4771649337335</v>
      </c>
      <c r="AX230" s="1">
        <f t="shared" si="168"/>
        <v>140609.53561150818</v>
      </c>
      <c r="AY230" s="1">
        <f t="shared" si="168"/>
        <v>27596.588848321342</v>
      </c>
      <c r="AZ230" s="1">
        <f t="shared" si="168"/>
        <v>6933.5156471712762</v>
      </c>
      <c r="BA230" s="1">
        <f t="shared" si="169"/>
        <v>13814.276347362407</v>
      </c>
      <c r="BB230" s="1">
        <f t="shared" si="169"/>
        <v>30309.350105834805</v>
      </c>
      <c r="BC230" s="1">
        <f t="shared" si="169"/>
        <v>38646.831190192395</v>
      </c>
      <c r="BD230" s="1">
        <f t="shared" si="170"/>
        <v>560.25324579507856</v>
      </c>
      <c r="BE230" s="2">
        <f t="shared" si="183"/>
        <v>0.40250950903973925</v>
      </c>
      <c r="BF230" s="2">
        <f t="shared" si="183"/>
        <v>0.31839023806359795</v>
      </c>
      <c r="BG230" s="2">
        <f t="shared" si="183"/>
        <v>0.18099193288069168</v>
      </c>
      <c r="BH230" s="2">
        <f t="shared" si="163"/>
        <v>0.22272767930299095</v>
      </c>
      <c r="BI230" s="2">
        <f t="shared" si="171"/>
        <v>1.6201390486741196E-2</v>
      </c>
      <c r="BJ230" s="2">
        <f t="shared" si="171"/>
        <v>1.0137234369419459E-2</v>
      </c>
      <c r="BK230" s="2">
        <f t="shared" si="171"/>
        <v>3.2758079767888806E-3</v>
      </c>
      <c r="BL230" s="2">
        <f t="shared" si="164"/>
        <v>3318.5605242049046</v>
      </c>
      <c r="BM230" s="2">
        <f t="shared" si="164"/>
        <v>1036.5236284713858</v>
      </c>
      <c r="BN230" s="2">
        <f t="shared" si="164"/>
        <v>124.06266358447574</v>
      </c>
      <c r="BO230" s="2">
        <f t="shared" si="172"/>
        <v>5414.1286074055679</v>
      </c>
      <c r="BP230" s="2">
        <f t="shared" si="172"/>
        <v>430.01375501677887</v>
      </c>
      <c r="BQ230" s="2">
        <f t="shared" si="172"/>
        <v>28.665285941558565</v>
      </c>
      <c r="BR230" s="11">
        <f t="shared" si="173"/>
        <v>2.9920732672471501E-2</v>
      </c>
      <c r="BS230" s="17">
        <f t="shared" si="161"/>
        <v>1.3220439034670548E-3</v>
      </c>
      <c r="BT230" s="17">
        <f t="shared" si="162"/>
        <v>6.768758585447095E-3</v>
      </c>
      <c r="BU230" s="12">
        <f>(BU$3*temphigh!$I340+BU$4*temphigh!$I340^2+BU$5*temphigh!$I340^6)*(K230/K$56)^$BW$1</f>
        <v>-32.147148413262599</v>
      </c>
      <c r="BV230" s="12">
        <f>(BV$3*temphigh!$I340+BV$4*temphigh!$I340^2+BV$5*temphigh!$I340^6)*(L230/L$56)^$BW$1</f>
        <v>-22.34185178788757</v>
      </c>
      <c r="BW230" s="12">
        <f>(BW$3*temphigh!$I340+BW$4*temphigh!$I340^2+BW$5*temphigh!$I340^6)*(M230/M$56)^$BW$1</f>
        <v>-19.669673308345541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>
      <c r="A231" s="2">
        <f t="shared" si="146"/>
        <v>2185</v>
      </c>
      <c r="B231" s="5">
        <f t="shared" si="184"/>
        <v>1165.394305768923</v>
      </c>
      <c r="C231" s="5">
        <f t="shared" si="184"/>
        <v>2964.1129394121863</v>
      </c>
      <c r="D231" s="5">
        <f t="shared" si="184"/>
        <v>4369.7848907321913</v>
      </c>
      <c r="E231" s="15">
        <f t="shared" si="185"/>
        <v>5.1910940537585537E-7</v>
      </c>
      <c r="F231" s="15">
        <f t="shared" si="185"/>
        <v>1.0226803377211258E-6</v>
      </c>
      <c r="G231" s="15">
        <f t="shared" si="185"/>
        <v>2.0877655305312479E-6</v>
      </c>
      <c r="H231" s="5">
        <f t="shared" si="149"/>
        <v>204429.58879586912</v>
      </c>
      <c r="I231" s="5">
        <f t="shared" si="149"/>
        <v>102498.14142573676</v>
      </c>
      <c r="J231" s="5">
        <f t="shared" si="149"/>
        <v>37972.681004159072</v>
      </c>
      <c r="K231" s="5">
        <f t="shared" si="150"/>
        <v>175416.67037834652</v>
      </c>
      <c r="L231" s="5">
        <f t="shared" si="150"/>
        <v>34579.701759293683</v>
      </c>
      <c r="M231" s="5">
        <f t="shared" si="150"/>
        <v>8689.8284363367038</v>
      </c>
      <c r="N231" s="15">
        <f t="shared" si="151"/>
        <v>-1.9642999859845744E-3</v>
      </c>
      <c r="O231" s="15">
        <f t="shared" si="151"/>
        <v>2.434089208735557E-3</v>
      </c>
      <c r="P231" s="15">
        <f t="shared" si="151"/>
        <v>2.6461470387786346E-3</v>
      </c>
      <c r="Q231" s="5">
        <f t="shared" si="152"/>
        <v>4349.8980316655388</v>
      </c>
      <c r="R231" s="5">
        <f t="shared" si="152"/>
        <v>7194.5303037780377</v>
      </c>
      <c r="S231" s="5">
        <f t="shared" si="152"/>
        <v>4498.5930417549498</v>
      </c>
      <c r="T231" s="5">
        <f t="shared" si="186"/>
        <v>21.278221304886937</v>
      </c>
      <c r="U231" s="5">
        <f t="shared" si="186"/>
        <v>70.191812297305987</v>
      </c>
      <c r="V231" s="5">
        <f t="shared" si="186"/>
        <v>118.46919740173804</v>
      </c>
      <c r="W231" s="15">
        <f t="shared" si="154"/>
        <v>-1.0734613539272964E-2</v>
      </c>
      <c r="X231" s="15">
        <f t="shared" si="154"/>
        <v>-1.217998157191269E-2</v>
      </c>
      <c r="Y231" s="15">
        <f t="shared" si="154"/>
        <v>-9.7425357312937999E-3</v>
      </c>
      <c r="Z231" s="5">
        <f t="shared" si="159"/>
        <v>2995.1057266386538</v>
      </c>
      <c r="AA231" s="5">
        <f t="shared" si="159"/>
        <v>14998.848719351548</v>
      </c>
      <c r="AB231" s="5">
        <f t="shared" si="159"/>
        <v>47952.221447425458</v>
      </c>
      <c r="AC231" s="16">
        <f t="shared" ref="AC231:AE246" si="189">AC230*(1+AF231)</f>
        <v>1.1377876060387646</v>
      </c>
      <c r="AD231" s="16">
        <f t="shared" si="189"/>
        <v>3.0286826596320138</v>
      </c>
      <c r="AE231" s="16">
        <f t="shared" si="189"/>
        <v>12.922322193673324</v>
      </c>
      <c r="AF231" s="15">
        <f t="shared" si="166"/>
        <v>-4.0504037456468023E-3</v>
      </c>
      <c r="AG231" s="15">
        <f t="shared" si="166"/>
        <v>2.9673830763510267E-4</v>
      </c>
      <c r="AH231" s="15">
        <f t="shared" si="166"/>
        <v>9.7937136394747881E-3</v>
      </c>
      <c r="AI231" s="1">
        <f t="shared" si="182"/>
        <v>413455.04439017497</v>
      </c>
      <c r="AJ231" s="1">
        <f t="shared" si="182"/>
        <v>198928.09713165963</v>
      </c>
      <c r="AK231" s="1">
        <f t="shared" si="182"/>
        <v>73606.829312477596</v>
      </c>
      <c r="AL231" s="14">
        <f t="shared" si="187"/>
        <v>81.847843430668206</v>
      </c>
      <c r="AM231" s="14">
        <f t="shared" si="187"/>
        <v>19.452722788604039</v>
      </c>
      <c r="AN231" s="14">
        <f t="shared" si="187"/>
        <v>6.1746834572607598</v>
      </c>
      <c r="AO231" s="11">
        <f t="shared" si="188"/>
        <v>3.5519866448452606E-3</v>
      </c>
      <c r="AP231" s="11">
        <f t="shared" si="188"/>
        <v>4.4745663483415563E-3</v>
      </c>
      <c r="AQ231" s="11">
        <f t="shared" si="188"/>
        <v>4.0589962531597888E-3</v>
      </c>
      <c r="AR231" s="1">
        <f t="shared" si="160"/>
        <v>204429.58879586912</v>
      </c>
      <c r="AS231" s="1">
        <f t="shared" si="157"/>
        <v>102498.14142573676</v>
      </c>
      <c r="AT231" s="1">
        <f t="shared" si="158"/>
        <v>37972.681004159072</v>
      </c>
      <c r="AU231" s="1">
        <f t="shared" si="167"/>
        <v>40885.917759173826</v>
      </c>
      <c r="AV231" s="1">
        <f t="shared" si="167"/>
        <v>20499.628285147352</v>
      </c>
      <c r="AW231" s="1">
        <f t="shared" si="167"/>
        <v>7594.5362008318152</v>
      </c>
      <c r="AX231" s="1">
        <f t="shared" si="168"/>
        <v>140333.3363026772</v>
      </c>
      <c r="AY231" s="1">
        <f t="shared" si="168"/>
        <v>27663.761407434951</v>
      </c>
      <c r="AZ231" s="1">
        <f t="shared" si="168"/>
        <v>6951.8627490693634</v>
      </c>
      <c r="BA231" s="1">
        <f t="shared" si="169"/>
        <v>13811.992083194034</v>
      </c>
      <c r="BB231" s="1">
        <f t="shared" si="169"/>
        <v>30316.587251279736</v>
      </c>
      <c r="BC231" s="1">
        <f t="shared" si="169"/>
        <v>38658.459697175691</v>
      </c>
      <c r="BD231" s="1">
        <f t="shared" si="170"/>
        <v>544.0441565138068</v>
      </c>
      <c r="BE231" s="2">
        <f t="shared" si="183"/>
        <v>0.40250950903973925</v>
      </c>
      <c r="BF231" s="2">
        <f t="shared" si="183"/>
        <v>0.31839023806359795</v>
      </c>
      <c r="BG231" s="2">
        <f t="shared" si="183"/>
        <v>0.18099193288069168</v>
      </c>
      <c r="BH231" s="2">
        <f t="shared" si="163"/>
        <v>0.22230266724445311</v>
      </c>
      <c r="BI231" s="2">
        <f t="shared" si="171"/>
        <v>1.6201390486741196E-2</v>
      </c>
      <c r="BJ231" s="2">
        <f t="shared" si="171"/>
        <v>1.0137234369419459E-2</v>
      </c>
      <c r="BK231" s="2">
        <f t="shared" si="171"/>
        <v>3.2758079767888806E-3</v>
      </c>
      <c r="BL231" s="2">
        <f t="shared" si="164"/>
        <v>3312.0435951258082</v>
      </c>
      <c r="BM231" s="2">
        <f t="shared" si="164"/>
        <v>1039.047682062595</v>
      </c>
      <c r="BN231" s="2">
        <f t="shared" si="164"/>
        <v>124.39121133348389</v>
      </c>
      <c r="BO231" s="2">
        <f t="shared" si="172"/>
        <v>5494.6209536160641</v>
      </c>
      <c r="BP231" s="2">
        <f t="shared" si="172"/>
        <v>435.15883465791177</v>
      </c>
      <c r="BQ231" s="2">
        <f t="shared" si="172"/>
        <v>28.664986622736205</v>
      </c>
      <c r="BR231" s="11">
        <f t="shared" si="173"/>
        <v>2.9844966702613246E-2</v>
      </c>
      <c r="BS231" s="17">
        <f t="shared" si="161"/>
        <v>1.283636557190739E-3</v>
      </c>
      <c r="BT231" s="17">
        <f t="shared" si="162"/>
        <v>6.5716102771331015E-3</v>
      </c>
      <c r="BU231" s="12">
        <f>(BU$3*temphigh!$I341+BU$4*temphigh!$I341^2+BU$5*temphigh!$I341^6)*(K231/K$56)^$BW$1</f>
        <v>-32.500396722956928</v>
      </c>
      <c r="BV231" s="12">
        <f>(BV$3*temphigh!$I341+BV$4*temphigh!$I341^2+BV$5*temphigh!$I341^6)*(L231/L$56)^$BW$1</f>
        <v>-22.545555552465796</v>
      </c>
      <c r="BW231" s="12">
        <f>(BW$3*temphigh!$I341+BW$4*temphigh!$I341^2+BW$5*temphigh!$I341^6)*(M231/M$56)^$BW$1</f>
        <v>-19.833962759010333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>
      <c r="A232" s="2">
        <f t="shared" si="146"/>
        <v>2186</v>
      </c>
      <c r="B232" s="5">
        <f t="shared" si="184"/>
        <v>1165.3948804877107</v>
      </c>
      <c r="C232" s="5">
        <f t="shared" si="184"/>
        <v>2964.1158191852069</v>
      </c>
      <c r="D232" s="5">
        <f t="shared" si="184"/>
        <v>4369.7935576641485</v>
      </c>
      <c r="E232" s="15">
        <f t="shared" si="185"/>
        <v>4.9315393510706261E-7</v>
      </c>
      <c r="F232" s="15">
        <f t="shared" si="185"/>
        <v>9.7154632083506949E-7</v>
      </c>
      <c r="G232" s="15">
        <f t="shared" si="185"/>
        <v>1.9833772540046856E-6</v>
      </c>
      <c r="H232" s="5">
        <f t="shared" si="149"/>
        <v>204009.00724301665</v>
      </c>
      <c r="I232" s="5">
        <f t="shared" si="149"/>
        <v>102741.21243891305</v>
      </c>
      <c r="J232" s="5">
        <f t="shared" si="149"/>
        <v>38071.183849882793</v>
      </c>
      <c r="K232" s="5">
        <f t="shared" si="150"/>
        <v>175055.69198797247</v>
      </c>
      <c r="L232" s="5">
        <f t="shared" si="150"/>
        <v>34661.672723421158</v>
      </c>
      <c r="M232" s="5">
        <f t="shared" si="150"/>
        <v>8712.3529630158446</v>
      </c>
      <c r="N232" s="15">
        <f t="shared" si="151"/>
        <v>-2.057834010846693E-3</v>
      </c>
      <c r="O232" s="15">
        <f t="shared" si="151"/>
        <v>2.3704936699011636E-3</v>
      </c>
      <c r="P232" s="15">
        <f t="shared" si="151"/>
        <v>2.5920565456682976E-3</v>
      </c>
      <c r="Q232" s="5">
        <f t="shared" si="152"/>
        <v>4294.3503964991833</v>
      </c>
      <c r="R232" s="5">
        <f t="shared" si="152"/>
        <v>7123.7548422793834</v>
      </c>
      <c r="S232" s="5">
        <f t="shared" si="152"/>
        <v>4466.3212003419812</v>
      </c>
      <c r="T232" s="5">
        <f t="shared" si="186"/>
        <v>21.04980782237585</v>
      </c>
      <c r="U232" s="5">
        <f t="shared" si="186"/>
        <v>69.336877317025639</v>
      </c>
      <c r="V232" s="5">
        <f t="shared" si="186"/>
        <v>117.31500701299392</v>
      </c>
      <c r="W232" s="15">
        <f t="shared" si="154"/>
        <v>-1.0734613539272964E-2</v>
      </c>
      <c r="X232" s="15">
        <f t="shared" si="154"/>
        <v>-1.217998157191269E-2</v>
      </c>
      <c r="Y232" s="15">
        <f t="shared" si="154"/>
        <v>-9.7425357312937999E-3</v>
      </c>
      <c r="Z232" s="5">
        <f t="shared" si="159"/>
        <v>2945.1582338626131</v>
      </c>
      <c r="AA232" s="5">
        <f t="shared" si="159"/>
        <v>14856.649299124596</v>
      </c>
      <c r="AB232" s="5">
        <f t="shared" si="159"/>
        <v>48077.08354058121</v>
      </c>
      <c r="AC232" s="16">
        <f t="shared" si="189"/>
        <v>1.1331791068575148</v>
      </c>
      <c r="AD232" s="16">
        <f t="shared" si="189"/>
        <v>3.0295813857987968</v>
      </c>
      <c r="AE232" s="16">
        <f t="shared" si="189"/>
        <v>13.04887971679519</v>
      </c>
      <c r="AF232" s="15">
        <f t="shared" si="166"/>
        <v>-4.0504037456468023E-3</v>
      </c>
      <c r="AG232" s="15">
        <f t="shared" si="166"/>
        <v>2.9673830763510267E-4</v>
      </c>
      <c r="AH232" s="15">
        <f t="shared" si="166"/>
        <v>9.7937136394747881E-3</v>
      </c>
      <c r="AI232" s="1">
        <f t="shared" ref="AI232:AK247" si="190">(1-$AI$5)*AI231+AU231</f>
        <v>412995.45771033131</v>
      </c>
      <c r="AJ232" s="1">
        <f t="shared" si="190"/>
        <v>199534.91570364102</v>
      </c>
      <c r="AK232" s="1">
        <f t="shared" si="190"/>
        <v>73840.68258206165</v>
      </c>
      <c r="AL232" s="14">
        <f t="shared" si="187"/>
        <v>82.135658652975579</v>
      </c>
      <c r="AM232" s="14">
        <f t="shared" si="187"/>
        <v>19.538894862389807</v>
      </c>
      <c r="AN232" s="14">
        <f t="shared" si="187"/>
        <v>6.1994958441080534</v>
      </c>
      <c r="AO232" s="11">
        <f t="shared" si="188"/>
        <v>3.5164667783968077E-3</v>
      </c>
      <c r="AP232" s="11">
        <f t="shared" si="188"/>
        <v>4.4298206848581408E-3</v>
      </c>
      <c r="AQ232" s="11">
        <f t="shared" si="188"/>
        <v>4.0184062906281912E-3</v>
      </c>
      <c r="AR232" s="1">
        <f t="shared" si="160"/>
        <v>204009.00724301665</v>
      </c>
      <c r="AS232" s="1">
        <f t="shared" si="157"/>
        <v>102741.21243891305</v>
      </c>
      <c r="AT232" s="1">
        <f t="shared" si="158"/>
        <v>38071.183849882793</v>
      </c>
      <c r="AU232" s="1">
        <f t="shared" si="167"/>
        <v>40801.801448603335</v>
      </c>
      <c r="AV232" s="1">
        <f t="shared" si="167"/>
        <v>20548.242487782612</v>
      </c>
      <c r="AW232" s="1">
        <f t="shared" si="167"/>
        <v>7614.2367699765591</v>
      </c>
      <c r="AX232" s="1">
        <f t="shared" si="168"/>
        <v>140044.55359037794</v>
      </c>
      <c r="AY232" s="1">
        <f t="shared" si="168"/>
        <v>27729.338178736925</v>
      </c>
      <c r="AZ232" s="1">
        <f t="shared" si="168"/>
        <v>6969.8823704126762</v>
      </c>
      <c r="BA232" s="1">
        <f t="shared" si="169"/>
        <v>13809.598234483052</v>
      </c>
      <c r="BB232" s="1">
        <f t="shared" si="169"/>
        <v>30323.634808133014</v>
      </c>
      <c r="BC232" s="1">
        <f t="shared" si="169"/>
        <v>38669.84846900688</v>
      </c>
      <c r="BD232" s="1">
        <f t="shared" si="170"/>
        <v>528.3005645049235</v>
      </c>
      <c r="BE232" s="2">
        <f t="shared" ref="BE232:BG247" si="191">BE231</f>
        <v>0.40250950903973925</v>
      </c>
      <c r="BF232" s="2">
        <f t="shared" si="191"/>
        <v>0.31839023806359795</v>
      </c>
      <c r="BG232" s="2">
        <f t="shared" si="191"/>
        <v>0.18099193288069168</v>
      </c>
      <c r="BH232" s="2">
        <f t="shared" si="163"/>
        <v>0.22188033740405474</v>
      </c>
      <c r="BI232" s="2">
        <f t="shared" si="171"/>
        <v>1.6201390486741196E-2</v>
      </c>
      <c r="BJ232" s="2">
        <f t="shared" si="171"/>
        <v>1.0137234369419459E-2</v>
      </c>
      <c r="BK232" s="2">
        <f t="shared" si="171"/>
        <v>3.2758079767888806E-3</v>
      </c>
      <c r="BL232" s="2">
        <f t="shared" si="164"/>
        <v>3305.2295891565254</v>
      </c>
      <c r="BM232" s="2">
        <f t="shared" si="164"/>
        <v>1041.5117498915754</v>
      </c>
      <c r="BN232" s="2">
        <f t="shared" si="164"/>
        <v>124.71388774124206</v>
      </c>
      <c r="BO232" s="2">
        <f t="shared" si="172"/>
        <v>5576.3092387315037</v>
      </c>
      <c r="BP232" s="2">
        <f t="shared" si="172"/>
        <v>440.36577062225882</v>
      </c>
      <c r="BQ232" s="2">
        <f t="shared" si="172"/>
        <v>28.664705279929127</v>
      </c>
      <c r="BR232" s="11">
        <f t="shared" si="173"/>
        <v>2.9769500226355355E-2</v>
      </c>
      <c r="BS232" s="17">
        <f t="shared" si="161"/>
        <v>1.2464366955161443E-3</v>
      </c>
      <c r="BT232" s="17">
        <f t="shared" si="162"/>
        <v>6.3802041525564089E-3</v>
      </c>
      <c r="BU232" s="12">
        <f>(BU$3*temphigh!$I342+BU$4*temphigh!$I342^2+BU$5*temphigh!$I342^6)*(K232/K$56)^$BW$1</f>
        <v>-32.85438891538783</v>
      </c>
      <c r="BV232" s="12">
        <f>(BV$3*temphigh!$I342+BV$4*temphigh!$I342^2+BV$5*temphigh!$I342^6)*(L232/L$56)^$BW$1</f>
        <v>-22.749082289056783</v>
      </c>
      <c r="BW232" s="12">
        <f>(BW$3*temphigh!$I342+BW$4*temphigh!$I342^2+BW$5*temphigh!$I342^6)*(M232/M$56)^$BW$1</f>
        <v>-19.99802447341596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>
      <c r="A233" s="2">
        <f t="shared" si="146"/>
        <v>2187</v>
      </c>
      <c r="B233" s="5">
        <f t="shared" si="184"/>
        <v>1165.3954264708282</v>
      </c>
      <c r="C233" s="5">
        <f t="shared" si="184"/>
        <v>2964.1185549722345</v>
      </c>
      <c r="D233" s="5">
        <f t="shared" si="184"/>
        <v>4369.8017912658379</v>
      </c>
      <c r="E233" s="15">
        <f t="shared" si="185"/>
        <v>4.6849623835170947E-7</v>
      </c>
      <c r="F233" s="15">
        <f t="shared" si="185"/>
        <v>9.2296900479331592E-7</v>
      </c>
      <c r="G233" s="15">
        <f t="shared" si="185"/>
        <v>1.8842083913044511E-6</v>
      </c>
      <c r="H233" s="5">
        <f t="shared" si="149"/>
        <v>203570.17202975589</v>
      </c>
      <c r="I233" s="5">
        <f t="shared" si="149"/>
        <v>102978.38941568971</v>
      </c>
      <c r="J233" s="5">
        <f t="shared" si="149"/>
        <v>38167.902679716135</v>
      </c>
      <c r="K233" s="5">
        <f t="shared" si="150"/>
        <v>174679.05519951138</v>
      </c>
      <c r="L233" s="5">
        <f t="shared" si="150"/>
        <v>34741.65675423004</v>
      </c>
      <c r="M233" s="5">
        <f t="shared" si="150"/>
        <v>8734.4700063980963</v>
      </c>
      <c r="N233" s="15">
        <f t="shared" si="151"/>
        <v>-2.1515255184445525E-3</v>
      </c>
      <c r="O233" s="15">
        <f t="shared" si="151"/>
        <v>2.307564076526436E-3</v>
      </c>
      <c r="P233" s="15">
        <f t="shared" si="151"/>
        <v>2.5385844072363106E-3</v>
      </c>
      <c r="Q233" s="5">
        <f t="shared" si="152"/>
        <v>4239.1139675715931</v>
      </c>
      <c r="R233" s="5">
        <f t="shared" si="152"/>
        <v>7053.2324493705701</v>
      </c>
      <c r="S233" s="5">
        <f t="shared" si="152"/>
        <v>4434.0439322947977</v>
      </c>
      <c r="T233" s="5">
        <f t="shared" si="186"/>
        <v>20.82384627032668</v>
      </c>
      <c r="U233" s="5">
        <f t="shared" si="186"/>
        <v>68.492355429050292</v>
      </c>
      <c r="V233" s="5">
        <f t="shared" si="186"/>
        <v>116.17206136535285</v>
      </c>
      <c r="W233" s="15">
        <f t="shared" si="154"/>
        <v>-1.0734613539272964E-2</v>
      </c>
      <c r="X233" s="15">
        <f t="shared" si="154"/>
        <v>-1.217998157191269E-2</v>
      </c>
      <c r="Y233" s="15">
        <f t="shared" si="154"/>
        <v>-9.7425357312937999E-3</v>
      </c>
      <c r="Z233" s="5">
        <f t="shared" si="159"/>
        <v>2895.7721970643761</v>
      </c>
      <c r="AA233" s="5">
        <f t="shared" si="159"/>
        <v>14714.863688277277</v>
      </c>
      <c r="AB233" s="5">
        <f t="shared" si="159"/>
        <v>48199.665325313996</v>
      </c>
      <c r="AC233" s="16">
        <f t="shared" si="189"/>
        <v>1.1285892739586103</v>
      </c>
      <c r="AD233" s="16">
        <f t="shared" si="189"/>
        <v>3.0304803786520615</v>
      </c>
      <c r="AE233" s="16">
        <f t="shared" si="189"/>
        <v>13.176676708057432</v>
      </c>
      <c r="AF233" s="15">
        <f t="shared" si="166"/>
        <v>-4.0504037456468023E-3</v>
      </c>
      <c r="AG233" s="15">
        <f t="shared" si="166"/>
        <v>2.9673830763510267E-4</v>
      </c>
      <c r="AH233" s="15">
        <f t="shared" si="166"/>
        <v>9.7937136394747881E-3</v>
      </c>
      <c r="AI233" s="1">
        <f t="shared" si="190"/>
        <v>412497.71338790155</v>
      </c>
      <c r="AJ233" s="1">
        <f t="shared" si="190"/>
        <v>200129.66662105953</v>
      </c>
      <c r="AK233" s="1">
        <f t="shared" si="190"/>
        <v>74070.851093832054</v>
      </c>
      <c r="AL233" s="14">
        <f t="shared" si="187"/>
        <v>82.421597694800752</v>
      </c>
      <c r="AM233" s="14">
        <f t="shared" si="187"/>
        <v>19.624583125004282</v>
      </c>
      <c r="AN233" s="14">
        <f t="shared" si="187"/>
        <v>6.2241588162757528</v>
      </c>
      <c r="AO233" s="11">
        <f t="shared" si="188"/>
        <v>3.4813021106128396E-3</v>
      </c>
      <c r="AP233" s="11">
        <f t="shared" si="188"/>
        <v>4.3855224780095592E-3</v>
      </c>
      <c r="AQ233" s="11">
        <f t="shared" si="188"/>
        <v>3.978222227721909E-3</v>
      </c>
      <c r="AR233" s="1">
        <f t="shared" si="160"/>
        <v>203570.17202975589</v>
      </c>
      <c r="AS233" s="1">
        <f t="shared" si="157"/>
        <v>102978.38941568971</v>
      </c>
      <c r="AT233" s="1">
        <f t="shared" si="158"/>
        <v>38167.902679716135</v>
      </c>
      <c r="AU233" s="1">
        <f t="shared" si="167"/>
        <v>40714.034405951184</v>
      </c>
      <c r="AV233" s="1">
        <f t="shared" si="167"/>
        <v>20595.677883137945</v>
      </c>
      <c r="AW233" s="1">
        <f t="shared" si="167"/>
        <v>7633.580535943227</v>
      </c>
      <c r="AX233" s="1">
        <f t="shared" si="168"/>
        <v>139743.24415960911</v>
      </c>
      <c r="AY233" s="1">
        <f t="shared" si="168"/>
        <v>27793.325403384028</v>
      </c>
      <c r="AZ233" s="1">
        <f t="shared" si="168"/>
        <v>6987.576005118477</v>
      </c>
      <c r="BA233" s="1">
        <f t="shared" si="169"/>
        <v>13807.09462500968</v>
      </c>
      <c r="BB233" s="1">
        <f t="shared" si="169"/>
        <v>30330.494809777316</v>
      </c>
      <c r="BC233" s="1">
        <f t="shared" si="169"/>
        <v>38681.000385135208</v>
      </c>
      <c r="BD233" s="1">
        <f t="shared" si="170"/>
        <v>513.00923366789664</v>
      </c>
      <c r="BE233" s="2">
        <f t="shared" si="191"/>
        <v>0.40250950903973925</v>
      </c>
      <c r="BF233" s="2">
        <f t="shared" si="191"/>
        <v>0.31839023806359795</v>
      </c>
      <c r="BG233" s="2">
        <f t="shared" si="191"/>
        <v>0.18099193288069168</v>
      </c>
      <c r="BH233" s="2">
        <f t="shared" si="163"/>
        <v>0.22146070024652204</v>
      </c>
      <c r="BI233" s="2">
        <f t="shared" si="171"/>
        <v>1.6201390486741196E-2</v>
      </c>
      <c r="BJ233" s="2">
        <f t="shared" si="171"/>
        <v>1.0137234369419459E-2</v>
      </c>
      <c r="BK233" s="2">
        <f t="shared" si="171"/>
        <v>3.2758079767888806E-3</v>
      </c>
      <c r="BL233" s="2">
        <f t="shared" si="164"/>
        <v>3298.1198485071559</v>
      </c>
      <c r="BM233" s="2">
        <f t="shared" si="164"/>
        <v>1043.9160684921908</v>
      </c>
      <c r="BN233" s="2">
        <f t="shared" si="164"/>
        <v>125.0307200555158</v>
      </c>
      <c r="BO233" s="2">
        <f t="shared" si="172"/>
        <v>5659.2110444253103</v>
      </c>
      <c r="BP233" s="2">
        <f t="shared" si="172"/>
        <v>445.63530612366657</v>
      </c>
      <c r="BQ233" s="2">
        <f t="shared" si="172"/>
        <v>28.664441685971202</v>
      </c>
      <c r="BR233" s="11">
        <f t="shared" si="173"/>
        <v>2.9694315817788225E-2</v>
      </c>
      <c r="BS233" s="17">
        <f t="shared" si="161"/>
        <v>1.2104035856977343E-3</v>
      </c>
      <c r="BT233" s="17">
        <f t="shared" si="162"/>
        <v>6.1943729636469991E-3</v>
      </c>
      <c r="BU233" s="12">
        <f>(BU$3*temphigh!$I343+BU$4*temphigh!$I343^2+BU$5*temphigh!$I343^6)*(K233/K$56)^$BW$1</f>
        <v>-33.209129175972571</v>
      </c>
      <c r="BV233" s="12">
        <f>(BV$3*temphigh!$I343+BV$4*temphigh!$I343^2+BV$5*temphigh!$I343^6)*(L233/L$56)^$BW$1</f>
        <v>-22.952425447304186</v>
      </c>
      <c r="BW233" s="12">
        <f>(BW$3*temphigh!$I343+BW$4*temphigh!$I343^2+BW$5*temphigh!$I343^6)*(M233/M$56)^$BW$1</f>
        <v>-20.161852733401545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>
      <c r="A234" s="2">
        <f t="shared" si="146"/>
        <v>2188</v>
      </c>
      <c r="B234" s="5">
        <f t="shared" ref="B234:D249" si="192">B233*(1+E234)</f>
        <v>1165.3959451550329</v>
      </c>
      <c r="C234" s="5">
        <f t="shared" si="192"/>
        <v>2964.1211539723099</v>
      </c>
      <c r="D234" s="5">
        <f t="shared" si="192"/>
        <v>4369.8096132021819</v>
      </c>
      <c r="E234" s="15">
        <f t="shared" ref="E234:G249" si="193">E233*$E$5</f>
        <v>4.4507142643412396E-7</v>
      </c>
      <c r="F234" s="15">
        <f t="shared" si="193"/>
        <v>8.768205545536501E-7</v>
      </c>
      <c r="G234" s="15">
        <f t="shared" si="193"/>
        <v>1.7899979717392285E-6</v>
      </c>
      <c r="H234" s="5">
        <f t="shared" si="149"/>
        <v>203113.1646725091</v>
      </c>
      <c r="I234" s="5">
        <f t="shared" si="149"/>
        <v>103209.6964229435</v>
      </c>
      <c r="J234" s="5">
        <f t="shared" si="149"/>
        <v>38262.846001756996</v>
      </c>
      <c r="K234" s="5">
        <f t="shared" si="150"/>
        <v>174286.82973964603</v>
      </c>
      <c r="L234" s="5">
        <f t="shared" si="150"/>
        <v>34819.661903707616</v>
      </c>
      <c r="M234" s="5">
        <f t="shared" si="150"/>
        <v>8756.181478972514</v>
      </c>
      <c r="N234" s="15">
        <f t="shared" si="151"/>
        <v>-2.2454063506204269E-3</v>
      </c>
      <c r="O234" s="15">
        <f t="shared" si="151"/>
        <v>2.2452915826496334E-3</v>
      </c>
      <c r="P234" s="15">
        <f t="shared" si="151"/>
        <v>2.4857229526822344E-3</v>
      </c>
      <c r="Q234" s="5">
        <f t="shared" si="152"/>
        <v>4184.1942239992168</v>
      </c>
      <c r="R234" s="5">
        <f t="shared" si="152"/>
        <v>6982.9740053226633</v>
      </c>
      <c r="S234" s="5">
        <f t="shared" si="152"/>
        <v>4401.7674044397691</v>
      </c>
      <c r="T234" s="5">
        <f t="shared" ref="T234:V249" si="194">T233*(1+W234)</f>
        <v>20.600310328213492</v>
      </c>
      <c r="U234" s="5">
        <f t="shared" si="194"/>
        <v>67.658119802107564</v>
      </c>
      <c r="V234" s="5">
        <f t="shared" si="194"/>
        <v>115.04025090652284</v>
      </c>
      <c r="W234" s="15">
        <f t="shared" si="154"/>
        <v>-1.0734613539272964E-2</v>
      </c>
      <c r="X234" s="15">
        <f t="shared" si="154"/>
        <v>-1.217998157191269E-2</v>
      </c>
      <c r="Y234" s="15">
        <f t="shared" si="154"/>
        <v>-9.7425357312937999E-3</v>
      </c>
      <c r="Z234" s="5">
        <f t="shared" si="159"/>
        <v>2846.9469124774614</v>
      </c>
      <c r="AA234" s="5">
        <f t="shared" si="159"/>
        <v>14573.515517667554</v>
      </c>
      <c r="AB234" s="5">
        <f t="shared" si="159"/>
        <v>48319.977633816816</v>
      </c>
      <c r="AC234" s="16">
        <f t="shared" si="189"/>
        <v>1.1240180317360715</v>
      </c>
      <c r="AD234" s="16">
        <f t="shared" si="189"/>
        <v>3.0313796382709444</v>
      </c>
      <c r="AE234" s="16">
        <f t="shared" si="189"/>
        <v>13.305725306456084</v>
      </c>
      <c r="AF234" s="15">
        <f t="shared" si="166"/>
        <v>-4.0504037456468023E-3</v>
      </c>
      <c r="AG234" s="15">
        <f t="shared" si="166"/>
        <v>2.9673830763510267E-4</v>
      </c>
      <c r="AH234" s="15">
        <f t="shared" si="166"/>
        <v>9.7937136394747881E-3</v>
      </c>
      <c r="AI234" s="1">
        <f t="shared" si="190"/>
        <v>411961.97645506263</v>
      </c>
      <c r="AJ234" s="1">
        <f t="shared" si="190"/>
        <v>200712.37784209152</v>
      </c>
      <c r="AK234" s="1">
        <f t="shared" si="190"/>
        <v>74297.346520392079</v>
      </c>
      <c r="AL234" s="14">
        <f t="shared" ref="AL234:AN249" si="195">AL233*(1+AO234)</f>
        <v>82.705662831995596</v>
      </c>
      <c r="AM234" s="14">
        <f t="shared" si="195"/>
        <v>19.709786534916393</v>
      </c>
      <c r="AN234" s="14">
        <f t="shared" si="195"/>
        <v>6.2486722923580151</v>
      </c>
      <c r="AO234" s="11">
        <f t="shared" ref="AO234:AQ249" si="196">AO$5*AO233</f>
        <v>3.4464890895067111E-3</v>
      </c>
      <c r="AP234" s="11">
        <f t="shared" si="196"/>
        <v>4.3416672532294639E-3</v>
      </c>
      <c r="AQ234" s="11">
        <f t="shared" si="196"/>
        <v>3.9384400054446895E-3</v>
      </c>
      <c r="AR234" s="1">
        <f t="shared" si="160"/>
        <v>203113.1646725091</v>
      </c>
      <c r="AS234" s="1">
        <f t="shared" si="157"/>
        <v>103209.6964229435</v>
      </c>
      <c r="AT234" s="1">
        <f t="shared" si="158"/>
        <v>38262.846001756996</v>
      </c>
      <c r="AU234" s="1">
        <f t="shared" si="167"/>
        <v>40622.632934501824</v>
      </c>
      <c r="AV234" s="1">
        <f t="shared" si="167"/>
        <v>20641.939284588701</v>
      </c>
      <c r="AW234" s="1">
        <f t="shared" si="167"/>
        <v>7652.5692003513996</v>
      </c>
      <c r="AX234" s="1">
        <f t="shared" si="168"/>
        <v>139429.46379171681</v>
      </c>
      <c r="AY234" s="1">
        <f t="shared" si="168"/>
        <v>27855.729522966089</v>
      </c>
      <c r="AZ234" s="1">
        <f t="shared" si="168"/>
        <v>7004.9451831780125</v>
      </c>
      <c r="BA234" s="1">
        <f t="shared" si="169"/>
        <v>13804.481040415918</v>
      </c>
      <c r="BB234" s="1">
        <f t="shared" si="169"/>
        <v>30337.16926005785</v>
      </c>
      <c r="BC234" s="1">
        <f t="shared" si="169"/>
        <v>38691.918282301485</v>
      </c>
      <c r="BD234" s="1">
        <f t="shared" si="170"/>
        <v>498.15729874907032</v>
      </c>
      <c r="BE234" s="2">
        <f t="shared" si="191"/>
        <v>0.40250950903973925</v>
      </c>
      <c r="BF234" s="2">
        <f t="shared" si="191"/>
        <v>0.31839023806359795</v>
      </c>
      <c r="BG234" s="2">
        <f t="shared" si="191"/>
        <v>0.18099193288069168</v>
      </c>
      <c r="BH234" s="2">
        <f t="shared" si="163"/>
        <v>0.22104376565862879</v>
      </c>
      <c r="BI234" s="2">
        <f t="shared" si="171"/>
        <v>1.6201390486741196E-2</v>
      </c>
      <c r="BJ234" s="2">
        <f t="shared" si="171"/>
        <v>1.0137234369419459E-2</v>
      </c>
      <c r="BK234" s="2">
        <f t="shared" si="171"/>
        <v>3.2758079767888806E-3</v>
      </c>
      <c r="BL234" s="2">
        <f t="shared" si="164"/>
        <v>3290.715693857087</v>
      </c>
      <c r="BM234" s="2">
        <f t="shared" si="164"/>
        <v>1046.2608818360113</v>
      </c>
      <c r="BN234" s="2">
        <f t="shared" si="164"/>
        <v>125.34173614720009</v>
      </c>
      <c r="BO234" s="2">
        <f t="shared" si="172"/>
        <v>5743.3442003099935</v>
      </c>
      <c r="BP234" s="2">
        <f t="shared" si="172"/>
        <v>450.96819329193607</v>
      </c>
      <c r="BQ234" s="2">
        <f t="shared" si="172"/>
        <v>28.664195616380358</v>
      </c>
      <c r="BR234" s="11">
        <f t="shared" si="173"/>
        <v>2.9619395754386962E-2</v>
      </c>
      <c r="BS234" s="17">
        <f t="shared" si="161"/>
        <v>1.1754979775103701E-3</v>
      </c>
      <c r="BT234" s="17">
        <f t="shared" si="162"/>
        <v>6.0139543336378632E-3</v>
      </c>
      <c r="BU234" s="12">
        <f>(BU$3*temphigh!$I344+BU$4*temphigh!$I344^2+BU$5*temphigh!$I344^6)*(K234/K$56)^$BW$1</f>
        <v>-33.564622558193761</v>
      </c>
      <c r="BV234" s="12">
        <f>(BV$3*temphigh!$I344+BV$4*temphigh!$I344^2+BV$5*temphigh!$I344^6)*(L234/L$56)^$BW$1</f>
        <v>-23.155578724028096</v>
      </c>
      <c r="BW234" s="12">
        <f>(BW$3*temphigh!$I344+BW$4*temphigh!$I344^2+BW$5*temphigh!$I344^6)*(M234/M$56)^$BW$1</f>
        <v>-20.325442019620017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>
      <c r="A235" s="2">
        <f t="shared" si="146"/>
        <v>2189</v>
      </c>
      <c r="B235" s="5">
        <f t="shared" si="192"/>
        <v>1165.3964379052468</v>
      </c>
      <c r="C235" s="5">
        <f t="shared" si="192"/>
        <v>2964.1236230245463</v>
      </c>
      <c r="D235" s="5">
        <f t="shared" si="192"/>
        <v>4369.8170440550093</v>
      </c>
      <c r="E235" s="15">
        <f t="shared" si="193"/>
        <v>4.2281785511241776E-7</v>
      </c>
      <c r="F235" s="15">
        <f t="shared" si="193"/>
        <v>8.3297952682596752E-7</v>
      </c>
      <c r="G235" s="15">
        <f t="shared" si="193"/>
        <v>1.700498073152267E-6</v>
      </c>
      <c r="H235" s="5">
        <f t="shared" si="149"/>
        <v>202638.0652189992</v>
      </c>
      <c r="I235" s="5">
        <f t="shared" si="149"/>
        <v>103435.1582342215</v>
      </c>
      <c r="J235" s="5">
        <f t="shared" si="149"/>
        <v>38356.022506950008</v>
      </c>
      <c r="K235" s="5">
        <f t="shared" si="150"/>
        <v>173879.08408509722</v>
      </c>
      <c r="L235" s="5">
        <f t="shared" si="150"/>
        <v>34895.696465141984</v>
      </c>
      <c r="M235" s="5">
        <f t="shared" si="150"/>
        <v>8777.4893365689295</v>
      </c>
      <c r="N235" s="15">
        <f t="shared" si="151"/>
        <v>-2.3395092742114487E-3</v>
      </c>
      <c r="O235" s="15">
        <f t="shared" si="151"/>
        <v>2.1836674245900856E-3</v>
      </c>
      <c r="P235" s="15">
        <f t="shared" si="151"/>
        <v>2.4334645927091003E-3</v>
      </c>
      <c r="Q235" s="5">
        <f t="shared" si="152"/>
        <v>4129.5963816208741</v>
      </c>
      <c r="R235" s="5">
        <f t="shared" si="152"/>
        <v>6912.9900354951806</v>
      </c>
      <c r="S235" s="5">
        <f t="shared" si="152"/>
        <v>4369.4976460438002</v>
      </c>
      <c r="T235" s="5">
        <f t="shared" si="194"/>
        <v>20.379173958051027</v>
      </c>
      <c r="U235" s="5">
        <f t="shared" si="194"/>
        <v>66.834045149727629</v>
      </c>
      <c r="V235" s="5">
        <f t="shared" si="194"/>
        <v>113.91946715152903</v>
      </c>
      <c r="W235" s="15">
        <f t="shared" si="154"/>
        <v>-1.0734613539272964E-2</v>
      </c>
      <c r="X235" s="15">
        <f t="shared" si="154"/>
        <v>-1.217998157191269E-2</v>
      </c>
      <c r="Y235" s="15">
        <f t="shared" si="154"/>
        <v>-9.7425357312937999E-3</v>
      </c>
      <c r="Z235" s="5">
        <f t="shared" si="159"/>
        <v>2798.6814660414398</v>
      </c>
      <c r="AA235" s="5">
        <f t="shared" si="159"/>
        <v>14432.627702236048</v>
      </c>
      <c r="AB235" s="5">
        <f t="shared" si="159"/>
        <v>48438.031537199633</v>
      </c>
      <c r="AC235" s="16">
        <f t="shared" si="189"/>
        <v>1.1194653048901533</v>
      </c>
      <c r="AD235" s="16">
        <f t="shared" si="189"/>
        <v>3.0322791647346046</v>
      </c>
      <c r="AE235" s="16">
        <f t="shared" si="189"/>
        <v>13.436037769873028</v>
      </c>
      <c r="AF235" s="15">
        <f t="shared" si="166"/>
        <v>-4.0504037456468023E-3</v>
      </c>
      <c r="AG235" s="15">
        <f t="shared" si="166"/>
        <v>2.9673830763510267E-4</v>
      </c>
      <c r="AH235" s="15">
        <f t="shared" si="166"/>
        <v>9.7937136394747881E-3</v>
      </c>
      <c r="AI235" s="1">
        <f t="shared" si="190"/>
        <v>411388.41174405819</v>
      </c>
      <c r="AJ235" s="1">
        <f t="shared" si="190"/>
        <v>201283.07934247109</v>
      </c>
      <c r="AK235" s="1">
        <f t="shared" si="190"/>
        <v>74520.181068704274</v>
      </c>
      <c r="AL235" s="14">
        <f t="shared" si="195"/>
        <v>82.987856554940592</v>
      </c>
      <c r="AM235" s="14">
        <f t="shared" si="195"/>
        <v>19.794504136335515</v>
      </c>
      <c r="AN235" s="14">
        <f t="shared" si="195"/>
        <v>6.2730362130857795</v>
      </c>
      <c r="AO235" s="11">
        <f t="shared" si="196"/>
        <v>3.4120241986116441E-3</v>
      </c>
      <c r="AP235" s="11">
        <f t="shared" si="196"/>
        <v>4.2982505806971692E-3</v>
      </c>
      <c r="AQ235" s="11">
        <f t="shared" si="196"/>
        <v>3.8990556053902425E-3</v>
      </c>
      <c r="AR235" s="1">
        <f t="shared" si="160"/>
        <v>202638.0652189992</v>
      </c>
      <c r="AS235" s="1">
        <f t="shared" si="157"/>
        <v>103435.1582342215</v>
      </c>
      <c r="AT235" s="1">
        <f t="shared" si="158"/>
        <v>38356.022506950008</v>
      </c>
      <c r="AU235" s="1">
        <f t="shared" si="167"/>
        <v>40527.613043799844</v>
      </c>
      <c r="AV235" s="1">
        <f t="shared" si="167"/>
        <v>20687.031646844302</v>
      </c>
      <c r="AW235" s="1">
        <f t="shared" si="167"/>
        <v>7671.2045013900024</v>
      </c>
      <c r="AX235" s="1">
        <f t="shared" si="168"/>
        <v>139103.26726807779</v>
      </c>
      <c r="AY235" s="1">
        <f t="shared" si="168"/>
        <v>27916.557172113582</v>
      </c>
      <c r="AZ235" s="1">
        <f t="shared" si="168"/>
        <v>7021.9914692551438</v>
      </c>
      <c r="BA235" s="1">
        <f t="shared" si="169"/>
        <v>13801.757227155102</v>
      </c>
      <c r="BB235" s="1">
        <f t="shared" si="169"/>
        <v>30343.660133699454</v>
      </c>
      <c r="BC235" s="1">
        <f t="shared" si="169"/>
        <v>38702.604955357412</v>
      </c>
      <c r="BD235" s="1">
        <f t="shared" si="170"/>
        <v>483.73225518631972</v>
      </c>
      <c r="BE235" s="2">
        <f t="shared" si="191"/>
        <v>0.40250950903973925</v>
      </c>
      <c r="BF235" s="2">
        <f t="shared" si="191"/>
        <v>0.31839023806359795</v>
      </c>
      <c r="BG235" s="2">
        <f t="shared" si="191"/>
        <v>0.18099193288069168</v>
      </c>
      <c r="BH235" s="2">
        <f t="shared" si="163"/>
        <v>0.22062954295045054</v>
      </c>
      <c r="BI235" s="2">
        <f t="shared" si="171"/>
        <v>1.6201390486741196E-2</v>
      </c>
      <c r="BJ235" s="2">
        <f t="shared" si="171"/>
        <v>1.0137234369419459E-2</v>
      </c>
      <c r="BK235" s="2">
        <f t="shared" si="171"/>
        <v>3.2758079767888806E-3</v>
      </c>
      <c r="BL235" s="2">
        <f t="shared" si="164"/>
        <v>3283.0184220907354</v>
      </c>
      <c r="BM235" s="2">
        <f t="shared" si="164"/>
        <v>1048.5464410582904</v>
      </c>
      <c r="BN235" s="2">
        <f t="shared" si="164"/>
        <v>125.64696448616067</v>
      </c>
      <c r="BO235" s="2">
        <f t="shared" si="172"/>
        <v>5828.7267867914152</v>
      </c>
      <c r="BP235" s="2">
        <f t="shared" si="172"/>
        <v>456.36519327991039</v>
      </c>
      <c r="BQ235" s="2">
        <f t="shared" si="172"/>
        <v>28.663966849341307</v>
      </c>
      <c r="BR235" s="11">
        <f t="shared" si="173"/>
        <v>2.954472199992883E-2</v>
      </c>
      <c r="BS235" s="17">
        <f t="shared" si="161"/>
        <v>1.1416820451882613E-3</v>
      </c>
      <c r="BT235" s="17">
        <f t="shared" si="162"/>
        <v>5.8387906151823911E-3</v>
      </c>
      <c r="BU235" s="12">
        <f>(BU$3*temphigh!$I345+BU$4*temphigh!$I345^2+BU$5*temphigh!$I345^6)*(K235/K$56)^$BW$1</f>
        <v>-33.920874998997931</v>
      </c>
      <c r="BV235" s="12">
        <f>(BV$3*temphigh!$I345+BV$4*temphigh!$I345^2+BV$5*temphigh!$I345^6)*(L235/L$56)^$BW$1</f>
        <v>-23.358536058956716</v>
      </c>
      <c r="BW235" s="12">
        <f>(BW$3*temphigh!$I345+BW$4*temphigh!$I345^2+BW$5*temphigh!$I345^6)*(M235/M$56)^$BW$1</f>
        <v>-20.488787007913228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>
      <c r="A236" s="2">
        <f t="shared" si="146"/>
        <v>2190</v>
      </c>
      <c r="B236" s="5">
        <f t="shared" si="192"/>
        <v>1165.396906018148</v>
      </c>
      <c r="C236" s="5">
        <f t="shared" si="192"/>
        <v>2964.1259686261246</v>
      </c>
      <c r="D236" s="5">
        <f t="shared" si="192"/>
        <v>4369.8241033771992</v>
      </c>
      <c r="E236" s="15">
        <f t="shared" si="193"/>
        <v>4.0167696235679688E-7</v>
      </c>
      <c r="F236" s="15">
        <f t="shared" si="193"/>
        <v>7.9133055048466909E-7</v>
      </c>
      <c r="G236" s="15">
        <f t="shared" si="193"/>
        <v>1.6154731694946537E-6</v>
      </c>
      <c r="H236" s="5">
        <f t="shared" si="149"/>
        <v>202144.9521068274</v>
      </c>
      <c r="I236" s="5">
        <f t="shared" si="149"/>
        <v>103654.80030319259</v>
      </c>
      <c r="J236" s="5">
        <f t="shared" si="149"/>
        <v>38447.441061856676</v>
      </c>
      <c r="K236" s="5">
        <f t="shared" si="150"/>
        <v>173455.88534081756</v>
      </c>
      <c r="L236" s="5">
        <f t="shared" si="150"/>
        <v>34969.768964048686</v>
      </c>
      <c r="M236" s="5">
        <f t="shared" si="150"/>
        <v>8798.3955766418021</v>
      </c>
      <c r="N236" s="15">
        <f t="shared" si="151"/>
        <v>-2.4338680325262096E-3</v>
      </c>
      <c r="O236" s="15">
        <f t="shared" si="151"/>
        <v>2.1226829211073994E-3</v>
      </c>
      <c r="P236" s="15">
        <f t="shared" si="151"/>
        <v>2.3818018195445045E-3</v>
      </c>
      <c r="Q236" s="5">
        <f t="shared" si="152"/>
        <v>4075.3253971822051</v>
      </c>
      <c r="R236" s="5">
        <f t="shared" si="152"/>
        <v>6843.2907153432589</v>
      </c>
      <c r="S236" s="5">
        <f t="shared" si="152"/>
        <v>4337.2405499553124</v>
      </c>
      <c r="T236" s="5">
        <f t="shared" si="194"/>
        <v>20.160411401361735</v>
      </c>
      <c r="U236" s="5">
        <f t="shared" si="194"/>
        <v>66.020007711427567</v>
      </c>
      <c r="V236" s="5">
        <f t="shared" si="194"/>
        <v>112.80960267231531</v>
      </c>
      <c r="W236" s="15">
        <f t="shared" si="154"/>
        <v>-1.0734613539272964E-2</v>
      </c>
      <c r="X236" s="15">
        <f t="shared" si="154"/>
        <v>-1.217998157191269E-2</v>
      </c>
      <c r="Y236" s="15">
        <f t="shared" si="154"/>
        <v>-9.7425357312937999E-3</v>
      </c>
      <c r="Z236" s="5">
        <f t="shared" si="159"/>
        <v>2750.9747402566186</v>
      </c>
      <c r="AA236" s="5">
        <f t="shared" si="159"/>
        <v>14292.222450116404</v>
      </c>
      <c r="AB236" s="5">
        <f t="shared" si="159"/>
        <v>48553.838336100613</v>
      </c>
      <c r="AC236" s="16">
        <f t="shared" si="189"/>
        <v>1.1149310184261045</v>
      </c>
      <c r="AD236" s="16">
        <f t="shared" si="189"/>
        <v>3.033178958122225</v>
      </c>
      <c r="AE236" s="16">
        <f t="shared" si="189"/>
        <v>13.567626476240331</v>
      </c>
      <c r="AF236" s="15">
        <f t="shared" si="166"/>
        <v>-4.0504037456468023E-3</v>
      </c>
      <c r="AG236" s="15">
        <f t="shared" si="166"/>
        <v>2.9673830763510267E-4</v>
      </c>
      <c r="AH236" s="15">
        <f t="shared" si="166"/>
        <v>9.7937136394747881E-3</v>
      </c>
      <c r="AI236" s="1">
        <f t="shared" si="190"/>
        <v>410777.18361345219</v>
      </c>
      <c r="AJ236" s="1">
        <f t="shared" si="190"/>
        <v>201841.80305506827</v>
      </c>
      <c r="AK236" s="1">
        <f t="shared" si="190"/>
        <v>74739.367463223854</v>
      </c>
      <c r="AL236" s="14">
        <f t="shared" si="195"/>
        <v>83.268181563949398</v>
      </c>
      <c r="AM236" s="14">
        <f t="shared" si="195"/>
        <v>19.878735057845144</v>
      </c>
      <c r="AN236" s="14">
        <f t="shared" si="195"/>
        <v>6.2972505409251331</v>
      </c>
      <c r="AO236" s="11">
        <f t="shared" si="196"/>
        <v>3.3779039566255277E-3</v>
      </c>
      <c r="AP236" s="11">
        <f t="shared" si="196"/>
        <v>4.2552680748901978E-3</v>
      </c>
      <c r="AQ236" s="11">
        <f t="shared" si="196"/>
        <v>3.8600650493363399E-3</v>
      </c>
      <c r="AR236" s="1">
        <f t="shared" si="160"/>
        <v>202144.9521068274</v>
      </c>
      <c r="AS236" s="1">
        <f t="shared" si="157"/>
        <v>103654.80030319259</v>
      </c>
      <c r="AT236" s="1">
        <f t="shared" si="158"/>
        <v>38447.441061856676</v>
      </c>
      <c r="AU236" s="1">
        <f t="shared" si="167"/>
        <v>40428.990421365481</v>
      </c>
      <c r="AV236" s="1">
        <f t="shared" si="167"/>
        <v>20730.960060638521</v>
      </c>
      <c r="AW236" s="1">
        <f t="shared" si="167"/>
        <v>7689.488212371336</v>
      </c>
      <c r="AX236" s="1">
        <f t="shared" si="168"/>
        <v>138764.70827265404</v>
      </c>
      <c r="AY236" s="1">
        <f t="shared" si="168"/>
        <v>27975.815171238944</v>
      </c>
      <c r="AZ236" s="1">
        <f t="shared" si="168"/>
        <v>7038.716461313441</v>
      </c>
      <c r="BA236" s="1">
        <f t="shared" si="169"/>
        <v>13798.922891378545</v>
      </c>
      <c r="BB236" s="1">
        <f t="shared" si="169"/>
        <v>30349.969376715424</v>
      </c>
      <c r="BC236" s="1">
        <f t="shared" si="169"/>
        <v>38713.063158062112</v>
      </c>
      <c r="BD236" s="1">
        <f t="shared" si="170"/>
        <v>469.72194922126386</v>
      </c>
      <c r="BE236" s="2">
        <f t="shared" si="191"/>
        <v>0.40250950903973925</v>
      </c>
      <c r="BF236" s="2">
        <f t="shared" si="191"/>
        <v>0.31839023806359795</v>
      </c>
      <c r="BG236" s="2">
        <f t="shared" si="191"/>
        <v>0.18099193288069168</v>
      </c>
      <c r="BH236" s="2">
        <f t="shared" si="163"/>
        <v>0.22021804085688268</v>
      </c>
      <c r="BI236" s="2">
        <f t="shared" si="171"/>
        <v>1.6201390486741196E-2</v>
      </c>
      <c r="BJ236" s="2">
        <f t="shared" si="171"/>
        <v>1.0137234369419459E-2</v>
      </c>
      <c r="BK236" s="2">
        <f t="shared" si="171"/>
        <v>3.2758079767888806E-3</v>
      </c>
      <c r="BL236" s="2">
        <f t="shared" si="164"/>
        <v>3275.0293040063079</v>
      </c>
      <c r="BM236" s="2">
        <f t="shared" si="164"/>
        <v>1050.7730041888344</v>
      </c>
      <c r="BN236" s="2">
        <f t="shared" si="164"/>
        <v>125.94643411755045</v>
      </c>
      <c r="BO236" s="2">
        <f t="shared" si="172"/>
        <v>5915.3771379079071</v>
      </c>
      <c r="BP236" s="2">
        <f t="shared" si="172"/>
        <v>461.82707637186837</v>
      </c>
      <c r="BQ236" s="2">
        <f t="shared" si="172"/>
        <v>28.66375516568797</v>
      </c>
      <c r="BR236" s="11">
        <f t="shared" si="173"/>
        <v>2.9470276186238625E-2</v>
      </c>
      <c r="BS236" s="17">
        <f t="shared" si="161"/>
        <v>1.1089193318095999E-3</v>
      </c>
      <c r="BT236" s="17">
        <f t="shared" si="162"/>
        <v>5.6687287526042632E-3</v>
      </c>
      <c r="BU236" s="12">
        <f>(BU$3*temphigh!$I346+BU$4*temphigh!$I346^2+BU$5*temphigh!$I346^6)*(K236/K$56)^$BW$1</f>
        <v>-34.277893335246588</v>
      </c>
      <c r="BV236" s="12">
        <f>(BV$3*temphigh!$I346+BV$4*temphigh!$I346^2+BV$5*temphigh!$I346^6)*(L236/L$56)^$BW$1</f>
        <v>-23.561291630449755</v>
      </c>
      <c r="BW236" s="12">
        <f>(BW$3*temphigh!$I346+BW$4*temphigh!$I346^2+BW$5*temphigh!$I346^6)*(M236/M$56)^$BW$1</f>
        <v>-20.651882565679525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>
      <c r="A237" s="2">
        <f t="shared" si="146"/>
        <v>2191</v>
      </c>
      <c r="B237" s="5">
        <f t="shared" si="192"/>
        <v>1165.3973507255828</v>
      </c>
      <c r="C237" s="5">
        <f t="shared" si="192"/>
        <v>2964.1281969493875</v>
      </c>
      <c r="D237" s="5">
        <f t="shared" si="192"/>
        <v>4369.830809744114</v>
      </c>
      <c r="E237" s="15">
        <f t="shared" si="193"/>
        <v>3.8159311423895703E-7</v>
      </c>
      <c r="F237" s="15">
        <f t="shared" si="193"/>
        <v>7.5176402296043561E-7</v>
      </c>
      <c r="G237" s="15">
        <f t="shared" si="193"/>
        <v>1.5346995110199209E-6</v>
      </c>
      <c r="H237" s="5">
        <f t="shared" si="149"/>
        <v>201633.90202012798</v>
      </c>
      <c r="I237" s="5">
        <f t="shared" si="149"/>
        <v>103868.64873757942</v>
      </c>
      <c r="J237" s="5">
        <f t="shared" si="149"/>
        <v>38537.110701570396</v>
      </c>
      <c r="K237" s="5">
        <f t="shared" si="150"/>
        <v>173017.2991165542</v>
      </c>
      <c r="L237" s="5">
        <f t="shared" si="150"/>
        <v>35041.888149263803</v>
      </c>
      <c r="M237" s="5">
        <f t="shared" si="150"/>
        <v>8818.9022365895744</v>
      </c>
      <c r="N237" s="15">
        <f t="shared" si="151"/>
        <v>-2.5285174002692701E-3</v>
      </c>
      <c r="O237" s="15">
        <f t="shared" si="151"/>
        <v>2.062329473473401E-3</v>
      </c>
      <c r="P237" s="15">
        <f t="shared" si="151"/>
        <v>2.3307272069255092E-3</v>
      </c>
      <c r="Q237" s="5">
        <f t="shared" si="152"/>
        <v>4021.3859725106527</v>
      </c>
      <c r="R237" s="5">
        <f t="shared" si="152"/>
        <v>6773.8858754936055</v>
      </c>
      <c r="S237" s="5">
        <f t="shared" si="152"/>
        <v>4305.0018737903893</v>
      </c>
      <c r="T237" s="5">
        <f t="shared" si="194"/>
        <v>19.943997176175365</v>
      </c>
      <c r="U237" s="5">
        <f t="shared" si="194"/>
        <v>65.215885234124841</v>
      </c>
      <c r="V237" s="5">
        <f t="shared" si="194"/>
        <v>111.71055108744721</v>
      </c>
      <c r="W237" s="15">
        <f t="shared" si="154"/>
        <v>-1.0734613539272964E-2</v>
      </c>
      <c r="X237" s="15">
        <f t="shared" si="154"/>
        <v>-1.217998157191269E-2</v>
      </c>
      <c r="Y237" s="15">
        <f t="shared" si="154"/>
        <v>-9.7425357312937999E-3</v>
      </c>
      <c r="Z237" s="5">
        <f t="shared" si="159"/>
        <v>2703.8254209209144</v>
      </c>
      <c r="AA237" s="5">
        <f t="shared" si="159"/>
        <v>14152.321271921681</v>
      </c>
      <c r="AB237" s="5">
        <f t="shared" si="159"/>
        <v>48667.409551483499</v>
      </c>
      <c r="AC237" s="16">
        <f t="shared" si="189"/>
        <v>1.1104150976529337</v>
      </c>
      <c r="AD237" s="16">
        <f t="shared" si="189"/>
        <v>3.0340790185130126</v>
      </c>
      <c r="AE237" s="16">
        <f t="shared" si="189"/>
        <v>13.700503924715985</v>
      </c>
      <c r="AF237" s="15">
        <f t="shared" si="166"/>
        <v>-4.0504037456468023E-3</v>
      </c>
      <c r="AG237" s="15">
        <f t="shared" si="166"/>
        <v>2.9673830763510267E-4</v>
      </c>
      <c r="AH237" s="15">
        <f t="shared" si="166"/>
        <v>9.7937136394747881E-3</v>
      </c>
      <c r="AI237" s="1">
        <f t="shared" si="190"/>
        <v>410128.45567347243</v>
      </c>
      <c r="AJ237" s="1">
        <f t="shared" si="190"/>
        <v>202388.58281019997</v>
      </c>
      <c r="AK237" s="1">
        <f t="shared" si="190"/>
        <v>74954.918929272797</v>
      </c>
      <c r="AL237" s="14">
        <f t="shared" si="195"/>
        <v>83.546640764715619</v>
      </c>
      <c r="AM237" s="14">
        <f t="shared" si="195"/>
        <v>19.962478511039386</v>
      </c>
      <c r="AN237" s="14">
        <f t="shared" si="195"/>
        <v>6.3213152596778732</v>
      </c>
      <c r="AO237" s="11">
        <f t="shared" si="196"/>
        <v>3.3441249170592722E-3</v>
      </c>
      <c r="AP237" s="11">
        <f t="shared" si="196"/>
        <v>4.2127153941412957E-3</v>
      </c>
      <c r="AQ237" s="11">
        <f t="shared" si="196"/>
        <v>3.8214643988429766E-3</v>
      </c>
      <c r="AR237" s="1">
        <f t="shared" si="160"/>
        <v>201633.90202012798</v>
      </c>
      <c r="AS237" s="1">
        <f t="shared" si="157"/>
        <v>103868.64873757942</v>
      </c>
      <c r="AT237" s="1">
        <f t="shared" si="158"/>
        <v>38537.110701570396</v>
      </c>
      <c r="AU237" s="1">
        <f t="shared" si="167"/>
        <v>40326.780404025601</v>
      </c>
      <c r="AV237" s="1">
        <f t="shared" si="167"/>
        <v>20773.729747515885</v>
      </c>
      <c r="AW237" s="1">
        <f t="shared" si="167"/>
        <v>7707.42214031408</v>
      </c>
      <c r="AX237" s="1">
        <f t="shared" si="168"/>
        <v>138413.83929324333</v>
      </c>
      <c r="AY237" s="1">
        <f t="shared" si="168"/>
        <v>28033.51051941104</v>
      </c>
      <c r="AZ237" s="1">
        <f t="shared" si="168"/>
        <v>7055.1217892716595</v>
      </c>
      <c r="BA237" s="1">
        <f t="shared" si="169"/>
        <v>13795.977697755314</v>
      </c>
      <c r="BB237" s="1">
        <f t="shared" si="169"/>
        <v>30356.098906808209</v>
      </c>
      <c r="BC237" s="1">
        <f t="shared" si="169"/>
        <v>38723.295603856779</v>
      </c>
      <c r="BD237" s="1">
        <f t="shared" si="170"/>
        <v>456.1145682724781</v>
      </c>
      <c r="BE237" s="2">
        <f t="shared" si="191"/>
        <v>0.40250950903973925</v>
      </c>
      <c r="BF237" s="2">
        <f t="shared" si="191"/>
        <v>0.31839023806359795</v>
      </c>
      <c r="BG237" s="2">
        <f t="shared" si="191"/>
        <v>0.18099193288069168</v>
      </c>
      <c r="BH237" s="2">
        <f t="shared" si="163"/>
        <v>0.21980926753941443</v>
      </c>
      <c r="BI237" s="2">
        <f t="shared" si="171"/>
        <v>1.6201390486741196E-2</v>
      </c>
      <c r="BJ237" s="2">
        <f t="shared" si="171"/>
        <v>1.0137234369419459E-2</v>
      </c>
      <c r="BK237" s="2">
        <f t="shared" si="171"/>
        <v>3.2758079767888806E-3</v>
      </c>
      <c r="BL237" s="2">
        <f t="shared" si="164"/>
        <v>3266.7495819934079</v>
      </c>
      <c r="BM237" s="2">
        <f t="shared" si="164"/>
        <v>1052.9408358877472</v>
      </c>
      <c r="BN237" s="2">
        <f t="shared" si="164"/>
        <v>126.24017463860044</v>
      </c>
      <c r="BO237" s="2">
        <f t="shared" si="172"/>
        <v>6003.3138441494439</v>
      </c>
      <c r="BP237" s="2">
        <f t="shared" si="172"/>
        <v>467.35462209319411</v>
      </c>
      <c r="BQ237" s="2">
        <f t="shared" si="172"/>
        <v>28.663560348885685</v>
      </c>
      <c r="BR237" s="11">
        <f t="shared" si="173"/>
        <v>2.939603959365808E-2</v>
      </c>
      <c r="BS237" s="17">
        <f t="shared" si="161"/>
        <v>1.0771746960171469E-3</v>
      </c>
      <c r="BT237" s="17">
        <f t="shared" si="162"/>
        <v>5.5036201481594785E-3</v>
      </c>
      <c r="BU237" s="12">
        <f>(BU$3*temphigh!$I347+BU$4*temphigh!$I347^2+BU$5*temphigh!$I347^6)*(K237/K$56)^$BW$1</f>
        <v>-34.635685321297345</v>
      </c>
      <c r="BV237" s="12">
        <f>(BV$3*temphigh!$I347+BV$4*temphigh!$I347^2+BV$5*temphigh!$I347^6)*(L237/L$56)^$BW$1</f>
        <v>-23.763839851218066</v>
      </c>
      <c r="BW237" s="12">
        <f>(BW$3*temphigh!$I347+BW$4*temphigh!$I347^2+BW$5*temphigh!$I347^6)*(M237/M$56)^$BW$1</f>
        <v>-20.814723748237377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>
      <c r="A238" s="2">
        <f t="shared" si="146"/>
        <v>2192</v>
      </c>
      <c r="B238" s="5">
        <f t="shared" si="192"/>
        <v>1165.3977731978071</v>
      </c>
      <c r="C238" s="5">
        <f t="shared" si="192"/>
        <v>2964.1303138580784</v>
      </c>
      <c r="D238" s="5">
        <f t="shared" si="192"/>
        <v>4369.8371808024613</v>
      </c>
      <c r="E238" s="15">
        <f t="shared" si="193"/>
        <v>3.6251345852700916E-7</v>
      </c>
      <c r="F238" s="15">
        <f t="shared" si="193"/>
        <v>7.141758218124138E-7</v>
      </c>
      <c r="G238" s="15">
        <f t="shared" si="193"/>
        <v>1.4579645354689247E-6</v>
      </c>
      <c r="H238" s="5">
        <f t="shared" si="149"/>
        <v>201104.98974402659</v>
      </c>
      <c r="I238" s="5">
        <f t="shared" si="149"/>
        <v>104076.73027357626</v>
      </c>
      <c r="J238" s="5">
        <f t="shared" si="149"/>
        <v>38625.040622776731</v>
      </c>
      <c r="K238" s="5">
        <f t="shared" si="150"/>
        <v>172563.38940154499</v>
      </c>
      <c r="L238" s="5">
        <f t="shared" si="150"/>
        <v>35112.062984205026</v>
      </c>
      <c r="M238" s="5">
        <f t="shared" si="150"/>
        <v>8839.0113921095272</v>
      </c>
      <c r="N238" s="15">
        <f t="shared" si="151"/>
        <v>-2.6234932421609347E-3</v>
      </c>
      <c r="O238" s="15">
        <f t="shared" si="151"/>
        <v>2.0025985655311995E-3</v>
      </c>
      <c r="P238" s="15">
        <f t="shared" si="151"/>
        <v>2.280233410063115E-3</v>
      </c>
      <c r="Q238" s="5">
        <f t="shared" si="152"/>
        <v>3967.7825586745994</v>
      </c>
      <c r="R238" s="5">
        <f t="shared" si="152"/>
        <v>6704.7850068821044</v>
      </c>
      <c r="S238" s="5">
        <f t="shared" si="152"/>
        <v>4272.7872411614444</v>
      </c>
      <c r="T238" s="5">
        <f t="shared" si="194"/>
        <v>19.729906074060771</v>
      </c>
      <c r="U238" s="5">
        <f t="shared" si="194"/>
        <v>64.421556953777227</v>
      </c>
      <c r="V238" s="5">
        <f t="shared" si="194"/>
        <v>110.62220705191524</v>
      </c>
      <c r="W238" s="15">
        <f t="shared" si="154"/>
        <v>-1.0734613539272964E-2</v>
      </c>
      <c r="X238" s="15">
        <f t="shared" si="154"/>
        <v>-1.217998157191269E-2</v>
      </c>
      <c r="Y238" s="15">
        <f t="shared" si="154"/>
        <v>-9.7425357312937999E-3</v>
      </c>
      <c r="Z238" s="5">
        <f t="shared" si="159"/>
        <v>2657.2320037460686</v>
      </c>
      <c r="AA238" s="5">
        <f t="shared" si="159"/>
        <v>14012.944990190468</v>
      </c>
      <c r="AB238" s="5">
        <f t="shared" si="159"/>
        <v>48778.756915620783</v>
      </c>
      <c r="AC238" s="16">
        <f t="shared" si="189"/>
        <v>1.1059174681821775</v>
      </c>
      <c r="AD238" s="16">
        <f t="shared" si="189"/>
        <v>3.0349793459861973</v>
      </c>
      <c r="AE238" s="16">
        <f t="shared" si="189"/>
        <v>13.834682736871153</v>
      </c>
      <c r="AF238" s="15">
        <f t="shared" si="166"/>
        <v>-4.0504037456468023E-3</v>
      </c>
      <c r="AG238" s="15">
        <f t="shared" si="166"/>
        <v>2.9673830763510267E-4</v>
      </c>
      <c r="AH238" s="15">
        <f t="shared" si="166"/>
        <v>9.7937136394747881E-3</v>
      </c>
      <c r="AI238" s="1">
        <f t="shared" si="190"/>
        <v>409442.39051015081</v>
      </c>
      <c r="AJ238" s="1">
        <f t="shared" si="190"/>
        <v>202923.45427669585</v>
      </c>
      <c r="AK238" s="1">
        <f t="shared" si="190"/>
        <v>75166.849176659598</v>
      </c>
      <c r="AL238" s="14">
        <f t="shared" si="195"/>
        <v>83.823237263802326</v>
      </c>
      <c r="AM238" s="14">
        <f t="shared" si="195"/>
        <v>20.045733789162771</v>
      </c>
      <c r="AN238" s="14">
        <f t="shared" si="195"/>
        <v>6.3452303740844069</v>
      </c>
      <c r="AO238" s="11">
        <f t="shared" si="196"/>
        <v>3.3106836678886793E-3</v>
      </c>
      <c r="AP238" s="11">
        <f t="shared" si="196"/>
        <v>4.1705882401998828E-3</v>
      </c>
      <c r="AQ238" s="11">
        <f t="shared" si="196"/>
        <v>3.7832497548545467E-3</v>
      </c>
      <c r="AR238" s="1">
        <f t="shared" si="160"/>
        <v>201104.98974402659</v>
      </c>
      <c r="AS238" s="1">
        <f t="shared" si="157"/>
        <v>104076.73027357626</v>
      </c>
      <c r="AT238" s="1">
        <f t="shared" si="158"/>
        <v>38625.040622776731</v>
      </c>
      <c r="AU238" s="1">
        <f t="shared" si="167"/>
        <v>40220.997948805321</v>
      </c>
      <c r="AV238" s="1">
        <f t="shared" si="167"/>
        <v>20815.346054715254</v>
      </c>
      <c r="AW238" s="1">
        <f t="shared" si="167"/>
        <v>7725.0081245553465</v>
      </c>
      <c r="AX238" s="1">
        <f t="shared" si="168"/>
        <v>138050.71152123599</v>
      </c>
      <c r="AY238" s="1">
        <f t="shared" si="168"/>
        <v>28089.650387364025</v>
      </c>
      <c r="AZ238" s="1">
        <f t="shared" si="168"/>
        <v>7071.2091136876215</v>
      </c>
      <c r="BA238" s="1">
        <f t="shared" si="169"/>
        <v>13792.921268220811</v>
      </c>
      <c r="BB238" s="1">
        <f t="shared" si="169"/>
        <v>30362.05061376236</v>
      </c>
      <c r="BC238" s="1">
        <f t="shared" si="169"/>
        <v>38733.304966618336</v>
      </c>
      <c r="BD238" s="1">
        <f t="shared" si="170"/>
        <v>442.89863156328545</v>
      </c>
      <c r="BE238" s="2">
        <f t="shared" si="191"/>
        <v>0.40250950903973925</v>
      </c>
      <c r="BF238" s="2">
        <f t="shared" si="191"/>
        <v>0.31839023806359795</v>
      </c>
      <c r="BG238" s="2">
        <f t="shared" si="191"/>
        <v>0.18099193288069168</v>
      </c>
      <c r="BH238" s="2">
        <f t="shared" si="163"/>
        <v>0.21940323058814656</v>
      </c>
      <c r="BI238" s="2">
        <f t="shared" si="171"/>
        <v>1.6201390486741196E-2</v>
      </c>
      <c r="BJ238" s="2">
        <f t="shared" si="171"/>
        <v>1.0137234369419459E-2</v>
      </c>
      <c r="BK238" s="2">
        <f t="shared" si="171"/>
        <v>3.2758079767888806E-3</v>
      </c>
      <c r="BL238" s="2">
        <f t="shared" si="164"/>
        <v>3258.180467675058</v>
      </c>
      <c r="BM238" s="2">
        <f t="shared" si="164"/>
        <v>1055.050207186096</v>
      </c>
      <c r="BN238" s="2">
        <f t="shared" si="164"/>
        <v>126.52821617588657</v>
      </c>
      <c r="BO238" s="2">
        <f t="shared" si="172"/>
        <v>6092.555755251652</v>
      </c>
      <c r="BP238" s="2">
        <f t="shared" si="172"/>
        <v>472.94861932137525</v>
      </c>
      <c r="BQ238" s="2">
        <f t="shared" si="172"/>
        <v>28.663382185013713</v>
      </c>
      <c r="BR238" s="11">
        <f t="shared" si="173"/>
        <v>2.9321993130175333E-2</v>
      </c>
      <c r="BS238" s="17">
        <f t="shared" si="161"/>
        <v>1.0464142609702956E-3</v>
      </c>
      <c r="BT238" s="17">
        <f t="shared" si="162"/>
        <v>5.343320532193668E-3</v>
      </c>
      <c r="BU238" s="12">
        <f>(BU$3*temphigh!$I348+BU$4*temphigh!$I348^2+BU$5*temphigh!$I348^6)*(K238/K$56)^$BW$1</f>
        <v>-34.994259647798458</v>
      </c>
      <c r="BV238" s="12">
        <f>(BV$3*temphigh!$I348+BV$4*temphigh!$I348^2+BV$5*temphigh!$I348^6)*(L238/L$56)^$BW$1</f>
        <v>-23.966175364043121</v>
      </c>
      <c r="BW238" s="12">
        <f>(BW$3*temphigh!$I348+BW$4*temphigh!$I348^2+BW$5*temphigh!$I348^6)*(M238/M$56)^$BW$1</f>
        <v>-20.97730579518813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>
      <c r="A239" s="2">
        <f t="shared" si="146"/>
        <v>2193</v>
      </c>
      <c r="B239" s="5">
        <f t="shared" si="192"/>
        <v>1165.3981745465655</v>
      </c>
      <c r="C239" s="5">
        <f t="shared" si="192"/>
        <v>2964.1323249227712</v>
      </c>
      <c r="D239" s="5">
        <f t="shared" si="192"/>
        <v>4369.8432333167148</v>
      </c>
      <c r="E239" s="15">
        <f t="shared" si="193"/>
        <v>3.4438778560065868E-7</v>
      </c>
      <c r="F239" s="15">
        <f t="shared" si="193"/>
        <v>6.7846703072179308E-7</v>
      </c>
      <c r="G239" s="15">
        <f t="shared" si="193"/>
        <v>1.3850663086954785E-6</v>
      </c>
      <c r="H239" s="5">
        <f t="shared" si="149"/>
        <v>200558.28801660461</v>
      </c>
      <c r="I239" s="5">
        <f t="shared" si="149"/>
        <v>104279.07225075315</v>
      </c>
      <c r="J239" s="5">
        <f t="shared" si="149"/>
        <v>38711.240176958905</v>
      </c>
      <c r="K239" s="5">
        <f t="shared" si="150"/>
        <v>172094.21843709174</v>
      </c>
      <c r="L239" s="5">
        <f t="shared" si="150"/>
        <v>35180.302638300767</v>
      </c>
      <c r="M239" s="5">
        <f t="shared" si="150"/>
        <v>8858.7251555880284</v>
      </c>
      <c r="N239" s="15">
        <f t="shared" si="151"/>
        <v>-2.7188325755558296E-3</v>
      </c>
      <c r="O239" s="15">
        <f t="shared" si="151"/>
        <v>1.9434817637016266E-3</v>
      </c>
      <c r="P239" s="15">
        <f t="shared" si="151"/>
        <v>2.2303131655763142E-3</v>
      </c>
      <c r="Q239" s="5">
        <f t="shared" si="152"/>
        <v>3914.5193601203068</v>
      </c>
      <c r="R239" s="5">
        <f t="shared" si="152"/>
        <v>6635.9972659458781</v>
      </c>
      <c r="S239" s="5">
        <f t="shared" si="152"/>
        <v>4240.6021429458315</v>
      </c>
      <c r="T239" s="5">
        <f t="shared" si="194"/>
        <v>19.518113157189575</v>
      </c>
      <c r="U239" s="5">
        <f t="shared" si="194"/>
        <v>63.636903577246294</v>
      </c>
      <c r="V239" s="5">
        <f t="shared" si="194"/>
        <v>109.54446624703738</v>
      </c>
      <c r="W239" s="15">
        <f t="shared" si="154"/>
        <v>-1.0734613539272964E-2</v>
      </c>
      <c r="X239" s="15">
        <f t="shared" si="154"/>
        <v>-1.217998157191269E-2</v>
      </c>
      <c r="Y239" s="15">
        <f t="shared" si="154"/>
        <v>-9.7425357312937999E-3</v>
      </c>
      <c r="Z239" s="5">
        <f t="shared" si="159"/>
        <v>2611.1928008505829</v>
      </c>
      <c r="AA239" s="5">
        <f t="shared" si="159"/>
        <v>13874.11374897838</v>
      </c>
      <c r="AB239" s="5">
        <f t="shared" si="159"/>
        <v>48887.892363263054</v>
      </c>
      <c r="AC239" s="16">
        <f t="shared" si="189"/>
        <v>1.1014380559266761</v>
      </c>
      <c r="AD239" s="16">
        <f t="shared" si="189"/>
        <v>3.0358799406210326</v>
      </c>
      <c r="AE239" s="16">
        <f t="shared" si="189"/>
        <v>13.970175657889055</v>
      </c>
      <c r="AF239" s="15">
        <f t="shared" si="166"/>
        <v>-4.0504037456468023E-3</v>
      </c>
      <c r="AG239" s="15">
        <f t="shared" si="166"/>
        <v>2.9673830763510267E-4</v>
      </c>
      <c r="AH239" s="15">
        <f t="shared" si="166"/>
        <v>9.7937136394747881E-3</v>
      </c>
      <c r="AI239" s="1">
        <f t="shared" si="190"/>
        <v>408719.14940794109</v>
      </c>
      <c r="AJ239" s="1">
        <f t="shared" si="190"/>
        <v>203446.45490374151</v>
      </c>
      <c r="AK239" s="1">
        <f t="shared" si="190"/>
        <v>75375.172383548983</v>
      </c>
      <c r="AL239" s="14">
        <f t="shared" si="195"/>
        <v>84.097974364175172</v>
      </c>
      <c r="AM239" s="14">
        <f t="shared" si="195"/>
        <v>20.128500265753956</v>
      </c>
      <c r="AN239" s="14">
        <f t="shared" si="195"/>
        <v>6.368995909429084</v>
      </c>
      <c r="AO239" s="11">
        <f t="shared" si="196"/>
        <v>3.2775768312097923E-3</v>
      </c>
      <c r="AP239" s="11">
        <f t="shared" si="196"/>
        <v>4.1288823577978837E-3</v>
      </c>
      <c r="AQ239" s="11">
        <f t="shared" si="196"/>
        <v>3.7454172573060012E-3</v>
      </c>
      <c r="AR239" s="1">
        <f t="shared" si="160"/>
        <v>200558.28801660461</v>
      </c>
      <c r="AS239" s="1">
        <f t="shared" si="157"/>
        <v>104279.07225075315</v>
      </c>
      <c r="AT239" s="1">
        <f t="shared" si="158"/>
        <v>38711.240176958905</v>
      </c>
      <c r="AU239" s="1">
        <f t="shared" si="167"/>
        <v>40111.657603320928</v>
      </c>
      <c r="AV239" s="1">
        <f t="shared" si="167"/>
        <v>20855.814450150632</v>
      </c>
      <c r="AW239" s="1">
        <f t="shared" si="167"/>
        <v>7742.2480353917817</v>
      </c>
      <c r="AX239" s="1">
        <f t="shared" si="168"/>
        <v>137675.37474967338</v>
      </c>
      <c r="AY239" s="1">
        <f t="shared" si="168"/>
        <v>28144.242110640611</v>
      </c>
      <c r="AZ239" s="1">
        <f t="shared" si="168"/>
        <v>7086.9801244704222</v>
      </c>
      <c r="BA239" s="1">
        <f t="shared" si="169"/>
        <v>13789.753180649603</v>
      </c>
      <c r="BB239" s="1">
        <f t="shared" si="169"/>
        <v>30367.826359830047</v>
      </c>
      <c r="BC239" s="1">
        <f t="shared" si="169"/>
        <v>38743.093881393244</v>
      </c>
      <c r="BD239" s="1">
        <f t="shared" si="170"/>
        <v>430.06298099784016</v>
      </c>
      <c r="BE239" s="2">
        <f t="shared" si="191"/>
        <v>0.40250950903973925</v>
      </c>
      <c r="BF239" s="2">
        <f t="shared" si="191"/>
        <v>0.31839023806359795</v>
      </c>
      <c r="BG239" s="2">
        <f t="shared" si="191"/>
        <v>0.18099193288069168</v>
      </c>
      <c r="BH239" s="2">
        <f t="shared" si="163"/>
        <v>0.21899993702404197</v>
      </c>
      <c r="BI239" s="2">
        <f t="shared" si="171"/>
        <v>1.6201390486741196E-2</v>
      </c>
      <c r="BJ239" s="2">
        <f t="shared" si="171"/>
        <v>1.0137234369419459E-2</v>
      </c>
      <c r="BK239" s="2">
        <f t="shared" si="171"/>
        <v>3.2758079767888806E-3</v>
      </c>
      <c r="BL239" s="2">
        <f t="shared" si="164"/>
        <v>3249.3231395093185</v>
      </c>
      <c r="BM239" s="2">
        <f t="shared" si="164"/>
        <v>1057.1013952315097</v>
      </c>
      <c r="BN239" s="2">
        <f t="shared" si="164"/>
        <v>126.81058936307218</v>
      </c>
      <c r="BO239" s="2">
        <f t="shared" si="172"/>
        <v>6183.1219829587353</v>
      </c>
      <c r="BP239" s="2">
        <f t="shared" si="172"/>
        <v>478.60986639832356</v>
      </c>
      <c r="BQ239" s="2">
        <f t="shared" si="172"/>
        <v>28.663220462747859</v>
      </c>
      <c r="BR239" s="11">
        <f t="shared" si="173"/>
        <v>2.9248117309102456E-2</v>
      </c>
      <c r="BS239" s="17">
        <f t="shared" si="161"/>
        <v>1.0166053654290846E-3</v>
      </c>
      <c r="BT239" s="17">
        <f t="shared" si="162"/>
        <v>5.1876898370812313E-3</v>
      </c>
      <c r="BU239" s="12">
        <f>(BU$3*temphigh!$I349+BU$4*temphigh!$I349^2+BU$5*temphigh!$I349^6)*(K239/K$56)^$BW$1</f>
        <v>-35.353625961785085</v>
      </c>
      <c r="BV239" s="12">
        <f>(BV$3*temphigh!$I349+BV$4*temphigh!$I349^2+BV$5*temphigh!$I349^6)*(L239/L$56)^$BW$1</f>
        <v>-24.168293037500327</v>
      </c>
      <c r="BW239" s="12">
        <f>(BW$3*temphigh!$I349+BW$4*temphigh!$I349^2+BW$5*temphigh!$I349^6)*(M239/M$56)^$BW$1</f>
        <v>-21.139624126781033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>
      <c r="A240" s="2">
        <f t="shared" si="146"/>
        <v>2194</v>
      </c>
      <c r="B240" s="5">
        <f t="shared" si="192"/>
        <v>1165.3985558280174</v>
      </c>
      <c r="C240" s="5">
        <f t="shared" si="192"/>
        <v>2964.1342354355252</v>
      </c>
      <c r="D240" s="5">
        <f t="shared" si="192"/>
        <v>4369.84898321322</v>
      </c>
      <c r="E240" s="15">
        <f t="shared" si="193"/>
        <v>3.2716839632062573E-7</v>
      </c>
      <c r="F240" s="15">
        <f t="shared" si="193"/>
        <v>6.4454367918570338E-7</v>
      </c>
      <c r="G240" s="15">
        <f t="shared" si="193"/>
        <v>1.3158129932607044E-6</v>
      </c>
      <c r="H240" s="5">
        <f t="shared" si="149"/>
        <v>199993.86737805305</v>
      </c>
      <c r="I240" s="5">
        <f t="shared" si="149"/>
        <v>104475.70258744662</v>
      </c>
      <c r="J240" s="5">
        <f t="shared" si="149"/>
        <v>38795.718863747446</v>
      </c>
      <c r="K240" s="5">
        <f t="shared" si="150"/>
        <v>171609.84658673883</v>
      </c>
      <c r="L240" s="5">
        <f t="shared" si="150"/>
        <v>35246.616478587319</v>
      </c>
      <c r="M240" s="5">
        <f t="shared" si="150"/>
        <v>8878.0456745258798</v>
      </c>
      <c r="N240" s="15">
        <f t="shared" si="151"/>
        <v>-2.8145736373471619E-3</v>
      </c>
      <c r="O240" s="15">
        <f t="shared" si="151"/>
        <v>1.8849707169477092E-3</v>
      </c>
      <c r="P240" s="15">
        <f t="shared" si="151"/>
        <v>2.1809592913788478E-3</v>
      </c>
      <c r="Q240" s="5">
        <f t="shared" si="152"/>
        <v>3861.6003387804399</v>
      </c>
      <c r="R240" s="5">
        <f t="shared" si="152"/>
        <v>6567.5314798629497</v>
      </c>
      <c r="S240" s="5">
        <f t="shared" si="152"/>
        <v>4208.451938591742</v>
      </c>
      <c r="T240" s="5">
        <f t="shared" si="194"/>
        <v>19.308593755431346</v>
      </c>
      <c r="U240" s="5">
        <f t="shared" si="194"/>
        <v>62.861807264381852</v>
      </c>
      <c r="V240" s="5">
        <f t="shared" si="194"/>
        <v>108.4772253704601</v>
      </c>
      <c r="W240" s="15">
        <f t="shared" si="154"/>
        <v>-1.0734613539272964E-2</v>
      </c>
      <c r="X240" s="15">
        <f t="shared" si="154"/>
        <v>-1.217998157191269E-2</v>
      </c>
      <c r="Y240" s="15">
        <f t="shared" si="154"/>
        <v>-9.7425357312937999E-3</v>
      </c>
      <c r="Z240" s="5">
        <f t="shared" si="159"/>
        <v>2565.7059471268863</v>
      </c>
      <c r="AA240" s="5">
        <f t="shared" si="159"/>
        <v>13735.847023580236</v>
      </c>
      <c r="AB240" s="5">
        <f t="shared" si="159"/>
        <v>48994.828022994596</v>
      </c>
      <c r="AC240" s="16">
        <f t="shared" si="189"/>
        <v>1.0969767870993528</v>
      </c>
      <c r="AD240" s="16">
        <f t="shared" si="189"/>
        <v>3.0367808024967959</v>
      </c>
      <c r="AE240" s="16">
        <f t="shared" si="189"/>
        <v>14.106995557775582</v>
      </c>
      <c r="AF240" s="15">
        <f t="shared" si="166"/>
        <v>-4.0504037456468023E-3</v>
      </c>
      <c r="AG240" s="15">
        <f t="shared" si="166"/>
        <v>2.9673830763510267E-4</v>
      </c>
      <c r="AH240" s="15">
        <f t="shared" si="166"/>
        <v>9.7937136394747881E-3</v>
      </c>
      <c r="AI240" s="1">
        <f t="shared" si="190"/>
        <v>407958.89207046793</v>
      </c>
      <c r="AJ240" s="1">
        <f t="shared" si="190"/>
        <v>203957.62386351801</v>
      </c>
      <c r="AK240" s="1">
        <f t="shared" si="190"/>
        <v>75579.903180585869</v>
      </c>
      <c r="AL240" s="14">
        <f t="shared" si="195"/>
        <v>84.370855560779589</v>
      </c>
      <c r="AM240" s="14">
        <f t="shared" si="195"/>
        <v>20.210777393293796</v>
      </c>
      <c r="AN240" s="14">
        <f t="shared" si="195"/>
        <v>6.3926119111480624</v>
      </c>
      <c r="AO240" s="11">
        <f t="shared" si="196"/>
        <v>3.2448010628976943E-3</v>
      </c>
      <c r="AP240" s="11">
        <f t="shared" si="196"/>
        <v>4.0875935342199049E-3</v>
      </c>
      <c r="AQ240" s="11">
        <f t="shared" si="196"/>
        <v>3.707963084732941E-3</v>
      </c>
      <c r="AR240" s="1">
        <f t="shared" si="160"/>
        <v>199993.86737805305</v>
      </c>
      <c r="AS240" s="1">
        <f t="shared" si="157"/>
        <v>104475.70258744662</v>
      </c>
      <c r="AT240" s="1">
        <f t="shared" si="158"/>
        <v>38795.718863747446</v>
      </c>
      <c r="AU240" s="1">
        <f t="shared" si="167"/>
        <v>39998.773475610615</v>
      </c>
      <c r="AV240" s="1">
        <f t="shared" si="167"/>
        <v>20895.140517489326</v>
      </c>
      <c r="AW240" s="1">
        <f t="shared" si="167"/>
        <v>7759.1437727494895</v>
      </c>
      <c r="AX240" s="1">
        <f t="shared" si="168"/>
        <v>137287.87726939106</v>
      </c>
      <c r="AY240" s="1">
        <f t="shared" si="168"/>
        <v>28197.293182869857</v>
      </c>
      <c r="AZ240" s="1">
        <f t="shared" si="168"/>
        <v>7102.4365396207049</v>
      </c>
      <c r="BA240" s="1">
        <f t="shared" si="169"/>
        <v>13786.472967447449</v>
      </c>
      <c r="BB240" s="1">
        <f t="shared" si="169"/>
        <v>30373.42798010926</v>
      </c>
      <c r="BC240" s="1">
        <f t="shared" si="169"/>
        <v>38752.664945111945</v>
      </c>
      <c r="BD240" s="1">
        <f t="shared" si="170"/>
        <v>417.59677227934475</v>
      </c>
      <c r="BE240" s="2">
        <f t="shared" si="191"/>
        <v>0.40250950903973925</v>
      </c>
      <c r="BF240" s="2">
        <f t="shared" si="191"/>
        <v>0.31839023806359795</v>
      </c>
      <c r="BG240" s="2">
        <f t="shared" si="191"/>
        <v>0.18099193288069168</v>
      </c>
      <c r="BH240" s="2">
        <f t="shared" si="163"/>
        <v>0.21859939330139794</v>
      </c>
      <c r="BI240" s="2">
        <f t="shared" si="171"/>
        <v>1.6201390486741196E-2</v>
      </c>
      <c r="BJ240" s="2">
        <f t="shared" si="171"/>
        <v>1.0137234369419459E-2</v>
      </c>
      <c r="BK240" s="2">
        <f t="shared" si="171"/>
        <v>3.2758079767888806E-3</v>
      </c>
      <c r="BL240" s="2">
        <f t="shared" si="164"/>
        <v>3240.1787403453691</v>
      </c>
      <c r="BM240" s="2">
        <f t="shared" si="164"/>
        <v>1059.0946830387093</v>
      </c>
      <c r="BN240" s="2">
        <f t="shared" si="164"/>
        <v>127.08732531912273</v>
      </c>
      <c r="BO240" s="2">
        <f t="shared" si="172"/>
        <v>6275.0319037490062</v>
      </c>
      <c r="BP240" s="2">
        <f t="shared" si="172"/>
        <v>484.33917124403951</v>
      </c>
      <c r="BQ240" s="2">
        <f t="shared" si="172"/>
        <v>28.663074973342425</v>
      </c>
      <c r="BR240" s="11">
        <f t="shared" si="173"/>
        <v>2.9174392225199436E-2</v>
      </c>
      <c r="BS240" s="17">
        <f t="shared" si="161"/>
        <v>9.8771651687537564E-4</v>
      </c>
      <c r="BT240" s="17">
        <f t="shared" si="162"/>
        <v>5.0365920748361472E-3</v>
      </c>
      <c r="BU240" s="12">
        <f>(BU$3*temphigh!$I350+BU$4*temphigh!$I350^2+BU$5*temphigh!$I350^6)*(K240/K$56)^$BW$1</f>
        <v>-35.713794888172579</v>
      </c>
      <c r="BV240" s="12">
        <f>(BV$3*temphigh!$I350+BV$4*temphigh!$I350^2+BV$5*temphigh!$I350^6)*(L240/L$56)^$BW$1</f>
        <v>-24.370187961689656</v>
      </c>
      <c r="BW240" s="12">
        <f>(BW$3*temphigh!$I350+BW$4*temphigh!$I350^2+BW$5*temphigh!$I350^6)*(M240/M$56)^$BW$1</f>
        <v>-21.301674340283608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>
      <c r="A241" s="2">
        <f t="shared" si="146"/>
        <v>2195</v>
      </c>
      <c r="B241" s="5">
        <f t="shared" si="192"/>
        <v>1165.3989180455151</v>
      </c>
      <c r="C241" s="5">
        <f t="shared" si="192"/>
        <v>2964.1360504238119</v>
      </c>
      <c r="D241" s="5">
        <f t="shared" si="192"/>
        <v>4369.854445622087</v>
      </c>
      <c r="E241" s="15">
        <f t="shared" si="193"/>
        <v>3.1080997650459445E-7</v>
      </c>
      <c r="F241" s="15">
        <f t="shared" si="193"/>
        <v>6.1231649522641822E-7</v>
      </c>
      <c r="G241" s="15">
        <f t="shared" si="193"/>
        <v>1.2500223435976691E-6</v>
      </c>
      <c r="H241" s="5">
        <f t="shared" si="149"/>
        <v>199411.7960166735</v>
      </c>
      <c r="I241" s="5">
        <f t="shared" si="149"/>
        <v>104666.64975663893</v>
      </c>
      <c r="J241" s="5">
        <f t="shared" si="149"/>
        <v>38878.486324414283</v>
      </c>
      <c r="K241" s="5">
        <f t="shared" si="150"/>
        <v>171110.33220376252</v>
      </c>
      <c r="L241" s="5">
        <f t="shared" si="150"/>
        <v>35311.014061474576</v>
      </c>
      <c r="M241" s="5">
        <f t="shared" si="150"/>
        <v>8896.9751299987729</v>
      </c>
      <c r="N241" s="15">
        <f t="shared" si="151"/>
        <v>-2.9107559555088258E-3</v>
      </c>
      <c r="O241" s="15">
        <f t="shared" si="151"/>
        <v>1.827057156716938E-3</v>
      </c>
      <c r="P241" s="15">
        <f t="shared" si="151"/>
        <v>2.1321646865601895E-3</v>
      </c>
      <c r="Q241" s="5">
        <f t="shared" si="152"/>
        <v>3809.0292181479676</v>
      </c>
      <c r="R241" s="5">
        <f t="shared" si="152"/>
        <v>6499.3961518329907</v>
      </c>
      <c r="S241" s="5">
        <f t="shared" si="152"/>
        <v>4176.3418574590314</v>
      </c>
      <c r="T241" s="5">
        <f t="shared" si="194"/>
        <v>19.101323463479972</v>
      </c>
      <c r="U241" s="5">
        <f t="shared" si="194"/>
        <v>62.096151610324554</v>
      </c>
      <c r="V241" s="5">
        <f t="shared" si="194"/>
        <v>107.42038212625678</v>
      </c>
      <c r="W241" s="15">
        <f t="shared" si="154"/>
        <v>-1.0734613539272964E-2</v>
      </c>
      <c r="X241" s="15">
        <f t="shared" si="154"/>
        <v>-1.217998157191269E-2</v>
      </c>
      <c r="Y241" s="15">
        <f t="shared" si="154"/>
        <v>-9.7425357312937999E-3</v>
      </c>
      <c r="Z241" s="5">
        <f t="shared" si="159"/>
        <v>2520.7694064804396</v>
      </c>
      <c r="AA241" s="5">
        <f t="shared" si="159"/>
        <v>13598.163630369025</v>
      </c>
      <c r="AB241" s="5">
        <f t="shared" si="159"/>
        <v>49099.576208773564</v>
      </c>
      <c r="AC241" s="16">
        <f t="shared" si="189"/>
        <v>1.092533588211998</v>
      </c>
      <c r="AD241" s="16">
        <f t="shared" si="189"/>
        <v>3.0376819316927874</v>
      </c>
      <c r="AE241" s="16">
        <f t="shared" si="189"/>
        <v>14.245155432581779</v>
      </c>
      <c r="AF241" s="15">
        <f t="shared" si="166"/>
        <v>-4.0504037456468023E-3</v>
      </c>
      <c r="AG241" s="15">
        <f t="shared" si="166"/>
        <v>2.9673830763510267E-4</v>
      </c>
      <c r="AH241" s="15">
        <f t="shared" si="166"/>
        <v>9.7937136394747881E-3</v>
      </c>
      <c r="AI241" s="1">
        <f t="shared" si="190"/>
        <v>407161.77633903176</v>
      </c>
      <c r="AJ241" s="1">
        <f t="shared" si="190"/>
        <v>204457.00199465553</v>
      </c>
      <c r="AK241" s="1">
        <f t="shared" si="190"/>
        <v>75781.056635276778</v>
      </c>
      <c r="AL241" s="14">
        <f t="shared" si="195"/>
        <v>84.641884536162792</v>
      </c>
      <c r="AM241" s="14">
        <f t="shared" si="195"/>
        <v>20.292564701858236</v>
      </c>
      <c r="AN241" s="14">
        <f t="shared" si="195"/>
        <v>6.4160784444398082</v>
      </c>
      <c r="AO241" s="11">
        <f t="shared" si="196"/>
        <v>3.2123530522687174E-3</v>
      </c>
      <c r="AP241" s="11">
        <f t="shared" si="196"/>
        <v>4.0467175988777061E-3</v>
      </c>
      <c r="AQ241" s="11">
        <f t="shared" si="196"/>
        <v>3.6708834538856116E-3</v>
      </c>
      <c r="AR241" s="1">
        <f t="shared" si="160"/>
        <v>199411.7960166735</v>
      </c>
      <c r="AS241" s="1">
        <f t="shared" si="157"/>
        <v>104666.64975663893</v>
      </c>
      <c r="AT241" s="1">
        <f t="shared" si="158"/>
        <v>38878.486324414283</v>
      </c>
      <c r="AU241" s="1">
        <f t="shared" si="167"/>
        <v>39882.359203334701</v>
      </c>
      <c r="AV241" s="1">
        <f t="shared" si="167"/>
        <v>20933.329951327789</v>
      </c>
      <c r="AW241" s="1">
        <f t="shared" si="167"/>
        <v>7775.6972648828569</v>
      </c>
      <c r="AX241" s="1">
        <f t="shared" si="168"/>
        <v>136888.26576301001</v>
      </c>
      <c r="AY241" s="1">
        <f t="shared" si="168"/>
        <v>28248.81124917966</v>
      </c>
      <c r="AZ241" s="1">
        <f t="shared" si="168"/>
        <v>7117.5801039990183</v>
      </c>
      <c r="BA241" s="1">
        <f t="shared" si="169"/>
        <v>13783.080114057164</v>
      </c>
      <c r="BB241" s="1">
        <f t="shared" si="169"/>
        <v>30378.857282915076</v>
      </c>
      <c r="BC241" s="1">
        <f t="shared" si="169"/>
        <v>38762.020717284955</v>
      </c>
      <c r="BD241" s="1">
        <f t="shared" si="170"/>
        <v>405.48946626438101</v>
      </c>
      <c r="BE241" s="2">
        <f t="shared" si="191"/>
        <v>0.40250950903973925</v>
      </c>
      <c r="BF241" s="2">
        <f t="shared" si="191"/>
        <v>0.31839023806359795</v>
      </c>
      <c r="BG241" s="2">
        <f t="shared" si="191"/>
        <v>0.18099193288069168</v>
      </c>
      <c r="BH241" s="2">
        <f t="shared" si="163"/>
        <v>0.21820160531052929</v>
      </c>
      <c r="BI241" s="2">
        <f t="shared" si="171"/>
        <v>1.6201390486741196E-2</v>
      </c>
      <c r="BJ241" s="2">
        <f t="shared" si="171"/>
        <v>1.0137234369419459E-2</v>
      </c>
      <c r="BK241" s="2">
        <f t="shared" si="171"/>
        <v>3.2758079767888806E-3</v>
      </c>
      <c r="BL241" s="2">
        <f t="shared" si="164"/>
        <v>3230.7483749285097</v>
      </c>
      <c r="BM241" s="2">
        <f t="shared" si="164"/>
        <v>1061.0303592449891</v>
      </c>
      <c r="BN241" s="2">
        <f t="shared" si="164"/>
        <v>127.35845562699372</v>
      </c>
      <c r="BO241" s="2">
        <f t="shared" si="172"/>
        <v>6368.3051615159093</v>
      </c>
      <c r="BP241" s="2">
        <f t="shared" si="172"/>
        <v>490.13735147164329</v>
      </c>
      <c r="BQ241" s="2">
        <f t="shared" si="172"/>
        <v>28.662945510612772</v>
      </c>
      <c r="BR241" s="11">
        <f t="shared" si="173"/>
        <v>2.9100797529138273E-2</v>
      </c>
      <c r="BS241" s="17">
        <f t="shared" si="161"/>
        <v>9.5971734658089692E-4</v>
      </c>
      <c r="BT241" s="17">
        <f t="shared" si="162"/>
        <v>4.8898952182875217E-3</v>
      </c>
      <c r="BU241" s="12">
        <f>(BU$3*temphigh!$I351+BU$4*temphigh!$I351^2+BU$5*temphigh!$I351^6)*(K241/K$56)^$BW$1</f>
        <v>-36.074778052748577</v>
      </c>
      <c r="BV241" s="12">
        <f>(BV$3*temphigh!$I351+BV$4*temphigh!$I351^2+BV$5*temphigh!$I351^6)*(L241/L$56)^$BW$1</f>
        <v>-24.571855443977263</v>
      </c>
      <c r="BW241" s="12">
        <f>(BW$3*temphigh!$I351+BW$4*temphigh!$I351^2+BW$5*temphigh!$I351^6)*(M241/M$56)^$BW$1</f>
        <v>-21.463452206360078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>
      <c r="A242" s="2">
        <f t="shared" si="146"/>
        <v>2196</v>
      </c>
      <c r="B242" s="5">
        <f t="shared" si="192"/>
        <v>1165.399262152245</v>
      </c>
      <c r="C242" s="5">
        <f t="shared" si="192"/>
        <v>2964.1377746637399</v>
      </c>
      <c r="D242" s="5">
        <f t="shared" si="192"/>
        <v>4369.8596349169975</v>
      </c>
      <c r="E242" s="15">
        <f t="shared" si="193"/>
        <v>2.9526947767936471E-7</v>
      </c>
      <c r="F242" s="15">
        <f t="shared" si="193"/>
        <v>5.8170067046509729E-7</v>
      </c>
      <c r="G242" s="15">
        <f t="shared" si="193"/>
        <v>1.1875212264177856E-6</v>
      </c>
      <c r="H242" s="5">
        <f t="shared" si="149"/>
        <v>198812.13961136222</v>
      </c>
      <c r="I242" s="5">
        <f t="shared" si="149"/>
        <v>104851.94276232347</v>
      </c>
      <c r="J242" s="5">
        <f t="shared" si="149"/>
        <v>38959.552335510234</v>
      </c>
      <c r="K242" s="5">
        <f t="shared" si="150"/>
        <v>170595.73149565791</v>
      </c>
      <c r="L242" s="5">
        <f t="shared" si="150"/>
        <v>35373.505124679352</v>
      </c>
      <c r="M242" s="5">
        <f t="shared" si="150"/>
        <v>8915.5157351524958</v>
      </c>
      <c r="N242" s="15">
        <f t="shared" si="151"/>
        <v>-3.0074204256222981E-3</v>
      </c>
      <c r="O242" s="15">
        <f t="shared" si="151"/>
        <v>1.7697328968231396E-3</v>
      </c>
      <c r="P242" s="15">
        <f t="shared" si="151"/>
        <v>2.0839223312210109E-3</v>
      </c>
      <c r="Q242" s="5">
        <f t="shared" si="152"/>
        <v>3756.8094873093482</v>
      </c>
      <c r="R242" s="5">
        <f t="shared" si="152"/>
        <v>6431.5994663927149</v>
      </c>
      <c r="S242" s="5">
        <f t="shared" si="152"/>
        <v>4144.2770001925064</v>
      </c>
      <c r="T242" s="5">
        <f t="shared" si="194"/>
        <v>18.896278138010867</v>
      </c>
      <c r="U242" s="5">
        <f t="shared" si="194"/>
        <v>61.339821628024104</v>
      </c>
      <c r="V242" s="5">
        <f t="shared" si="194"/>
        <v>106.3738352151225</v>
      </c>
      <c r="W242" s="15">
        <f t="shared" si="154"/>
        <v>-1.0734613539272964E-2</v>
      </c>
      <c r="X242" s="15">
        <f t="shared" si="154"/>
        <v>-1.217998157191269E-2</v>
      </c>
      <c r="Y242" s="15">
        <f t="shared" si="154"/>
        <v>-9.7425357312937999E-3</v>
      </c>
      <c r="Z242" s="5">
        <f t="shared" si="159"/>
        <v>2476.3809779386152</v>
      </c>
      <c r="AA242" s="5">
        <f t="shared" si="159"/>
        <v>13461.081736738364</v>
      </c>
      <c r="AB242" s="5">
        <f t="shared" si="159"/>
        <v>49202.149411657359</v>
      </c>
      <c r="AC242" s="16">
        <f t="shared" si="189"/>
        <v>1.0881083860740592</v>
      </c>
      <c r="AD242" s="16">
        <f t="shared" si="189"/>
        <v>3.0385833282883317</v>
      </c>
      <c r="AE242" s="16">
        <f t="shared" si="189"/>
        <v>14.384668405638294</v>
      </c>
      <c r="AF242" s="15">
        <f t="shared" si="166"/>
        <v>-4.0504037456468023E-3</v>
      </c>
      <c r="AG242" s="15">
        <f t="shared" si="166"/>
        <v>2.9673830763510267E-4</v>
      </c>
      <c r="AH242" s="15">
        <f t="shared" si="166"/>
        <v>9.7937136394747881E-3</v>
      </c>
      <c r="AI242" s="1">
        <f t="shared" si="190"/>
        <v>406327.95790846332</v>
      </c>
      <c r="AJ242" s="1">
        <f t="shared" si="190"/>
        <v>204944.63174651776</v>
      </c>
      <c r="AK242" s="1">
        <f t="shared" si="190"/>
        <v>75978.648236631954</v>
      </c>
      <c r="AL242" s="14">
        <f t="shared" si="195"/>
        <v>84.911065156140907</v>
      </c>
      <c r="AM242" s="14">
        <f t="shared" si="195"/>
        <v>20.373861797776556</v>
      </c>
      <c r="AN242" s="14">
        <f t="shared" si="195"/>
        <v>6.4393955938783289</v>
      </c>
      <c r="AO242" s="11">
        <f t="shared" si="196"/>
        <v>3.1802295217460302E-3</v>
      </c>
      <c r="AP242" s="11">
        <f t="shared" si="196"/>
        <v>4.006250422888929E-3</v>
      </c>
      <c r="AQ242" s="11">
        <f t="shared" si="196"/>
        <v>3.6341746193467553E-3</v>
      </c>
      <c r="AR242" s="1">
        <f t="shared" si="160"/>
        <v>198812.13961136222</v>
      </c>
      <c r="AS242" s="1">
        <f t="shared" si="157"/>
        <v>104851.94276232347</v>
      </c>
      <c r="AT242" s="1">
        <f t="shared" si="158"/>
        <v>38959.552335510234</v>
      </c>
      <c r="AU242" s="1">
        <f t="shared" si="167"/>
        <v>39762.427922272444</v>
      </c>
      <c r="AV242" s="1">
        <f t="shared" si="167"/>
        <v>20970.388552464694</v>
      </c>
      <c r="AW242" s="1">
        <f t="shared" si="167"/>
        <v>7791.9104671020468</v>
      </c>
      <c r="AX242" s="1">
        <f t="shared" si="168"/>
        <v>136476.58519652631</v>
      </c>
      <c r="AY242" s="1">
        <f t="shared" si="168"/>
        <v>28298.804099743484</v>
      </c>
      <c r="AZ242" s="1">
        <f t="shared" si="168"/>
        <v>7132.412588121997</v>
      </c>
      <c r="BA242" s="1">
        <f t="shared" si="169"/>
        <v>13779.57405737248</v>
      </c>
      <c r="BB242" s="1">
        <f t="shared" si="169"/>
        <v>30384.116050144115</v>
      </c>
      <c r="BC242" s="1">
        <f t="shared" si="169"/>
        <v>38771.163720681303</v>
      </c>
      <c r="BD242" s="1">
        <f t="shared" si="170"/>
        <v>393.73082054745583</v>
      </c>
      <c r="BE242" s="2">
        <f t="shared" si="191"/>
        <v>0.40250950903973925</v>
      </c>
      <c r="BF242" s="2">
        <f t="shared" si="191"/>
        <v>0.31839023806359795</v>
      </c>
      <c r="BG242" s="2">
        <f t="shared" si="191"/>
        <v>0.18099193288069168</v>
      </c>
      <c r="BH242" s="2">
        <f t="shared" si="163"/>
        <v>0.2178065783806496</v>
      </c>
      <c r="BI242" s="2">
        <f t="shared" si="171"/>
        <v>1.6201390486741196E-2</v>
      </c>
      <c r="BJ242" s="2">
        <f t="shared" si="171"/>
        <v>1.0137234369419459E-2</v>
      </c>
      <c r="BK242" s="2">
        <f t="shared" si="171"/>
        <v>3.2758079767888806E-3</v>
      </c>
      <c r="BL242" s="2">
        <f t="shared" si="164"/>
        <v>3221.0331073481861</v>
      </c>
      <c r="BM242" s="2">
        <f t="shared" si="164"/>
        <v>1062.9087178706272</v>
      </c>
      <c r="BN242" s="2">
        <f t="shared" si="164"/>
        <v>127.6240123127883</v>
      </c>
      <c r="BO242" s="2">
        <f t="shared" si="172"/>
        <v>6462.9616701968671</v>
      </c>
      <c r="BP242" s="2">
        <f t="shared" si="172"/>
        <v>496.00523450377409</v>
      </c>
      <c r="BQ242" s="2">
        <f t="shared" si="172"/>
        <v>28.662831870917408</v>
      </c>
      <c r="BR242" s="11">
        <f t="shared" si="173"/>
        <v>2.9027312400177613E-2</v>
      </c>
      <c r="BS242" s="17">
        <f t="shared" si="161"/>
        <v>9.3257856653611553E-4</v>
      </c>
      <c r="BT242" s="17">
        <f t="shared" si="162"/>
        <v>4.7474710857160407E-3</v>
      </c>
      <c r="BU242" s="12">
        <f>(BU$3*temphigh!$I352+BU$4*temphigh!$I352^2+BU$5*temphigh!$I352^6)*(K242/K$56)^$BW$1</f>
        <v>-36.4365881067733</v>
      </c>
      <c r="BV242" s="12">
        <f>(BV$3*temphigh!$I352+BV$4*temphigh!$I352^2+BV$5*temphigh!$I352^6)*(L242/L$56)^$BW$1</f>
        <v>-24.773291004750966</v>
      </c>
      <c r="BW242" s="12">
        <f>(BW$3*temphigh!$I352+BW$4*temphigh!$I352^2+BW$5*temphigh!$I352^6)*(M242/M$56)^$BW$1</f>
        <v>-21.624953665460716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>
      <c r="A243" s="2">
        <f t="shared" si="146"/>
        <v>2197</v>
      </c>
      <c r="B243" s="5">
        <f t="shared" si="192"/>
        <v>1165.3995890537349</v>
      </c>
      <c r="C243" s="5">
        <f t="shared" si="192"/>
        <v>2964.1394126926243</v>
      </c>
      <c r="D243" s="5">
        <f t="shared" si="192"/>
        <v>4369.8645647530166</v>
      </c>
      <c r="E243" s="15">
        <f t="shared" si="193"/>
        <v>2.8050600379539646E-7</v>
      </c>
      <c r="F243" s="15">
        <f t="shared" si="193"/>
        <v>5.5261563694184238E-7</v>
      </c>
      <c r="G243" s="15">
        <f t="shared" si="193"/>
        <v>1.1281451650968962E-6</v>
      </c>
      <c r="H243" s="5">
        <f t="shared" si="149"/>
        <v>198194.96117017625</v>
      </c>
      <c r="I243" s="5">
        <f t="shared" si="149"/>
        <v>105031.61111635722</v>
      </c>
      <c r="J243" s="5">
        <f t="shared" si="149"/>
        <v>39038.926802645015</v>
      </c>
      <c r="K243" s="5">
        <f t="shared" si="150"/>
        <v>170066.09838527904</v>
      </c>
      <c r="L243" s="5">
        <f t="shared" si="150"/>
        <v>35434.099579326634</v>
      </c>
      <c r="M243" s="5">
        <f t="shared" si="150"/>
        <v>8933.669733732695</v>
      </c>
      <c r="N243" s="15">
        <f t="shared" si="151"/>
        <v>-3.1046093928344121E-3</v>
      </c>
      <c r="O243" s="15">
        <f t="shared" si="151"/>
        <v>1.7129898333148041E-3</v>
      </c>
      <c r="P243" s="15">
        <f t="shared" si="151"/>
        <v>2.0362252862859975E-3</v>
      </c>
      <c r="Q243" s="5">
        <f t="shared" si="152"/>
        <v>3704.9444049307604</v>
      </c>
      <c r="R243" s="5">
        <f t="shared" si="152"/>
        <v>6364.1492947599254</v>
      </c>
      <c r="S243" s="5">
        <f t="shared" si="152"/>
        <v>4112.2623401253404</v>
      </c>
      <c r="T243" s="5">
        <f t="shared" si="194"/>
        <v>18.693433894868708</v>
      </c>
      <c r="U243" s="5">
        <f t="shared" si="194"/>
        <v>60.592703730970356</v>
      </c>
      <c r="V243" s="5">
        <f t="shared" si="194"/>
        <v>105.3374843246644</v>
      </c>
      <c r="W243" s="15">
        <f t="shared" si="154"/>
        <v>-1.0734613539272964E-2</v>
      </c>
      <c r="X243" s="15">
        <f t="shared" si="154"/>
        <v>-1.217998157191269E-2</v>
      </c>
      <c r="Y243" s="15">
        <f t="shared" si="154"/>
        <v>-9.7425357312937999E-3</v>
      </c>
      <c r="Z243" s="5">
        <f t="shared" si="159"/>
        <v>2432.5383016273659</v>
      </c>
      <c r="AA243" s="5">
        <f t="shared" si="159"/>
        <v>13324.618871135346</v>
      </c>
      <c r="AB243" s="5">
        <f t="shared" si="159"/>
        <v>49302.560291711503</v>
      </c>
      <c r="AC243" s="16">
        <f t="shared" si="189"/>
        <v>1.0837011077914351</v>
      </c>
      <c r="AD243" s="16">
        <f t="shared" si="189"/>
        <v>3.0394849923627763</v>
      </c>
      <c r="AE243" s="16">
        <f t="shared" si="189"/>
        <v>14.525547728801916</v>
      </c>
      <c r="AF243" s="15">
        <f t="shared" si="166"/>
        <v>-4.0504037456468023E-3</v>
      </c>
      <c r="AG243" s="15">
        <f t="shared" si="166"/>
        <v>2.9673830763510267E-4</v>
      </c>
      <c r="AH243" s="15">
        <f t="shared" si="166"/>
        <v>9.7937136394747881E-3</v>
      </c>
      <c r="AI243" s="1">
        <f t="shared" si="190"/>
        <v>405457.59003988944</v>
      </c>
      <c r="AJ243" s="1">
        <f t="shared" si="190"/>
        <v>205420.55712433066</v>
      </c>
      <c r="AK243" s="1">
        <f t="shared" si="190"/>
        <v>76172.693880070801</v>
      </c>
      <c r="AL243" s="14">
        <f t="shared" si="195"/>
        <v>85.178401465512039</v>
      </c>
      <c r="AM243" s="14">
        <f t="shared" si="195"/>
        <v>20.454668362295347</v>
      </c>
      <c r="AN243" s="14">
        <f t="shared" si="195"/>
        <v>6.4625634630292224</v>
      </c>
      <c r="AO243" s="11">
        <f t="shared" si="196"/>
        <v>3.1484272265285699E-3</v>
      </c>
      <c r="AP243" s="11">
        <f t="shared" si="196"/>
        <v>3.9661879186600399E-3</v>
      </c>
      <c r="AQ243" s="11">
        <f t="shared" si="196"/>
        <v>3.5978328731532875E-3</v>
      </c>
      <c r="AR243" s="1">
        <f t="shared" si="160"/>
        <v>198194.96117017625</v>
      </c>
      <c r="AS243" s="1">
        <f t="shared" si="157"/>
        <v>105031.61111635722</v>
      </c>
      <c r="AT243" s="1">
        <f t="shared" si="158"/>
        <v>39038.926802645015</v>
      </c>
      <c r="AU243" s="1">
        <f t="shared" si="167"/>
        <v>39638.99223403525</v>
      </c>
      <c r="AV243" s="1">
        <f t="shared" si="167"/>
        <v>21006.322223271447</v>
      </c>
      <c r="AW243" s="1">
        <f t="shared" si="167"/>
        <v>7807.7853605290038</v>
      </c>
      <c r="AX243" s="1">
        <f t="shared" si="168"/>
        <v>136052.87870822323</v>
      </c>
      <c r="AY243" s="1">
        <f t="shared" si="168"/>
        <v>28347.279663461308</v>
      </c>
      <c r="AZ243" s="1">
        <f t="shared" si="168"/>
        <v>7146.9357869861542</v>
      </c>
      <c r="BA243" s="1">
        <f t="shared" si="169"/>
        <v>13775.954184053573</v>
      </c>
      <c r="BB243" s="1">
        <f t="shared" si="169"/>
        <v>30389.206037632477</v>
      </c>
      <c r="BC243" s="1">
        <f t="shared" si="169"/>
        <v>38780.096441990005</v>
      </c>
      <c r="BD243" s="1">
        <f t="shared" si="170"/>
        <v>382.31088126999788</v>
      </c>
      <c r="BE243" s="2">
        <f t="shared" si="191"/>
        <v>0.40250950903973925</v>
      </c>
      <c r="BF243" s="2">
        <f t="shared" si="191"/>
        <v>0.31839023806359795</v>
      </c>
      <c r="BG243" s="2">
        <f t="shared" si="191"/>
        <v>0.18099193288069168</v>
      </c>
      <c r="BH243" s="2">
        <f t="shared" si="163"/>
        <v>0.21741431728293936</v>
      </c>
      <c r="BI243" s="2">
        <f t="shared" si="171"/>
        <v>1.6201390486741196E-2</v>
      </c>
      <c r="BJ243" s="2">
        <f t="shared" si="171"/>
        <v>1.0137234369419459E-2</v>
      </c>
      <c r="BK243" s="2">
        <f t="shared" si="171"/>
        <v>3.2758079767888806E-3</v>
      </c>
      <c r="BL243" s="2">
        <f t="shared" si="164"/>
        <v>3211.0339584225339</v>
      </c>
      <c r="BM243" s="2">
        <f t="shared" si="164"/>
        <v>1064.7300580842352</v>
      </c>
      <c r="BN243" s="2">
        <f t="shared" si="164"/>
        <v>127.88402782538178</v>
      </c>
      <c r="BO243" s="2">
        <f t="shared" si="172"/>
        <v>6559.0216163411042</v>
      </c>
      <c r="BP243" s="2">
        <f t="shared" si="172"/>
        <v>501.94365769038797</v>
      </c>
      <c r="BQ243" s="2">
        <f t="shared" si="172"/>
        <v>28.662733853139947</v>
      </c>
      <c r="BR243" s="11">
        <f t="shared" si="173"/>
        <v>2.8953915516900047E-2</v>
      </c>
      <c r="BS243" s="17">
        <f t="shared" si="161"/>
        <v>9.0627192815796297E-4</v>
      </c>
      <c r="BT243" s="17">
        <f t="shared" si="162"/>
        <v>4.6091952288505244E-3</v>
      </c>
      <c r="BU243" s="12">
        <f>(BU$3*temphigh!$I353+BU$4*temphigh!$I353^2+BU$5*temphigh!$I353^6)*(K243/K$56)^$BW$1</f>
        <v>-36.799238753305744</v>
      </c>
      <c r="BV243" s="12">
        <f>(BV$3*temphigh!$I353+BV$4*temphigh!$I353^2+BV$5*temphigh!$I353^6)*(L243/L$56)^$BW$1</f>
        <v>-24.974490373193134</v>
      </c>
      <c r="BW243" s="12">
        <f>(BW$3*temphigh!$I353+BW$4*temphigh!$I353^2+BW$5*temphigh!$I353^6)*(M243/M$56)^$BW$1</f>
        <v>-21.78617482422445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>
      <c r="A244" s="2">
        <f t="shared" si="146"/>
        <v>2198</v>
      </c>
      <c r="B244" s="5">
        <f t="shared" si="192"/>
        <v>1165.3998996102373</v>
      </c>
      <c r="C244" s="5">
        <f t="shared" si="192"/>
        <v>2964.1409688209246</v>
      </c>
      <c r="D244" s="5">
        <f t="shared" si="192"/>
        <v>4369.8692481025182</v>
      </c>
      <c r="E244" s="15">
        <f t="shared" si="193"/>
        <v>2.6648070360562665E-7</v>
      </c>
      <c r="F244" s="15">
        <f t="shared" si="193"/>
        <v>5.2498485509475023E-7</v>
      </c>
      <c r="G244" s="15">
        <f t="shared" si="193"/>
        <v>1.0717379068420515E-6</v>
      </c>
      <c r="H244" s="5">
        <f t="shared" si="149"/>
        <v>197560.32086456209</v>
      </c>
      <c r="I244" s="5">
        <f t="shared" si="149"/>
        <v>105205.68481579717</v>
      </c>
      <c r="J244" s="5">
        <f t="shared" si="149"/>
        <v>39116.619754409476</v>
      </c>
      <c r="K244" s="5">
        <f t="shared" si="150"/>
        <v>169521.48436827154</v>
      </c>
      <c r="L244" s="5">
        <f t="shared" si="150"/>
        <v>35492.807502217365</v>
      </c>
      <c r="M244" s="5">
        <f t="shared" si="150"/>
        <v>8951.4393986489795</v>
      </c>
      <c r="N244" s="15">
        <f t="shared" si="151"/>
        <v>-3.2023667396290367E-3</v>
      </c>
      <c r="O244" s="15">
        <f t="shared" si="151"/>
        <v>1.6568199442827947E-3</v>
      </c>
      <c r="P244" s="15">
        <f t="shared" si="151"/>
        <v>1.9890666932971257E-3</v>
      </c>
      <c r="Q244" s="5">
        <f t="shared" si="152"/>
        <v>3653.4370031913522</v>
      </c>
      <c r="R244" s="5">
        <f t="shared" si="152"/>
        <v>6297.0532002002719</v>
      </c>
      <c r="S244" s="5">
        <f t="shared" si="152"/>
        <v>4080.3027247104033</v>
      </c>
      <c r="T244" s="5">
        <f t="shared" si="194"/>
        <v>18.492767106285346</v>
      </c>
      <c r="U244" s="5">
        <f t="shared" si="194"/>
        <v>59.854685716134775</v>
      </c>
      <c r="V244" s="5">
        <f t="shared" si="194"/>
        <v>104.31123011978676</v>
      </c>
      <c r="W244" s="15">
        <f t="shared" si="154"/>
        <v>-1.0734613539272964E-2</v>
      </c>
      <c r="X244" s="15">
        <f t="shared" si="154"/>
        <v>-1.217998157191269E-2</v>
      </c>
      <c r="Y244" s="15">
        <f t="shared" si="154"/>
        <v>-9.7425357312937999E-3</v>
      </c>
      <c r="Z244" s="5">
        <f t="shared" si="159"/>
        <v>2389.2388646137047</v>
      </c>
      <c r="AA244" s="5">
        <f t="shared" si="159"/>
        <v>13188.791933171449</v>
      </c>
      <c r="AB244" s="5">
        <f t="shared" si="159"/>
        <v>49400.821670101162</v>
      </c>
      <c r="AC244" s="16">
        <f t="shared" si="189"/>
        <v>1.0793116807652752</v>
      </c>
      <c r="AD244" s="16">
        <f t="shared" si="189"/>
        <v>3.0403869239954924</v>
      </c>
      <c r="AE244" s="16">
        <f t="shared" si="189"/>
        <v>14.667806783714326</v>
      </c>
      <c r="AF244" s="15">
        <f t="shared" si="166"/>
        <v>-4.0504037456468023E-3</v>
      </c>
      <c r="AG244" s="15">
        <f t="shared" si="166"/>
        <v>2.9673830763510267E-4</v>
      </c>
      <c r="AH244" s="15">
        <f t="shared" si="166"/>
        <v>9.7937136394747881E-3</v>
      </c>
      <c r="AI244" s="1">
        <f t="shared" si="190"/>
        <v>404550.82326993579</v>
      </c>
      <c r="AJ244" s="1">
        <f t="shared" si="190"/>
        <v>205884.82363516904</v>
      </c>
      <c r="AK244" s="1">
        <f t="shared" si="190"/>
        <v>76363.209852592729</v>
      </c>
      <c r="AL244" s="14">
        <f t="shared" si="195"/>
        <v>85.443897683815365</v>
      </c>
      <c r="AM244" s="14">
        <f t="shared" si="195"/>
        <v>20.534984150248693</v>
      </c>
      <c r="AN244" s="14">
        <f t="shared" si="195"/>
        <v>6.485582174068627</v>
      </c>
      <c r="AO244" s="11">
        <f t="shared" si="196"/>
        <v>3.116942954263284E-3</v>
      </c>
      <c r="AP244" s="11">
        <f t="shared" si="196"/>
        <v>3.9265260394734398E-3</v>
      </c>
      <c r="AQ244" s="11">
        <f t="shared" si="196"/>
        <v>3.5618545444217548E-3</v>
      </c>
      <c r="AR244" s="1">
        <f t="shared" si="160"/>
        <v>197560.32086456209</v>
      </c>
      <c r="AS244" s="1">
        <f t="shared" si="157"/>
        <v>105205.68481579717</v>
      </c>
      <c r="AT244" s="1">
        <f t="shared" si="158"/>
        <v>39116.619754409476</v>
      </c>
      <c r="AU244" s="1">
        <f t="shared" si="167"/>
        <v>39512.064172912418</v>
      </c>
      <c r="AV244" s="1">
        <f t="shared" si="167"/>
        <v>21041.136963159435</v>
      </c>
      <c r="AW244" s="1">
        <f t="shared" si="167"/>
        <v>7823.3239508818951</v>
      </c>
      <c r="AX244" s="1">
        <f t="shared" si="168"/>
        <v>135617.18749461725</v>
      </c>
      <c r="AY244" s="1">
        <f t="shared" si="168"/>
        <v>28394.246001773896</v>
      </c>
      <c r="AZ244" s="1">
        <f t="shared" si="168"/>
        <v>7161.1515189191841</v>
      </c>
      <c r="BA244" s="1">
        <f t="shared" si="169"/>
        <v>13772.219828737416</v>
      </c>
      <c r="BB244" s="1">
        <f t="shared" si="169"/>
        <v>30394.128975507298</v>
      </c>
      <c r="BC244" s="1">
        <f t="shared" si="169"/>
        <v>38788.821332465268</v>
      </c>
      <c r="BD244" s="1">
        <f t="shared" si="170"/>
        <v>371.21997514816229</v>
      </c>
      <c r="BE244" s="2">
        <f t="shared" si="191"/>
        <v>0.40250950903973925</v>
      </c>
      <c r="BF244" s="2">
        <f t="shared" si="191"/>
        <v>0.31839023806359795</v>
      </c>
      <c r="BG244" s="2">
        <f t="shared" si="191"/>
        <v>0.18099193288069168</v>
      </c>
      <c r="BH244" s="2">
        <f t="shared" si="163"/>
        <v>0.2170248262337886</v>
      </c>
      <c r="BI244" s="2">
        <f t="shared" si="171"/>
        <v>1.6201390486741196E-2</v>
      </c>
      <c r="BJ244" s="2">
        <f t="shared" si="171"/>
        <v>1.0137234369419459E-2</v>
      </c>
      <c r="BK244" s="2">
        <f t="shared" si="171"/>
        <v>3.2758079767888806E-3</v>
      </c>
      <c r="BL244" s="2">
        <f t="shared" si="164"/>
        <v>3200.7519030126546</v>
      </c>
      <c r="BM244" s="2">
        <f t="shared" si="164"/>
        <v>1066.4946839730098</v>
      </c>
      <c r="BN244" s="2">
        <f t="shared" si="164"/>
        <v>128.13853501651207</v>
      </c>
      <c r="BO244" s="2">
        <f t="shared" si="172"/>
        <v>6656.5054616073421</v>
      </c>
      <c r="BP244" s="2">
        <f t="shared" si="172"/>
        <v>507.95346842795743</v>
      </c>
      <c r="BQ244" s="2">
        <f t="shared" si="172"/>
        <v>28.662651258671346</v>
      </c>
      <c r="BR244" s="11">
        <f t="shared" si="173"/>
        <v>2.888058502588628E-2</v>
      </c>
      <c r="BS244" s="17">
        <f t="shared" si="161"/>
        <v>8.8077018269831146E-4</v>
      </c>
      <c r="BT244" s="17">
        <f t="shared" si="162"/>
        <v>4.4749468241267222E-3</v>
      </c>
      <c r="BU244" s="12">
        <f>(BU$3*temphigh!$I354+BU$4*temphigh!$I354^2+BU$5*temphigh!$I354^6)*(K244/K$56)^$BW$1</f>
        <v>-37.162744775382656</v>
      </c>
      <c r="BV244" s="12">
        <f>(BV$3*temphigh!$I354+BV$4*temphigh!$I354^2+BV$5*temphigh!$I354^6)*(L244/L$56)^$BW$1</f>
        <v>-25.175449483073777</v>
      </c>
      <c r="BW244" s="12">
        <f>(BW$3*temphigh!$I354+BW$4*temphigh!$I354^2+BW$5*temphigh!$I354^6)*(M244/M$56)^$BW$1</f>
        <v>-21.947111951897387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>
      <c r="A245" s="2">
        <f t="shared" si="146"/>
        <v>2199</v>
      </c>
      <c r="B245" s="5">
        <f t="shared" si="192"/>
        <v>1165.4001946389933</v>
      </c>
      <c r="C245" s="5">
        <f t="shared" si="192"/>
        <v>2964.1424471435857</v>
      </c>
      <c r="D245" s="5">
        <f t="shared" si="192"/>
        <v>4369.873697289313</v>
      </c>
      <c r="E245" s="15">
        <f t="shared" si="193"/>
        <v>2.5315666842534528E-7</v>
      </c>
      <c r="F245" s="15">
        <f t="shared" si="193"/>
        <v>4.9873561234001268E-7</v>
      </c>
      <c r="G245" s="15">
        <f t="shared" si="193"/>
        <v>1.0181510114999488E-6</v>
      </c>
      <c r="H245" s="5">
        <f t="shared" si="149"/>
        <v>196908.2758587861</v>
      </c>
      <c r="I245" s="5">
        <f t="shared" si="149"/>
        <v>105374.19432072155</v>
      </c>
      <c r="J245" s="5">
        <f t="shared" si="149"/>
        <v>39192.641336438537</v>
      </c>
      <c r="K245" s="5">
        <f t="shared" si="150"/>
        <v>168961.93836640168</v>
      </c>
      <c r="L245" s="5">
        <f t="shared" si="150"/>
        <v>35549.639128263239</v>
      </c>
      <c r="M245" s="5">
        <f t="shared" si="150"/>
        <v>8968.8270305730384</v>
      </c>
      <c r="N245" s="15">
        <f t="shared" si="151"/>
        <v>-3.3007379799382397E-3</v>
      </c>
      <c r="O245" s="15">
        <f t="shared" si="151"/>
        <v>1.6012152896702769E-3</v>
      </c>
      <c r="P245" s="15">
        <f t="shared" si="151"/>
        <v>1.9424397741756305E-3</v>
      </c>
      <c r="Q245" s="5">
        <f t="shared" si="152"/>
        <v>3602.2900916573185</v>
      </c>
      <c r="R245" s="5">
        <f t="shared" si="152"/>
        <v>6230.3184434112645</v>
      </c>
      <c r="S245" s="5">
        <f t="shared" si="152"/>
        <v>4048.4028769772735</v>
      </c>
      <c r="T245" s="5">
        <f t="shared" si="194"/>
        <v>18.294254398127592</v>
      </c>
      <c r="U245" s="5">
        <f t="shared" si="194"/>
        <v>59.125656747119628</v>
      </c>
      <c r="V245" s="5">
        <f t="shared" si="194"/>
        <v>103.29497423316953</v>
      </c>
      <c r="W245" s="15">
        <f t="shared" si="154"/>
        <v>-1.0734613539272964E-2</v>
      </c>
      <c r="X245" s="15">
        <f t="shared" si="154"/>
        <v>-1.217998157191269E-2</v>
      </c>
      <c r="Y245" s="15">
        <f t="shared" si="154"/>
        <v>-9.7425357312937999E-3</v>
      </c>
      <c r="Z245" s="5">
        <f t="shared" si="159"/>
        <v>2346.4800066122602</v>
      </c>
      <c r="AA245" s="5">
        <f t="shared" si="159"/>
        <v>13053.617203799429</v>
      </c>
      <c r="AB245" s="5">
        <f t="shared" si="159"/>
        <v>49496.946521364604</v>
      </c>
      <c r="AC245" s="16">
        <f t="shared" si="189"/>
        <v>1.0749400326907832</v>
      </c>
      <c r="AD245" s="16">
        <f t="shared" si="189"/>
        <v>3.0412891232658747</v>
      </c>
      <c r="AE245" s="16">
        <f t="shared" si="189"/>
        <v>14.811459083073169</v>
      </c>
      <c r="AF245" s="15">
        <f t="shared" si="166"/>
        <v>-4.0504037456468023E-3</v>
      </c>
      <c r="AG245" s="15">
        <f t="shared" si="166"/>
        <v>2.9673830763510267E-4</v>
      </c>
      <c r="AH245" s="15">
        <f t="shared" si="166"/>
        <v>9.7937136394747881E-3</v>
      </c>
      <c r="AI245" s="1">
        <f t="shared" si="190"/>
        <v>403607.8051158546</v>
      </c>
      <c r="AJ245" s="1">
        <f t="shared" si="190"/>
        <v>206337.47823481157</v>
      </c>
      <c r="AK245" s="1">
        <f t="shared" si="190"/>
        <v>76550.212818215354</v>
      </c>
      <c r="AL245" s="14">
        <f t="shared" si="195"/>
        <v>85.707558201137033</v>
      </c>
      <c r="AM245" s="14">
        <f t="shared" si="195"/>
        <v>20.614808988734957</v>
      </c>
      <c r="AN245" s="14">
        <f t="shared" si="195"/>
        <v>6.5084518674051557</v>
      </c>
      <c r="AO245" s="11">
        <f t="shared" si="196"/>
        <v>3.085773524720651E-3</v>
      </c>
      <c r="AP245" s="11">
        <f t="shared" si="196"/>
        <v>3.8872607790787052E-3</v>
      </c>
      <c r="AQ245" s="11">
        <f t="shared" si="196"/>
        <v>3.5262359989775374E-3</v>
      </c>
      <c r="AR245" s="1">
        <f t="shared" si="160"/>
        <v>196908.2758587861</v>
      </c>
      <c r="AS245" s="1">
        <f t="shared" si="157"/>
        <v>105374.19432072155</v>
      </c>
      <c r="AT245" s="1">
        <f t="shared" si="158"/>
        <v>39192.641336438537</v>
      </c>
      <c r="AU245" s="1">
        <f t="shared" si="167"/>
        <v>39381.655171757222</v>
      </c>
      <c r="AV245" s="1">
        <f t="shared" si="167"/>
        <v>21074.838864144313</v>
      </c>
      <c r="AW245" s="1">
        <f t="shared" si="167"/>
        <v>7838.5282672877074</v>
      </c>
      <c r="AX245" s="1">
        <f t="shared" si="168"/>
        <v>135169.55069312136</v>
      </c>
      <c r="AY245" s="1">
        <f t="shared" si="168"/>
        <v>28439.711302610587</v>
      </c>
      <c r="AZ245" s="1">
        <f t="shared" si="168"/>
        <v>7175.0616244584307</v>
      </c>
      <c r="BA245" s="1">
        <f t="shared" si="169"/>
        <v>13768.370272135548</v>
      </c>
      <c r="BB245" s="1">
        <f t="shared" si="169"/>
        <v>30398.886568532169</v>
      </c>
      <c r="BC245" s="1">
        <f t="shared" si="169"/>
        <v>38797.340808556051</v>
      </c>
      <c r="BD245" s="1">
        <f t="shared" si="170"/>
        <v>360.44870171392739</v>
      </c>
      <c r="BE245" s="2">
        <f t="shared" si="191"/>
        <v>0.40250950903973925</v>
      </c>
      <c r="BF245" s="2">
        <f t="shared" si="191"/>
        <v>0.31839023806359795</v>
      </c>
      <c r="BG245" s="2">
        <f t="shared" si="191"/>
        <v>0.18099193288069168</v>
      </c>
      <c r="BH245" s="2">
        <f t="shared" si="163"/>
        <v>0.21663810889820079</v>
      </c>
      <c r="BI245" s="2">
        <f t="shared" si="171"/>
        <v>1.6201390486741196E-2</v>
      </c>
      <c r="BJ245" s="2">
        <f t="shared" si="171"/>
        <v>1.0137234369419459E-2</v>
      </c>
      <c r="BK245" s="2">
        <f t="shared" si="171"/>
        <v>3.2758079767888806E-3</v>
      </c>
      <c r="BL245" s="2">
        <f t="shared" si="164"/>
        <v>3190.1878672591483</v>
      </c>
      <c r="BM245" s="2">
        <f t="shared" si="164"/>
        <v>1068.2029043179032</v>
      </c>
      <c r="BN245" s="2">
        <f t="shared" si="164"/>
        <v>128.38756712133099</v>
      </c>
      <c r="BO245" s="2">
        <f t="shared" si="172"/>
        <v>6755.4339451807055</v>
      </c>
      <c r="BP245" s="2">
        <f t="shared" si="172"/>
        <v>514.03552428010778</v>
      </c>
      <c r="BQ245" s="2">
        <f t="shared" si="172"/>
        <v>28.662583891391694</v>
      </c>
      <c r="BR245" s="11">
        <f t="shared" si="173"/>
        <v>2.8807298508153084E-2</v>
      </c>
      <c r="BS245" s="17">
        <f t="shared" si="161"/>
        <v>8.5604704327874124E-4</v>
      </c>
      <c r="BT245" s="17">
        <f t="shared" si="162"/>
        <v>4.3446085671133223E-3</v>
      </c>
      <c r="BU245" s="12">
        <f>(BU$3*temphigh!$I355+BU$4*temphigh!$I355^2+BU$5*temphigh!$I355^6)*(K245/K$56)^$BW$1</f>
        <v>-37.527122066186713</v>
      </c>
      <c r="BV245" s="12">
        <f>(BV$3*temphigh!$I355+BV$4*temphigh!$I355^2+BV$5*temphigh!$I355^6)*(L245/L$56)^$BW$1</f>
        <v>-25.376164468566362</v>
      </c>
      <c r="BW245" s="12">
        <f>(BW$3*temphigh!$I355+BW$4*temphigh!$I355^2+BW$5*temphigh!$I355^6)*(M245/M$56)^$BW$1</f>
        <v>-22.107761476769376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>
      <c r="A246" s="2">
        <f t="shared" si="146"/>
        <v>2200</v>
      </c>
      <c r="B246" s="5">
        <f t="shared" si="192"/>
        <v>1165.4004749163826</v>
      </c>
      <c r="C246" s="5">
        <f t="shared" si="192"/>
        <v>2964.1438515508144</v>
      </c>
      <c r="D246" s="5">
        <f t="shared" si="192"/>
        <v>4369.8779240210715</v>
      </c>
      <c r="E246" s="15">
        <f t="shared" si="193"/>
        <v>2.4049883500407801E-7</v>
      </c>
      <c r="F246" s="15">
        <f t="shared" si="193"/>
        <v>4.7379883172301204E-7</v>
      </c>
      <c r="G246" s="15">
        <f t="shared" si="193"/>
        <v>9.6724346092495143E-7</v>
      </c>
      <c r="H246" s="5">
        <f t="shared" si="149"/>
        <v>196238.88013406959</v>
      </c>
      <c r="I246" s="5">
        <f t="shared" si="149"/>
        <v>105537.17053253062</v>
      </c>
      <c r="J246" s="5">
        <f t="shared" si="149"/>
        <v>39267.001805613734</v>
      </c>
      <c r="K246" s="5">
        <f t="shared" si="150"/>
        <v>168387.50657635499</v>
      </c>
      <c r="L246" s="5">
        <f t="shared" si="150"/>
        <v>35604.604843086308</v>
      </c>
      <c r="M246" s="5">
        <f t="shared" si="150"/>
        <v>8985.8349565703775</v>
      </c>
      <c r="N246" s="15">
        <f t="shared" si="151"/>
        <v>-3.3997703601209572E-3</v>
      </c>
      <c r="O246" s="15">
        <f t="shared" si="151"/>
        <v>1.5461680110100406E-3</v>
      </c>
      <c r="P246" s="15">
        <f t="shared" si="151"/>
        <v>1.8963378309517775E-3</v>
      </c>
      <c r="Q246" s="5">
        <f t="shared" si="152"/>
        <v>3551.5062610905425</v>
      </c>
      <c r="R246" s="5">
        <f t="shared" si="152"/>
        <v>6163.9519879180234</v>
      </c>
      <c r="S246" s="5">
        <f t="shared" si="152"/>
        <v>4016.5673970127973</v>
      </c>
      <c r="T246" s="5">
        <f t="shared" si="194"/>
        <v>18.097872647174547</v>
      </c>
      <c r="U246" s="5">
        <f t="shared" si="194"/>
        <v>58.405507337512475</v>
      </c>
      <c r="V246" s="5">
        <f t="shared" si="194"/>
        <v>102.28861925583981</v>
      </c>
      <c r="W246" s="15">
        <f t="shared" si="154"/>
        <v>-1.0734613539272964E-2</v>
      </c>
      <c r="X246" s="15">
        <f t="shared" si="154"/>
        <v>-1.217998157191269E-2</v>
      </c>
      <c r="Y246" s="15">
        <f t="shared" si="154"/>
        <v>-9.7425357312937999E-3</v>
      </c>
      <c r="Z246" s="5">
        <f t="shared" si="159"/>
        <v>2304.2589255541743</v>
      </c>
      <c r="AA246" s="5">
        <f t="shared" si="159"/>
        <v>12919.110355544923</v>
      </c>
      <c r="AB246" s="5">
        <f t="shared" si="159"/>
        <v>49590.947965866821</v>
      </c>
      <c r="AC246" s="16">
        <f t="shared" si="189"/>
        <v>1.0705860915560268</v>
      </c>
      <c r="AD246" s="16">
        <f t="shared" si="189"/>
        <v>3.0421915902533416</v>
      </c>
      <c r="AE246" s="16">
        <f t="shared" si="189"/>
        <v>14.956518271915586</v>
      </c>
      <c r="AF246" s="15">
        <f t="shared" si="166"/>
        <v>-4.0504037456468023E-3</v>
      </c>
      <c r="AG246" s="15">
        <f t="shared" si="166"/>
        <v>2.9673830763510267E-4</v>
      </c>
      <c r="AH246" s="15">
        <f t="shared" si="166"/>
        <v>9.7937136394747881E-3</v>
      </c>
      <c r="AI246" s="1">
        <f t="shared" si="190"/>
        <v>402628.67977602634</v>
      </c>
      <c r="AJ246" s="1">
        <f t="shared" si="190"/>
        <v>206778.56927547473</v>
      </c>
      <c r="AK246" s="1">
        <f t="shared" si="190"/>
        <v>76733.719803681524</v>
      </c>
      <c r="AL246" s="14">
        <f t="shared" si="195"/>
        <v>85.969387573962905</v>
      </c>
      <c r="AM246" s="14">
        <f t="shared" si="195"/>
        <v>20.694142775800564</v>
      </c>
      <c r="AN246" s="14">
        <f t="shared" si="195"/>
        <v>6.5311727013048886</v>
      </c>
      <c r="AO246" s="11">
        <f t="shared" si="196"/>
        <v>3.0549157894734446E-3</v>
      </c>
      <c r="AP246" s="11">
        <f t="shared" si="196"/>
        <v>3.8483881712879182E-3</v>
      </c>
      <c r="AQ246" s="11">
        <f t="shared" si="196"/>
        <v>3.4909736389877621E-3</v>
      </c>
      <c r="AR246" s="1">
        <f t="shared" si="160"/>
        <v>196238.88013406959</v>
      </c>
      <c r="AS246" s="1">
        <f t="shared" si="157"/>
        <v>105537.17053253062</v>
      </c>
      <c r="AT246" s="1">
        <f t="shared" si="158"/>
        <v>39267.001805613734</v>
      </c>
      <c r="AU246" s="1">
        <f t="shared" si="167"/>
        <v>39247.776026813917</v>
      </c>
      <c r="AV246" s="1">
        <f t="shared" si="167"/>
        <v>21107.434106506127</v>
      </c>
      <c r="AW246" s="1">
        <f t="shared" si="167"/>
        <v>7853.4003611227472</v>
      </c>
      <c r="AX246" s="1">
        <f t="shared" si="168"/>
        <v>134710.00526108398</v>
      </c>
      <c r="AY246" s="1">
        <f t="shared" si="168"/>
        <v>28483.683874469043</v>
      </c>
      <c r="AZ246" s="1">
        <f t="shared" si="168"/>
        <v>7188.6679652563025</v>
      </c>
      <c r="BA246" s="1">
        <f t="shared" si="169"/>
        <v>13764.40473901117</v>
      </c>
      <c r="BB246" s="1">
        <f t="shared" si="169"/>
        <v>30403.480496446544</v>
      </c>
      <c r="BC246" s="1">
        <f t="shared" si="169"/>
        <v>38805.657252520628</v>
      </c>
      <c r="BD246" s="1">
        <f t="shared" si="170"/>
        <v>349.98792576408925</v>
      </c>
      <c r="BE246" s="2">
        <f t="shared" si="191"/>
        <v>0.40250950903973925</v>
      </c>
      <c r="BF246" s="2">
        <f t="shared" si="191"/>
        <v>0.31839023806359795</v>
      </c>
      <c r="BG246" s="2">
        <f t="shared" si="191"/>
        <v>0.18099193288069168</v>
      </c>
      <c r="BH246" s="2">
        <f t="shared" si="163"/>
        <v>0.21625416839334619</v>
      </c>
      <c r="BI246" s="2">
        <f t="shared" si="171"/>
        <v>1.6201390486741196E-2</v>
      </c>
      <c r="BJ246" s="2">
        <f t="shared" si="171"/>
        <v>1.0137234369419459E-2</v>
      </c>
      <c r="BK246" s="2">
        <f t="shared" si="171"/>
        <v>3.2758079767888806E-3</v>
      </c>
      <c r="BL246" s="2">
        <f t="shared" si="164"/>
        <v>3179.3427257328608</v>
      </c>
      <c r="BM246" s="2">
        <f t="shared" si="164"/>
        <v>1069.855032373652</v>
      </c>
      <c r="BN246" s="2">
        <f t="shared" si="164"/>
        <v>128.63115773941286</v>
      </c>
      <c r="BO246" s="2">
        <f t="shared" si="172"/>
        <v>6855.8280860972245</v>
      </c>
      <c r="BP246" s="2">
        <f t="shared" si="172"/>
        <v>520.19069309968199</v>
      </c>
      <c r="BQ246" s="2">
        <f t="shared" si="172"/>
        <v>28.662531557651839</v>
      </c>
      <c r="BR246" s="11">
        <f t="shared" si="173"/>
        <v>2.8734032943154769E-2</v>
      </c>
      <c r="BS246" s="17">
        <f t="shared" si="161"/>
        <v>8.3207714848064637E-4</v>
      </c>
      <c r="BT246" s="17">
        <f t="shared" si="162"/>
        <v>4.2180665700129339E-3</v>
      </c>
      <c r="BU246" s="12">
        <f>(BU$3*temphigh!$I356+BU$4*temphigh!$I356^2+BU$5*temphigh!$I356^6)*(K246/K$56)^$BW$1</f>
        <v>-37.892387661352117</v>
      </c>
      <c r="BV246" s="12">
        <f>(BV$3*temphigh!$I356+BV$4*temphigh!$I356^2+BV$5*temphigh!$I356^6)*(L246/L$56)^$BW$1</f>
        <v>-25.57663166008966</v>
      </c>
      <c r="BW246" s="12">
        <f>(BW$3*temphigh!$I356+BW$4*temphigh!$I356^2+BW$5*temphigh!$I356^6)*(M246/M$56)^$BW$1</f>
        <v>-22.268119982630964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>
      <c r="A247" s="2">
        <f t="shared" si="146"/>
        <v>2201</v>
      </c>
      <c r="B247" s="5">
        <f t="shared" si="192"/>
        <v>1165.4007411799664</v>
      </c>
      <c r="C247" s="5">
        <f t="shared" si="192"/>
        <v>2964.1451857383136</v>
      </c>
      <c r="D247" s="5">
        <f t="shared" si="192"/>
        <v>4369.8819394201264</v>
      </c>
      <c r="E247" s="15">
        <f t="shared" si="193"/>
        <v>2.2847389325387411E-7</v>
      </c>
      <c r="F247" s="15">
        <f t="shared" si="193"/>
        <v>4.5010889013686141E-7</v>
      </c>
      <c r="G247" s="15">
        <f t="shared" si="193"/>
        <v>9.1888128787870382E-7</v>
      </c>
      <c r="H247" s="5">
        <f t="shared" si="149"/>
        <v>195552.18430689827</v>
      </c>
      <c r="I247" s="5">
        <f t="shared" si="149"/>
        <v>105694.64477272592</v>
      </c>
      <c r="J247" s="5">
        <f t="shared" si="149"/>
        <v>39339.711524404476</v>
      </c>
      <c r="K247" s="5">
        <f t="shared" si="150"/>
        <v>167798.23231354906</v>
      </c>
      <c r="L247" s="5">
        <f t="shared" si="150"/>
        <v>35657.715175783254</v>
      </c>
      <c r="M247" s="5">
        <f t="shared" si="150"/>
        <v>9002.4655287654678</v>
      </c>
      <c r="N247" s="15">
        <f t="shared" si="151"/>
        <v>-3.499512967363394E-3</v>
      </c>
      <c r="O247" s="15">
        <f t="shared" si="151"/>
        <v>1.4916703311553814E-3</v>
      </c>
      <c r="P247" s="15">
        <f t="shared" si="151"/>
        <v>1.8507542454839765E-3</v>
      </c>
      <c r="Q247" s="5">
        <f t="shared" si="152"/>
        <v>3501.0878871855948</v>
      </c>
      <c r="R247" s="5">
        <f t="shared" si="152"/>
        <v>6097.9605054756967</v>
      </c>
      <c r="S247" s="5">
        <f t="shared" si="152"/>
        <v>3984.8007634631836</v>
      </c>
      <c r="T247" s="5">
        <f t="shared" si="194"/>
        <v>17.903598978424149</v>
      </c>
      <c r="U247" s="5">
        <f t="shared" si="194"/>
        <v>57.69412933444336</v>
      </c>
      <c r="V247" s="5">
        <f t="shared" si="194"/>
        <v>101.29206872783507</v>
      </c>
      <c r="W247" s="15">
        <f t="shared" si="154"/>
        <v>-1.0734613539272964E-2</v>
      </c>
      <c r="X247" s="15">
        <f t="shared" si="154"/>
        <v>-1.217998157191269E-2</v>
      </c>
      <c r="Y247" s="15">
        <f t="shared" si="154"/>
        <v>-9.7425357312937999E-3</v>
      </c>
      <c r="Z247" s="5">
        <f t="shared" si="159"/>
        <v>2262.5726830166509</v>
      </c>
      <c r="AA247" s="5">
        <f t="shared" si="159"/>
        <v>12785.286462781442</v>
      </c>
      <c r="AB247" s="5">
        <f t="shared" si="159"/>
        <v>49682.839262431691</v>
      </c>
      <c r="AC247" s="16">
        <f t="shared" ref="AC247:AE262" si="197">AC246*(1+AF247)</f>
        <v>1.0662497856407509</v>
      </c>
      <c r="AD247" s="16">
        <f t="shared" si="197"/>
        <v>3.0430943250373352</v>
      </c>
      <c r="AE247" s="16">
        <f t="shared" si="197"/>
        <v>15.102998128914299</v>
      </c>
      <c r="AF247" s="15">
        <f t="shared" si="166"/>
        <v>-4.0504037456468023E-3</v>
      </c>
      <c r="AG247" s="15">
        <f t="shared" si="166"/>
        <v>2.9673830763510267E-4</v>
      </c>
      <c r="AH247" s="15">
        <f t="shared" si="166"/>
        <v>9.7937136394747881E-3</v>
      </c>
      <c r="AI247" s="1">
        <f t="shared" si="190"/>
        <v>401613.5878252376</v>
      </c>
      <c r="AJ247" s="1">
        <f t="shared" si="190"/>
        <v>207208.14645443339</v>
      </c>
      <c r="AK247" s="1">
        <f t="shared" si="190"/>
        <v>76913.748184436132</v>
      </c>
      <c r="AL247" s="14">
        <f t="shared" si="195"/>
        <v>86.229390521078869</v>
      </c>
      <c r="AM247" s="14">
        <f t="shared" si="195"/>
        <v>20.772985479131165</v>
      </c>
      <c r="AN247" s="14">
        <f t="shared" si="195"/>
        <v>6.5537448515195003</v>
      </c>
      <c r="AO247" s="11">
        <f t="shared" si="196"/>
        <v>3.02436663157871E-3</v>
      </c>
      <c r="AP247" s="11">
        <f t="shared" si="196"/>
        <v>3.8099042895750391E-3</v>
      </c>
      <c r="AQ247" s="11">
        <f t="shared" si="196"/>
        <v>3.4560639025978846E-3</v>
      </c>
      <c r="AR247" s="1">
        <f t="shared" si="160"/>
        <v>195552.18430689827</v>
      </c>
      <c r="AS247" s="1">
        <f t="shared" si="157"/>
        <v>105694.64477272592</v>
      </c>
      <c r="AT247" s="1">
        <f t="shared" si="158"/>
        <v>39339.711524404476</v>
      </c>
      <c r="AU247" s="1">
        <f t="shared" si="167"/>
        <v>39110.436861379654</v>
      </c>
      <c r="AV247" s="1">
        <f t="shared" si="167"/>
        <v>21138.928954545187</v>
      </c>
      <c r="AW247" s="1">
        <f t="shared" si="167"/>
        <v>7867.9423048808958</v>
      </c>
      <c r="AX247" s="1">
        <f t="shared" si="168"/>
        <v>134238.58585083927</v>
      </c>
      <c r="AY247" s="1">
        <f t="shared" si="168"/>
        <v>28526.172140626601</v>
      </c>
      <c r="AZ247" s="1">
        <f t="shared" si="168"/>
        <v>7201.9724230123738</v>
      </c>
      <c r="BA247" s="1">
        <f t="shared" si="169"/>
        <v>13760.322396026872</v>
      </c>
      <c r="BB247" s="1">
        <f t="shared" si="169"/>
        <v>30407.912414299317</v>
      </c>
      <c r="BC247" s="1">
        <f t="shared" si="169"/>
        <v>38813.773013026643</v>
      </c>
      <c r="BD247" s="1">
        <f t="shared" si="170"/>
        <v>339.8287700118799</v>
      </c>
      <c r="BE247" s="2">
        <f t="shared" si="191"/>
        <v>0.40250950903973925</v>
      </c>
      <c r="BF247" s="2">
        <f t="shared" si="191"/>
        <v>0.31839023806359795</v>
      </c>
      <c r="BG247" s="2">
        <f t="shared" si="191"/>
        <v>0.18099193288069168</v>
      </c>
      <c r="BH247" s="2">
        <f t="shared" si="163"/>
        <v>0.21587300729225067</v>
      </c>
      <c r="BI247" s="2">
        <f t="shared" si="171"/>
        <v>1.6201390486741196E-2</v>
      </c>
      <c r="BJ247" s="2">
        <f t="shared" si="171"/>
        <v>1.0137234369419459E-2</v>
      </c>
      <c r="BK247" s="2">
        <f t="shared" si="171"/>
        <v>3.2758079767888806E-3</v>
      </c>
      <c r="BL247" s="2">
        <f t="shared" si="164"/>
        <v>3168.2172984912427</v>
      </c>
      <c r="BM247" s="2">
        <f t="shared" si="164"/>
        <v>1071.451385653658</v>
      </c>
      <c r="BN247" s="2">
        <f t="shared" si="164"/>
        <v>128.86934081621763</v>
      </c>
      <c r="BO247" s="2">
        <f t="shared" si="172"/>
        <v>6957.7091854634555</v>
      </c>
      <c r="BP247" s="2">
        <f t="shared" si="172"/>
        <v>526.419853152271</v>
      </c>
      <c r="BQ247" s="2">
        <f t="shared" si="172"/>
        <v>28.662494066255167</v>
      </c>
      <c r="BR247" s="11">
        <f t="shared" si="173"/>
        <v>2.8660764670185607E-2</v>
      </c>
      <c r="BS247" s="17">
        <f t="shared" si="161"/>
        <v>8.0883602742306171E-4</v>
      </c>
      <c r="BT247" s="17">
        <f t="shared" si="162"/>
        <v>4.0952102621484793E-3</v>
      </c>
      <c r="BU247" s="12">
        <f>(BU$3*temphigh!$I357+BU$4*temphigh!$I357^2+BU$5*temphigh!$I357^6)*(K247/K$56)^$BW$1</f>
        <v>-38.258559773567036</v>
      </c>
      <c r="BV247" s="12">
        <f>(BV$3*temphigh!$I357+BV$4*temphigh!$I357^2+BV$5*temphigh!$I357^6)*(L247/L$56)^$BW$1</f>
        <v>-25.776847580177456</v>
      </c>
      <c r="BW247" s="12">
        <f>(BW$3*temphigh!$I357+BW$4*temphigh!$I357^2+BW$5*temphigh!$I357^6)*(M247/M$56)^$BW$1</f>
        <v>-22.428184205252716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>
      <c r="A248" s="2">
        <f t="shared" si="146"/>
        <v>2202</v>
      </c>
      <c r="B248" s="5">
        <f t="shared" si="192"/>
        <v>1165.4009941304287</v>
      </c>
      <c r="C248" s="5">
        <f t="shared" si="192"/>
        <v>2964.146453217008</v>
      </c>
      <c r="D248" s="5">
        <f t="shared" si="192"/>
        <v>4369.8857540527333</v>
      </c>
      <c r="E248" s="15">
        <f t="shared" si="193"/>
        <v>2.170501985911804E-7</v>
      </c>
      <c r="F248" s="15">
        <f t="shared" si="193"/>
        <v>4.2760344563001834E-7</v>
      </c>
      <c r="G248" s="15">
        <f t="shared" si="193"/>
        <v>8.7293722348476857E-7</v>
      </c>
      <c r="H248" s="5">
        <f t="shared" si="149"/>
        <v>194848.23544092703</v>
      </c>
      <c r="I248" s="5">
        <f t="shared" si="149"/>
        <v>105846.64876216537</v>
      </c>
      <c r="J248" s="5">
        <f t="shared" si="149"/>
        <v>39410.780955346847</v>
      </c>
      <c r="K248" s="5">
        <f t="shared" si="150"/>
        <v>167194.1558504627</v>
      </c>
      <c r="L248" s="5">
        <f t="shared" si="150"/>
        <v>35708.980791853006</v>
      </c>
      <c r="M248" s="5">
        <f t="shared" si="150"/>
        <v>9018.7211230399735</v>
      </c>
      <c r="N248" s="15">
        <f t="shared" si="151"/>
        <v>-3.6000168461701731E-3</v>
      </c>
      <c r="O248" s="15">
        <f t="shared" si="151"/>
        <v>1.4377145539758995E-3</v>
      </c>
      <c r="P248" s="15">
        <f t="shared" si="151"/>
        <v>1.8056824791568005E-3</v>
      </c>
      <c r="Q248" s="5">
        <f t="shared" si="152"/>
        <v>3451.0371342286658</v>
      </c>
      <c r="R248" s="5">
        <f t="shared" si="152"/>
        <v>6032.3503814737096</v>
      </c>
      <c r="S248" s="5">
        <f t="shared" si="152"/>
        <v>3953.1073350556567</v>
      </c>
      <c r="T248" s="5">
        <f t="shared" si="194"/>
        <v>17.711410762428645</v>
      </c>
      <c r="U248" s="5">
        <f t="shared" si="194"/>
        <v>56.99141590234229</v>
      </c>
      <c r="V248" s="5">
        <f t="shared" si="194"/>
        <v>100.30522712895747</v>
      </c>
      <c r="W248" s="15">
        <f t="shared" si="154"/>
        <v>-1.0734613539272964E-2</v>
      </c>
      <c r="X248" s="15">
        <f t="shared" si="154"/>
        <v>-1.217998157191269E-2</v>
      </c>
      <c r="Y248" s="15">
        <f t="shared" si="154"/>
        <v>-9.7425357312937999E-3</v>
      </c>
      <c r="Z248" s="5">
        <f t="shared" si="159"/>
        <v>2221.4182095116039</v>
      </c>
      <c r="AA248" s="5">
        <f t="shared" si="159"/>
        <v>12652.160012038305</v>
      </c>
      <c r="AB248" s="5">
        <f t="shared" si="159"/>
        <v>49772.633801151715</v>
      </c>
      <c r="AC248" s="16">
        <f t="shared" si="197"/>
        <v>1.0619310435151965</v>
      </c>
      <c r="AD248" s="16">
        <f t="shared" si="197"/>
        <v>3.0439973276973209</v>
      </c>
      <c r="AE248" s="16">
        <f t="shared" si="197"/>
        <v>15.250912567686409</v>
      </c>
      <c r="AF248" s="15">
        <f t="shared" si="166"/>
        <v>-4.0504037456468023E-3</v>
      </c>
      <c r="AG248" s="15">
        <f t="shared" si="166"/>
        <v>2.9673830763510267E-4</v>
      </c>
      <c r="AH248" s="15">
        <f t="shared" si="166"/>
        <v>9.7937136394747881E-3</v>
      </c>
      <c r="AI248" s="1">
        <f t="shared" ref="AI248:AK263" si="198">(1-$AI$5)*AI247+AU247</f>
        <v>400562.66590409348</v>
      </c>
      <c r="AJ248" s="1">
        <f t="shared" si="198"/>
        <v>207626.26076353522</v>
      </c>
      <c r="AK248" s="1">
        <f t="shared" si="198"/>
        <v>77090.315670873417</v>
      </c>
      <c r="AL248" s="14">
        <f t="shared" si="195"/>
        <v>86.487571919518672</v>
      </c>
      <c r="AM248" s="14">
        <f t="shared" si="195"/>
        <v>20.851337134750544</v>
      </c>
      <c r="AN248" s="14">
        <f t="shared" si="195"/>
        <v>6.5761685109175909</v>
      </c>
      <c r="AO248" s="11">
        <f t="shared" si="196"/>
        <v>2.9941229652629231E-3</v>
      </c>
      <c r="AP248" s="11">
        <f t="shared" si="196"/>
        <v>3.7718052466792886E-3</v>
      </c>
      <c r="AQ248" s="11">
        <f t="shared" si="196"/>
        <v>3.4215032635719058E-3</v>
      </c>
      <c r="AR248" s="1">
        <f t="shared" si="160"/>
        <v>194848.23544092703</v>
      </c>
      <c r="AS248" s="1">
        <f t="shared" si="157"/>
        <v>105846.64876216537</v>
      </c>
      <c r="AT248" s="1">
        <f t="shared" si="158"/>
        <v>39410.780955346847</v>
      </c>
      <c r="AU248" s="1">
        <f t="shared" si="167"/>
        <v>38969.647088185411</v>
      </c>
      <c r="AV248" s="1">
        <f t="shared" si="167"/>
        <v>21169.329752433074</v>
      </c>
      <c r="AW248" s="1">
        <f t="shared" si="167"/>
        <v>7882.1561910693699</v>
      </c>
      <c r="AX248" s="1">
        <f t="shared" si="168"/>
        <v>133755.32468037013</v>
      </c>
      <c r="AY248" s="1">
        <f t="shared" si="168"/>
        <v>28567.184633482408</v>
      </c>
      <c r="AZ248" s="1">
        <f t="shared" si="168"/>
        <v>7214.976898431978</v>
      </c>
      <c r="BA248" s="1">
        <f t="shared" si="169"/>
        <v>13756.122349453397</v>
      </c>
      <c r="BB248" s="1">
        <f t="shared" si="169"/>
        <v>30412.183952776802</v>
      </c>
      <c r="BC248" s="1">
        <f t="shared" si="169"/>
        <v>38821.69040573739</v>
      </c>
      <c r="BD248" s="1">
        <f t="shared" si="170"/>
        <v>329.96260793605575</v>
      </c>
      <c r="BE248" s="2">
        <f t="shared" ref="BE248:BG263" si="199">BE247</f>
        <v>0.40250950903973925</v>
      </c>
      <c r="BF248" s="2">
        <f t="shared" si="199"/>
        <v>0.31839023806359795</v>
      </c>
      <c r="BG248" s="2">
        <f t="shared" si="199"/>
        <v>0.18099193288069168</v>
      </c>
      <c r="BH248" s="2">
        <f t="shared" si="163"/>
        <v>0.2154946276276061</v>
      </c>
      <c r="BI248" s="2">
        <f t="shared" si="171"/>
        <v>1.6201390486741196E-2</v>
      </c>
      <c r="BJ248" s="2">
        <f t="shared" si="171"/>
        <v>1.0137234369419459E-2</v>
      </c>
      <c r="BK248" s="2">
        <f t="shared" si="171"/>
        <v>3.2758079767888806E-3</v>
      </c>
      <c r="BL248" s="2">
        <f t="shared" si="164"/>
        <v>3156.8123480309441</v>
      </c>
      <c r="BM248" s="2">
        <f t="shared" si="164"/>
        <v>1072.9922857196923</v>
      </c>
      <c r="BN248" s="2">
        <f t="shared" si="164"/>
        <v>129.1021506250045</v>
      </c>
      <c r="BO248" s="2">
        <f t="shared" si="172"/>
        <v>7061.0988285569283</v>
      </c>
      <c r="BP248" s="2">
        <f t="shared" si="172"/>
        <v>532.72389324122366</v>
      </c>
      <c r="BQ248" s="2">
        <f t="shared" si="172"/>
        <v>28.662471228439287</v>
      </c>
      <c r="BR248" s="11">
        <f t="shared" si="173"/>
        <v>2.8587469346958189E-2</v>
      </c>
      <c r="BS248" s="17">
        <f t="shared" si="161"/>
        <v>7.8630006626372582E-4</v>
      </c>
      <c r="BT248" s="17">
        <f t="shared" si="162"/>
        <v>3.9759322933480383E-3</v>
      </c>
      <c r="BU248" s="12">
        <f>(BU$3*temphigh!$I358+BU$4*temphigh!$I358^2+BU$5*temphigh!$I358^6)*(K248/K$56)^$BW$1</f>
        <v>-38.625657829646229</v>
      </c>
      <c r="BV248" s="12">
        <f>(BV$3*temphigh!$I358+BV$4*temphigh!$I358^2+BV$5*temphigh!$I358^6)*(L248/L$56)^$BW$1</f>
        <v>-25.976808939378881</v>
      </c>
      <c r="BW248" s="12">
        <f>(BW$3*temphigh!$I358+BW$4*temphigh!$I358^2+BW$5*temphigh!$I358^6)*(M248/M$56)^$BW$1</f>
        <v>-22.587951028888757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>
      <c r="A249" s="2">
        <f t="shared" si="146"/>
        <v>2203</v>
      </c>
      <c r="B249" s="5">
        <f t="shared" si="192"/>
        <v>1165.4012344334201</v>
      </c>
      <c r="C249" s="5">
        <f t="shared" si="192"/>
        <v>2964.1476573222826</v>
      </c>
      <c r="D249" s="5">
        <f t="shared" si="192"/>
        <v>4369.8893779568734</v>
      </c>
      <c r="E249" s="15">
        <f t="shared" si="193"/>
        <v>2.0619768866162136E-7</v>
      </c>
      <c r="F249" s="15">
        <f t="shared" si="193"/>
        <v>4.0622327334851738E-7</v>
      </c>
      <c r="G249" s="15">
        <f t="shared" si="193"/>
        <v>8.2929036231053014E-7</v>
      </c>
      <c r="H249" s="5">
        <f t="shared" si="149"/>
        <v>194127.07685185515</v>
      </c>
      <c r="I249" s="5">
        <f t="shared" si="149"/>
        <v>105993.21460078971</v>
      </c>
      <c r="J249" s="5">
        <f t="shared" si="149"/>
        <v>39480.220655657693</v>
      </c>
      <c r="K249" s="5">
        <f t="shared" si="150"/>
        <v>166575.31424894481</v>
      </c>
      <c r="L249" s="5">
        <f t="shared" si="150"/>
        <v>35758.412486286405</v>
      </c>
      <c r="M249" s="5">
        <f t="shared" si="150"/>
        <v>9034.6041377634447</v>
      </c>
      <c r="N249" s="15">
        <f t="shared" si="151"/>
        <v>-3.7013351236474534E-3</v>
      </c>
      <c r="O249" s="15">
        <f t="shared" si="151"/>
        <v>1.3842930640204365E-3</v>
      </c>
      <c r="P249" s="15">
        <f t="shared" si="151"/>
        <v>1.761116072532154E-3</v>
      </c>
      <c r="Q249" s="5">
        <f t="shared" si="152"/>
        <v>3401.3559586718907</v>
      </c>
      <c r="R249" s="5">
        <f t="shared" si="152"/>
        <v>5967.1277203370519</v>
      </c>
      <c r="S249" s="5">
        <f t="shared" si="152"/>
        <v>3921.4913521376593</v>
      </c>
      <c r="T249" s="5">
        <f t="shared" si="194"/>
        <v>17.521285612658655</v>
      </c>
      <c r="U249" s="5">
        <f t="shared" si="194"/>
        <v>56.29726150689455</v>
      </c>
      <c r="V249" s="5">
        <f t="shared" si="194"/>
        <v>99.327999869618054</v>
      </c>
      <c r="W249" s="15">
        <f t="shared" si="154"/>
        <v>-1.0734613539272964E-2</v>
      </c>
      <c r="X249" s="15">
        <f t="shared" si="154"/>
        <v>-1.217998157191269E-2</v>
      </c>
      <c r="Y249" s="15">
        <f t="shared" si="154"/>
        <v>-9.7425357312937999E-3</v>
      </c>
      <c r="Z249" s="5">
        <f t="shared" si="159"/>
        <v>2180.7923096318173</v>
      </c>
      <c r="AA249" s="5">
        <f t="shared" si="159"/>
        <v>12519.744912331551</v>
      </c>
      <c r="AB249" s="5">
        <f t="shared" si="159"/>
        <v>49860.345096373596</v>
      </c>
      <c r="AC249" s="16">
        <f t="shared" si="197"/>
        <v>1.0576297940389239</v>
      </c>
      <c r="AD249" s="16">
        <f t="shared" si="197"/>
        <v>3.0449005983127875</v>
      </c>
      <c r="AE249" s="16">
        <f t="shared" si="197"/>
        <v>15.400275638114998</v>
      </c>
      <c r="AF249" s="15">
        <f t="shared" si="166"/>
        <v>-4.0504037456468023E-3</v>
      </c>
      <c r="AG249" s="15">
        <f t="shared" si="166"/>
        <v>2.9673830763510267E-4</v>
      </c>
      <c r="AH249" s="15">
        <f t="shared" si="166"/>
        <v>9.7937136394747881E-3</v>
      </c>
      <c r="AI249" s="1">
        <f t="shared" si="198"/>
        <v>399476.04640186956</v>
      </c>
      <c r="AJ249" s="1">
        <f t="shared" si="198"/>
        <v>208032.96443961479</v>
      </c>
      <c r="AK249" s="1">
        <f t="shared" si="198"/>
        <v>77263.440294855449</v>
      </c>
      <c r="AL249" s="14">
        <f t="shared" si="195"/>
        <v>86.743936800559794</v>
      </c>
      <c r="AM249" s="14">
        <f t="shared" si="195"/>
        <v>20.929197845727622</v>
      </c>
      <c r="AN249" s="14">
        <f t="shared" si="195"/>
        <v>6.5984438891192756</v>
      </c>
      <c r="AO249" s="11">
        <f t="shared" si="196"/>
        <v>2.9641817356102938E-3</v>
      </c>
      <c r="AP249" s="11">
        <f t="shared" si="196"/>
        <v>3.7340871942124956E-3</v>
      </c>
      <c r="AQ249" s="11">
        <f t="shared" si="196"/>
        <v>3.3872882309361869E-3</v>
      </c>
      <c r="AR249" s="1">
        <f t="shared" si="160"/>
        <v>194127.07685185515</v>
      </c>
      <c r="AS249" s="1">
        <f t="shared" si="157"/>
        <v>105993.21460078971</v>
      </c>
      <c r="AT249" s="1">
        <f t="shared" si="158"/>
        <v>39480.220655657693</v>
      </c>
      <c r="AU249" s="1">
        <f t="shared" si="167"/>
        <v>38825.415370371033</v>
      </c>
      <c r="AV249" s="1">
        <f t="shared" si="167"/>
        <v>21198.642920157945</v>
      </c>
      <c r="AW249" s="1">
        <f t="shared" si="167"/>
        <v>7896.044131131539</v>
      </c>
      <c r="AX249" s="1">
        <f t="shared" si="168"/>
        <v>133260.25139915585</v>
      </c>
      <c r="AY249" s="1">
        <f t="shared" si="168"/>
        <v>28606.729989029121</v>
      </c>
      <c r="AZ249" s="1">
        <f t="shared" si="168"/>
        <v>7227.6833102107557</v>
      </c>
      <c r="BA249" s="1">
        <f t="shared" si="169"/>
        <v>13751.803642729185</v>
      </c>
      <c r="BB249" s="1">
        <f t="shared" si="169"/>
        <v>30416.296718525136</v>
      </c>
      <c r="BC249" s="1">
        <f t="shared" si="169"/>
        <v>38829.411713884525</v>
      </c>
      <c r="BD249" s="1">
        <f t="shared" si="170"/>
        <v>320.38105682241581</v>
      </c>
      <c r="BE249" s="2">
        <f t="shared" si="199"/>
        <v>0.40250950903973925</v>
      </c>
      <c r="BF249" s="2">
        <f t="shared" si="199"/>
        <v>0.31839023806359795</v>
      </c>
      <c r="BG249" s="2">
        <f t="shared" si="199"/>
        <v>0.18099193288069168</v>
      </c>
      <c r="BH249" s="2">
        <f t="shared" si="163"/>
        <v>0.21511903089568912</v>
      </c>
      <c r="BI249" s="2">
        <f t="shared" si="171"/>
        <v>1.6201390486741196E-2</v>
      </c>
      <c r="BJ249" s="2">
        <f t="shared" si="171"/>
        <v>1.0137234369419459E-2</v>
      </c>
      <c r="BK249" s="2">
        <f t="shared" si="171"/>
        <v>3.2758079767888806E-3</v>
      </c>
      <c r="BL249" s="2">
        <f t="shared" si="164"/>
        <v>3145.1285761265231</v>
      </c>
      <c r="BM249" s="2">
        <f t="shared" si="164"/>
        <v>1074.4780579763778</v>
      </c>
      <c r="BN249" s="2">
        <f t="shared" si="164"/>
        <v>129.32962174918859</v>
      </c>
      <c r="BO249" s="2">
        <f t="shared" si="172"/>
        <v>7166.0188867918359</v>
      </c>
      <c r="BP249" s="2">
        <f t="shared" si="172"/>
        <v>539.10371283414156</v>
      </c>
      <c r="BQ249" s="2">
        <f t="shared" si="172"/>
        <v>28.662462857856969</v>
      </c>
      <c r="BR249" s="11">
        <f t="shared" si="173"/>
        <v>2.8514121905093698E-2</v>
      </c>
      <c r="BS249" s="17">
        <f t="shared" si="161"/>
        <v>7.644464760619157E-4</v>
      </c>
      <c r="BT249" s="17">
        <f t="shared" si="162"/>
        <v>3.8601284401437266E-3</v>
      </c>
      <c r="BU249" s="12">
        <f>(BU$3*temphigh!$I359+BU$4*temphigh!$I359^2+BU$5*temphigh!$I359^6)*(K249/K$56)^$BW$1</f>
        <v>-38.993702510261727</v>
      </c>
      <c r="BV249" s="12">
        <f>(BV$3*temphigh!$I359+BV$4*temphigh!$I359^2+BV$5*temphigh!$I359^6)*(L249/L$56)^$BW$1</f>
        <v>-26.176512632191528</v>
      </c>
      <c r="BW249" s="12">
        <f>(BW$3*temphigh!$I359+BW$4*temphigh!$I359^2+BW$5*temphigh!$I359^6)*(M249/M$56)^$BW$1</f>
        <v>-22.747417482806611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>
      <c r="A250" s="2">
        <f t="shared" ref="A250:A313" si="200">1+A249</f>
        <v>2204</v>
      </c>
      <c r="B250" s="5">
        <f t="shared" ref="B250:D265" si="201">B249*(1+E250)</f>
        <v>1165.4014627213089</v>
      </c>
      <c r="C250" s="5">
        <f t="shared" si="201"/>
        <v>2964.1488012227583</v>
      </c>
      <c r="D250" s="5">
        <f t="shared" si="201"/>
        <v>4369.8928206686614</v>
      </c>
      <c r="E250" s="15">
        <f t="shared" ref="E250:G265" si="202">E249*$E$5</f>
        <v>1.9588780422854028E-7</v>
      </c>
      <c r="F250" s="15">
        <f t="shared" si="202"/>
        <v>3.8591210968109148E-7</v>
      </c>
      <c r="G250" s="15">
        <f t="shared" si="202"/>
        <v>7.8782584419500355E-7</v>
      </c>
      <c r="H250" s="5">
        <f t="shared" ref="H250:J313" si="203">AR250</f>
        <v>193388.74790459604</v>
      </c>
      <c r="I250" s="5">
        <f t="shared" si="203"/>
        <v>106134.37474781652</v>
      </c>
      <c r="J250" s="5">
        <f t="shared" si="203"/>
        <v>39548.041271983922</v>
      </c>
      <c r="K250" s="5">
        <f t="shared" ref="K250:M313" si="204">H250/B250*1000</f>
        <v>165941.74118592343</v>
      </c>
      <c r="L250" s="5">
        <f t="shared" si="204"/>
        <v>35806.021176816233</v>
      </c>
      <c r="M250" s="5">
        <f t="shared" si="204"/>
        <v>9050.1169925564573</v>
      </c>
      <c r="N250" s="15">
        <f t="shared" ref="N250:P313" si="205">K250/K249-1</f>
        <v>-3.8035231443388495E-3</v>
      </c>
      <c r="O250" s="15">
        <f t="shared" si="205"/>
        <v>1.3313983261444839E-3</v>
      </c>
      <c r="P250" s="15">
        <f t="shared" si="205"/>
        <v>1.7170486450170941E-3</v>
      </c>
      <c r="Q250" s="5">
        <f t="shared" ref="Q250:S313" si="206">T250*H250/1000</f>
        <v>3352.0461126163809</v>
      </c>
      <c r="R250" s="5">
        <f t="shared" si="206"/>
        <v>5902.2983509201767</v>
      </c>
      <c r="S250" s="5">
        <f t="shared" si="206"/>
        <v>3889.9569382318969</v>
      </c>
      <c r="T250" s="5">
        <f t="shared" ref="T250:V265" si="207">T249*(1+W250)</f>
        <v>17.333201382895542</v>
      </c>
      <c r="U250" s="5">
        <f t="shared" si="207"/>
        <v>55.611561899191422</v>
      </c>
      <c r="V250" s="5">
        <f t="shared" si="207"/>
        <v>98.360293281770353</v>
      </c>
      <c r="W250" s="15">
        <f t="shared" ref="W250:Y313" si="208">T$5-1</f>
        <v>-1.0734613539272964E-2</v>
      </c>
      <c r="X250" s="15">
        <f t="shared" si="208"/>
        <v>-1.217998157191269E-2</v>
      </c>
      <c r="Y250" s="15">
        <f t="shared" si="208"/>
        <v>-9.7425357312937999E-3</v>
      </c>
      <c r="Z250" s="5">
        <f t="shared" si="159"/>
        <v>2140.6916670530468</v>
      </c>
      <c r="AA250" s="5">
        <f t="shared" si="159"/>
        <v>12388.054505507824</v>
      </c>
      <c r="AB250" s="5">
        <f t="shared" si="159"/>
        <v>49945.986779856794</v>
      </c>
      <c r="AC250" s="16">
        <f t="shared" si="197"/>
        <v>1.053345966359641</v>
      </c>
      <c r="AD250" s="16">
        <f t="shared" si="197"/>
        <v>3.0458041369632478</v>
      </c>
      <c r="AE250" s="16">
        <f t="shared" si="197"/>
        <v>15.551101527683675</v>
      </c>
      <c r="AF250" s="15">
        <f t="shared" si="166"/>
        <v>-4.0504037456468023E-3</v>
      </c>
      <c r="AG250" s="15">
        <f t="shared" si="166"/>
        <v>2.9673830763510267E-4</v>
      </c>
      <c r="AH250" s="15">
        <f t="shared" si="166"/>
        <v>9.7937136394747881E-3</v>
      </c>
      <c r="AI250" s="1">
        <f t="shared" si="198"/>
        <v>398353.85713205364</v>
      </c>
      <c r="AJ250" s="1">
        <f t="shared" si="198"/>
        <v>208428.31091581128</v>
      </c>
      <c r="AK250" s="1">
        <f t="shared" si="198"/>
        <v>77433.140396501447</v>
      </c>
      <c r="AL250" s="14">
        <f t="shared" ref="AL250:AN265" si="209">AL249*(1+AO250)</f>
        <v>86.99849034576755</v>
      </c>
      <c r="AM250" s="14">
        <f t="shared" si="209"/>
        <v>21.006567780891885</v>
      </c>
      <c r="AN250" s="14">
        <f t="shared" si="209"/>
        <v>6.6205712121341005</v>
      </c>
      <c r="AO250" s="11">
        <f t="shared" ref="AO250:AQ265" si="210">AO$5*AO249</f>
        <v>2.9345399182541909E-3</v>
      </c>
      <c r="AP250" s="11">
        <f t="shared" si="210"/>
        <v>3.6967463222703704E-3</v>
      </c>
      <c r="AQ250" s="11">
        <f t="shared" si="210"/>
        <v>3.3534153486268251E-3</v>
      </c>
      <c r="AR250" s="1">
        <f t="shared" si="160"/>
        <v>193388.74790459604</v>
      </c>
      <c r="AS250" s="1">
        <f t="shared" si="157"/>
        <v>106134.37474781652</v>
      </c>
      <c r="AT250" s="1">
        <f t="shared" si="158"/>
        <v>39548.041271983922</v>
      </c>
      <c r="AU250" s="1">
        <f t="shared" si="167"/>
        <v>38677.749580919211</v>
      </c>
      <c r="AV250" s="1">
        <f t="shared" si="167"/>
        <v>21226.874949563306</v>
      </c>
      <c r="AW250" s="1">
        <f t="shared" si="167"/>
        <v>7909.608254396785</v>
      </c>
      <c r="AX250" s="1">
        <f t="shared" si="168"/>
        <v>132753.39294873874</v>
      </c>
      <c r="AY250" s="1">
        <f t="shared" si="168"/>
        <v>28644.81694145298</v>
      </c>
      <c r="AZ250" s="1">
        <f t="shared" si="168"/>
        <v>7240.0935940451654</v>
      </c>
      <c r="BA250" s="1">
        <f t="shared" si="169"/>
        <v>13747.365253859292</v>
      </c>
      <c r="BB250" s="1">
        <f t="shared" si="169"/>
        <v>30420.252294467347</v>
      </c>
      <c r="BC250" s="1">
        <f t="shared" si="169"/>
        <v>38836.939188828139</v>
      </c>
      <c r="BD250" s="1">
        <f t="shared" si="170"/>
        <v>311.07597099282987</v>
      </c>
      <c r="BE250" s="2">
        <f t="shared" si="199"/>
        <v>0.40250950903973925</v>
      </c>
      <c r="BF250" s="2">
        <f t="shared" si="199"/>
        <v>0.31839023806359795</v>
      </c>
      <c r="BG250" s="2">
        <f t="shared" si="199"/>
        <v>0.18099193288069168</v>
      </c>
      <c r="BH250" s="2">
        <f t="shared" si="163"/>
        <v>0.21474621806037303</v>
      </c>
      <c r="BI250" s="2">
        <f t="shared" si="171"/>
        <v>1.6201390486741196E-2</v>
      </c>
      <c r="BJ250" s="2">
        <f t="shared" si="171"/>
        <v>1.0137234369419459E-2</v>
      </c>
      <c r="BK250" s="2">
        <f t="shared" si="171"/>
        <v>3.2758079767888806E-3</v>
      </c>
      <c r="BL250" s="2">
        <f t="shared" si="164"/>
        <v>3133.1666205443134</v>
      </c>
      <c r="BM250" s="2">
        <f t="shared" si="164"/>
        <v>1075.9090314704104</v>
      </c>
      <c r="BN250" s="2">
        <f t="shared" si="164"/>
        <v>129.55178906514081</v>
      </c>
      <c r="BO250" s="2">
        <f t="shared" si="172"/>
        <v>7272.4915195327803</v>
      </c>
      <c r="BP250" s="2">
        <f t="shared" si="172"/>
        <v>545.56022219088845</v>
      </c>
      <c r="BQ250" s="2">
        <f t="shared" si="172"/>
        <v>28.662468770557993</v>
      </c>
      <c r="BR250" s="11">
        <f t="shared" si="173"/>
        <v>2.8440696502303825E-2</v>
      </c>
      <c r="BS250" s="17">
        <f t="shared" si="161"/>
        <v>7.4325326194447244E-4</v>
      </c>
      <c r="BT250" s="17">
        <f t="shared" si="162"/>
        <v>3.7476975147026472E-3</v>
      </c>
      <c r="BU250" s="12">
        <f>(BU$3*temphigh!$I360+BU$4*temphigh!$I360^2+BU$5*temphigh!$I360^6)*(K250/K$56)^$BW$1</f>
        <v>-39.36271579253561</v>
      </c>
      <c r="BV250" s="12">
        <f>(BV$3*temphigh!$I360+BV$4*temphigh!$I360^2+BV$5*temphigh!$I360^6)*(L250/L$56)^$BW$1</f>
        <v>-26.375955733029524</v>
      </c>
      <c r="BW250" s="12">
        <f>(BW$3*temphigh!$I360+BW$4*temphigh!$I360^2+BW$5*temphigh!$I360^6)*(M250/M$56)^$BW$1</f>
        <v>-22.906580737844784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>
      <c r="A251" s="2">
        <f t="shared" si="200"/>
        <v>2205</v>
      </c>
      <c r="B251" s="5">
        <f t="shared" si="201"/>
        <v>1165.4016795948457</v>
      </c>
      <c r="C251" s="5">
        <f t="shared" si="201"/>
        <v>2964.1498879286301</v>
      </c>
      <c r="D251" s="5">
        <f t="shared" si="201"/>
        <v>4369.8960912474367</v>
      </c>
      <c r="E251" s="15">
        <f t="shared" si="202"/>
        <v>1.8609341401711326E-7</v>
      </c>
      <c r="F251" s="15">
        <f t="shared" si="202"/>
        <v>3.6661650419703692E-7</v>
      </c>
      <c r="G251" s="15">
        <f t="shared" si="202"/>
        <v>7.4843455198525335E-7</v>
      </c>
      <c r="H251" s="5">
        <f t="shared" si="203"/>
        <v>192633.28380200765</v>
      </c>
      <c r="I251" s="5">
        <f t="shared" si="203"/>
        <v>106270.16200239825</v>
      </c>
      <c r="J251" s="5">
        <f t="shared" si="203"/>
        <v>39614.253535284071</v>
      </c>
      <c r="K251" s="5">
        <f t="shared" si="204"/>
        <v>165293.46677188331</v>
      </c>
      <c r="L251" s="5">
        <f t="shared" si="204"/>
        <v>35851.817897326582</v>
      </c>
      <c r="M251" s="5">
        <f t="shared" si="204"/>
        <v>9065.2621270854361</v>
      </c>
      <c r="N251" s="15">
        <f t="shared" si="205"/>
        <v>-3.906638615499336E-3</v>
      </c>
      <c r="O251" s="15">
        <f t="shared" si="205"/>
        <v>1.27902288512316E-3</v>
      </c>
      <c r="P251" s="15">
        <f t="shared" si="205"/>
        <v>1.6734738944739203E-3</v>
      </c>
      <c r="Q251" s="5">
        <f t="shared" si="206"/>
        <v>3303.1091471970321</v>
      </c>
      <c r="R251" s="5">
        <f t="shared" si="206"/>
        <v>5837.8678318892935</v>
      </c>
      <c r="S251" s="5">
        <f t="shared" si="206"/>
        <v>3858.5081016052964</v>
      </c>
      <c r="T251" s="5">
        <f t="shared" si="207"/>
        <v>17.147136164651766</v>
      </c>
      <c r="U251" s="5">
        <f t="shared" si="207"/>
        <v>54.934214100073987</v>
      </c>
      <c r="V251" s="5">
        <f t="shared" si="207"/>
        <v>97.402014609932166</v>
      </c>
      <c r="W251" s="15">
        <f t="shared" si="208"/>
        <v>-1.0734613539272964E-2</v>
      </c>
      <c r="X251" s="15">
        <f t="shared" si="208"/>
        <v>-1.217998157191269E-2</v>
      </c>
      <c r="Y251" s="15">
        <f t="shared" si="208"/>
        <v>-9.7425357312937999E-3</v>
      </c>
      <c r="Z251" s="5">
        <f t="shared" si="159"/>
        <v>2101.1128493905085</v>
      </c>
      <c r="AA251" s="5">
        <f t="shared" si="159"/>
        <v>12257.101576592158</v>
      </c>
      <c r="AB251" s="5">
        <f t="shared" si="159"/>
        <v>50029.572594105055</v>
      </c>
      <c r="AC251" s="16">
        <f t="shared" si="197"/>
        <v>1.0490794899120359</v>
      </c>
      <c r="AD251" s="16">
        <f t="shared" si="197"/>
        <v>3.0467079437282383</v>
      </c>
      <c r="AE251" s="16">
        <f t="shared" si="197"/>
        <v>15.703404562824208</v>
      </c>
      <c r="AF251" s="15">
        <f t="shared" si="166"/>
        <v>-4.0504037456468023E-3</v>
      </c>
      <c r="AG251" s="15">
        <f t="shared" si="166"/>
        <v>2.9673830763510267E-4</v>
      </c>
      <c r="AH251" s="15">
        <f t="shared" si="166"/>
        <v>9.7937136394747881E-3</v>
      </c>
      <c r="AI251" s="1">
        <f t="shared" si="198"/>
        <v>397196.22099976748</v>
      </c>
      <c r="AJ251" s="1">
        <f t="shared" si="198"/>
        <v>208812.35477379346</v>
      </c>
      <c r="AK251" s="1">
        <f t="shared" si="198"/>
        <v>77599.434611248085</v>
      </c>
      <c r="AL251" s="14">
        <f t="shared" si="209"/>
        <v>87.251237883087583</v>
      </c>
      <c r="AM251" s="14">
        <f t="shared" si="209"/>
        <v>21.083447173557541</v>
      </c>
      <c r="AN251" s="14">
        <f t="shared" si="209"/>
        <v>6.642550722002353</v>
      </c>
      <c r="AO251" s="11">
        <f t="shared" si="210"/>
        <v>2.9051945190716488E-3</v>
      </c>
      <c r="AP251" s="11">
        <f t="shared" si="210"/>
        <v>3.6597788590476666E-3</v>
      </c>
      <c r="AQ251" s="11">
        <f t="shared" si="210"/>
        <v>3.3198811951405567E-3</v>
      </c>
      <c r="AR251" s="1">
        <f t="shared" si="160"/>
        <v>192633.28380200765</v>
      </c>
      <c r="AS251" s="1">
        <f t="shared" si="157"/>
        <v>106270.16200239825</v>
      </c>
      <c r="AT251" s="1">
        <f t="shared" si="158"/>
        <v>39614.253535284071</v>
      </c>
      <c r="AU251" s="1">
        <f t="shared" si="167"/>
        <v>38526.656760401529</v>
      </c>
      <c r="AV251" s="1">
        <f t="shared" si="167"/>
        <v>21254.032400479653</v>
      </c>
      <c r="AW251" s="1">
        <f t="shared" si="167"/>
        <v>7922.8507070568148</v>
      </c>
      <c r="AX251" s="1">
        <f t="shared" si="168"/>
        <v>132234.77341750666</v>
      </c>
      <c r="AY251" s="1">
        <f t="shared" si="168"/>
        <v>28681.454317861266</v>
      </c>
      <c r="AZ251" s="1">
        <f t="shared" si="168"/>
        <v>7252.2097016683492</v>
      </c>
      <c r="BA251" s="1">
        <f t="shared" si="169"/>
        <v>13742.806092641513</v>
      </c>
      <c r="BB251" s="1">
        <f t="shared" si="169"/>
        <v>30424.052240115143</v>
      </c>
      <c r="BC251" s="1">
        <f t="shared" si="169"/>
        <v>38844.275050604156</v>
      </c>
      <c r="BD251" s="1">
        <f t="shared" si="170"/>
        <v>302.03943521696237</v>
      </c>
      <c r="BE251" s="2">
        <f t="shared" si="199"/>
        <v>0.40250950903973925</v>
      </c>
      <c r="BF251" s="2">
        <f t="shared" si="199"/>
        <v>0.31839023806359795</v>
      </c>
      <c r="BG251" s="2">
        <f t="shared" si="199"/>
        <v>0.18099193288069168</v>
      </c>
      <c r="BH251" s="2">
        <f t="shared" si="163"/>
        <v>0.21437618955721782</v>
      </c>
      <c r="BI251" s="2">
        <f t="shared" si="171"/>
        <v>1.6201390486741196E-2</v>
      </c>
      <c r="BJ251" s="2">
        <f t="shared" si="171"/>
        <v>1.0137234369419459E-2</v>
      </c>
      <c r="BK251" s="2">
        <f t="shared" si="171"/>
        <v>3.2758079767888806E-3</v>
      </c>
      <c r="BL251" s="2">
        <f t="shared" si="164"/>
        <v>3120.9270516195634</v>
      </c>
      <c r="BM251" s="2">
        <f t="shared" si="164"/>
        <v>1077.2855386944855</v>
      </c>
      <c r="BN251" s="2">
        <f t="shared" si="164"/>
        <v>129.76868772542068</v>
      </c>
      <c r="BO251" s="2">
        <f t="shared" si="172"/>
        <v>7380.5391757373473</v>
      </c>
      <c r="BP251" s="2">
        <f t="shared" si="172"/>
        <v>552.09434249312892</v>
      </c>
      <c r="BQ251" s="2">
        <f t="shared" si="172"/>
        <v>28.662488784969778</v>
      </c>
      <c r="BR251" s="11">
        <f t="shared" si="173"/>
        <v>2.8367166470942035E-2</v>
      </c>
      <c r="BS251" s="17">
        <f t="shared" si="161"/>
        <v>7.22699193519135E-4</v>
      </c>
      <c r="BT251" s="17">
        <f t="shared" si="162"/>
        <v>3.6385412764103368E-3</v>
      </c>
      <c r="BU251" s="12">
        <f>(BU$3*temphigh!$I361+BU$4*temphigh!$I361^2+BU$5*temphigh!$I361^6)*(K251/K$56)^$BW$1</f>
        <v>-39.732720995717067</v>
      </c>
      <c r="BV251" s="12">
        <f>(BV$3*temphigh!$I361+BV$4*temphigh!$I361^2+BV$5*temphigh!$I361^6)*(L251/L$56)^$BW$1</f>
        <v>-26.575135492228288</v>
      </c>
      <c r="BW251" s="12">
        <f>(BW$3*temphigh!$I361+BW$4*temphigh!$I361^2+BW$5*temphigh!$I361^6)*(M251/M$56)^$BW$1</f>
        <v>-23.065438103000005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>
      <c r="A252" s="2">
        <f t="shared" si="200"/>
        <v>2206</v>
      </c>
      <c r="B252" s="5">
        <f t="shared" si="201"/>
        <v>1165.4018856247442</v>
      </c>
      <c r="C252" s="5">
        <f t="shared" si="201"/>
        <v>2964.1509202995862</v>
      </c>
      <c r="D252" s="5">
        <f t="shared" si="201"/>
        <v>4369.8991982995985</v>
      </c>
      <c r="E252" s="15">
        <f t="shared" si="202"/>
        <v>1.7678874331625759E-7</v>
      </c>
      <c r="F252" s="15">
        <f t="shared" si="202"/>
        <v>3.4828567898718508E-7</v>
      </c>
      <c r="G252" s="15">
        <f t="shared" si="202"/>
        <v>7.1101282438599068E-7</v>
      </c>
      <c r="H252" s="5">
        <f t="shared" si="203"/>
        <v>191860.71536438487</v>
      </c>
      <c r="I252" s="5">
        <f t="shared" si="203"/>
        <v>106400.60948474088</v>
      </c>
      <c r="J252" s="5">
        <f t="shared" si="203"/>
        <v>39678.868255841728</v>
      </c>
      <c r="K252" s="5">
        <f t="shared" si="204"/>
        <v>164630.51736142757</v>
      </c>
      <c r="L252" s="5">
        <f t="shared" si="204"/>
        <v>35895.813791420238</v>
      </c>
      <c r="M252" s="5">
        <f t="shared" si="204"/>
        <v>9080.0419998890229</v>
      </c>
      <c r="N252" s="15">
        <f t="shared" si="205"/>
        <v>-4.010741763742276E-3</v>
      </c>
      <c r="O252" s="15">
        <f t="shared" si="205"/>
        <v>1.227159365241981E-3</v>
      </c>
      <c r="P252" s="15">
        <f t="shared" si="205"/>
        <v>1.630385596840922E-3</v>
      </c>
      <c r="Q252" s="5">
        <f t="shared" si="206"/>
        <v>3254.5464158618984</v>
      </c>
      <c r="R252" s="5">
        <f t="shared" si="206"/>
        <v>5773.8414570890291</v>
      </c>
      <c r="S252" s="5">
        <f t="shared" si="206"/>
        <v>3827.1487368502758</v>
      </c>
      <c r="T252" s="5">
        <f t="shared" si="207"/>
        <v>16.963068284618938</v>
      </c>
      <c r="U252" s="5">
        <f t="shared" si="207"/>
        <v>54.265116384667579</v>
      </c>
      <c r="V252" s="5">
        <f t="shared" si="207"/>
        <v>96.453072002294903</v>
      </c>
      <c r="W252" s="15">
        <f t="shared" si="208"/>
        <v>-1.0734613539272964E-2</v>
      </c>
      <c r="X252" s="15">
        <f t="shared" si="208"/>
        <v>-1.217998157191269E-2</v>
      </c>
      <c r="Y252" s="15">
        <f t="shared" si="208"/>
        <v>-9.7425357312937999E-3</v>
      </c>
      <c r="Z252" s="5">
        <f t="shared" si="159"/>
        <v>2062.052312908143</v>
      </c>
      <c r="AA252" s="5">
        <f t="shared" si="159"/>
        <v>12126.89836413081</v>
      </c>
      <c r="AB252" s="5">
        <f t="shared" si="159"/>
        <v>50111.116385866888</v>
      </c>
      <c r="AC252" s="16">
        <f t="shared" si="197"/>
        <v>1.044830294416615</v>
      </c>
      <c r="AD252" s="16">
        <f t="shared" si="197"/>
        <v>3.0476120186873188</v>
      </c>
      <c r="AE252" s="16">
        <f t="shared" si="197"/>
        <v>15.857199210277329</v>
      </c>
      <c r="AF252" s="15">
        <f t="shared" si="166"/>
        <v>-4.0504037456468023E-3</v>
      </c>
      <c r="AG252" s="15">
        <f t="shared" si="166"/>
        <v>2.9673830763510267E-4</v>
      </c>
      <c r="AH252" s="15">
        <f t="shared" si="166"/>
        <v>9.7937136394747881E-3</v>
      </c>
      <c r="AI252" s="1">
        <f t="shared" si="198"/>
        <v>396003.25566019223</v>
      </c>
      <c r="AJ252" s="1">
        <f t="shared" si="198"/>
        <v>209185.15169689376</v>
      </c>
      <c r="AK252" s="1">
        <f t="shared" si="198"/>
        <v>77762.341857180101</v>
      </c>
      <c r="AL252" s="14">
        <f t="shared" si="209"/>
        <v>87.502184882986953</v>
      </c>
      <c r="AM252" s="14">
        <f t="shared" si="209"/>
        <v>21.159836320256758</v>
      </c>
      <c r="AN252" s="14">
        <f t="shared" si="209"/>
        <v>6.6643826764397991</v>
      </c>
      <c r="AO252" s="11">
        <f t="shared" si="210"/>
        <v>2.8761425738809323E-3</v>
      </c>
      <c r="AP252" s="11">
        <f t="shared" si="210"/>
        <v>3.6231810704571901E-3</v>
      </c>
      <c r="AQ252" s="11">
        <f t="shared" si="210"/>
        <v>3.286682383189151E-3</v>
      </c>
      <c r="AR252" s="1">
        <f t="shared" si="160"/>
        <v>191860.71536438487</v>
      </c>
      <c r="AS252" s="1">
        <f t="shared" si="157"/>
        <v>106400.60948474088</v>
      </c>
      <c r="AT252" s="1">
        <f t="shared" si="158"/>
        <v>39678.868255841728</v>
      </c>
      <c r="AU252" s="1">
        <f t="shared" si="167"/>
        <v>38372.143072876977</v>
      </c>
      <c r="AV252" s="1">
        <f t="shared" si="167"/>
        <v>21280.121896948178</v>
      </c>
      <c r="AW252" s="1">
        <f t="shared" si="167"/>
        <v>7935.7736511683461</v>
      </c>
      <c r="AX252" s="1">
        <f t="shared" si="168"/>
        <v>131704.41388914207</v>
      </c>
      <c r="AY252" s="1">
        <f t="shared" si="168"/>
        <v>28716.651033136193</v>
      </c>
      <c r="AZ252" s="1">
        <f t="shared" si="168"/>
        <v>7264.0335999112185</v>
      </c>
      <c r="BA252" s="1">
        <f t="shared" si="169"/>
        <v>13738.124997706131</v>
      </c>
      <c r="BB252" s="1">
        <f t="shared" si="169"/>
        <v>30427.698091875682</v>
      </c>
      <c r="BC252" s="1">
        <f t="shared" si="169"/>
        <v>38851.421488460001</v>
      </c>
      <c r="BD252" s="1">
        <f t="shared" si="170"/>
        <v>293.26375830199743</v>
      </c>
      <c r="BE252" s="2">
        <f t="shared" si="199"/>
        <v>0.40250950903973925</v>
      </c>
      <c r="BF252" s="2">
        <f t="shared" si="199"/>
        <v>0.31839023806359795</v>
      </c>
      <c r="BG252" s="2">
        <f t="shared" si="199"/>
        <v>0.18099193288069168</v>
      </c>
      <c r="BH252" s="2">
        <f t="shared" si="163"/>
        <v>0.21400894529762332</v>
      </c>
      <c r="BI252" s="2">
        <f t="shared" si="171"/>
        <v>1.6201390486741196E-2</v>
      </c>
      <c r="BJ252" s="2">
        <f t="shared" si="171"/>
        <v>1.0137234369419459E-2</v>
      </c>
      <c r="BK252" s="2">
        <f t="shared" si="171"/>
        <v>3.2758079767888806E-3</v>
      </c>
      <c r="BL252" s="2">
        <f t="shared" si="164"/>
        <v>3108.4103686839053</v>
      </c>
      <c r="BM252" s="2">
        <f t="shared" si="164"/>
        <v>1078.6079153958933</v>
      </c>
      <c r="BN252" s="2">
        <f t="shared" si="164"/>
        <v>129.98035314244143</v>
      </c>
      <c r="BO252" s="2">
        <f t="shared" si="172"/>
        <v>7490.1845954062219</v>
      </c>
      <c r="BP252" s="2">
        <f t="shared" si="172"/>
        <v>558.70700597541759</v>
      </c>
      <c r="BQ252" s="2">
        <f t="shared" si="172"/>
        <v>28.662522721878801</v>
      </c>
      <c r="BR252" s="11">
        <f t="shared" si="173"/>
        <v>2.8293504262629859E-2</v>
      </c>
      <c r="BS252" s="17">
        <f t="shared" si="161"/>
        <v>7.0276377648192446E-4</v>
      </c>
      <c r="BT252" s="17">
        <f t="shared" si="162"/>
        <v>3.5325643460294531E-3</v>
      </c>
      <c r="BU252" s="12">
        <f>(BU$3*temphigh!$I362+BU$4*temphigh!$I362^2+BU$5*temphigh!$I362^6)*(K252/K$56)^$BW$1</f>
        <v>-40.103742830185375</v>
      </c>
      <c r="BV252" s="12">
        <f>(BV$3*temphigh!$I362+BV$4*temphigh!$I362^2+BV$5*temphigh!$I362^6)*(L252/L$56)^$BW$1</f>
        <v>-26.774049332087984</v>
      </c>
      <c r="BW252" s="12">
        <f>(BW$3*temphigh!$I362+BW$4*temphigh!$I362^2+BW$5*temphigh!$I362^6)*(M252/M$56)^$BW$1</f>
        <v>-23.223987022045186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>
      <c r="A253" s="2">
        <f t="shared" si="200"/>
        <v>2207</v>
      </c>
      <c r="B253" s="5">
        <f t="shared" si="201"/>
        <v>1165.4020813531824</v>
      </c>
      <c r="C253" s="5">
        <f t="shared" si="201"/>
        <v>2964.1519010523361</v>
      </c>
      <c r="D253" s="5">
        <f t="shared" si="201"/>
        <v>4369.9021500012504</v>
      </c>
      <c r="E253" s="15">
        <f t="shared" si="202"/>
        <v>1.6794930615044471E-7</v>
      </c>
      <c r="F253" s="15">
        <f t="shared" si="202"/>
        <v>3.3087139503782582E-7</v>
      </c>
      <c r="G253" s="15">
        <f t="shared" si="202"/>
        <v>6.7546218316669107E-7</v>
      </c>
      <c r="H253" s="5">
        <f t="shared" si="203"/>
        <v>191071.06879885285</v>
      </c>
      <c r="I253" s="5">
        <f t="shared" si="203"/>
        <v>106525.7506176751</v>
      </c>
      <c r="J253" s="5">
        <f t="shared" si="203"/>
        <v>39741.896318408282</v>
      </c>
      <c r="K253" s="5">
        <f t="shared" si="204"/>
        <v>163952.91535518336</v>
      </c>
      <c r="L253" s="5">
        <f t="shared" si="204"/>
        <v>35938.020106141063</v>
      </c>
      <c r="M253" s="5">
        <f t="shared" si="204"/>
        <v>9094.4590872353765</v>
      </c>
      <c r="N253" s="15">
        <f t="shared" si="205"/>
        <v>-4.1158955040918599E-3</v>
      </c>
      <c r="O253" s="15">
        <f t="shared" si="205"/>
        <v>1.1758004698283475E-3</v>
      </c>
      <c r="P253" s="15">
        <f t="shared" si="205"/>
        <v>1.5877776057124926E-3</v>
      </c>
      <c r="Q253" s="5">
        <f t="shared" si="206"/>
        <v>3206.3590775387333</v>
      </c>
      <c r="R253" s="5">
        <f t="shared" si="206"/>
        <v>5710.2242608894821</v>
      </c>
      <c r="S253" s="5">
        <f t="shared" si="206"/>
        <v>3795.8826264765853</v>
      </c>
      <c r="T253" s="5">
        <f t="shared" si="207"/>
        <v>16.780976302143255</v>
      </c>
      <c r="U253" s="5">
        <f t="shared" si="207"/>
        <v>53.604168267104633</v>
      </c>
      <c r="V253" s="5">
        <f t="shared" si="207"/>
        <v>95.513374501919486</v>
      </c>
      <c r="W253" s="15">
        <f t="shared" si="208"/>
        <v>-1.0734613539272964E-2</v>
      </c>
      <c r="X253" s="15">
        <f t="shared" si="208"/>
        <v>-1.217998157191269E-2</v>
      </c>
      <c r="Y253" s="15">
        <f t="shared" si="208"/>
        <v>-9.7425357312937999E-3</v>
      </c>
      <c r="Z253" s="5">
        <f t="shared" si="159"/>
        <v>2023.5064070789711</v>
      </c>
      <c r="AA253" s="5">
        <f t="shared" si="159"/>
        <v>11997.456570520746</v>
      </c>
      <c r="AB253" s="5">
        <f t="shared" si="159"/>
        <v>50190.63209980465</v>
      </c>
      <c r="AC253" s="16">
        <f t="shared" si="197"/>
        <v>1.0405983098785447</v>
      </c>
      <c r="AD253" s="16">
        <f t="shared" si="197"/>
        <v>3.0485163619200724</v>
      </c>
      <c r="AE253" s="16">
        <f t="shared" si="197"/>
        <v>16.012500078466893</v>
      </c>
      <c r="AF253" s="15">
        <f t="shared" si="166"/>
        <v>-4.0504037456468023E-3</v>
      </c>
      <c r="AG253" s="15">
        <f t="shared" si="166"/>
        <v>2.9673830763510267E-4</v>
      </c>
      <c r="AH253" s="15">
        <f t="shared" si="166"/>
        <v>9.7937136394747881E-3</v>
      </c>
      <c r="AI253" s="1">
        <f t="shared" si="198"/>
        <v>394775.07316704997</v>
      </c>
      <c r="AJ253" s="1">
        <f t="shared" si="198"/>
        <v>209546.75842415256</v>
      </c>
      <c r="AK253" s="1">
        <f t="shared" si="198"/>
        <v>77921.881322630434</v>
      </c>
      <c r="AL253" s="14">
        <f t="shared" si="209"/>
        <v>87.751336954644017</v>
      </c>
      <c r="AM253" s="14">
        <f t="shared" si="209"/>
        <v>21.235735579482192</v>
      </c>
      <c r="AN253" s="14">
        <f t="shared" si="209"/>
        <v>6.6860673484859108</v>
      </c>
      <c r="AO253" s="11">
        <f t="shared" si="210"/>
        <v>2.8473811481421231E-3</v>
      </c>
      <c r="AP253" s="11">
        <f t="shared" si="210"/>
        <v>3.5869492597526182E-3</v>
      </c>
      <c r="AQ253" s="11">
        <f t="shared" si="210"/>
        <v>3.2538155593572595E-3</v>
      </c>
      <c r="AR253" s="1">
        <f t="shared" si="160"/>
        <v>191071.06879885285</v>
      </c>
      <c r="AS253" s="1">
        <f t="shared" ref="AS253:AS316" si="211">MAX(0.3*C253,AM253*AJ253^$AR$5*C253^(1-$AR$5)*(1-BJ252+BV252/100))</f>
        <v>106525.7506176751</v>
      </c>
      <c r="AT253" s="1">
        <f t="shared" ref="AT253:AT316" si="212">MAX(0.3*D253,AN253*AK253^$AR$5*D253^(1-$AR$5)*(1-BK252+BW252/100))</f>
        <v>39741.896318408282</v>
      </c>
      <c r="AU253" s="1">
        <f t="shared" si="167"/>
        <v>38214.213759770573</v>
      </c>
      <c r="AV253" s="1">
        <f t="shared" si="167"/>
        <v>21305.150123535022</v>
      </c>
      <c r="AW253" s="1">
        <f t="shared" si="167"/>
        <v>7948.379263681657</v>
      </c>
      <c r="AX253" s="1">
        <f t="shared" si="168"/>
        <v>131162.33228414672</v>
      </c>
      <c r="AY253" s="1">
        <f t="shared" si="168"/>
        <v>28750.416084912849</v>
      </c>
      <c r="AZ253" s="1">
        <f t="shared" si="168"/>
        <v>7275.567269788301</v>
      </c>
      <c r="BA253" s="1">
        <f t="shared" si="169"/>
        <v>13733.320733354736</v>
      </c>
      <c r="BB253" s="1">
        <f t="shared" si="169"/>
        <v>30431.191363353209</v>
      </c>
      <c r="BC253" s="1">
        <f t="shared" si="169"/>
        <v>38858.380661378564</v>
      </c>
      <c r="BD253" s="1">
        <f t="shared" si="170"/>
        <v>284.74146685577017</v>
      </c>
      <c r="BE253" s="2">
        <f t="shared" si="199"/>
        <v>0.40250950903973925</v>
      </c>
      <c r="BF253" s="2">
        <f t="shared" si="199"/>
        <v>0.31839023806359795</v>
      </c>
      <c r="BG253" s="2">
        <f t="shared" si="199"/>
        <v>0.18099193288069168</v>
      </c>
      <c r="BH253" s="2">
        <f t="shared" si="163"/>
        <v>0.21364448467302855</v>
      </c>
      <c r="BI253" s="2">
        <f t="shared" si="171"/>
        <v>1.6201390486741196E-2</v>
      </c>
      <c r="BJ253" s="2">
        <f t="shared" si="171"/>
        <v>1.0137234369419459E-2</v>
      </c>
      <c r="BK253" s="2">
        <f t="shared" si="171"/>
        <v>3.2758079767888806E-3</v>
      </c>
      <c r="BL253" s="2">
        <f t="shared" si="164"/>
        <v>3095.6169963292073</v>
      </c>
      <c r="BM253" s="2">
        <f t="shared" si="164"/>
        <v>1079.8765003897022</v>
      </c>
      <c r="BN253" s="2">
        <f t="shared" si="164"/>
        <v>130.18682097255851</v>
      </c>
      <c r="BO253" s="2">
        <f t="shared" si="172"/>
        <v>7601.450810817526</v>
      </c>
      <c r="BP253" s="2">
        <f t="shared" si="172"/>
        <v>565.39915605783938</v>
      </c>
      <c r="BQ253" s="2">
        <f t="shared" si="172"/>
        <v>28.662570404411209</v>
      </c>
      <c r="BR253" s="11">
        <f t="shared" si="173"/>
        <v>2.8219681388596179E-2</v>
      </c>
      <c r="BS253" s="17">
        <f t="shared" si="161"/>
        <v>6.834272253677838E-4</v>
      </c>
      <c r="BT253" s="17">
        <f t="shared" si="162"/>
        <v>3.4296741223586924E-3</v>
      </c>
      <c r="BU253" s="12">
        <f>(BU$3*temphigh!$I363+BU$4*temphigh!$I363^2+BU$5*temphigh!$I363^6)*(K253/K$56)^$BW$1</f>
        <v>-40.475807450043213</v>
      </c>
      <c r="BV253" s="12">
        <f>(BV$3*temphigh!$I363+BV$4*temphigh!$I363^2+BV$5*temphigh!$I363^6)*(L253/L$56)^$BW$1</f>
        <v>-26.972694842957623</v>
      </c>
      <c r="BW253" s="12">
        <f>(BW$3*temphigh!$I363+BW$4*temphigh!$I363^2+BW$5*temphigh!$I363^6)*(M253/M$56)^$BW$1</f>
        <v>-23.38222507018012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>
      <c r="A254" s="2">
        <f t="shared" si="200"/>
        <v>2208</v>
      </c>
      <c r="B254" s="5">
        <f t="shared" si="201"/>
        <v>1165.4022672952299</v>
      </c>
      <c r="C254" s="5">
        <f t="shared" si="201"/>
        <v>2964.152832767757</v>
      </c>
      <c r="D254" s="5">
        <f t="shared" si="201"/>
        <v>4369.9049541197146</v>
      </c>
      <c r="E254" s="15">
        <f t="shared" si="202"/>
        <v>1.5955184084292248E-7</v>
      </c>
      <c r="F254" s="15">
        <f t="shared" si="202"/>
        <v>3.1432782528593453E-7</v>
      </c>
      <c r="G254" s="15">
        <f t="shared" si="202"/>
        <v>6.4168907400835651E-7</v>
      </c>
      <c r="H254" s="5">
        <f t="shared" si="203"/>
        <v>190264.36545771081</v>
      </c>
      <c r="I254" s="5">
        <f t="shared" si="203"/>
        <v>106645.6191086792</v>
      </c>
      <c r="J254" s="5">
        <f t="shared" si="203"/>
        <v>39803.348677474147</v>
      </c>
      <c r="K254" s="5">
        <f t="shared" si="204"/>
        <v>163260.67899223624</v>
      </c>
      <c r="L254" s="5">
        <f t="shared" si="204"/>
        <v>35978.448185851332</v>
      </c>
      <c r="M254" s="5">
        <f t="shared" si="204"/>
        <v>9108.5158820101242</v>
      </c>
      <c r="N254" s="15">
        <f t="shared" si="205"/>
        <v>-4.2221656226574256E-3</v>
      </c>
      <c r="O254" s="15">
        <f t="shared" si="205"/>
        <v>1.1249389808027921E-3</v>
      </c>
      <c r="P254" s="15">
        <f t="shared" si="205"/>
        <v>1.5456438519225735E-3</v>
      </c>
      <c r="Q254" s="5">
        <f t="shared" si="206"/>
        <v>3158.5480996807264</v>
      </c>
      <c r="R254" s="5">
        <f t="shared" si="206"/>
        <v>5647.0210235101968</v>
      </c>
      <c r="S254" s="5">
        <f t="shared" si="206"/>
        <v>3764.7134425122063</v>
      </c>
      <c r="T254" s="5">
        <f t="shared" si="207"/>
        <v>16.600839006728048</v>
      </c>
      <c r="U254" s="5">
        <f t="shared" si="207"/>
        <v>52.951270485433589</v>
      </c>
      <c r="V254" s="5">
        <f t="shared" si="207"/>
        <v>94.582832038018083</v>
      </c>
      <c r="W254" s="15">
        <f t="shared" si="208"/>
        <v>-1.0734613539272964E-2</v>
      </c>
      <c r="X254" s="15">
        <f t="shared" si="208"/>
        <v>-1.217998157191269E-2</v>
      </c>
      <c r="Y254" s="15">
        <f t="shared" si="208"/>
        <v>-9.7425357312937999E-3</v>
      </c>
      <c r="Z254" s="5">
        <f t="shared" ref="Z254:AB317" si="213">Q253*AC254*(1-BE253)</f>
        <v>1985.4713789948541</v>
      </c>
      <c r="AA254" s="5">
        <f t="shared" si="213"/>
        <v>11868.787372317536</v>
      </c>
      <c r="AB254" s="5">
        <f t="shared" si="213"/>
        <v>50268.133772328831</v>
      </c>
      <c r="AC254" s="16">
        <f t="shared" si="197"/>
        <v>1.036383466586499</v>
      </c>
      <c r="AD254" s="16">
        <f t="shared" si="197"/>
        <v>3.0494209735061064</v>
      </c>
      <c r="AE254" s="16">
        <f t="shared" si="197"/>
        <v>16.169321918887466</v>
      </c>
      <c r="AF254" s="15">
        <f t="shared" si="166"/>
        <v>-4.0504037456468023E-3</v>
      </c>
      <c r="AG254" s="15">
        <f t="shared" si="166"/>
        <v>2.9673830763510267E-4</v>
      </c>
      <c r="AH254" s="15">
        <f t="shared" si="166"/>
        <v>9.7937136394747881E-3</v>
      </c>
      <c r="AI254" s="1">
        <f t="shared" si="198"/>
        <v>393511.77961011551</v>
      </c>
      <c r="AJ254" s="1">
        <f t="shared" si="198"/>
        <v>209897.23270527233</v>
      </c>
      <c r="AK254" s="1">
        <f t="shared" si="198"/>
        <v>78078.072454049048</v>
      </c>
      <c r="AL254" s="14">
        <f t="shared" si="209"/>
        <v>87.99869984218725</v>
      </c>
      <c r="AM254" s="14">
        <f t="shared" si="209"/>
        <v>21.311145370439149</v>
      </c>
      <c r="AN254" s="14">
        <f t="shared" si="209"/>
        <v>6.7076050261556306</v>
      </c>
      <c r="AO254" s="11">
        <f t="shared" si="210"/>
        <v>2.8189073366607018E-3</v>
      </c>
      <c r="AP254" s="11">
        <f t="shared" si="210"/>
        <v>3.551079767155092E-3</v>
      </c>
      <c r="AQ254" s="11">
        <f t="shared" si="210"/>
        <v>3.2212774037636868E-3</v>
      </c>
      <c r="AR254" s="1">
        <f t="shared" ref="AR254:AR317" si="214">MAX(0.3*B254,AL254*AI254^$AR$5*B254^(1-$AR$5)*(1-BI253+BU253/100))</f>
        <v>190264.36545771081</v>
      </c>
      <c r="AS254" s="1">
        <f t="shared" si="211"/>
        <v>106645.6191086792</v>
      </c>
      <c r="AT254" s="1">
        <f t="shared" si="212"/>
        <v>39803.348677474147</v>
      </c>
      <c r="AU254" s="1">
        <f t="shared" si="167"/>
        <v>38052.873091542162</v>
      </c>
      <c r="AV254" s="1">
        <f t="shared" si="167"/>
        <v>21329.12382173584</v>
      </c>
      <c r="AW254" s="1">
        <f t="shared" si="167"/>
        <v>7960.6697354948301</v>
      </c>
      <c r="AX254" s="1">
        <f t="shared" si="168"/>
        <v>130608.543193789</v>
      </c>
      <c r="AY254" s="1">
        <f t="shared" si="168"/>
        <v>28782.758548681071</v>
      </c>
      <c r="AZ254" s="1">
        <f t="shared" si="168"/>
        <v>7286.8127056080993</v>
      </c>
      <c r="BA254" s="1">
        <f t="shared" si="169"/>
        <v>13728.39198618191</v>
      </c>
      <c r="BB254" s="1">
        <f t="shared" si="169"/>
        <v>30434.533545645954</v>
      </c>
      <c r="BC254" s="1">
        <f t="shared" si="169"/>
        <v>38865.154698591119</v>
      </c>
      <c r="BD254" s="1">
        <f t="shared" si="170"/>
        <v>276.46529921882461</v>
      </c>
      <c r="BE254" s="2">
        <f t="shared" si="199"/>
        <v>0.40250950903973925</v>
      </c>
      <c r="BF254" s="2">
        <f t="shared" si="199"/>
        <v>0.31839023806359795</v>
      </c>
      <c r="BG254" s="2">
        <f t="shared" si="199"/>
        <v>0.18099193288069168</v>
      </c>
      <c r="BH254" s="2">
        <f t="shared" si="163"/>
        <v>0.21328280655914053</v>
      </c>
      <c r="BI254" s="2">
        <f t="shared" si="171"/>
        <v>1.6201390486741196E-2</v>
      </c>
      <c r="BJ254" s="2">
        <f t="shared" si="171"/>
        <v>1.0137234369419459E-2</v>
      </c>
      <c r="BK254" s="2">
        <f t="shared" si="171"/>
        <v>3.2758079767888806E-3</v>
      </c>
      <c r="BL254" s="2">
        <f t="shared" si="164"/>
        <v>3082.5472804924061</v>
      </c>
      <c r="BM254" s="2">
        <f t="shared" si="164"/>
        <v>1081.0916353765192</v>
      </c>
      <c r="BN254" s="2">
        <f t="shared" si="164"/>
        <v>130.38812710057894</v>
      </c>
      <c r="BO254" s="2">
        <f t="shared" si="172"/>
        <v>7714.3611475186317</v>
      </c>
      <c r="BP254" s="2">
        <f t="shared" si="172"/>
        <v>572.17174748024854</v>
      </c>
      <c r="BQ254" s="2">
        <f t="shared" si="172"/>
        <v>28.662631658013979</v>
      </c>
      <c r="BR254" s="11">
        <f t="shared" si="173"/>
        <v>2.8145668355332915E-2</v>
      </c>
      <c r="BS254" s="17">
        <f t="shared" si="161"/>
        <v>6.6467043739604843E-4</v>
      </c>
      <c r="BT254" s="17">
        <f t="shared" si="162"/>
        <v>3.3297807013191187E-3</v>
      </c>
      <c r="BU254" s="12">
        <f>(BU$3*temphigh!$I364+BU$4*temphigh!$I364^2+BU$5*temphigh!$I364^6)*(K254/K$56)^$BW$1</f>
        <v>-40.848942509588127</v>
      </c>
      <c r="BV254" s="12">
        <f>(BV$3*temphigh!$I364+BV$4*temphigh!$I364^2+BV$5*temphigh!$I364^6)*(L254/L$56)^$BW$1</f>
        <v>-27.171069779360852</v>
      </c>
      <c r="BW254" s="12">
        <f>(BW$3*temphigh!$I364+BW$4*temphigh!$I364^2+BW$5*temphigh!$I364^6)*(M254/M$56)^$BW$1</f>
        <v>-23.540149950715577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>
      <c r="A255" s="2">
        <f t="shared" si="200"/>
        <v>2209</v>
      </c>
      <c r="B255" s="5">
        <f t="shared" si="201"/>
        <v>1165.4024439402031</v>
      </c>
      <c r="C255" s="5">
        <f t="shared" si="201"/>
        <v>2964.1537178976851</v>
      </c>
      <c r="D255" s="5">
        <f t="shared" si="201"/>
        <v>4369.9076180339653</v>
      </c>
      <c r="E255" s="15">
        <f t="shared" si="202"/>
        <v>1.5157424880077635E-7</v>
      </c>
      <c r="F255" s="15">
        <f t="shared" si="202"/>
        <v>2.9861143402163779E-7</v>
      </c>
      <c r="G255" s="15">
        <f t="shared" si="202"/>
        <v>6.0960462030793871E-7</v>
      </c>
      <c r="H255" s="5">
        <f t="shared" si="203"/>
        <v>189440.62158470589</v>
      </c>
      <c r="I255" s="5">
        <f t="shared" si="203"/>
        <v>106760.24893234554</v>
      </c>
      <c r="J255" s="5">
        <f t="shared" si="203"/>
        <v>39863.23635266567</v>
      </c>
      <c r="K255" s="5">
        <f t="shared" si="204"/>
        <v>162553.82213221624</v>
      </c>
      <c r="L255" s="5">
        <f t="shared" si="204"/>
        <v>36017.109466261034</v>
      </c>
      <c r="M255" s="5">
        <f t="shared" si="204"/>
        <v>9122.2148926343343</v>
      </c>
      <c r="N255" s="15">
        <f t="shared" si="205"/>
        <v>-4.3296209741575664E-3</v>
      </c>
      <c r="O255" s="15">
        <f t="shared" si="205"/>
        <v>1.0745677581753821E-3</v>
      </c>
      <c r="P255" s="15">
        <f t="shared" si="205"/>
        <v>1.5039783430872422E-3</v>
      </c>
      <c r="Q255" s="5">
        <f t="shared" si="206"/>
        <v>3111.1142611832852</v>
      </c>
      <c r="R255" s="5">
        <f t="shared" si="206"/>
        <v>5584.2362763175006</v>
      </c>
      <c r="S255" s="5">
        <f t="shared" si="206"/>
        <v>3733.6447481116797</v>
      </c>
      <c r="T255" s="5">
        <f t="shared" si="207"/>
        <v>16.422635415563136</v>
      </c>
      <c r="U255" s="5">
        <f t="shared" si="207"/>
        <v>52.306324986711644</v>
      </c>
      <c r="V255" s="5">
        <f t="shared" si="207"/>
        <v>93.661355417320735</v>
      </c>
      <c r="W255" s="15">
        <f t="shared" si="208"/>
        <v>-1.0734613539272964E-2</v>
      </c>
      <c r="X255" s="15">
        <f t="shared" si="208"/>
        <v>-1.217998157191269E-2</v>
      </c>
      <c r="Y255" s="15">
        <f t="shared" si="208"/>
        <v>-9.7425357312937999E-3</v>
      </c>
      <c r="Z255" s="5">
        <f t="shared" si="213"/>
        <v>1947.9433776237179</v>
      </c>
      <c r="AA255" s="5">
        <f t="shared" si="213"/>
        <v>11740.901430514303</v>
      </c>
      <c r="AB255" s="5">
        <f t="shared" si="213"/>
        <v>50343.635525596503</v>
      </c>
      <c r="AC255" s="16">
        <f t="shared" si="197"/>
        <v>1.0321856951115107</v>
      </c>
      <c r="AD255" s="16">
        <f t="shared" si="197"/>
        <v>3.0503258535250515</v>
      </c>
      <c r="AE255" s="16">
        <f t="shared" si="197"/>
        <v>16.327679627505532</v>
      </c>
      <c r="AF255" s="15">
        <f t="shared" si="166"/>
        <v>-4.0504037456468023E-3</v>
      </c>
      <c r="AG255" s="15">
        <f t="shared" si="166"/>
        <v>2.9673830763510267E-4</v>
      </c>
      <c r="AH255" s="15">
        <f t="shared" si="166"/>
        <v>9.7937136394747881E-3</v>
      </c>
      <c r="AI255" s="1">
        <f t="shared" si="198"/>
        <v>392213.47474064614</v>
      </c>
      <c r="AJ255" s="1">
        <f t="shared" si="198"/>
        <v>210236.63325648094</v>
      </c>
      <c r="AK255" s="1">
        <f t="shared" si="198"/>
        <v>78230.934944138979</v>
      </c>
      <c r="AL255" s="14">
        <f t="shared" si="209"/>
        <v>88.244279420982977</v>
      </c>
      <c r="AM255" s="14">
        <f t="shared" si="209"/>
        <v>21.386066171807617</v>
      </c>
      <c r="AN255" s="14">
        <f t="shared" si="209"/>
        <v>6.7289960120947168</v>
      </c>
      <c r="AO255" s="11">
        <f t="shared" si="210"/>
        <v>2.7907182632940946E-3</v>
      </c>
      <c r="AP255" s="11">
        <f t="shared" si="210"/>
        <v>3.5155689694835409E-3</v>
      </c>
      <c r="AQ255" s="11">
        <f t="shared" si="210"/>
        <v>3.1890646297260501E-3</v>
      </c>
      <c r="AR255" s="1">
        <f t="shared" si="214"/>
        <v>189440.62158470589</v>
      </c>
      <c r="AS255" s="1">
        <f t="shared" si="211"/>
        <v>106760.24893234554</v>
      </c>
      <c r="AT255" s="1">
        <f t="shared" si="212"/>
        <v>39863.23635266567</v>
      </c>
      <c r="AU255" s="1">
        <f t="shared" si="167"/>
        <v>37888.124316941183</v>
      </c>
      <c r="AV255" s="1">
        <f t="shared" si="167"/>
        <v>21352.04978646911</v>
      </c>
      <c r="AW255" s="1">
        <f t="shared" si="167"/>
        <v>7972.6472705331344</v>
      </c>
      <c r="AX255" s="1">
        <f t="shared" si="168"/>
        <v>130043.05770577298</v>
      </c>
      <c r="AY255" s="1">
        <f t="shared" si="168"/>
        <v>28813.687573008821</v>
      </c>
      <c r="AZ255" s="1">
        <f t="shared" si="168"/>
        <v>7297.7719141074676</v>
      </c>
      <c r="BA255" s="1">
        <f t="shared" si="169"/>
        <v>13723.3373614623</v>
      </c>
      <c r="BB255" s="1">
        <f t="shared" si="169"/>
        <v>30437.726107638151</v>
      </c>
      <c r="BC255" s="1">
        <f t="shared" si="169"/>
        <v>38871.745700079453</v>
      </c>
      <c r="BD255" s="1">
        <f t="shared" si="170"/>
        <v>268.42819956101789</v>
      </c>
      <c r="BE255" s="2">
        <f t="shared" si="199"/>
        <v>0.40250950903973925</v>
      </c>
      <c r="BF255" s="2">
        <f t="shared" si="199"/>
        <v>0.31839023806359795</v>
      </c>
      <c r="BG255" s="2">
        <f t="shared" si="199"/>
        <v>0.18099193288069168</v>
      </c>
      <c r="BH255" s="2">
        <f t="shared" si="163"/>
        <v>0.21292390932017516</v>
      </c>
      <c r="BI255" s="2">
        <f t="shared" si="171"/>
        <v>1.6201390486741196E-2</v>
      </c>
      <c r="BJ255" s="2">
        <f t="shared" si="171"/>
        <v>1.0137234369419459E-2</v>
      </c>
      <c r="BK255" s="2">
        <f t="shared" si="171"/>
        <v>3.2758079767888806E-3</v>
      </c>
      <c r="BL255" s="2">
        <f t="shared" si="164"/>
        <v>3069.2014843447928</v>
      </c>
      <c r="BM255" s="2">
        <f t="shared" si="164"/>
        <v>1082.2536647647503</v>
      </c>
      <c r="BN255" s="2">
        <f t="shared" si="164"/>
        <v>130.58430762468268</v>
      </c>
      <c r="BO255" s="2">
        <f t="shared" si="172"/>
        <v>7828.9392250468636</v>
      </c>
      <c r="BP255" s="2">
        <f t="shared" si="172"/>
        <v>579.02574643809965</v>
      </c>
      <c r="BQ255" s="2">
        <f t="shared" si="172"/>
        <v>28.662706310435162</v>
      </c>
      <c r="BR255" s="11">
        <f t="shared" si="173"/>
        <v>2.8071434595168004E-2</v>
      </c>
      <c r="BS255" s="17">
        <f t="shared" ref="BS255:BS318" si="215">BS254/(1+BR254)</f>
        <v>6.4647496736458022E-4</v>
      </c>
      <c r="BT255" s="17">
        <f t="shared" ref="BT255:BT318" si="216">BT254/(1+BR$5)</f>
        <v>3.2327967973972025E-3</v>
      </c>
      <c r="BU255" s="12">
        <f>(BU$3*temphigh!$I365+BU$4*temphigh!$I365^2+BU$5*temphigh!$I365^6)*(K255/K$56)^$BW$1</f>
        <v>-41.223177223978063</v>
      </c>
      <c r="BV255" s="12">
        <f>(BV$3*temphigh!$I365+BV$4*temphigh!$I365^2+BV$5*temphigh!$I365^6)*(L255/L$56)^$BW$1</f>
        <v>-27.369172056165528</v>
      </c>
      <c r="BW255" s="12">
        <f>(BW$3*temphigh!$I365+BW$4*temphigh!$I365^2+BW$5*temphigh!$I365^6)*(M255/M$56)^$BW$1</f>
        <v>-23.697759491792471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>
      <c r="A256" s="2">
        <f t="shared" si="200"/>
        <v>2210</v>
      </c>
      <c r="B256" s="5">
        <f t="shared" si="201"/>
        <v>1165.4026117529531</v>
      </c>
      <c r="C256" s="5">
        <f t="shared" si="201"/>
        <v>2964.1545587713681</v>
      </c>
      <c r="D256" s="5">
        <f t="shared" si="201"/>
        <v>4369.9101487540456</v>
      </c>
      <c r="E256" s="15">
        <f t="shared" si="202"/>
        <v>1.4399553636073751E-7</v>
      </c>
      <c r="F256" s="15">
        <f t="shared" si="202"/>
        <v>2.8368086232055587E-7</v>
      </c>
      <c r="G256" s="15">
        <f t="shared" si="202"/>
        <v>5.7912438929254173E-7</v>
      </c>
      <c r="H256" s="5">
        <f t="shared" si="203"/>
        <v>188599.84804810915</v>
      </c>
      <c r="I256" s="5">
        <f t="shared" si="203"/>
        <v>106869.67431328718</v>
      </c>
      <c r="J256" s="5">
        <f t="shared" si="203"/>
        <v>39921.570424266851</v>
      </c>
      <c r="K256" s="5">
        <f t="shared" si="204"/>
        <v>161832.35402606882</v>
      </c>
      <c r="L256" s="5">
        <f t="shared" si="204"/>
        <v>36054.01546860778</v>
      </c>
      <c r="M256" s="5">
        <f t="shared" si="204"/>
        <v>9135.5586420122036</v>
      </c>
      <c r="N256" s="15">
        <f t="shared" si="205"/>
        <v>-4.4383336957811714E-3</v>
      </c>
      <c r="O256" s="15">
        <f t="shared" si="205"/>
        <v>1.0246797395365714E-3</v>
      </c>
      <c r="P256" s="15">
        <f t="shared" si="205"/>
        <v>1.4627751631506314E-3</v>
      </c>
      <c r="Q256" s="5">
        <f t="shared" si="206"/>
        <v>3064.0581551630103</v>
      </c>
      <c r="R256" s="5">
        <f t="shared" si="206"/>
        <v>5521.8743070919863</v>
      </c>
      <c r="S256" s="5">
        <f t="shared" si="206"/>
        <v>3702.6799991704816</v>
      </c>
      <c r="T256" s="5">
        <f t="shared" si="207"/>
        <v>16.246344771080686</v>
      </c>
      <c r="U256" s="5">
        <f t="shared" si="207"/>
        <v>51.669234912279023</v>
      </c>
      <c r="V256" s="5">
        <f t="shared" si="207"/>
        <v>92.748856315526083</v>
      </c>
      <c r="W256" s="15">
        <f t="shared" si="208"/>
        <v>-1.0734613539272964E-2</v>
      </c>
      <c r="X256" s="15">
        <f t="shared" si="208"/>
        <v>-1.217998157191269E-2</v>
      </c>
      <c r="Y256" s="15">
        <f t="shared" si="208"/>
        <v>-9.7425357312937999E-3</v>
      </c>
      <c r="Z256" s="5">
        <f t="shared" si="213"/>
        <v>1910.9184579123109</v>
      </c>
      <c r="AA256" s="5">
        <f t="shared" si="213"/>
        <v>11613.808900784281</v>
      </c>
      <c r="AB256" s="5">
        <f t="shared" si="213"/>
        <v>50417.15156167034</v>
      </c>
      <c r="AC256" s="16">
        <f t="shared" si="197"/>
        <v>1.028004926305828</v>
      </c>
      <c r="AD256" s="16">
        <f t="shared" si="197"/>
        <v>3.0512310020565621</v>
      </c>
      <c r="AE256" s="16">
        <f t="shared" si="197"/>
        <v>16.487588246174408</v>
      </c>
      <c r="AF256" s="15">
        <f t="shared" si="166"/>
        <v>-4.0504037456468023E-3</v>
      </c>
      <c r="AG256" s="15">
        <f t="shared" si="166"/>
        <v>2.9673830763510267E-4</v>
      </c>
      <c r="AH256" s="15">
        <f t="shared" si="166"/>
        <v>9.7937136394747881E-3</v>
      </c>
      <c r="AI256" s="1">
        <f t="shared" si="198"/>
        <v>390880.25158352271</v>
      </c>
      <c r="AJ256" s="1">
        <f t="shared" si="198"/>
        <v>210565.01971730197</v>
      </c>
      <c r="AK256" s="1">
        <f t="shared" si="198"/>
        <v>78380.488720258218</v>
      </c>
      <c r="AL256" s="14">
        <f t="shared" si="209"/>
        <v>88.488081693972234</v>
      </c>
      <c r="AM256" s="14">
        <f t="shared" si="209"/>
        <v>21.460498520514417</v>
      </c>
      <c r="AN256" s="14">
        <f t="shared" si="209"/>
        <v>6.7502406232386987</v>
      </c>
      <c r="AO256" s="11">
        <f t="shared" si="210"/>
        <v>2.7628110806611535E-3</v>
      </c>
      <c r="AP256" s="11">
        <f t="shared" si="210"/>
        <v>3.4804132797887056E-3</v>
      </c>
      <c r="AQ256" s="11">
        <f t="shared" si="210"/>
        <v>3.1571739834287895E-3</v>
      </c>
      <c r="AR256" s="1">
        <f t="shared" si="214"/>
        <v>188599.84804810915</v>
      </c>
      <c r="AS256" s="1">
        <f t="shared" si="211"/>
        <v>106869.67431328718</v>
      </c>
      <c r="AT256" s="1">
        <f t="shared" si="212"/>
        <v>39921.570424266851</v>
      </c>
      <c r="AU256" s="1">
        <f t="shared" si="167"/>
        <v>37719.969609621832</v>
      </c>
      <c r="AV256" s="1">
        <f t="shared" si="167"/>
        <v>21373.934862657436</v>
      </c>
      <c r="AW256" s="1">
        <f t="shared" si="167"/>
        <v>7984.3140848533703</v>
      </c>
      <c r="AX256" s="1">
        <f t="shared" si="168"/>
        <v>129465.88322085506</v>
      </c>
      <c r="AY256" s="1">
        <f t="shared" si="168"/>
        <v>28843.212374886225</v>
      </c>
      <c r="AZ256" s="1">
        <f t="shared" si="168"/>
        <v>7308.4469136097623</v>
      </c>
      <c r="BA256" s="1">
        <f t="shared" si="169"/>
        <v>13718.155379283626</v>
      </c>
      <c r="BB256" s="1">
        <f t="shared" si="169"/>
        <v>30440.770496287423</v>
      </c>
      <c r="BC256" s="1">
        <f t="shared" si="169"/>
        <v>38878.155737067602</v>
      </c>
      <c r="BD256" s="1">
        <f t="shared" si="170"/>
        <v>260.62331213839644</v>
      </c>
      <c r="BE256" s="2">
        <f t="shared" si="199"/>
        <v>0.40250950903973925</v>
      </c>
      <c r="BF256" s="2">
        <f t="shared" si="199"/>
        <v>0.31839023806359795</v>
      </c>
      <c r="BG256" s="2">
        <f t="shared" si="199"/>
        <v>0.18099193288069168</v>
      </c>
      <c r="BH256" s="2">
        <f t="shared" si="163"/>
        <v>0.21256779081309177</v>
      </c>
      <c r="BI256" s="2">
        <f t="shared" si="171"/>
        <v>1.6201390486741196E-2</v>
      </c>
      <c r="BJ256" s="2">
        <f t="shared" si="171"/>
        <v>1.0137234369419459E-2</v>
      </c>
      <c r="BK256" s="2">
        <f t="shared" si="171"/>
        <v>3.2758079767888806E-3</v>
      </c>
      <c r="BL256" s="2">
        <f t="shared" si="164"/>
        <v>3055.5797839674706</v>
      </c>
      <c r="BM256" s="2">
        <f t="shared" si="164"/>
        <v>1083.3629354973186</v>
      </c>
      <c r="BN256" s="2">
        <f t="shared" si="164"/>
        <v>130.77539884175241</v>
      </c>
      <c r="BO256" s="2">
        <f t="shared" si="172"/>
        <v>7945.208957346038</v>
      </c>
      <c r="BP256" s="2">
        <f t="shared" si="172"/>
        <v>585.9621307199036</v>
      </c>
      <c r="BQ256" s="2">
        <f t="shared" si="172"/>
        <v>28.662794191704744</v>
      </c>
      <c r="BR256" s="11">
        <f t="shared" si="173"/>
        <v>2.7996948391232096E-2</v>
      </c>
      <c r="BS256" s="17">
        <f t="shared" si="215"/>
        <v>6.2882300354853054E-4</v>
      </c>
      <c r="BT256" s="17">
        <f t="shared" si="216"/>
        <v>3.1386376673759246E-3</v>
      </c>
      <c r="BU256" s="12">
        <f>(BU$3*temphigh!$I366+BU$4*temphigh!$I366^2+BU$5*temphigh!$I366^6)*(K256/K$56)^$BW$1</f>
        <v>-41.598542434436432</v>
      </c>
      <c r="BV256" s="12">
        <f>(BV$3*temphigh!$I366+BV$4*temphigh!$I366^2+BV$5*temphigh!$I366^6)*(L256/L$56)^$BW$1</f>
        <v>-27.56699974479795</v>
      </c>
      <c r="BW256" s="12">
        <f>(BW$3*temphigh!$I366+BW$4*temphigh!$I366^2+BW$5*temphigh!$I366^6)*(M256/M$56)^$BW$1</f>
        <v>-23.855051643137063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>
      <c r="A257" s="2">
        <f t="shared" si="200"/>
        <v>2211</v>
      </c>
      <c r="B257" s="5">
        <f t="shared" si="201"/>
        <v>1165.4027711750887</v>
      </c>
      <c r="C257" s="5">
        <f t="shared" si="201"/>
        <v>2964.1553576015936</v>
      </c>
      <c r="D257" s="5">
        <f t="shared" si="201"/>
        <v>4369.9125529395151</v>
      </c>
      <c r="E257" s="15">
        <f t="shared" si="202"/>
        <v>1.3679575954270063E-7</v>
      </c>
      <c r="F257" s="15">
        <f t="shared" si="202"/>
        <v>2.6949681920452804E-7</v>
      </c>
      <c r="G257" s="15">
        <f t="shared" si="202"/>
        <v>5.5016816982791466E-7</v>
      </c>
      <c r="H257" s="5">
        <f t="shared" si="203"/>
        <v>187742.05005937151</v>
      </c>
      <c r="I257" s="5">
        <f t="shared" si="203"/>
        <v>106973.92970947645</v>
      </c>
      <c r="J257" s="5">
        <f t="shared" si="203"/>
        <v>39978.362028863514</v>
      </c>
      <c r="K257" s="5">
        <f t="shared" si="204"/>
        <v>161096.27907446033</v>
      </c>
      <c r="L257" s="5">
        <f t="shared" si="204"/>
        <v>36089.177793984782</v>
      </c>
      <c r="M257" s="5">
        <f t="shared" si="204"/>
        <v>9148.5496665079063</v>
      </c>
      <c r="N257" s="15">
        <f t="shared" si="205"/>
        <v>-4.5483794389465926E-3</v>
      </c>
      <c r="O257" s="15">
        <f t="shared" si="205"/>
        <v>9.7526793950630797E-4</v>
      </c>
      <c r="P257" s="15">
        <f t="shared" si="205"/>
        <v>1.4220284719053122E-3</v>
      </c>
      <c r="Q257" s="5">
        <f t="shared" si="206"/>
        <v>3017.3801915896215</v>
      </c>
      <c r="R257" s="5">
        <f t="shared" si="206"/>
        <v>5459.9391652629738</v>
      </c>
      <c r="S257" s="5">
        <f t="shared" si="206"/>
        <v>3671.8225459439909</v>
      </c>
      <c r="T257" s="5">
        <f t="shared" si="207"/>
        <v>16.071946538537347</v>
      </c>
      <c r="U257" s="5">
        <f t="shared" si="207"/>
        <v>51.039904583212639</v>
      </c>
      <c r="V257" s="5">
        <f t="shared" si="207"/>
        <v>91.845247268835436</v>
      </c>
      <c r="W257" s="15">
        <f t="shared" si="208"/>
        <v>-1.0734613539272964E-2</v>
      </c>
      <c r="X257" s="15">
        <f t="shared" si="208"/>
        <v>-1.217998157191269E-2</v>
      </c>
      <c r="Y257" s="15">
        <f t="shared" si="208"/>
        <v>-9.7425357312937999E-3</v>
      </c>
      <c r="Z257" s="5">
        <f t="shared" si="213"/>
        <v>1874.3925847322598</v>
      </c>
      <c r="AA257" s="5">
        <f t="shared" si="213"/>
        <v>11487.519443680181</v>
      </c>
      <c r="AB257" s="5">
        <f t="shared" si="213"/>
        <v>50488.696156836901</v>
      </c>
      <c r="AC257" s="16">
        <f t="shared" si="197"/>
        <v>1.0238410913017755</v>
      </c>
      <c r="AD257" s="16">
        <f t="shared" si="197"/>
        <v>3.0521364191803162</v>
      </c>
      <c r="AE257" s="16">
        <f t="shared" si="197"/>
        <v>16.64906296406301</v>
      </c>
      <c r="AF257" s="15">
        <f t="shared" si="166"/>
        <v>-4.0504037456468023E-3</v>
      </c>
      <c r="AG257" s="15">
        <f t="shared" si="166"/>
        <v>2.9673830763510267E-4</v>
      </c>
      <c r="AH257" s="15">
        <f t="shared" si="166"/>
        <v>9.7937136394747881E-3</v>
      </c>
      <c r="AI257" s="1">
        <f t="shared" si="198"/>
        <v>389512.19603479229</v>
      </c>
      <c r="AJ257" s="1">
        <f t="shared" si="198"/>
        <v>210882.45260822918</v>
      </c>
      <c r="AK257" s="1">
        <f t="shared" si="198"/>
        <v>78526.753933085769</v>
      </c>
      <c r="AL257" s="14">
        <f t="shared" si="209"/>
        <v>88.730112788056687</v>
      </c>
      <c r="AM257" s="14">
        <f t="shared" si="209"/>
        <v>21.534443010515684</v>
      </c>
      <c r="AN257" s="14">
        <f t="shared" si="209"/>
        <v>6.7713391904754969</v>
      </c>
      <c r="AO257" s="11">
        <f t="shared" si="210"/>
        <v>2.7351829698545418E-3</v>
      </c>
      <c r="AP257" s="11">
        <f t="shared" si="210"/>
        <v>3.4456091469908185E-3</v>
      </c>
      <c r="AQ257" s="11">
        <f t="shared" si="210"/>
        <v>3.1256022435945017E-3</v>
      </c>
      <c r="AR257" s="1">
        <f t="shared" si="214"/>
        <v>187742.05005937151</v>
      </c>
      <c r="AS257" s="1">
        <f t="shared" si="211"/>
        <v>106973.92970947645</v>
      </c>
      <c r="AT257" s="1">
        <f t="shared" si="212"/>
        <v>39978.362028863514</v>
      </c>
      <c r="AU257" s="1">
        <f t="shared" si="167"/>
        <v>37548.410011874301</v>
      </c>
      <c r="AV257" s="1">
        <f t="shared" si="167"/>
        <v>21394.78594189529</v>
      </c>
      <c r="AW257" s="1">
        <f t="shared" si="167"/>
        <v>7995.6724057727033</v>
      </c>
      <c r="AX257" s="1">
        <f t="shared" si="168"/>
        <v>128877.02325956826</v>
      </c>
      <c r="AY257" s="1">
        <f t="shared" si="168"/>
        <v>28871.342235187825</v>
      </c>
      <c r="AZ257" s="1">
        <f t="shared" si="168"/>
        <v>7318.839733206325</v>
      </c>
      <c r="BA257" s="1">
        <f t="shared" si="169"/>
        <v>13712.844470404498</v>
      </c>
      <c r="BB257" s="1">
        <f t="shared" si="169"/>
        <v>30443.668136907545</v>
      </c>
      <c r="BC257" s="1">
        <f t="shared" si="169"/>
        <v>38884.386852503565</v>
      </c>
      <c r="BD257" s="1">
        <f t="shared" si="170"/>
        <v>253.04397570616928</v>
      </c>
      <c r="BE257" s="2">
        <f t="shared" si="199"/>
        <v>0.40250950903973925</v>
      </c>
      <c r="BF257" s="2">
        <f t="shared" si="199"/>
        <v>0.31839023806359795</v>
      </c>
      <c r="BG257" s="2">
        <f t="shared" si="199"/>
        <v>0.18099193288069168</v>
      </c>
      <c r="BH257" s="2">
        <f t="shared" si="163"/>
        <v>0.21221444839180117</v>
      </c>
      <c r="BI257" s="2">
        <f t="shared" si="171"/>
        <v>1.6201390486741196E-2</v>
      </c>
      <c r="BJ257" s="2">
        <f t="shared" si="171"/>
        <v>1.0137234369419459E-2</v>
      </c>
      <c r="BK257" s="2">
        <f t="shared" si="171"/>
        <v>3.2758079767888806E-3</v>
      </c>
      <c r="BL257" s="2">
        <f t="shared" si="164"/>
        <v>3041.6822637931909</v>
      </c>
      <c r="BM257" s="2">
        <f t="shared" si="164"/>
        <v>1084.4197968827659</v>
      </c>
      <c r="BN257" s="2">
        <f t="shared" si="164"/>
        <v>130.96143723310479</v>
      </c>
      <c r="BO257" s="2">
        <f t="shared" si="172"/>
        <v>8063.1945528429405</v>
      </c>
      <c r="BP257" s="2">
        <f t="shared" si="172"/>
        <v>592.98188984631486</v>
      </c>
      <c r="BQ257" s="2">
        <f t="shared" si="172"/>
        <v>28.662895134115008</v>
      </c>
      <c r="BR257" s="11">
        <f t="shared" si="173"/>
        <v>2.7922176796333326E-2</v>
      </c>
      <c r="BS257" s="17">
        <f t="shared" si="215"/>
        <v>6.1169734456178061E-4</v>
      </c>
      <c r="BT257" s="17">
        <f t="shared" si="216"/>
        <v>3.0472210362873053E-3</v>
      </c>
      <c r="BU257" s="12">
        <f>(BU$3*temphigh!$I367+BU$4*temphigh!$I367^2+BU$5*temphigh!$I367^6)*(K257/K$56)^$BW$1</f>
        <v>-41.975070678375957</v>
      </c>
      <c r="BV257" s="12">
        <f>(BV$3*temphigh!$I367+BV$4*temphigh!$I367^2+BV$5*temphigh!$I367^6)*(L257/L$56)^$BW$1</f>
        <v>-27.764551069503447</v>
      </c>
      <c r="BW257" s="12">
        <f>(BW$3*temphigh!$I367+BW$4*temphigh!$I367^2+BW$5*temphigh!$I367^6)*(M257/M$56)^$BW$1</f>
        <v>-24.01202447285312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>
      <c r="A258" s="2">
        <f t="shared" si="200"/>
        <v>2212</v>
      </c>
      <c r="B258" s="5">
        <f t="shared" si="201"/>
        <v>1165.402922626138</v>
      </c>
      <c r="C258" s="5">
        <f t="shared" si="201"/>
        <v>2964.156116490512</v>
      </c>
      <c r="D258" s="5">
        <f t="shared" si="201"/>
        <v>4369.914836916967</v>
      </c>
      <c r="E258" s="15">
        <f t="shared" si="202"/>
        <v>1.299559715655656E-7</v>
      </c>
      <c r="F258" s="15">
        <f t="shared" si="202"/>
        <v>2.5602197824430163E-7</v>
      </c>
      <c r="G258" s="15">
        <f t="shared" si="202"/>
        <v>5.2265976133651891E-7</v>
      </c>
      <c r="H258" s="5">
        <f t="shared" si="203"/>
        <v>186867.22687601307</v>
      </c>
      <c r="I258" s="5">
        <f t="shared" si="203"/>
        <v>107073.04979601418</v>
      </c>
      <c r="J258" s="5">
        <f t="shared" si="203"/>
        <v>40033.6223551086</v>
      </c>
      <c r="K258" s="5">
        <f t="shared" si="204"/>
        <v>160345.59657266297</v>
      </c>
      <c r="L258" s="5">
        <f t="shared" si="204"/>
        <v>36122.608117816024</v>
      </c>
      <c r="M258" s="5">
        <f t="shared" si="204"/>
        <v>9161.1905149512822</v>
      </c>
      <c r="N258" s="15">
        <f t="shared" si="205"/>
        <v>-4.6598376207708236E-3</v>
      </c>
      <c r="O258" s="15">
        <f t="shared" si="205"/>
        <v>9.2632544919912796E-4</v>
      </c>
      <c r="P258" s="15">
        <f t="shared" si="205"/>
        <v>1.3817325045142326E-3</v>
      </c>
      <c r="Q258" s="5">
        <f t="shared" si="206"/>
        <v>2971.0805997607981</v>
      </c>
      <c r="R258" s="5">
        <f t="shared" si="206"/>
        <v>5398.4346671072335</v>
      </c>
      <c r="S258" s="5">
        <f t="shared" si="206"/>
        <v>3641.0756346697349</v>
      </c>
      <c r="T258" s="5">
        <f t="shared" si="207"/>
        <v>15.899420403622292</v>
      </c>
      <c r="U258" s="5">
        <f t="shared" si="207"/>
        <v>50.418239485956924</v>
      </c>
      <c r="V258" s="5">
        <f t="shared" si="207"/>
        <v>90.950441665569286</v>
      </c>
      <c r="W258" s="15">
        <f t="shared" si="208"/>
        <v>-1.0734613539272964E-2</v>
      </c>
      <c r="X258" s="15">
        <f t="shared" si="208"/>
        <v>-1.217998157191269E-2</v>
      </c>
      <c r="Y258" s="15">
        <f t="shared" si="208"/>
        <v>-9.7425357312937999E-3</v>
      </c>
      <c r="Z258" s="5">
        <f t="shared" si="213"/>
        <v>1838.3616366670694</v>
      </c>
      <c r="AA258" s="5">
        <f t="shared" si="213"/>
        <v>11362.04223478369</v>
      </c>
      <c r="AB258" s="5">
        <f t="shared" si="213"/>
        <v>50558.283656081498</v>
      </c>
      <c r="AC258" s="16">
        <f t="shared" si="197"/>
        <v>1.0196941215106197</v>
      </c>
      <c r="AD258" s="16">
        <f t="shared" si="197"/>
        <v>3.053042104976015</v>
      </c>
      <c r="AE258" s="16">
        <f t="shared" si="197"/>
        <v>16.812119119098629</v>
      </c>
      <c r="AF258" s="15">
        <f t="shared" si="166"/>
        <v>-4.0504037456468023E-3</v>
      </c>
      <c r="AG258" s="15">
        <f t="shared" si="166"/>
        <v>2.9673830763510267E-4</v>
      </c>
      <c r="AH258" s="15">
        <f t="shared" si="166"/>
        <v>9.7937136394747881E-3</v>
      </c>
      <c r="AI258" s="1">
        <f t="shared" si="198"/>
        <v>388109.38644318737</v>
      </c>
      <c r="AJ258" s="1">
        <f t="shared" si="198"/>
        <v>211188.99328930158</v>
      </c>
      <c r="AK258" s="1">
        <f t="shared" si="198"/>
        <v>78669.750945549895</v>
      </c>
      <c r="AL258" s="14">
        <f t="shared" si="209"/>
        <v>88.970378950533743</v>
      </c>
      <c r="AM258" s="14">
        <f t="shared" si="209"/>
        <v>21.607900291589946</v>
      </c>
      <c r="AN258" s="14">
        <f t="shared" si="209"/>
        <v>6.7922920583117277</v>
      </c>
      <c r="AO258" s="11">
        <f t="shared" si="210"/>
        <v>2.7078311401559961E-3</v>
      </c>
      <c r="AP258" s="11">
        <f t="shared" si="210"/>
        <v>3.4111530555209105E-3</v>
      </c>
      <c r="AQ258" s="11">
        <f t="shared" si="210"/>
        <v>3.0943462211585567E-3</v>
      </c>
      <c r="AR258" s="1">
        <f t="shared" si="214"/>
        <v>186867.22687601307</v>
      </c>
      <c r="AS258" s="1">
        <f t="shared" si="211"/>
        <v>107073.04979601418</v>
      </c>
      <c r="AT258" s="1">
        <f t="shared" si="212"/>
        <v>40033.6223551086</v>
      </c>
      <c r="AU258" s="1">
        <f t="shared" si="167"/>
        <v>37373.445375202617</v>
      </c>
      <c r="AV258" s="1">
        <f t="shared" si="167"/>
        <v>21414.609959202837</v>
      </c>
      <c r="AW258" s="1">
        <f t="shared" si="167"/>
        <v>8006.7244710217201</v>
      </c>
      <c r="AX258" s="1">
        <f t="shared" si="168"/>
        <v>128276.47725813037</v>
      </c>
      <c r="AY258" s="1">
        <f t="shared" si="168"/>
        <v>28898.086494252821</v>
      </c>
      <c r="AZ258" s="1">
        <f t="shared" si="168"/>
        <v>7328.952411961026</v>
      </c>
      <c r="BA258" s="1">
        <f t="shared" si="169"/>
        <v>13707.402971813648</v>
      </c>
      <c r="BB258" s="1">
        <f t="shared" si="169"/>
        <v>30446.42043344679</v>
      </c>
      <c r="BC258" s="1">
        <f t="shared" si="169"/>
        <v>38890.441061531346</v>
      </c>
      <c r="BD258" s="1">
        <f t="shared" si="170"/>
        <v>245.68371808370324</v>
      </c>
      <c r="BE258" s="2">
        <f t="shared" si="199"/>
        <v>0.40250950903973925</v>
      </c>
      <c r="BF258" s="2">
        <f t="shared" si="199"/>
        <v>0.31839023806359795</v>
      </c>
      <c r="BG258" s="2">
        <f t="shared" si="199"/>
        <v>0.18099193288069168</v>
      </c>
      <c r="BH258" s="2">
        <f t="shared" si="163"/>
        <v>0.21186387891132752</v>
      </c>
      <c r="BI258" s="2">
        <f t="shared" si="171"/>
        <v>1.6201390486741196E-2</v>
      </c>
      <c r="BJ258" s="2">
        <f t="shared" si="171"/>
        <v>1.0137234369419459E-2</v>
      </c>
      <c r="BK258" s="2">
        <f t="shared" si="171"/>
        <v>3.2758079767888806E-3</v>
      </c>
      <c r="BL258" s="2">
        <f t="shared" si="164"/>
        <v>3027.5089117927469</v>
      </c>
      <c r="BM258" s="2">
        <f t="shared" si="164"/>
        <v>1085.4246004307161</v>
      </c>
      <c r="BN258" s="2">
        <f t="shared" si="164"/>
        <v>131.14245945061842</v>
      </c>
      <c r="BO258" s="2">
        <f t="shared" si="172"/>
        <v>8182.9205141429229</v>
      </c>
      <c r="BP258" s="2">
        <f t="shared" si="172"/>
        <v>600.08602521089745</v>
      </c>
      <c r="BQ258" s="2">
        <f t="shared" si="172"/>
        <v>28.663008972201155</v>
      </c>
      <c r="BR258" s="11">
        <f t="shared" si="173"/>
        <v>2.7847085545127465E-2</v>
      </c>
      <c r="BS258" s="17">
        <f t="shared" si="215"/>
        <v>5.9508137714104291E-4</v>
      </c>
      <c r="BT258" s="17">
        <f t="shared" si="216"/>
        <v>2.9584670255216558E-3</v>
      </c>
      <c r="BU258" s="12">
        <f>(BU$3*temphigh!$I368+BU$4*temphigh!$I368^2+BU$5*temphigh!$I368^6)*(K258/K$56)^$BW$1</f>
        <v>-42.352796264858284</v>
      </c>
      <c r="BV258" s="12">
        <f>(BV$3*temphigh!$I368+BV$4*temphigh!$I368^2+BV$5*temphigh!$I368^6)*(L258/L$56)^$BW$1</f>
        <v>-27.961824403654088</v>
      </c>
      <c r="BW258" s="12">
        <f>(BW$3*temphigh!$I368+BW$4*temphigh!$I368^2+BW$5*temphigh!$I368^6)*(M258/M$56)^$BW$1</f>
        <v>-24.168676164252076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>
      <c r="A259" s="2">
        <f t="shared" si="200"/>
        <v>2213</v>
      </c>
      <c r="B259" s="5">
        <f t="shared" si="201"/>
        <v>1165.4030665046537</v>
      </c>
      <c r="C259" s="5">
        <f t="shared" si="201"/>
        <v>2964.1568374351696</v>
      </c>
      <c r="D259" s="5">
        <f t="shared" si="201"/>
        <v>4369.9170066966808</v>
      </c>
      <c r="E259" s="15">
        <f t="shared" si="202"/>
        <v>1.2345817298728732E-7</v>
      </c>
      <c r="F259" s="15">
        <f t="shared" si="202"/>
        <v>2.4322087933208651E-7</v>
      </c>
      <c r="G259" s="15">
        <f t="shared" si="202"/>
        <v>4.9652677326969291E-7</v>
      </c>
      <c r="H259" s="5">
        <f t="shared" si="203"/>
        <v>185975.37148727902</v>
      </c>
      <c r="I259" s="5">
        <f t="shared" si="203"/>
        <v>107167.06944931793</v>
      </c>
      <c r="J259" s="5">
        <f t="shared" si="203"/>
        <v>40087.362639605715</v>
      </c>
      <c r="K259" s="5">
        <f t="shared" si="204"/>
        <v>159580.30044065992</v>
      </c>
      <c r="L259" s="5">
        <f t="shared" si="204"/>
        <v>36154.318184474891</v>
      </c>
      <c r="M259" s="5">
        <f t="shared" si="204"/>
        <v>9173.4837476715966</v>
      </c>
      <c r="N259" s="15">
        <f t="shared" si="205"/>
        <v>-4.7727916971903595E-3</v>
      </c>
      <c r="O259" s="15">
        <f t="shared" si="205"/>
        <v>8.7784543561864048E-4</v>
      </c>
      <c r="P259" s="15">
        <f t="shared" si="205"/>
        <v>1.3418815709871357E-3</v>
      </c>
      <c r="Q259" s="5">
        <f t="shared" si="206"/>
        <v>2925.159430609323</v>
      </c>
      <c r="R259" s="5">
        <f t="shared" si="206"/>
        <v>5337.3644009089721</v>
      </c>
      <c r="S259" s="5">
        <f t="shared" si="206"/>
        <v>3610.4424091915444</v>
      </c>
      <c r="T259" s="5">
        <f t="shared" si="207"/>
        <v>15.728746270090975</v>
      </c>
      <c r="U259" s="5">
        <f t="shared" si="207"/>
        <v>49.804146258129691</v>
      </c>
      <c r="V259" s="5">
        <f t="shared" si="207"/>
        <v>90.064353737865531</v>
      </c>
      <c r="W259" s="15">
        <f t="shared" si="208"/>
        <v>-1.0734613539272964E-2</v>
      </c>
      <c r="X259" s="15">
        <f t="shared" si="208"/>
        <v>-1.217998157191269E-2</v>
      </c>
      <c r="Y259" s="15">
        <f t="shared" si="208"/>
        <v>-9.7425357312937999E-3</v>
      </c>
      <c r="Z259" s="5">
        <f t="shared" si="213"/>
        <v>1802.8214096373733</v>
      </c>
      <c r="AA259" s="5">
        <f t="shared" si="213"/>
        <v>11237.385974799285</v>
      </c>
      <c r="AB259" s="5">
        <f t="shared" si="213"/>
        <v>50625.92846771748</v>
      </c>
      <c r="AC259" s="16">
        <f t="shared" si="197"/>
        <v>1.0155639486214389</v>
      </c>
      <c r="AD259" s="16">
        <f t="shared" si="197"/>
        <v>3.0539480595233841</v>
      </c>
      <c r="AE259" s="16">
        <f t="shared" si="197"/>
        <v>16.97677219942382</v>
      </c>
      <c r="AF259" s="15">
        <f t="shared" si="166"/>
        <v>-4.0504037456468023E-3</v>
      </c>
      <c r="AG259" s="15">
        <f t="shared" si="166"/>
        <v>2.9673830763510267E-4</v>
      </c>
      <c r="AH259" s="15">
        <f t="shared" si="166"/>
        <v>9.7937136394747881E-3</v>
      </c>
      <c r="AI259" s="1">
        <f t="shared" si="198"/>
        <v>386671.89317407127</v>
      </c>
      <c r="AJ259" s="1">
        <f t="shared" si="198"/>
        <v>211484.70391957427</v>
      </c>
      <c r="AK259" s="1">
        <f t="shared" si="198"/>
        <v>78809.500322016625</v>
      </c>
      <c r="AL259" s="14">
        <f t="shared" si="209"/>
        <v>89.208886545580739</v>
      </c>
      <c r="AM259" s="14">
        <f t="shared" si="209"/>
        <v>21.680871068141961</v>
      </c>
      <c r="AN259" s="14">
        <f t="shared" si="209"/>
        <v>6.8130995845427327</v>
      </c>
      <c r="AO259" s="11">
        <f t="shared" si="210"/>
        <v>2.680752828754436E-3</v>
      </c>
      <c r="AP259" s="11">
        <f t="shared" si="210"/>
        <v>3.3770415249657014E-3</v>
      </c>
      <c r="AQ259" s="11">
        <f t="shared" si="210"/>
        <v>3.063402758946971E-3</v>
      </c>
      <c r="AR259" s="1">
        <f t="shared" si="214"/>
        <v>185975.37148727902</v>
      </c>
      <c r="AS259" s="1">
        <f t="shared" si="211"/>
        <v>107167.06944931793</v>
      </c>
      <c r="AT259" s="1">
        <f t="shared" si="212"/>
        <v>40087.362639605715</v>
      </c>
      <c r="AU259" s="1">
        <f t="shared" si="167"/>
        <v>37195.074297455802</v>
      </c>
      <c r="AV259" s="1">
        <f t="shared" si="167"/>
        <v>21433.413889863587</v>
      </c>
      <c r="AW259" s="1">
        <f t="shared" si="167"/>
        <v>8017.4725279211434</v>
      </c>
      <c r="AX259" s="1">
        <f t="shared" si="168"/>
        <v>127664.24035252794</v>
      </c>
      <c r="AY259" s="1">
        <f t="shared" si="168"/>
        <v>28923.454547579913</v>
      </c>
      <c r="AZ259" s="1">
        <f t="shared" si="168"/>
        <v>7338.7869981372787</v>
      </c>
      <c r="BA259" s="1">
        <f t="shared" si="169"/>
        <v>13701.829121964909</v>
      </c>
      <c r="BB259" s="1">
        <f t="shared" si="169"/>
        <v>30449.028768761786</v>
      </c>
      <c r="BC259" s="1">
        <f t="shared" si="169"/>
        <v>38896.320351953553</v>
      </c>
      <c r="BD259" s="1">
        <f t="shared" si="170"/>
        <v>238.53625086756207</v>
      </c>
      <c r="BE259" s="2">
        <f t="shared" si="199"/>
        <v>0.40250950903973925</v>
      </c>
      <c r="BF259" s="2">
        <f t="shared" si="199"/>
        <v>0.31839023806359795</v>
      </c>
      <c r="BG259" s="2">
        <f t="shared" si="199"/>
        <v>0.18099193288069168</v>
      </c>
      <c r="BH259" s="2">
        <f t="shared" si="163"/>
        <v>0.21151607873190145</v>
      </c>
      <c r="BI259" s="2">
        <f t="shared" si="171"/>
        <v>1.6201390486741196E-2</v>
      </c>
      <c r="BJ259" s="2">
        <f t="shared" si="171"/>
        <v>1.0137234369419459E-2</v>
      </c>
      <c r="BK259" s="2">
        <f t="shared" si="171"/>
        <v>3.2758079767888806E-3</v>
      </c>
      <c r="BL259" s="2">
        <f t="shared" si="164"/>
        <v>3013.0596143821622</v>
      </c>
      <c r="BM259" s="2">
        <f t="shared" si="164"/>
        <v>1086.3776996915878</v>
      </c>
      <c r="BN259" s="2">
        <f t="shared" si="164"/>
        <v>131.31850230324895</v>
      </c>
      <c r="BO259" s="2">
        <f t="shared" si="172"/>
        <v>8304.4116372996486</v>
      </c>
      <c r="BP259" s="2">
        <f t="shared" si="172"/>
        <v>607.27555022254057</v>
      </c>
      <c r="BQ259" s="2">
        <f t="shared" si="172"/>
        <v>28.663135542721182</v>
      </c>
      <c r="BR259" s="11">
        <f t="shared" si="173"/>
        <v>2.7771638958924177E-2</v>
      </c>
      <c r="BS259" s="17">
        <f t="shared" si="215"/>
        <v>5.7895905481449754E-4</v>
      </c>
      <c r="BT259" s="17">
        <f t="shared" si="216"/>
        <v>2.8722980830307335E-3</v>
      </c>
      <c r="BU259" s="12">
        <f>(BU$3*temphigh!$I369+BU$4*temphigh!$I369^2+BU$5*temphigh!$I369^6)*(K259/K$56)^$BW$1</f>
        <v>-42.731755355847632</v>
      </c>
      <c r="BV259" s="12">
        <f>(BV$3*temphigh!$I369+BV$4*temphigh!$I369^2+BV$5*temphigh!$I369^6)*(L259/L$56)^$BW$1</f>
        <v>-28.158818266104909</v>
      </c>
      <c r="BW259" s="12">
        <f>(BW$3*temphigh!$I369+BW$4*temphigh!$I369^2+BW$5*temphigh!$I369^6)*(M259/M$56)^$BW$1</f>
        <v>-24.32500501272208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>
      <c r="A260" s="2">
        <f t="shared" si="200"/>
        <v>2214</v>
      </c>
      <c r="B260" s="5">
        <f t="shared" si="201"/>
        <v>1165.4032031892605</v>
      </c>
      <c r="C260" s="5">
        <f t="shared" si="201"/>
        <v>2964.15752233276</v>
      </c>
      <c r="D260" s="5">
        <f t="shared" si="201"/>
        <v>4369.9190679884323</v>
      </c>
      <c r="E260" s="15">
        <f t="shared" si="202"/>
        <v>1.1728526433792295E-7</v>
      </c>
      <c r="F260" s="15">
        <f t="shared" si="202"/>
        <v>2.3105983536548216E-7</v>
      </c>
      <c r="G260" s="15">
        <f t="shared" si="202"/>
        <v>4.7170043460620825E-7</v>
      </c>
      <c r="H260" s="5">
        <f t="shared" si="203"/>
        <v>185066.47028093951</v>
      </c>
      <c r="I260" s="5">
        <f t="shared" si="203"/>
        <v>107256.02373172839</v>
      </c>
      <c r="J260" s="5">
        <f t="shared" si="203"/>
        <v>40139.59416291002</v>
      </c>
      <c r="K260" s="5">
        <f t="shared" si="204"/>
        <v>158800.37893707838</v>
      </c>
      <c r="L260" s="5">
        <f t="shared" si="204"/>
        <v>36184.319802045829</v>
      </c>
      <c r="M260" s="5">
        <f t="shared" si="204"/>
        <v>9185.4319355591961</v>
      </c>
      <c r="N260" s="15">
        <f t="shared" si="205"/>
        <v>-4.8873294600141337E-3</v>
      </c>
      <c r="O260" s="15">
        <f t="shared" si="205"/>
        <v>8.298211410835421E-4</v>
      </c>
      <c r="P260" s="15">
        <f t="shared" si="205"/>
        <v>1.3024700556789615E-3</v>
      </c>
      <c r="Q260" s="5">
        <f t="shared" si="206"/>
        <v>2879.6165588308722</v>
      </c>
      <c r="R260" s="5">
        <f t="shared" si="206"/>
        <v>5276.7317320787442</v>
      </c>
      <c r="S260" s="5">
        <f t="shared" si="206"/>
        <v>3579.9259125844505</v>
      </c>
      <c r="T260" s="5">
        <f t="shared" si="207"/>
        <v>15.559904257424266</v>
      </c>
      <c r="U260" s="5">
        <f t="shared" si="207"/>
        <v>49.197532674500827</v>
      </c>
      <c r="V260" s="5">
        <f t="shared" si="207"/>
        <v>89.186898553458491</v>
      </c>
      <c r="W260" s="15">
        <f t="shared" si="208"/>
        <v>-1.0734613539272964E-2</v>
      </c>
      <c r="X260" s="15">
        <f t="shared" si="208"/>
        <v>-1.217998157191269E-2</v>
      </c>
      <c r="Y260" s="15">
        <f t="shared" si="208"/>
        <v>-9.7425357312937999E-3</v>
      </c>
      <c r="Z260" s="5">
        <f t="shared" si="213"/>
        <v>1767.7676203615431</v>
      </c>
      <c r="AA260" s="5">
        <f t="shared" si="213"/>
        <v>11113.558899586029</v>
      </c>
      <c r="AB260" s="5">
        <f t="shared" si="213"/>
        <v>50691.645058166658</v>
      </c>
      <c r="AC260" s="16">
        <f t="shared" si="197"/>
        <v>1.0114505045999989</v>
      </c>
      <c r="AD260" s="16">
        <f t="shared" si="197"/>
        <v>3.0548542829021725</v>
      </c>
      <c r="AE260" s="16">
        <f t="shared" si="197"/>
        <v>17.143037844867575</v>
      </c>
      <c r="AF260" s="15">
        <f t="shared" si="166"/>
        <v>-4.0504037456468023E-3</v>
      </c>
      <c r="AG260" s="15">
        <f t="shared" si="166"/>
        <v>2.9673830763510267E-4</v>
      </c>
      <c r="AH260" s="15">
        <f t="shared" si="166"/>
        <v>9.7937136394747881E-3</v>
      </c>
      <c r="AI260" s="1">
        <f t="shared" si="198"/>
        <v>385199.77815411991</v>
      </c>
      <c r="AJ260" s="1">
        <f t="shared" si="198"/>
        <v>211769.64741748045</v>
      </c>
      <c r="AK260" s="1">
        <f t="shared" si="198"/>
        <v>78946.022817736113</v>
      </c>
      <c r="AL260" s="14">
        <f t="shared" si="209"/>
        <v>89.445642050788265</v>
      </c>
      <c r="AM260" s="14">
        <f t="shared" si="209"/>
        <v>21.753356098017559</v>
      </c>
      <c r="AN260" s="14">
        <f t="shared" si="209"/>
        <v>6.8337621399263595</v>
      </c>
      <c r="AO260" s="11">
        <f t="shared" si="210"/>
        <v>2.6539453004668914E-3</v>
      </c>
      <c r="AP260" s="11">
        <f t="shared" si="210"/>
        <v>3.3432711097160445E-3</v>
      </c>
      <c r="AQ260" s="11">
        <f t="shared" si="210"/>
        <v>3.0327687313575014E-3</v>
      </c>
      <c r="AR260" s="1">
        <f t="shared" si="214"/>
        <v>185066.47028093951</v>
      </c>
      <c r="AS260" s="1">
        <f t="shared" si="211"/>
        <v>107256.02373172839</v>
      </c>
      <c r="AT260" s="1">
        <f t="shared" si="212"/>
        <v>40139.59416291002</v>
      </c>
      <c r="AU260" s="1">
        <f t="shared" si="167"/>
        <v>37013.2940561879</v>
      </c>
      <c r="AV260" s="1">
        <f t="shared" si="167"/>
        <v>21451.20474634568</v>
      </c>
      <c r="AW260" s="1">
        <f t="shared" si="167"/>
        <v>8027.9188325820041</v>
      </c>
      <c r="AX260" s="1">
        <f t="shared" si="168"/>
        <v>127040.30314966269</v>
      </c>
      <c r="AY260" s="1">
        <f t="shared" si="168"/>
        <v>28947.45584163666</v>
      </c>
      <c r="AZ260" s="1">
        <f t="shared" si="168"/>
        <v>7348.3455484473561</v>
      </c>
      <c r="BA260" s="1">
        <f t="shared" si="169"/>
        <v>13696.121055659529</v>
      </c>
      <c r="BB260" s="1">
        <f t="shared" si="169"/>
        <v>30451.494504887061</v>
      </c>
      <c r="BC260" s="1">
        <f t="shared" si="169"/>
        <v>38902.026684684861</v>
      </c>
      <c r="BD260" s="1">
        <f t="shared" si="170"/>
        <v>231.59546428870536</v>
      </c>
      <c r="BE260" s="2">
        <f t="shared" si="199"/>
        <v>0.40250950903973925</v>
      </c>
      <c r="BF260" s="2">
        <f t="shared" si="199"/>
        <v>0.31839023806359795</v>
      </c>
      <c r="BG260" s="2">
        <f t="shared" si="199"/>
        <v>0.18099193288069168</v>
      </c>
      <c r="BH260" s="2">
        <f t="shared" si="163"/>
        <v>0.2111710437229628</v>
      </c>
      <c r="BI260" s="2">
        <f t="shared" si="171"/>
        <v>1.6201390486741196E-2</v>
      </c>
      <c r="BJ260" s="2">
        <f t="shared" si="171"/>
        <v>1.0137234369419459E-2</v>
      </c>
      <c r="BK260" s="2">
        <f t="shared" si="171"/>
        <v>3.2758079767888806E-3</v>
      </c>
      <c r="BL260" s="2">
        <f t="shared" si="164"/>
        <v>2998.3341510243854</v>
      </c>
      <c r="BM260" s="2">
        <f t="shared" si="164"/>
        <v>1087.2794501005462</v>
      </c>
      <c r="BN260" s="2">
        <f t="shared" si="164"/>
        <v>131.48960274392903</v>
      </c>
      <c r="BO260" s="2">
        <f t="shared" si="172"/>
        <v>8427.6930106077634</v>
      </c>
      <c r="BP260" s="2">
        <f t="shared" si="172"/>
        <v>614.55149044959751</v>
      </c>
      <c r="BQ260" s="2">
        <f t="shared" si="172"/>
        <v>28.663274684636413</v>
      </c>
      <c r="BR260" s="11">
        <f t="shared" si="173"/>
        <v>2.7695799842411523E-2</v>
      </c>
      <c r="BS260" s="17">
        <f t="shared" si="215"/>
        <v>5.6331487741863653E-4</v>
      </c>
      <c r="BT260" s="17">
        <f t="shared" si="216"/>
        <v>2.7886389155638187E-3</v>
      </c>
      <c r="BU260" s="12">
        <f>(BU$3*temphigh!$I370+BU$4*temphigh!$I370^2+BU$5*temphigh!$I370^6)*(K260/K$56)^$BW$1</f>
        <v>-43.111986053764227</v>
      </c>
      <c r="BV260" s="12">
        <f>(BV$3*temphigh!$I370+BV$4*temphigh!$I370^2+BV$5*temphigh!$I370^6)*(L260/L$56)^$BW$1</f>
        <v>-28.355531317599379</v>
      </c>
      <c r="BW260" s="12">
        <f>(BW$3*temphigh!$I370+BW$4*temphigh!$I370^2+BW$5*temphigh!$I370^6)*(M260/M$56)^$BW$1</f>
        <v>-24.481009422636568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>
      <c r="A261" s="2">
        <f t="shared" si="200"/>
        <v>2215</v>
      </c>
      <c r="B261" s="5">
        <f t="shared" si="201"/>
        <v>1165.4033330396521</v>
      </c>
      <c r="C261" s="5">
        <f t="shared" si="201"/>
        <v>2964.1581729856216</v>
      </c>
      <c r="D261" s="5">
        <f t="shared" si="201"/>
        <v>4369.9210262165188</v>
      </c>
      <c r="E261" s="15">
        <f t="shared" si="202"/>
        <v>1.114210011210268E-7</v>
      </c>
      <c r="F261" s="15">
        <f t="shared" si="202"/>
        <v>2.1950684359720804E-7</v>
      </c>
      <c r="G261" s="15">
        <f t="shared" si="202"/>
        <v>4.4811541287589782E-7</v>
      </c>
      <c r="H261" s="5">
        <f t="shared" si="203"/>
        <v>184140.50268946204</v>
      </c>
      <c r="I261" s="5">
        <f t="shared" si="203"/>
        <v>107339.94787652457</v>
      </c>
      <c r="J261" s="5">
        <f t="shared" si="203"/>
        <v>40190.328245644065</v>
      </c>
      <c r="K261" s="5">
        <f t="shared" si="204"/>
        <v>158005.81435542949</v>
      </c>
      <c r="L261" s="5">
        <f t="shared" si="204"/>
        <v>36212.624837225667</v>
      </c>
      <c r="M261" s="5">
        <f t="shared" si="204"/>
        <v>9197.0376591544227</v>
      </c>
      <c r="N261" s="15">
        <f t="shared" si="205"/>
        <v>-5.0035433603323742E-3</v>
      </c>
      <c r="O261" s="15">
        <f t="shared" si="205"/>
        <v>7.8224588260011885E-4</v>
      </c>
      <c r="P261" s="15">
        <f t="shared" si="205"/>
        <v>1.2634924167580497E-3</v>
      </c>
      <c r="Q261" s="5">
        <f t="shared" si="206"/>
        <v>2834.4516848200356</v>
      </c>
      <c r="R261" s="5">
        <f t="shared" si="206"/>
        <v>5216.5398082287511</v>
      </c>
      <c r="S261" s="5">
        <f t="shared" si="206"/>
        <v>3549.5290887791271</v>
      </c>
      <c r="T261" s="5">
        <f t="shared" si="207"/>
        <v>15.392874698512729</v>
      </c>
      <c r="U261" s="5">
        <f t="shared" si="207"/>
        <v>48.598307633141836</v>
      </c>
      <c r="V261" s="5">
        <f t="shared" si="207"/>
        <v>88.317992007538152</v>
      </c>
      <c r="W261" s="15">
        <f t="shared" si="208"/>
        <v>-1.0734613539272964E-2</v>
      </c>
      <c r="X261" s="15">
        <f t="shared" si="208"/>
        <v>-1.217998157191269E-2</v>
      </c>
      <c r="Y261" s="15">
        <f t="shared" si="208"/>
        <v>-9.7425357312937999E-3</v>
      </c>
      <c r="Z261" s="5">
        <f t="shared" si="213"/>
        <v>1733.195909648281</v>
      </c>
      <c r="AA261" s="5">
        <f t="shared" si="213"/>
        <v>10990.568790122277</v>
      </c>
      <c r="AB261" s="5">
        <f t="shared" si="213"/>
        <v>50755.447946889275</v>
      </c>
      <c r="AC261" s="16">
        <f t="shared" si="197"/>
        <v>1.0073537216876307</v>
      </c>
      <c r="AD261" s="16">
        <f t="shared" si="197"/>
        <v>3.0557607751921529</v>
      </c>
      <c r="AE261" s="16">
        <f t="shared" si="197"/>
        <v>17.310931848430887</v>
      </c>
      <c r="AF261" s="15">
        <f t="shared" si="166"/>
        <v>-4.0504037456468023E-3</v>
      </c>
      <c r="AG261" s="15">
        <f t="shared" si="166"/>
        <v>2.9673830763510267E-4</v>
      </c>
      <c r="AH261" s="15">
        <f t="shared" si="166"/>
        <v>9.7937136394747881E-3</v>
      </c>
      <c r="AI261" s="1">
        <f t="shared" si="198"/>
        <v>383693.09439489583</v>
      </c>
      <c r="AJ261" s="1">
        <f t="shared" si="198"/>
        <v>212043.88742207809</v>
      </c>
      <c r="AK261" s="1">
        <f t="shared" si="198"/>
        <v>79079.339368544504</v>
      </c>
      <c r="AL261" s="14">
        <f t="shared" si="209"/>
        <v>89.68065205374252</v>
      </c>
      <c r="AM261" s="14">
        <f t="shared" si="209"/>
        <v>21.825356191329611</v>
      </c>
      <c r="AN261" s="14">
        <f t="shared" si="209"/>
        <v>6.8542801078605073</v>
      </c>
      <c r="AO261" s="11">
        <f t="shared" si="210"/>
        <v>2.6274058474622226E-3</v>
      </c>
      <c r="AP261" s="11">
        <f t="shared" si="210"/>
        <v>3.3098383986188838E-3</v>
      </c>
      <c r="AQ261" s="11">
        <f t="shared" si="210"/>
        <v>3.0024410440439263E-3</v>
      </c>
      <c r="AR261" s="1">
        <f t="shared" si="214"/>
        <v>184140.50268946204</v>
      </c>
      <c r="AS261" s="1">
        <f t="shared" si="211"/>
        <v>107339.94787652457</v>
      </c>
      <c r="AT261" s="1">
        <f t="shared" si="212"/>
        <v>40190.328245644065</v>
      </c>
      <c r="AU261" s="1">
        <f t="shared" si="167"/>
        <v>36828.100537892409</v>
      </c>
      <c r="AV261" s="1">
        <f t="shared" si="167"/>
        <v>21467.989575304917</v>
      </c>
      <c r="AW261" s="1">
        <f t="shared" si="167"/>
        <v>8038.0656491288137</v>
      </c>
      <c r="AX261" s="1">
        <f t="shared" si="168"/>
        <v>126404.65148434359</v>
      </c>
      <c r="AY261" s="1">
        <f t="shared" si="168"/>
        <v>28970.09986978053</v>
      </c>
      <c r="AZ261" s="1">
        <f t="shared" si="168"/>
        <v>7357.6301273235376</v>
      </c>
      <c r="BA261" s="1">
        <f t="shared" si="169"/>
        <v>13690.276798544584</v>
      </c>
      <c r="BB261" s="1">
        <f t="shared" si="169"/>
        <v>30453.818983300389</v>
      </c>
      <c r="BC261" s="1">
        <f t="shared" si="169"/>
        <v>38907.56199419684</v>
      </c>
      <c r="BD261" s="1">
        <f t="shared" si="170"/>
        <v>224.8554222100569</v>
      </c>
      <c r="BE261" s="2">
        <f t="shared" si="199"/>
        <v>0.40250950903973925</v>
      </c>
      <c r="BF261" s="2">
        <f t="shared" si="199"/>
        <v>0.31839023806359795</v>
      </c>
      <c r="BG261" s="2">
        <f t="shared" si="199"/>
        <v>0.18099193288069168</v>
      </c>
      <c r="BH261" s="2">
        <f t="shared" si="163"/>
        <v>0.21082876926704638</v>
      </c>
      <c r="BI261" s="2">
        <f t="shared" si="171"/>
        <v>1.6201390486741196E-2</v>
      </c>
      <c r="BJ261" s="2">
        <f t="shared" si="171"/>
        <v>1.0137234369419459E-2</v>
      </c>
      <c r="BK261" s="2">
        <f t="shared" si="171"/>
        <v>3.2758079767888806E-3</v>
      </c>
      <c r="BL261" s="2">
        <f t="shared" si="164"/>
        <v>2983.3321884967918</v>
      </c>
      <c r="BM261" s="2">
        <f t="shared" si="164"/>
        <v>1088.1302088255982</v>
      </c>
      <c r="BN261" s="2">
        <f t="shared" si="164"/>
        <v>131.65579785684429</v>
      </c>
      <c r="BO261" s="2">
        <f t="shared" si="172"/>
        <v>8552.790012862084</v>
      </c>
      <c r="BP261" s="2">
        <f t="shared" si="172"/>
        <v>621.91488376573147</v>
      </c>
      <c r="BQ261" s="2">
        <f t="shared" si="172"/>
        <v>28.663426239091635</v>
      </c>
      <c r="BR261" s="11">
        <f t="shared" si="173"/>
        <v>2.7619529371471246E-2</v>
      </c>
      <c r="BS261" s="17">
        <f t="shared" si="215"/>
        <v>5.4813387142870114E-4</v>
      </c>
      <c r="BT261" s="17">
        <f t="shared" si="216"/>
        <v>2.7074164228774937E-3</v>
      </c>
      <c r="BU261" s="12">
        <f>(BU$3*temphigh!$I371+BU$4*temphigh!$I371^2+BU$5*temphigh!$I371^6)*(K261/K$56)^$BW$1</f>
        <v>-43.493528495895497</v>
      </c>
      <c r="BV261" s="12">
        <f>(BV$3*temphigh!$I371+BV$4*temphigh!$I371^2+BV$5*temphigh!$I371^6)*(L261/L$56)^$BW$1</f>
        <v>-28.551962357225058</v>
      </c>
      <c r="BW261" s="12">
        <f>(BW$3*temphigh!$I371+BW$4*temphigh!$I371^2+BW$5*temphigh!$I371^6)*(M261/M$56)^$BW$1</f>
        <v>-24.63668790430313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>
      <c r="A262" s="2">
        <f t="shared" si="200"/>
        <v>2216</v>
      </c>
      <c r="B262" s="5">
        <f t="shared" si="201"/>
        <v>1165.4034563975379</v>
      </c>
      <c r="C262" s="5">
        <f t="shared" si="201"/>
        <v>2964.158791105976</v>
      </c>
      <c r="D262" s="5">
        <f t="shared" si="201"/>
        <v>4369.9228865340356</v>
      </c>
      <c r="E262" s="15">
        <f t="shared" si="202"/>
        <v>1.0584995106497545E-7</v>
      </c>
      <c r="F262" s="15">
        <f t="shared" si="202"/>
        <v>2.0853150141734763E-7</v>
      </c>
      <c r="G262" s="15">
        <f t="shared" si="202"/>
        <v>4.257096422321029E-7</v>
      </c>
      <c r="H262" s="5">
        <f t="shared" si="203"/>
        <v>183197.44081359624</v>
      </c>
      <c r="I262" s="5">
        <f t="shared" si="203"/>
        <v>107418.8772733425</v>
      </c>
      <c r="J262" s="5">
        <f t="shared" si="203"/>
        <v>40239.576244726799</v>
      </c>
      <c r="K262" s="5">
        <f t="shared" si="204"/>
        <v>157196.58270097378</v>
      </c>
      <c r="L262" s="5">
        <f t="shared" si="204"/>
        <v>36239.245210362962</v>
      </c>
      <c r="M262" s="5">
        <f t="shared" si="204"/>
        <v>9208.3035077633722</v>
      </c>
      <c r="N262" s="15">
        <f t="shared" si="205"/>
        <v>-5.1215308611072263E-3</v>
      </c>
      <c r="O262" s="15">
        <f t="shared" si="205"/>
        <v>7.3511305123430404E-4</v>
      </c>
      <c r="P262" s="15">
        <f t="shared" si="205"/>
        <v>1.2249431856719006E-3</v>
      </c>
      <c r="Q262" s="5">
        <f t="shared" si="206"/>
        <v>2789.6643364009215</v>
      </c>
      <c r="R262" s="5">
        <f t="shared" si="206"/>
        <v>5156.7915642023054</v>
      </c>
      <c r="S262" s="5">
        <f t="shared" si="206"/>
        <v>3519.2547841847295</v>
      </c>
      <c r="T262" s="5">
        <f t="shared" si="207"/>
        <v>15.227638137365743</v>
      </c>
      <c r="U262" s="5">
        <f t="shared" si="207"/>
        <v>48.006381141744022</v>
      </c>
      <c r="V262" s="5">
        <f t="shared" si="207"/>
        <v>87.457550814688588</v>
      </c>
      <c r="W262" s="15">
        <f t="shared" si="208"/>
        <v>-1.0734613539272964E-2</v>
      </c>
      <c r="X262" s="15">
        <f t="shared" si="208"/>
        <v>-1.217998157191269E-2</v>
      </c>
      <c r="Y262" s="15">
        <f t="shared" si="208"/>
        <v>-9.7425357312937999E-3</v>
      </c>
      <c r="Z262" s="5">
        <f t="shared" si="213"/>
        <v>1699.1018455175508</v>
      </c>
      <c r="AA262" s="5">
        <f t="shared" si="213"/>
        <v>10868.422982397908</v>
      </c>
      <c r="AB262" s="5">
        <f t="shared" si="213"/>
        <v>50817.351701460961</v>
      </c>
      <c r="AC262" s="16">
        <f t="shared" si="197"/>
        <v>1.0032735324001159</v>
      </c>
      <c r="AD262" s="16">
        <f t="shared" si="197"/>
        <v>3.0566675364731211</v>
      </c>
      <c r="AE262" s="16">
        <f t="shared" si="197"/>
        <v>17.480470157786883</v>
      </c>
      <c r="AF262" s="15">
        <f t="shared" si="166"/>
        <v>-4.0504037456468023E-3</v>
      </c>
      <c r="AG262" s="15">
        <f t="shared" si="166"/>
        <v>2.9673830763510267E-4</v>
      </c>
      <c r="AH262" s="15">
        <f t="shared" si="166"/>
        <v>9.7937136394747881E-3</v>
      </c>
      <c r="AI262" s="1">
        <f t="shared" si="198"/>
        <v>382151.8854932987</v>
      </c>
      <c r="AJ262" s="1">
        <f t="shared" si="198"/>
        <v>212307.48825517518</v>
      </c>
      <c r="AK262" s="1">
        <f t="shared" si="198"/>
        <v>79209.471080818868</v>
      </c>
      <c r="AL262" s="14">
        <f t="shared" si="209"/>
        <v>89.913923248656644</v>
      </c>
      <c r="AM262" s="14">
        <f t="shared" si="209"/>
        <v>21.896872209295353</v>
      </c>
      <c r="AN262" s="14">
        <f t="shared" si="209"/>
        <v>6.8746538840644904</v>
      </c>
      <c r="AO262" s="11">
        <f t="shared" si="210"/>
        <v>2.6011317889876001E-3</v>
      </c>
      <c r="AP262" s="11">
        <f t="shared" si="210"/>
        <v>3.276740014632695E-3</v>
      </c>
      <c r="AQ262" s="11">
        <f t="shared" si="210"/>
        <v>2.9724166336034868E-3</v>
      </c>
      <c r="AR262" s="1">
        <f t="shared" si="214"/>
        <v>183197.44081359624</v>
      </c>
      <c r="AS262" s="1">
        <f t="shared" si="211"/>
        <v>107418.8772733425</v>
      </c>
      <c r="AT262" s="1">
        <f t="shared" si="212"/>
        <v>40239.576244726799</v>
      </c>
      <c r="AU262" s="1">
        <f t="shared" si="167"/>
        <v>36639.488162719252</v>
      </c>
      <c r="AV262" s="1">
        <f t="shared" si="167"/>
        <v>21483.775454668503</v>
      </c>
      <c r="AW262" s="1">
        <f t="shared" si="167"/>
        <v>8047.91524894536</v>
      </c>
      <c r="AX262" s="1">
        <f t="shared" si="168"/>
        <v>125757.26616077902</v>
      </c>
      <c r="AY262" s="1">
        <f t="shared" si="168"/>
        <v>28991.396168290365</v>
      </c>
      <c r="AZ262" s="1">
        <f t="shared" si="168"/>
        <v>7366.6428062106979</v>
      </c>
      <c r="BA262" s="1">
        <f t="shared" si="169"/>
        <v>13684.29426119281</v>
      </c>
      <c r="BB262" s="1">
        <f t="shared" si="169"/>
        <v>30456.003525183889</v>
      </c>
      <c r="BC262" s="1">
        <f t="shared" si="169"/>
        <v>38912.928188954138</v>
      </c>
      <c r="BD262" s="1">
        <f t="shared" si="170"/>
        <v>218.31035726074401</v>
      </c>
      <c r="BE262" s="2">
        <f t="shared" si="199"/>
        <v>0.40250950903973925</v>
      </c>
      <c r="BF262" s="2">
        <f t="shared" si="199"/>
        <v>0.31839023806359795</v>
      </c>
      <c r="BG262" s="2">
        <f t="shared" si="199"/>
        <v>0.18099193288069168</v>
      </c>
      <c r="BH262" s="2">
        <f t="shared" ref="BH262:BH325" si="217">(BE262*Z262+BF262*AA262+BG262*AB262)/(Z262+AA262+AB262)</f>
        <v>0.2104892502635268</v>
      </c>
      <c r="BI262" s="2">
        <f t="shared" si="171"/>
        <v>1.6201390486741196E-2</v>
      </c>
      <c r="BJ262" s="2">
        <f t="shared" si="171"/>
        <v>1.0137234369419459E-2</v>
      </c>
      <c r="BK262" s="2">
        <f t="shared" si="171"/>
        <v>3.2758079767888806E-3</v>
      </c>
      <c r="BL262" s="2">
        <f t="shared" ref="BL262:BN325" si="218">BI262*AR262</f>
        <v>2968.0532747927314</v>
      </c>
      <c r="BM262" s="2">
        <f t="shared" si="218"/>
        <v>1088.9303346197785</v>
      </c>
      <c r="BN262" s="2">
        <f t="shared" si="218"/>
        <v>131.8171248450804</v>
      </c>
      <c r="BO262" s="2">
        <f t="shared" si="172"/>
        <v>8679.7283110190874</v>
      </c>
      <c r="BP262" s="2">
        <f t="shared" si="172"/>
        <v>629.3667804974981</v>
      </c>
      <c r="BQ262" s="2">
        <f t="shared" si="172"/>
        <v>28.663590049395225</v>
      </c>
      <c r="BR262" s="11">
        <f t="shared" si="173"/>
        <v>2.7542786971171268E-2</v>
      </c>
      <c r="BS262" s="17">
        <f t="shared" si="215"/>
        <v>5.3340157106975125E-4</v>
      </c>
      <c r="BT262" s="17">
        <f t="shared" si="216"/>
        <v>2.6285596338616441E-3</v>
      </c>
      <c r="BU262" s="12">
        <f>(BU$3*temphigh!$I372+BU$4*temphigh!$I372^2+BU$5*temphigh!$I372^6)*(K262/K$56)^$BW$1</f>
        <v>-43.876424956281468</v>
      </c>
      <c r="BV262" s="12">
        <f>(BV$3*temphigh!$I372+BV$4*temphigh!$I372^2+BV$5*temphigh!$I372^6)*(L262/L$56)^$BW$1</f>
        <v>-28.748110318920194</v>
      </c>
      <c r="BW262" s="12">
        <f>(BW$3*temphigh!$I372+BW$4*temphigh!$I372^2+BW$5*temphigh!$I372^6)*(M262/M$56)^$BW$1</f>
        <v>-24.792039070953169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>
      <c r="A263" s="2">
        <f t="shared" si="200"/>
        <v>2217</v>
      </c>
      <c r="B263" s="5">
        <f t="shared" si="201"/>
        <v>1165.4035735875418</v>
      </c>
      <c r="C263" s="5">
        <f t="shared" si="201"/>
        <v>2964.1593783204348</v>
      </c>
      <c r="D263" s="5">
        <f t="shared" si="201"/>
        <v>4369.9246538364287</v>
      </c>
      <c r="E263" s="15">
        <f t="shared" si="202"/>
        <v>1.0055745351172668E-7</v>
      </c>
      <c r="F263" s="15">
        <f t="shared" si="202"/>
        <v>1.9810492634648024E-7</v>
      </c>
      <c r="G263" s="15">
        <f t="shared" si="202"/>
        <v>4.0442416012049771E-7</v>
      </c>
      <c r="H263" s="5">
        <f t="shared" si="203"/>
        <v>182237.24902121144</v>
      </c>
      <c r="I263" s="5">
        <f t="shared" si="203"/>
        <v>107492.84745399188</v>
      </c>
      <c r="J263" s="5">
        <f t="shared" si="203"/>
        <v>40287.349549713057</v>
      </c>
      <c r="K263" s="5">
        <f t="shared" si="204"/>
        <v>156372.65334635795</v>
      </c>
      <c r="L263" s="5">
        <f t="shared" si="204"/>
        <v>36264.192890633283</v>
      </c>
      <c r="M263" s="5">
        <f t="shared" si="204"/>
        <v>9219.232078599829</v>
      </c>
      <c r="N263" s="15">
        <f t="shared" si="205"/>
        <v>-5.2413948220689788E-3</v>
      </c>
      <c r="O263" s="15">
        <f t="shared" si="205"/>
        <v>6.8841611146996939E-4</v>
      </c>
      <c r="P263" s="15">
        <f t="shared" si="205"/>
        <v>1.1868169665827377E-3</v>
      </c>
      <c r="Q263" s="5">
        <f t="shared" si="206"/>
        <v>2745.253870337483</v>
      </c>
      <c r="R263" s="5">
        <f t="shared" si="206"/>
        <v>5097.4897270553947</v>
      </c>
      <c r="S263" s="5">
        <f t="shared" si="206"/>
        <v>3489.1057493090148</v>
      </c>
      <c r="T263" s="5">
        <f t="shared" si="207"/>
        <v>15.064175326845227</v>
      </c>
      <c r="U263" s="5">
        <f t="shared" si="207"/>
        <v>47.421664304103366</v>
      </c>
      <c r="V263" s="5">
        <f t="shared" si="207"/>
        <v>86.605492500905044</v>
      </c>
      <c r="W263" s="15">
        <f t="shared" si="208"/>
        <v>-1.0734613539272964E-2</v>
      </c>
      <c r="X263" s="15">
        <f t="shared" si="208"/>
        <v>-1.217998157191269E-2</v>
      </c>
      <c r="Y263" s="15">
        <f t="shared" si="208"/>
        <v>-9.7425357312937999E-3</v>
      </c>
      <c r="Z263" s="5">
        <f t="shared" si="213"/>
        <v>1665.4809261456455</v>
      </c>
      <c r="AA263" s="5">
        <f t="shared" si="213"/>
        <v>10747.128377229235</v>
      </c>
      <c r="AB263" s="5">
        <f t="shared" si="213"/>
        <v>50877.370932793739</v>
      </c>
      <c r="AC263" s="16">
        <f t="shared" ref="AC263:AE278" si="219">AC262*(1+AF263)</f>
        <v>0.99920986952657409</v>
      </c>
      <c r="AD263" s="16">
        <f t="shared" si="219"/>
        <v>3.057574566824897</v>
      </c>
      <c r="AE263" s="16">
        <f t="shared" si="219"/>
        <v>17.651668876795632</v>
      </c>
      <c r="AF263" s="15">
        <f t="shared" ref="AF263:AH326" si="220">AC$5-1</f>
        <v>-4.0504037456468023E-3</v>
      </c>
      <c r="AG263" s="15">
        <f t="shared" si="220"/>
        <v>2.9673830763510267E-4</v>
      </c>
      <c r="AH263" s="15">
        <f t="shared" si="220"/>
        <v>9.7937136394747881E-3</v>
      </c>
      <c r="AI263" s="1">
        <f t="shared" si="198"/>
        <v>380576.18510668806</v>
      </c>
      <c r="AJ263" s="1">
        <f t="shared" si="198"/>
        <v>212560.51488432617</v>
      </c>
      <c r="AK263" s="1">
        <f t="shared" si="198"/>
        <v>79336.439221682333</v>
      </c>
      <c r="AL263" s="14">
        <f t="shared" si="209"/>
        <v>90.145462433050966</v>
      </c>
      <c r="AM263" s="14">
        <f t="shared" si="209"/>
        <v>21.967905063085215</v>
      </c>
      <c r="AN263" s="14">
        <f t="shared" si="209"/>
        <v>6.8948838762641982</v>
      </c>
      <c r="AO263" s="11">
        <f t="shared" si="210"/>
        <v>2.575120471097724E-3</v>
      </c>
      <c r="AP263" s="11">
        <f t="shared" si="210"/>
        <v>3.243972614486368E-3</v>
      </c>
      <c r="AQ263" s="11">
        <f t="shared" si="210"/>
        <v>2.942692467267452E-3</v>
      </c>
      <c r="AR263" s="1">
        <f t="shared" si="214"/>
        <v>182237.24902121144</v>
      </c>
      <c r="AS263" s="1">
        <f t="shared" si="211"/>
        <v>107492.84745399188</v>
      </c>
      <c r="AT263" s="1">
        <f t="shared" si="212"/>
        <v>40287.349549713057</v>
      </c>
      <c r="AU263" s="1">
        <f t="shared" ref="AU263:AW326" si="221">$AU$5*AR263</f>
        <v>36447.449804242286</v>
      </c>
      <c r="AV263" s="1">
        <f t="shared" si="221"/>
        <v>21498.569490798378</v>
      </c>
      <c r="AW263" s="1">
        <f t="shared" si="221"/>
        <v>8057.4699099426116</v>
      </c>
      <c r="AX263" s="1">
        <f t="shared" ref="AX263:AZ326" si="222">(AR263-AU263)/B263*1000</f>
        <v>125098.12267708636</v>
      </c>
      <c r="AY263" s="1">
        <f t="shared" si="222"/>
        <v>29011.354312506628</v>
      </c>
      <c r="AZ263" s="1">
        <f t="shared" si="222"/>
        <v>7375.385662879864</v>
      </c>
      <c r="BA263" s="1">
        <f t="shared" ref="BA263:BC326" si="223">LN(AX263)*B263</f>
        <v>13678.171232725506</v>
      </c>
      <c r="BB263" s="1">
        <f t="shared" si="223"/>
        <v>30458.049431681033</v>
      </c>
      <c r="BC263" s="1">
        <f t="shared" si="223"/>
        <v>38918.127151842316</v>
      </c>
      <c r="BD263" s="1">
        <f t="shared" ref="BD263:BD326" si="224">SUM(BA263:BC263)*BT263</f>
        <v>211.95466610339491</v>
      </c>
      <c r="BE263" s="2">
        <f t="shared" si="199"/>
        <v>0.40250950903973925</v>
      </c>
      <c r="BF263" s="2">
        <f t="shared" si="199"/>
        <v>0.31839023806359795</v>
      </c>
      <c r="BG263" s="2">
        <f t="shared" si="199"/>
        <v>0.18099193288069168</v>
      </c>
      <c r="BH263" s="2">
        <f t="shared" si="217"/>
        <v>0.21015248113219243</v>
      </c>
      <c r="BI263" s="2">
        <f t="shared" ref="BI263:BK326" si="225">BI$5*BE263^2</f>
        <v>1.6201390486741196E-2</v>
      </c>
      <c r="BJ263" s="2">
        <f t="shared" si="225"/>
        <v>1.0137234369419459E-2</v>
      </c>
      <c r="BK263" s="2">
        <f t="shared" si="225"/>
        <v>3.2758079767888806E-3</v>
      </c>
      <c r="BL263" s="2">
        <f t="shared" si="218"/>
        <v>2952.496832622141</v>
      </c>
      <c r="BM263" s="2">
        <f t="shared" si="218"/>
        <v>1089.6801876773695</v>
      </c>
      <c r="BN263" s="2">
        <f t="shared" si="218"/>
        <v>131.97362101863195</v>
      </c>
      <c r="BO263" s="2">
        <f t="shared" ref="BO263:BQ326" si="226">2*BI$5*BE263*AR263/Z263*1000</f>
        <v>8808.5338571888169</v>
      </c>
      <c r="BP263" s="2">
        <f t="shared" si="226"/>
        <v>636.90824357369615</v>
      </c>
      <c r="BQ263" s="2">
        <f t="shared" si="226"/>
        <v>28.663765960998862</v>
      </c>
      <c r="BR263" s="11">
        <f t="shared" ref="BR263:BR326" si="227">SUM(H263:J263)*SUM(B262:D262)/SUM(H262:J262)/SUM(B263:D263)-1+BR$5</f>
        <v>2.7465530182905734E-2</v>
      </c>
      <c r="BS263" s="17">
        <f t="shared" si="215"/>
        <v>5.1910400017699345E-4</v>
      </c>
      <c r="BT263" s="17">
        <f t="shared" si="216"/>
        <v>2.5519996445258681E-3</v>
      </c>
      <c r="BU263" s="12">
        <f>(BU$3*temphigh!$I373+BU$4*temphigh!$I373^2+BU$5*temphigh!$I373^6)*(K263/K$56)^$BW$1</f>
        <v>-44.260719955758034</v>
      </c>
      <c r="BV263" s="12">
        <f>(BV$3*temphigh!$I373+BV$4*temphigh!$I373^2+BV$5*temphigh!$I373^6)*(L263/L$56)^$BW$1</f>
        <v>-28.943974268032054</v>
      </c>
      <c r="BW263" s="12">
        <f>(BW$3*temphigh!$I373+BW$4*temphigh!$I373^2+BW$5*temphigh!$I373^6)*(M263/M$56)^$BW$1</f>
        <v>-24.947061635773132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>
      <c r="A264" s="2">
        <f t="shared" si="200"/>
        <v>2218</v>
      </c>
      <c r="B264" s="5">
        <f t="shared" si="201"/>
        <v>1165.4036849180568</v>
      </c>
      <c r="C264" s="5">
        <f t="shared" si="201"/>
        <v>2964.1599361742815</v>
      </c>
      <c r="D264" s="5">
        <f t="shared" si="201"/>
        <v>4369.9263327743811</v>
      </c>
      <c r="E264" s="15">
        <f t="shared" si="202"/>
        <v>9.5529580836140336E-8</v>
      </c>
      <c r="F264" s="15">
        <f t="shared" si="202"/>
        <v>1.8819968002915621E-7</v>
      </c>
      <c r="G264" s="15">
        <f t="shared" si="202"/>
        <v>3.8420295211447282E-7</v>
      </c>
      <c r="H264" s="5">
        <f t="shared" si="203"/>
        <v>181259.88351900163</v>
      </c>
      <c r="I264" s="5">
        <f t="shared" si="203"/>
        <v>107561.89407866226</v>
      </c>
      <c r="J264" s="5">
        <f t="shared" si="203"/>
        <v>40333.659579243002</v>
      </c>
      <c r="K264" s="5">
        <f t="shared" si="204"/>
        <v>155533.98866397663</v>
      </c>
      <c r="L264" s="5">
        <f t="shared" si="204"/>
        <v>36287.479891347546</v>
      </c>
      <c r="M264" s="5">
        <f t="shared" si="204"/>
        <v>9229.8259759532266</v>
      </c>
      <c r="N264" s="15">
        <f t="shared" si="205"/>
        <v>-5.36324392042975E-3</v>
      </c>
      <c r="O264" s="15">
        <f t="shared" si="205"/>
        <v>6.421486005352417E-4</v>
      </c>
      <c r="P264" s="15">
        <f t="shared" si="205"/>
        <v>1.1491084358303816E-3</v>
      </c>
      <c r="Q264" s="5">
        <f t="shared" si="206"/>
        <v>2701.2194736072975</v>
      </c>
      <c r="R264" s="5">
        <f t="shared" si="206"/>
        <v>5038.636820988304</v>
      </c>
      <c r="S264" s="5">
        <f t="shared" si="206"/>
        <v>3459.0846403748219</v>
      </c>
      <c r="T264" s="5">
        <f t="shared" si="207"/>
        <v>14.902467226423692</v>
      </c>
      <c r="U264" s="5">
        <f t="shared" si="207"/>
        <v>46.84406930676996</v>
      </c>
      <c r="V264" s="5">
        <f t="shared" si="207"/>
        <v>85.761735395688675</v>
      </c>
      <c r="W264" s="15">
        <f t="shared" si="208"/>
        <v>-1.0734613539272964E-2</v>
      </c>
      <c r="X264" s="15">
        <f t="shared" si="208"/>
        <v>-1.217998157191269E-2</v>
      </c>
      <c r="Y264" s="15">
        <f t="shared" si="208"/>
        <v>-9.7425357312937999E-3</v>
      </c>
      <c r="Z264" s="5">
        <f t="shared" si="213"/>
        <v>1632.3285826296708</v>
      </c>
      <c r="AA264" s="5">
        <f t="shared" si="213"/>
        <v>10626.691449992129</v>
      </c>
      <c r="AB264" s="5">
        <f t="shared" si="213"/>
        <v>50935.520290498287</v>
      </c>
      <c r="AC264" s="16">
        <f t="shared" si="219"/>
        <v>0.99516266612835635</v>
      </c>
      <c r="AD264" s="16">
        <f t="shared" si="219"/>
        <v>3.058481866327325</v>
      </c>
      <c r="AE264" s="16">
        <f t="shared" si="219"/>
        <v>17.824544267033797</v>
      </c>
      <c r="AF264" s="15">
        <f t="shared" si="220"/>
        <v>-4.0504037456468023E-3</v>
      </c>
      <c r="AG264" s="15">
        <f t="shared" si="220"/>
        <v>2.9673830763510267E-4</v>
      </c>
      <c r="AH264" s="15">
        <f t="shared" si="220"/>
        <v>9.7937136394747881E-3</v>
      </c>
      <c r="AI264" s="1">
        <f t="shared" ref="AI264:AK279" si="228">(1-$AI$5)*AI263+AU263</f>
        <v>378966.01640026155</v>
      </c>
      <c r="AJ264" s="1">
        <f t="shared" si="228"/>
        <v>212803.03288669192</v>
      </c>
      <c r="AK264" s="1">
        <f t="shared" si="228"/>
        <v>79460.265209456702</v>
      </c>
      <c r="AL264" s="14">
        <f t="shared" si="209"/>
        <v>90.375276504482002</v>
      </c>
      <c r="AM264" s="14">
        <f t="shared" si="209"/>
        <v>22.038455712683277</v>
      </c>
      <c r="AN264" s="14">
        <f t="shared" si="209"/>
        <v>6.9149705038811105</v>
      </c>
      <c r="AO264" s="11">
        <f t="shared" si="210"/>
        <v>2.5493692663867465E-3</v>
      </c>
      <c r="AP264" s="11">
        <f t="shared" si="210"/>
        <v>3.2115328883415041E-3</v>
      </c>
      <c r="AQ264" s="11">
        <f t="shared" si="210"/>
        <v>2.9132655425947772E-3</v>
      </c>
      <c r="AR264" s="1">
        <f t="shared" si="214"/>
        <v>181259.88351900163</v>
      </c>
      <c r="AS264" s="1">
        <f t="shared" si="211"/>
        <v>107561.89407866226</v>
      </c>
      <c r="AT264" s="1">
        <f t="shared" si="212"/>
        <v>40333.659579243002</v>
      </c>
      <c r="AU264" s="1">
        <f t="shared" si="221"/>
        <v>36251.976703800327</v>
      </c>
      <c r="AV264" s="1">
        <f t="shared" si="221"/>
        <v>21512.378815732452</v>
      </c>
      <c r="AW264" s="1">
        <f t="shared" si="221"/>
        <v>8066.7319158486007</v>
      </c>
      <c r="AX264" s="1">
        <f t="shared" si="222"/>
        <v>124427.19093118131</v>
      </c>
      <c r="AY264" s="1">
        <f t="shared" si="222"/>
        <v>29029.983913078038</v>
      </c>
      <c r="AZ264" s="1">
        <f t="shared" si="222"/>
        <v>7383.8607807625813</v>
      </c>
      <c r="BA264" s="1">
        <f t="shared" si="223"/>
        <v>13671.905373935944</v>
      </c>
      <c r="BB264" s="1">
        <f t="shared" si="223"/>
        <v>30459.957984149645</v>
      </c>
      <c r="BC264" s="1">
        <f t="shared" si="223"/>
        <v>38923.160740587882</v>
      </c>
      <c r="BD264" s="1">
        <f t="shared" si="224"/>
        <v>205.78290483097294</v>
      </c>
      <c r="BE264" s="2">
        <f t="shared" ref="BE264:BG279" si="229">BE263</f>
        <v>0.40250950903973925</v>
      </c>
      <c r="BF264" s="2">
        <f t="shared" si="229"/>
        <v>0.31839023806359795</v>
      </c>
      <c r="BG264" s="2">
        <f t="shared" si="229"/>
        <v>0.18099193288069168</v>
      </c>
      <c r="BH264" s="2">
        <f t="shared" si="217"/>
        <v>0.20981845581661981</v>
      </c>
      <c r="BI264" s="2">
        <f t="shared" si="225"/>
        <v>1.6201390486741196E-2</v>
      </c>
      <c r="BJ264" s="2">
        <f t="shared" si="225"/>
        <v>1.0137234369419459E-2</v>
      </c>
      <c r="BK264" s="2">
        <f t="shared" si="225"/>
        <v>3.2758079767888806E-3</v>
      </c>
      <c r="BL264" s="2">
        <f t="shared" si="218"/>
        <v>2936.6621524725701</v>
      </c>
      <c r="BM264" s="2">
        <f t="shared" si="218"/>
        <v>1090.3801294940704</v>
      </c>
      <c r="BN264" s="2">
        <f t="shared" si="218"/>
        <v>132.12532378277146</v>
      </c>
      <c r="BO264" s="2">
        <f t="shared" si="226"/>
        <v>8939.2328848763373</v>
      </c>
      <c r="BP264" s="2">
        <f t="shared" si="226"/>
        <v>644.54034867648579</v>
      </c>
      <c r="BQ264" s="2">
        <f t="shared" si="226"/>
        <v>28.663953821478096</v>
      </c>
      <c r="BR264" s="11">
        <f t="shared" si="227"/>
        <v>2.7387714519533229E-2</v>
      </c>
      <c r="BS264" s="17">
        <f t="shared" si="215"/>
        <v>5.0522765477551779E-4</v>
      </c>
      <c r="BT264" s="17">
        <f t="shared" si="216"/>
        <v>2.4776695577921051E-3</v>
      </c>
      <c r="BU264" s="12">
        <f>(BU$3*temphigh!$I374+BU$4*temphigh!$I374^2+BU$5*temphigh!$I374^6)*(K264/K$56)^$BW$1</f>
        <v>-44.646460380915087</v>
      </c>
      <c r="BV264" s="12">
        <f>(BV$3*temphigh!$I374+BV$4*temphigh!$I374^2+BV$5*temphigh!$I374^6)*(L264/L$56)^$BW$1</f>
        <v>-29.139553397927195</v>
      </c>
      <c r="BW264" s="12">
        <f>(BW$3*temphigh!$I374+BW$4*temphigh!$I374^2+BW$5*temphigh!$I374^6)*(M264/M$56)^$BW$1</f>
        <v>-25.101754408977328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>
      <c r="A265" s="2">
        <f t="shared" si="200"/>
        <v>2219</v>
      </c>
      <c r="B265" s="5">
        <f t="shared" si="201"/>
        <v>1165.4037906820558</v>
      </c>
      <c r="C265" s="5">
        <f t="shared" si="201"/>
        <v>2964.160466135535</v>
      </c>
      <c r="D265" s="5">
        <f t="shared" si="201"/>
        <v>4369.927927766048</v>
      </c>
      <c r="E265" s="15">
        <f t="shared" si="202"/>
        <v>9.0753101794333311E-8</v>
      </c>
      <c r="F265" s="15">
        <f t="shared" si="202"/>
        <v>1.7878969602769838E-7</v>
      </c>
      <c r="G265" s="15">
        <f t="shared" si="202"/>
        <v>3.6499280450874916E-7</v>
      </c>
      <c r="H265" s="5">
        <f t="shared" si="203"/>
        <v>180265.29189441592</v>
      </c>
      <c r="I265" s="5">
        <f t="shared" si="203"/>
        <v>107626.05292251403</v>
      </c>
      <c r="J265" s="5">
        <f t="shared" si="203"/>
        <v>40378.517777598201</v>
      </c>
      <c r="K265" s="5">
        <f t="shared" si="204"/>
        <v>154680.54363279112</v>
      </c>
      <c r="L265" s="5">
        <f t="shared" si="204"/>
        <v>36309.1182653918</v>
      </c>
      <c r="M265" s="5">
        <f t="shared" si="204"/>
        <v>9240.0878103818322</v>
      </c>
      <c r="N265" s="15">
        <f t="shared" si="205"/>
        <v>-5.4871931113998906E-3</v>
      </c>
      <c r="O265" s="15">
        <f t="shared" si="205"/>
        <v>5.963041277334824E-4</v>
      </c>
      <c r="P265" s="15">
        <f t="shared" si="205"/>
        <v>1.1118123413529357E-3</v>
      </c>
      <c r="Q265" s="5">
        <f t="shared" si="206"/>
        <v>2657.5601644209019</v>
      </c>
      <c r="R265" s="5">
        <f t="shared" si="206"/>
        <v>4980.2351722255507</v>
      </c>
      <c r="S265" s="5">
        <f t="shared" si="206"/>
        <v>3429.1940209318391</v>
      </c>
      <c r="T265" s="5">
        <f t="shared" si="207"/>
        <v>14.742494999966352</v>
      </c>
      <c r="U265" s="5">
        <f t="shared" si="207"/>
        <v>46.273509405860104</v>
      </c>
      <c r="V265" s="5">
        <f t="shared" si="207"/>
        <v>84.926198624218415</v>
      </c>
      <c r="W265" s="15">
        <f t="shared" si="208"/>
        <v>-1.0734613539272964E-2</v>
      </c>
      <c r="X265" s="15">
        <f t="shared" si="208"/>
        <v>-1.217998157191269E-2</v>
      </c>
      <c r="Y265" s="15">
        <f t="shared" si="208"/>
        <v>-9.7425357312937999E-3</v>
      </c>
      <c r="Z265" s="5">
        <f t="shared" si="213"/>
        <v>1599.6401815661147</v>
      </c>
      <c r="AA265" s="5">
        <f t="shared" si="213"/>
        <v>10507.1182602689</v>
      </c>
      <c r="AB265" s="5">
        <f t="shared" si="213"/>
        <v>50991.814458386194</v>
      </c>
      <c r="AC265" s="16">
        <f t="shared" si="219"/>
        <v>0.99113185553794225</v>
      </c>
      <c r="AD265" s="16">
        <f t="shared" si="219"/>
        <v>3.0593894350602717</v>
      </c>
      <c r="AE265" s="16">
        <f t="shared" si="219"/>
        <v>17.999112749339268</v>
      </c>
      <c r="AF265" s="15">
        <f t="shared" si="220"/>
        <v>-4.0504037456468023E-3</v>
      </c>
      <c r="AG265" s="15">
        <f t="shared" si="220"/>
        <v>2.9673830763510267E-4</v>
      </c>
      <c r="AH265" s="15">
        <f t="shared" si="220"/>
        <v>9.7937136394747881E-3</v>
      </c>
      <c r="AI265" s="1">
        <f t="shared" si="228"/>
        <v>377321.39146403573</v>
      </c>
      <c r="AJ265" s="1">
        <f t="shared" si="228"/>
        <v>213035.1084137552</v>
      </c>
      <c r="AK265" s="1">
        <f t="shared" si="228"/>
        <v>79580.970604359638</v>
      </c>
      <c r="AL265" s="14">
        <f t="shared" si="209"/>
        <v>90.60337245732012</v>
      </c>
      <c r="AM265" s="14">
        <f t="shared" si="209"/>
        <v>22.108525165759524</v>
      </c>
      <c r="AN265" s="14">
        <f t="shared" si="209"/>
        <v>6.9349141977251572</v>
      </c>
      <c r="AO265" s="11">
        <f t="shared" si="210"/>
        <v>2.5238755737228792E-3</v>
      </c>
      <c r="AP265" s="11">
        <f t="shared" si="210"/>
        <v>3.1794175594580892E-3</v>
      </c>
      <c r="AQ265" s="11">
        <f t="shared" si="210"/>
        <v>2.8841328871688295E-3</v>
      </c>
      <c r="AR265" s="1">
        <f t="shared" si="214"/>
        <v>180265.29189441592</v>
      </c>
      <c r="AS265" s="1">
        <f t="shared" si="211"/>
        <v>107626.05292251403</v>
      </c>
      <c r="AT265" s="1">
        <f t="shared" si="212"/>
        <v>40378.517777598201</v>
      </c>
      <c r="AU265" s="1">
        <f t="shared" si="221"/>
        <v>36053.058378883186</v>
      </c>
      <c r="AV265" s="1">
        <f t="shared" si="221"/>
        <v>21525.210584502809</v>
      </c>
      <c r="AW265" s="1">
        <f t="shared" si="221"/>
        <v>8075.7035555196408</v>
      </c>
      <c r="AX265" s="1">
        <f t="shared" si="222"/>
        <v>123744.43490623291</v>
      </c>
      <c r="AY265" s="1">
        <f t="shared" si="222"/>
        <v>29047.294612313439</v>
      </c>
      <c r="AZ265" s="1">
        <f t="shared" si="222"/>
        <v>7392.0702483054656</v>
      </c>
      <c r="BA265" s="1">
        <f t="shared" si="223"/>
        <v>13665.494209865998</v>
      </c>
      <c r="BB265" s="1">
        <f t="shared" si="223"/>
        <v>30461.730444410863</v>
      </c>
      <c r="BC265" s="1">
        <f t="shared" si="223"/>
        <v>38928.030788170392</v>
      </c>
      <c r="BD265" s="1">
        <f t="shared" si="224"/>
        <v>199.78978448970739</v>
      </c>
      <c r="BE265" s="2">
        <f t="shared" si="229"/>
        <v>0.40250950903973925</v>
      </c>
      <c r="BF265" s="2">
        <f t="shared" si="229"/>
        <v>0.31839023806359795</v>
      </c>
      <c r="BG265" s="2">
        <f t="shared" si="229"/>
        <v>0.18099193288069168</v>
      </c>
      <c r="BH265" s="2">
        <f t="shared" si="217"/>
        <v>0.20948716778731435</v>
      </c>
      <c r="BI265" s="2">
        <f t="shared" si="225"/>
        <v>1.6201390486741196E-2</v>
      </c>
      <c r="BJ265" s="2">
        <f t="shared" si="225"/>
        <v>1.0137234369419459E-2</v>
      </c>
      <c r="BK265" s="2">
        <f t="shared" si="225"/>
        <v>3.2758079767888806E-3</v>
      </c>
      <c r="BL265" s="2">
        <f t="shared" si="218"/>
        <v>2920.5483851878148</v>
      </c>
      <c r="BM265" s="2">
        <f t="shared" si="218"/>
        <v>1091.0305227310669</v>
      </c>
      <c r="BN265" s="2">
        <f t="shared" si="218"/>
        <v>132.27227062676781</v>
      </c>
      <c r="BO265" s="2">
        <f t="shared" si="226"/>
        <v>9071.8519043812539</v>
      </c>
      <c r="BP265" s="2">
        <f t="shared" si="226"/>
        <v>652.26418439431689</v>
      </c>
      <c r="BQ265" s="2">
        <f t="shared" si="226"/>
        <v>28.66415348051202</v>
      </c>
      <c r="BR265" s="11">
        <f t="shared" si="227"/>
        <v>2.7309293307218624E-2</v>
      </c>
      <c r="BS265" s="17">
        <f t="shared" si="215"/>
        <v>4.9175948635106265E-4</v>
      </c>
      <c r="BT265" s="17">
        <f t="shared" si="216"/>
        <v>2.4055044250408785E-3</v>
      </c>
      <c r="BU265" s="12">
        <f>(BU$3*temphigh!$I375+BU$4*temphigh!$I375^2+BU$5*temphigh!$I375^6)*(K265/K$56)^$BW$1</f>
        <v>-45.033695612811826</v>
      </c>
      <c r="BV265" s="12">
        <f>(BV$3*temphigh!$I375+BV$4*temphigh!$I375^2+BV$5*temphigh!$I375^6)*(L265/L$56)^$BW$1</f>
        <v>-29.334847026654785</v>
      </c>
      <c r="BW265" s="12">
        <f>(BW$3*temphigh!$I375+BW$4*temphigh!$I375^2+BW$5*temphigh!$I375^6)*(M265/M$56)^$BW$1</f>
        <v>-25.256116294923164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>
      <c r="A266" s="2">
        <f t="shared" si="200"/>
        <v>2220</v>
      </c>
      <c r="B266" s="5">
        <f t="shared" ref="B266:D281" si="230">B265*(1+E266)</f>
        <v>1165.4038911578643</v>
      </c>
      <c r="C266" s="5">
        <f t="shared" si="230"/>
        <v>2964.1609695988163</v>
      </c>
      <c r="D266" s="5">
        <f t="shared" si="230"/>
        <v>4369.9294430086848</v>
      </c>
      <c r="E266" s="15">
        <f t="shared" ref="E266:G281" si="231">E265*$E$5</f>
        <v>8.6215446704616637E-8</v>
      </c>
      <c r="F266" s="15">
        <f t="shared" si="231"/>
        <v>1.6985021122631347E-7</v>
      </c>
      <c r="G266" s="15">
        <f t="shared" si="231"/>
        <v>3.467431642833117E-7</v>
      </c>
      <c r="H266" s="5">
        <f t="shared" si="203"/>
        <v>179253.41262488635</v>
      </c>
      <c r="I266" s="5">
        <f t="shared" si="203"/>
        <v>107685.35986264773</v>
      </c>
      <c r="J266" s="5">
        <f t="shared" si="203"/>
        <v>40421.935611362773</v>
      </c>
      <c r="K266" s="5">
        <f t="shared" si="204"/>
        <v>153812.26541709295</v>
      </c>
      <c r="L266" s="5">
        <f t="shared" si="204"/>
        <v>36329.120100796143</v>
      </c>
      <c r="M266" s="5">
        <f t="shared" si="204"/>
        <v>9250.0201979307876</v>
      </c>
      <c r="N266" s="15">
        <f t="shared" si="205"/>
        <v>-5.613364132980081E-3</v>
      </c>
      <c r="O266" s="15">
        <f t="shared" si="205"/>
        <v>5.5087637375672571E-4</v>
      </c>
      <c r="P266" s="15">
        <f t="shared" si="205"/>
        <v>1.074923502111691E-3</v>
      </c>
      <c r="Q266" s="5">
        <f t="shared" si="206"/>
        <v>2614.2747929669349</v>
      </c>
      <c r="R266" s="5">
        <f t="shared" si="206"/>
        <v>4922.286913842463</v>
      </c>
      <c r="S266" s="5">
        <f t="shared" si="206"/>
        <v>3399.4363634627316</v>
      </c>
      <c r="T266" s="5">
        <f t="shared" ref="T266:V281" si="232">T265*(1+W266)</f>
        <v>14.58424001353705</v>
      </c>
      <c r="U266" s="5">
        <f t="shared" si="232"/>
        <v>45.709898914028997</v>
      </c>
      <c r="V266" s="5">
        <f t="shared" si="232"/>
        <v>84.098802099599013</v>
      </c>
      <c r="W266" s="15">
        <f t="shared" si="208"/>
        <v>-1.0734613539272964E-2</v>
      </c>
      <c r="X266" s="15">
        <f t="shared" si="208"/>
        <v>-1.217998157191269E-2</v>
      </c>
      <c r="Y266" s="15">
        <f t="shared" si="208"/>
        <v>-9.7425357312937999E-3</v>
      </c>
      <c r="Z266" s="5">
        <f t="shared" si="213"/>
        <v>1567.4110274374643</v>
      </c>
      <c r="AA266" s="5">
        <f t="shared" si="213"/>
        <v>10388.41446140512</v>
      </c>
      <c r="AB266" s="5">
        <f t="shared" si="213"/>
        <v>51046.26815010843</v>
      </c>
      <c r="AC266" s="16">
        <f t="shared" si="219"/>
        <v>0.9871173713578415</v>
      </c>
      <c r="AD266" s="16">
        <f t="shared" si="219"/>
        <v>3.0602972731036284</v>
      </c>
      <c r="AE266" s="16">
        <f t="shared" si="219"/>
        <v>18.175390905370918</v>
      </c>
      <c r="AF266" s="15">
        <f t="shared" si="220"/>
        <v>-4.0504037456468023E-3</v>
      </c>
      <c r="AG266" s="15">
        <f t="shared" si="220"/>
        <v>2.9673830763510267E-4</v>
      </c>
      <c r="AH266" s="15">
        <f t="shared" si="220"/>
        <v>9.7937136394747881E-3</v>
      </c>
      <c r="AI266" s="1">
        <f t="shared" si="228"/>
        <v>375642.31069651531</v>
      </c>
      <c r="AJ266" s="1">
        <f t="shared" si="228"/>
        <v>213256.8081568825</v>
      </c>
      <c r="AK266" s="1">
        <f t="shared" si="228"/>
        <v>79698.577099443311</v>
      </c>
      <c r="AL266" s="14">
        <f t="shared" ref="AL266:AN281" si="233">AL265*(1+AO266)</f>
        <v>90.829757379575639</v>
      </c>
      <c r="AM266" s="14">
        <f t="shared" si="233"/>
        <v>22.178114476554001</v>
      </c>
      <c r="AN266" s="14">
        <f t="shared" si="233"/>
        <v>6.9547153996914366</v>
      </c>
      <c r="AO266" s="11">
        <f t="shared" ref="AO266:AQ281" si="234">AO$5*AO265</f>
        <v>2.4986368179856504E-3</v>
      </c>
      <c r="AP266" s="11">
        <f t="shared" si="234"/>
        <v>3.1476233838635083E-3</v>
      </c>
      <c r="AQ266" s="11">
        <f t="shared" si="234"/>
        <v>2.855291558297141E-3</v>
      </c>
      <c r="AR266" s="1">
        <f t="shared" si="214"/>
        <v>179253.41262488635</v>
      </c>
      <c r="AS266" s="1">
        <f t="shared" si="211"/>
        <v>107685.35986264773</v>
      </c>
      <c r="AT266" s="1">
        <f t="shared" si="212"/>
        <v>40421.935611362773</v>
      </c>
      <c r="AU266" s="1">
        <f t="shared" si="221"/>
        <v>35850.682524977274</v>
      </c>
      <c r="AV266" s="1">
        <f t="shared" si="221"/>
        <v>21537.071972529549</v>
      </c>
      <c r="AW266" s="1">
        <f t="shared" si="221"/>
        <v>8084.3871222725547</v>
      </c>
      <c r="AX266" s="1">
        <f t="shared" si="222"/>
        <v>123049.81233367436</v>
      </c>
      <c r="AY266" s="1">
        <f t="shared" si="222"/>
        <v>29063.296080636908</v>
      </c>
      <c r="AZ266" s="1">
        <f t="shared" si="222"/>
        <v>7400.0161583446306</v>
      </c>
      <c r="BA266" s="1">
        <f t="shared" si="223"/>
        <v>13658.935121783355</v>
      </c>
      <c r="BB266" s="1">
        <f t="shared" si="223"/>
        <v>30463.368054994258</v>
      </c>
      <c r="BC266" s="1">
        <f t="shared" si="223"/>
        <v>38932.739103227046</v>
      </c>
      <c r="BD266" s="1">
        <f t="shared" si="224"/>
        <v>193.97016672476545</v>
      </c>
      <c r="BE266" s="2">
        <f t="shared" si="229"/>
        <v>0.40250950903973925</v>
      </c>
      <c r="BF266" s="2">
        <f t="shared" si="229"/>
        <v>0.31839023806359795</v>
      </c>
      <c r="BG266" s="2">
        <f t="shared" si="229"/>
        <v>0.18099193288069168</v>
      </c>
      <c r="BH266" s="2">
        <f t="shared" si="217"/>
        <v>0.20915861004458272</v>
      </c>
      <c r="BI266" s="2">
        <f t="shared" si="225"/>
        <v>1.6201390486741196E-2</v>
      </c>
      <c r="BJ266" s="2">
        <f t="shared" si="225"/>
        <v>1.0137234369419459E-2</v>
      </c>
      <c r="BK266" s="2">
        <f t="shared" si="225"/>
        <v>3.2758079767888806E-3</v>
      </c>
      <c r="BL266" s="2">
        <f t="shared" si="218"/>
        <v>2904.1545340167277</v>
      </c>
      <c r="BM266" s="2">
        <f t="shared" si="218"/>
        <v>1091.6317310829352</v>
      </c>
      <c r="BN266" s="2">
        <f t="shared" si="218"/>
        <v>132.41449911294868</v>
      </c>
      <c r="BO266" s="2">
        <f t="shared" si="226"/>
        <v>9206.417697251969</v>
      </c>
      <c r="BP266" s="2">
        <f t="shared" si="226"/>
        <v>660.08085237668058</v>
      </c>
      <c r="BQ266" s="2">
        <f t="shared" si="226"/>
        <v>28.664364789863182</v>
      </c>
      <c r="BR266" s="11">
        <f t="shared" si="227"/>
        <v>2.7230217512510729E-2</v>
      </c>
      <c r="BS266" s="17">
        <f t="shared" si="215"/>
        <v>4.786868857848453E-4</v>
      </c>
      <c r="BT266" s="17">
        <f t="shared" si="216"/>
        <v>2.335441189360076E-3</v>
      </c>
      <c r="BU266" s="12">
        <f>(BU$3*temphigh!$I376+BU$4*temphigh!$I376^2+BU$5*temphigh!$I376^6)*(K266/K$56)^$BW$1</f>
        <v>-45.422477666385433</v>
      </c>
      <c r="BV266" s="12">
        <f>(BV$3*temphigh!$I376+BV$4*temphigh!$I376^2+BV$5*temphigh!$I376^6)*(L266/L$56)^$BW$1</f>
        <v>-29.529854593662691</v>
      </c>
      <c r="BW266" s="12">
        <f>(BW$3*temphigh!$I376+BW$4*temphigh!$I376^2+BW$5*temphigh!$I376^6)*(M266/M$56)^$BW$1</f>
        <v>-25.410146289268798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>
      <c r="A267" s="2">
        <f t="shared" si="200"/>
        <v>2221</v>
      </c>
      <c r="B267" s="5">
        <f t="shared" si="230"/>
        <v>1165.4039866098906</v>
      </c>
      <c r="C267" s="5">
        <f t="shared" si="230"/>
        <v>2964.1614478890151</v>
      </c>
      <c r="D267" s="5">
        <f t="shared" si="230"/>
        <v>4369.9308824896889</v>
      </c>
      <c r="E267" s="15">
        <f t="shared" si="231"/>
        <v>8.1904674369385801E-8</v>
      </c>
      <c r="F267" s="15">
        <f t="shared" si="231"/>
        <v>1.6135770066499779E-7</v>
      </c>
      <c r="G267" s="15">
        <f t="shared" si="231"/>
        <v>3.2940600606914611E-7</v>
      </c>
      <c r="H267" s="5">
        <f t="shared" si="203"/>
        <v>178224.17455109858</v>
      </c>
      <c r="I267" s="5">
        <f t="shared" si="203"/>
        <v>107739.85086544392</v>
      </c>
      <c r="J267" s="5">
        <f t="shared" si="203"/>
        <v>40463.924566188158</v>
      </c>
      <c r="K267" s="5">
        <f t="shared" si="204"/>
        <v>152929.09291441928</v>
      </c>
      <c r="L267" s="5">
        <f t="shared" si="204"/>
        <v>36347.497516430129</v>
      </c>
      <c r="M267" s="5">
        <f t="shared" si="204"/>
        <v>9259.6257593746122</v>
      </c>
      <c r="N267" s="15">
        <f t="shared" si="205"/>
        <v>-5.7418860601186061E-3</v>
      </c>
      <c r="O267" s="15">
        <f t="shared" si="205"/>
        <v>5.0585908998068696E-4</v>
      </c>
      <c r="P267" s="15">
        <f t="shared" si="205"/>
        <v>1.0384368075189165E-3</v>
      </c>
      <c r="Q267" s="5">
        <f t="shared" si="206"/>
        <v>2571.3620418612418</v>
      </c>
      <c r="R267" s="5">
        <f t="shared" si="206"/>
        <v>4864.7939905367966</v>
      </c>
      <c r="S267" s="5">
        <f t="shared" si="206"/>
        <v>3369.8140509828249</v>
      </c>
      <c r="T267" s="5">
        <f t="shared" si="232"/>
        <v>14.427683833227729</v>
      </c>
      <c r="U267" s="5">
        <f t="shared" si="232"/>
        <v>45.153153187602129</v>
      </c>
      <c r="V267" s="5">
        <f t="shared" si="232"/>
        <v>83.279466515184666</v>
      </c>
      <c r="W267" s="15">
        <f t="shared" si="208"/>
        <v>-1.0734613539272964E-2</v>
      </c>
      <c r="X267" s="15">
        <f t="shared" si="208"/>
        <v>-1.217998157191269E-2</v>
      </c>
      <c r="Y267" s="15">
        <f t="shared" si="208"/>
        <v>-9.7425357312937999E-3</v>
      </c>
      <c r="Z267" s="5">
        <f t="shared" si="213"/>
        <v>1535.6363648000113</v>
      </c>
      <c r="AA267" s="5">
        <f t="shared" si="213"/>
        <v>10270.58530997265</v>
      </c>
      <c r="AB267" s="5">
        <f t="shared" si="213"/>
        <v>51098.896104927589</v>
      </c>
      <c r="AC267" s="16">
        <f t="shared" si="219"/>
        <v>0.98311914745950069</v>
      </c>
      <c r="AD267" s="16">
        <f t="shared" si="219"/>
        <v>3.0612053805373094</v>
      </c>
      <c r="AE267" s="16">
        <f t="shared" si="219"/>
        <v>18.353395479183636</v>
      </c>
      <c r="AF267" s="15">
        <f t="shared" si="220"/>
        <v>-4.0504037456468023E-3</v>
      </c>
      <c r="AG267" s="15">
        <f t="shared" si="220"/>
        <v>2.9673830763510267E-4</v>
      </c>
      <c r="AH267" s="15">
        <f t="shared" si="220"/>
        <v>9.7937136394747881E-3</v>
      </c>
      <c r="AI267" s="1">
        <f t="shared" si="228"/>
        <v>373928.76215184102</v>
      </c>
      <c r="AJ267" s="1">
        <f t="shared" si="228"/>
        <v>213468.1993137238</v>
      </c>
      <c r="AK267" s="1">
        <f t="shared" si="228"/>
        <v>79813.106511771533</v>
      </c>
      <c r="AL267" s="14">
        <f t="shared" si="233"/>
        <v>91.054438449773372</v>
      </c>
      <c r="AM267" s="14">
        <f t="shared" si="233"/>
        <v>22.247224744773042</v>
      </c>
      <c r="AN267" s="14">
        <f t="shared" si="233"/>
        <v>6.9743745624608229</v>
      </c>
      <c r="AO267" s="11">
        <f t="shared" si="234"/>
        <v>2.4736504498057937E-3</v>
      </c>
      <c r="AP267" s="11">
        <f t="shared" si="234"/>
        <v>3.1161471500248733E-3</v>
      </c>
      <c r="AQ267" s="11">
        <f t="shared" si="234"/>
        <v>2.8267386427141697E-3</v>
      </c>
      <c r="AR267" s="1">
        <f t="shared" si="214"/>
        <v>178224.17455109858</v>
      </c>
      <c r="AS267" s="1">
        <f t="shared" si="211"/>
        <v>107739.85086544392</v>
      </c>
      <c r="AT267" s="1">
        <f t="shared" si="212"/>
        <v>40463.924566188158</v>
      </c>
      <c r="AU267" s="1">
        <f t="shared" si="221"/>
        <v>35644.834910219717</v>
      </c>
      <c r="AV267" s="1">
        <f t="shared" si="221"/>
        <v>21547.970173088786</v>
      </c>
      <c r="AW267" s="1">
        <f t="shared" si="221"/>
        <v>8092.7849132376323</v>
      </c>
      <c r="AX267" s="1">
        <f t="shared" si="222"/>
        <v>122343.27433153542</v>
      </c>
      <c r="AY267" s="1">
        <f t="shared" si="222"/>
        <v>29077.998013144104</v>
      </c>
      <c r="AZ267" s="1">
        <f t="shared" si="222"/>
        <v>7407.7006074996898</v>
      </c>
      <c r="BA267" s="1">
        <f t="shared" si="223"/>
        <v>13652.225338500592</v>
      </c>
      <c r="BB267" s="1">
        <f t="shared" si="223"/>
        <v>30464.872039379017</v>
      </c>
      <c r="BC267" s="1">
        <f t="shared" si="223"/>
        <v>38937.287470450035</v>
      </c>
      <c r="BD267" s="1">
        <f t="shared" si="224"/>
        <v>188.31905954539073</v>
      </c>
      <c r="BE267" s="2">
        <f t="shared" si="229"/>
        <v>0.40250950903973925</v>
      </c>
      <c r="BF267" s="2">
        <f t="shared" si="229"/>
        <v>0.31839023806359795</v>
      </c>
      <c r="BG267" s="2">
        <f t="shared" si="229"/>
        <v>0.18099193288069168</v>
      </c>
      <c r="BH267" s="2">
        <f t="shared" si="217"/>
        <v>0.20883277512109916</v>
      </c>
      <c r="BI267" s="2">
        <f t="shared" si="225"/>
        <v>1.6201390486741196E-2</v>
      </c>
      <c r="BJ267" s="2">
        <f t="shared" si="225"/>
        <v>1.0137234369419459E-2</v>
      </c>
      <c r="BK267" s="2">
        <f t="shared" si="225"/>
        <v>3.2758079767888806E-3</v>
      </c>
      <c r="BL267" s="2">
        <f t="shared" si="218"/>
        <v>2887.4794460794706</v>
      </c>
      <c r="BM267" s="2">
        <f t="shared" si="218"/>
        <v>1092.1841191493049</v>
      </c>
      <c r="BN267" s="2">
        <f t="shared" si="218"/>
        <v>132.5520468661027</v>
      </c>
      <c r="BO267" s="2">
        <f t="shared" si="226"/>
        <v>9342.9573096776621</v>
      </c>
      <c r="BP267" s="2">
        <f t="shared" si="226"/>
        <v>667.99146749069905</v>
      </c>
      <c r="BQ267" s="2">
        <f t="shared" si="226"/>
        <v>28.66458760335788</v>
      </c>
      <c r="BR267" s="11">
        <f t="shared" si="227"/>
        <v>2.7150435553010749E-2</v>
      </c>
      <c r="BS267" s="17">
        <f t="shared" si="215"/>
        <v>4.6599766792687375E-4</v>
      </c>
      <c r="BT267" s="17">
        <f t="shared" si="216"/>
        <v>2.2674186304466755E-3</v>
      </c>
      <c r="BU267" s="12">
        <f>(BU$3*temphigh!$I377+BU$4*temphigh!$I377^2+BU$5*temphigh!$I377^6)*(K267/K$56)^$BW$1</f>
        <v>-45.812861341598065</v>
      </c>
      <c r="BV267" s="12">
        <f>(BV$3*temphigh!$I377+BV$4*temphigh!$I377^2+BV$5*temphigh!$I377^6)*(L267/L$56)^$BW$1</f>
        <v>-29.724575656567104</v>
      </c>
      <c r="BW267" s="12">
        <f>(BW$3*temphigh!$I377+BW$4*temphigh!$I377^2+BW$5*temphigh!$I377^6)*(M267/M$56)^$BW$1</f>
        <v>-25.563843476173481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>
      <c r="A268" s="2">
        <f t="shared" si="200"/>
        <v>2222</v>
      </c>
      <c r="B268" s="5">
        <f t="shared" si="230"/>
        <v>1165.4040772893229</v>
      </c>
      <c r="C268" s="5">
        <f t="shared" si="230"/>
        <v>2964.1619022647774</v>
      </c>
      <c r="D268" s="5">
        <f t="shared" si="230"/>
        <v>4369.932249997094</v>
      </c>
      <c r="E268" s="15">
        <f t="shared" si="231"/>
        <v>7.7809440650916511E-8</v>
      </c>
      <c r="F268" s="15">
        <f t="shared" si="231"/>
        <v>1.5328981563174789E-7</v>
      </c>
      <c r="G268" s="15">
        <f t="shared" si="231"/>
        <v>3.1293570576568881E-7</v>
      </c>
      <c r="H268" s="5">
        <f t="shared" si="203"/>
        <v>177177.49631068681</v>
      </c>
      <c r="I268" s="5">
        <f t="shared" si="203"/>
        <v>107789.56197426688</v>
      </c>
      <c r="J268" s="5">
        <f t="shared" si="203"/>
        <v>40504.496143658711</v>
      </c>
      <c r="K268" s="5">
        <f t="shared" si="204"/>
        <v>152030.95626951437</v>
      </c>
      <c r="L268" s="5">
        <f t="shared" si="204"/>
        <v>36364.262657822408</v>
      </c>
      <c r="M268" s="5">
        <f t="shared" si="204"/>
        <v>9268.9071194835215</v>
      </c>
      <c r="N268" s="15">
        <f t="shared" si="205"/>
        <v>-5.8728959139744408E-3</v>
      </c>
      <c r="O268" s="15">
        <f t="shared" si="205"/>
        <v>4.6124609774578218E-4</v>
      </c>
      <c r="P268" s="15">
        <f t="shared" si="205"/>
        <v>1.0023472168421144E-3</v>
      </c>
      <c r="Q268" s="5">
        <f t="shared" si="206"/>
        <v>2528.8204262757095</v>
      </c>
      <c r="R268" s="5">
        <f t="shared" si="206"/>
        <v>4807.7581633439422</v>
      </c>
      <c r="S268" s="5">
        <f t="shared" si="206"/>
        <v>3340.3293786324102</v>
      </c>
      <c r="T268" s="5">
        <f t="shared" si="232"/>
        <v>14.272808223011213</v>
      </c>
      <c r="U268" s="5">
        <f t="shared" si="232"/>
        <v>44.603188613863381</v>
      </c>
      <c r="V268" s="5">
        <f t="shared" si="232"/>
        <v>82.468113336977396</v>
      </c>
      <c r="W268" s="15">
        <f t="shared" si="208"/>
        <v>-1.0734613539272964E-2</v>
      </c>
      <c r="X268" s="15">
        <f t="shared" si="208"/>
        <v>-1.217998157191269E-2</v>
      </c>
      <c r="Y268" s="15">
        <f t="shared" si="208"/>
        <v>-9.7425357312937999E-3</v>
      </c>
      <c r="Z268" s="5">
        <f t="shared" si="213"/>
        <v>1504.3113802650571</v>
      </c>
      <c r="AA268" s="5">
        <f t="shared" si="213"/>
        <v>10153.635675135387</v>
      </c>
      <c r="AB268" s="5">
        <f t="shared" si="213"/>
        <v>51149.713083622402</v>
      </c>
      <c r="AC268" s="16">
        <f t="shared" si="219"/>
        <v>0.97913711798221359</v>
      </c>
      <c r="AD268" s="16">
        <f t="shared" si="219"/>
        <v>3.0621137574412534</v>
      </c>
      <c r="AE268" s="16">
        <f t="shared" si="219"/>
        <v>18.533143378818792</v>
      </c>
      <c r="AF268" s="15">
        <f t="shared" si="220"/>
        <v>-4.0504037456468023E-3</v>
      </c>
      <c r="AG268" s="15">
        <f t="shared" si="220"/>
        <v>2.9673830763510267E-4</v>
      </c>
      <c r="AH268" s="15">
        <f t="shared" si="220"/>
        <v>9.7937136394747881E-3</v>
      </c>
      <c r="AI268" s="1">
        <f t="shared" si="228"/>
        <v>372180.72084687662</v>
      </c>
      <c r="AJ268" s="1">
        <f t="shared" si="228"/>
        <v>213669.34955544019</v>
      </c>
      <c r="AK268" s="1">
        <f t="shared" si="228"/>
        <v>79924.580773832015</v>
      </c>
      <c r="AL268" s="14">
        <f t="shared" si="233"/>
        <v>91.277422933875187</v>
      </c>
      <c r="AM268" s="14">
        <f t="shared" si="233"/>
        <v>22.315857114497586</v>
      </c>
      <c r="AN268" s="14">
        <f t="shared" si="233"/>
        <v>6.9938921492044486</v>
      </c>
      <c r="AO268" s="11">
        <f t="shared" si="234"/>
        <v>2.4489139453077358E-3</v>
      </c>
      <c r="AP268" s="11">
        <f t="shared" si="234"/>
        <v>3.0849856785246247E-3</v>
      </c>
      <c r="AQ268" s="11">
        <f t="shared" si="234"/>
        <v>2.7984712562870279E-3</v>
      </c>
      <c r="AR268" s="1">
        <f t="shared" si="214"/>
        <v>177177.49631068681</v>
      </c>
      <c r="AS268" s="1">
        <f t="shared" si="211"/>
        <v>107789.56197426688</v>
      </c>
      <c r="AT268" s="1">
        <f t="shared" si="212"/>
        <v>40504.496143658711</v>
      </c>
      <c r="AU268" s="1">
        <f t="shared" si="221"/>
        <v>35435.49926213736</v>
      </c>
      <c r="AV268" s="1">
        <f t="shared" si="221"/>
        <v>21557.912394853378</v>
      </c>
      <c r="AW268" s="1">
        <f t="shared" si="221"/>
        <v>8100.8992287317424</v>
      </c>
      <c r="AX268" s="1">
        <f t="shared" si="222"/>
        <v>121624.7650156115</v>
      </c>
      <c r="AY268" s="1">
        <f t="shared" si="222"/>
        <v>29091.410126257924</v>
      </c>
      <c r="AZ268" s="1">
        <f t="shared" si="222"/>
        <v>7415.1256955868184</v>
      </c>
      <c r="BA268" s="1">
        <f t="shared" si="223"/>
        <v>13645.361926970583</v>
      </c>
      <c r="BB268" s="1">
        <f t="shared" si="223"/>
        <v>30466.243602231367</v>
      </c>
      <c r="BC268" s="1">
        <f t="shared" si="223"/>
        <v>38941.677650976628</v>
      </c>
      <c r="BD268" s="1">
        <f t="shared" si="224"/>
        <v>182.83161320631109</v>
      </c>
      <c r="BE268" s="2">
        <f t="shared" si="229"/>
        <v>0.40250950903973925</v>
      </c>
      <c r="BF268" s="2">
        <f t="shared" si="229"/>
        <v>0.31839023806359795</v>
      </c>
      <c r="BG268" s="2">
        <f t="shared" si="229"/>
        <v>0.18099193288069168</v>
      </c>
      <c r="BH268" s="2">
        <f t="shared" si="217"/>
        <v>0.20850965508412184</v>
      </c>
      <c r="BI268" s="2">
        <f t="shared" si="225"/>
        <v>1.6201390486741196E-2</v>
      </c>
      <c r="BJ268" s="2">
        <f t="shared" si="225"/>
        <v>1.0137234369419459E-2</v>
      </c>
      <c r="BK268" s="2">
        <f t="shared" si="225"/>
        <v>3.2758079767888806E-3</v>
      </c>
      <c r="BL268" s="2">
        <f t="shared" si="218"/>
        <v>2870.5218031925847</v>
      </c>
      <c r="BM268" s="2">
        <f t="shared" si="218"/>
        <v>1092.688052310207</v>
      </c>
      <c r="BN268" s="2">
        <f t="shared" si="218"/>
        <v>132.68495156321165</v>
      </c>
      <c r="BO268" s="2">
        <f t="shared" si="226"/>
        <v>9481.4980446852824</v>
      </c>
      <c r="BP268" s="2">
        <f t="shared" si="226"/>
        <v>675.99715797957606</v>
      </c>
      <c r="BQ268" s="2">
        <f t="shared" si="226"/>
        <v>28.66482177686591</v>
      </c>
      <c r="BR268" s="11">
        <f t="shared" si="227"/>
        <v>2.7069893089764346E-2</v>
      </c>
      <c r="BS268" s="17">
        <f t="shared" si="215"/>
        <v>4.536800567834874E-4</v>
      </c>
      <c r="BT268" s="17">
        <f t="shared" si="216"/>
        <v>2.2013773111132771E-3</v>
      </c>
      <c r="BU268" s="12">
        <f>(BU$3*temphigh!$I378+BU$4*temphigh!$I378^2+BU$5*temphigh!$I378^6)*(K268/K$56)^$BW$1</f>
        <v>-46.204904387488476</v>
      </c>
      <c r="BV268" s="12">
        <f>(BV$3*temphigh!$I378+BV$4*temphigh!$I378^2+BV$5*temphigh!$I378^6)*(L268/L$56)^$BW$1</f>
        <v>-29.919009887975985</v>
      </c>
      <c r="BW268" s="12">
        <f>(BW$3*temphigh!$I378+BW$4*temphigh!$I378^2+BW$5*temphigh!$I378^6)*(M268/M$56)^$BW$1</f>
        <v>-25.717207025540937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>
      <c r="A269" s="2">
        <f t="shared" si="200"/>
        <v>2223</v>
      </c>
      <c r="B269" s="5">
        <f t="shared" si="230"/>
        <v>1165.4041634347905</v>
      </c>
      <c r="C269" s="5">
        <f t="shared" si="230"/>
        <v>2964.1623339218177</v>
      </c>
      <c r="D269" s="5">
        <f t="shared" si="230"/>
        <v>4369.9335491295351</v>
      </c>
      <c r="E269" s="15">
        <f t="shared" si="231"/>
        <v>7.3918968618370677E-8</v>
      </c>
      <c r="F269" s="15">
        <f t="shared" si="231"/>
        <v>1.4562532485016048E-7</v>
      </c>
      <c r="G269" s="15">
        <f t="shared" si="231"/>
        <v>2.9728892047740438E-7</v>
      </c>
      <c r="H269" s="5">
        <f t="shared" si="203"/>
        <v>176113.28572831347</v>
      </c>
      <c r="I269" s="5">
        <f t="shared" si="203"/>
        <v>107834.52929752818</v>
      </c>
      <c r="J269" s="5">
        <f t="shared" si="203"/>
        <v>40543.661858256586</v>
      </c>
      <c r="K269" s="5">
        <f t="shared" si="204"/>
        <v>151117.77635087178</v>
      </c>
      <c r="L269" s="5">
        <f t="shared" si="204"/>
        <v>36379.427693102996</v>
      </c>
      <c r="M269" s="5">
        <f t="shared" si="204"/>
        <v>9277.8669063131729</v>
      </c>
      <c r="N269" s="15">
        <f t="shared" si="205"/>
        <v>-6.0065393328431194E-3</v>
      </c>
      <c r="O269" s="15">
        <f t="shared" si="205"/>
        <v>4.1703128764880582E-4</v>
      </c>
      <c r="P269" s="15">
        <f t="shared" si="205"/>
        <v>9.6664975861271429E-4</v>
      </c>
      <c r="Q269" s="5">
        <f t="shared" si="206"/>
        <v>2486.6482937198198</v>
      </c>
      <c r="R269" s="5">
        <f t="shared" si="206"/>
        <v>4751.1810142945533</v>
      </c>
      <c r="S269" s="5">
        <f t="shared" si="206"/>
        <v>3310.984555260929</v>
      </c>
      <c r="T269" s="5">
        <f t="shared" si="232"/>
        <v>14.11959514261703</v>
      </c>
      <c r="U269" s="5">
        <f t="shared" si="232"/>
        <v>44.059922598497977</v>
      </c>
      <c r="V269" s="5">
        <f t="shared" si="232"/>
        <v>81.664664796099501</v>
      </c>
      <c r="W269" s="15">
        <f t="shared" si="208"/>
        <v>-1.0734613539272964E-2</v>
      </c>
      <c r="X269" s="15">
        <f t="shared" si="208"/>
        <v>-1.217998157191269E-2</v>
      </c>
      <c r="Y269" s="15">
        <f t="shared" si="208"/>
        <v>-9.7425357312937999E-3</v>
      </c>
      <c r="Z269" s="5">
        <f t="shared" si="213"/>
        <v>1473.4312042646957</v>
      </c>
      <c r="AA269" s="5">
        <f t="shared" si="213"/>
        <v>10037.570047914402</v>
      </c>
      <c r="AB269" s="5">
        <f t="shared" si="213"/>
        <v>51198.733864520706</v>
      </c>
      <c r="AC269" s="16">
        <f t="shared" si="219"/>
        <v>0.9751712173320366</v>
      </c>
      <c r="AD269" s="16">
        <f t="shared" si="219"/>
        <v>3.0630224038954226</v>
      </c>
      <c r="AE269" s="16">
        <f t="shared" si="219"/>
        <v>18.714651677910272</v>
      </c>
      <c r="AF269" s="15">
        <f t="shared" si="220"/>
        <v>-4.0504037456468023E-3</v>
      </c>
      <c r="AG269" s="15">
        <f t="shared" si="220"/>
        <v>2.9673830763510267E-4</v>
      </c>
      <c r="AH269" s="15">
        <f t="shared" si="220"/>
        <v>9.7937136394747881E-3</v>
      </c>
      <c r="AI269" s="1">
        <f t="shared" si="228"/>
        <v>370398.14802432631</v>
      </c>
      <c r="AJ269" s="1">
        <f t="shared" si="228"/>
        <v>213860.32699474954</v>
      </c>
      <c r="AK269" s="1">
        <f t="shared" si="228"/>
        <v>80033.021925180554</v>
      </c>
      <c r="AL269" s="14">
        <f t="shared" si="233"/>
        <v>91.49871818225057</v>
      </c>
      <c r="AM269" s="14">
        <f t="shared" si="233"/>
        <v>22.384012773103787</v>
      </c>
      <c r="AN269" s="14">
        <f t="shared" si="233"/>
        <v>7.0132686332920775</v>
      </c>
      <c r="AO269" s="11">
        <f t="shared" si="234"/>
        <v>2.4244248058546583E-3</v>
      </c>
      <c r="AP269" s="11">
        <f t="shared" si="234"/>
        <v>3.0541358217393783E-3</v>
      </c>
      <c r="AQ269" s="11">
        <f t="shared" si="234"/>
        <v>2.7704865437241577E-3</v>
      </c>
      <c r="AR269" s="1">
        <f t="shared" si="214"/>
        <v>176113.28572831347</v>
      </c>
      <c r="AS269" s="1">
        <f t="shared" si="211"/>
        <v>107834.52929752818</v>
      </c>
      <c r="AT269" s="1">
        <f t="shared" si="212"/>
        <v>40543.661858256586</v>
      </c>
      <c r="AU269" s="1">
        <f t="shared" si="221"/>
        <v>35222.657145662692</v>
      </c>
      <c r="AV269" s="1">
        <f t="shared" si="221"/>
        <v>21566.905859505638</v>
      </c>
      <c r="AW269" s="1">
        <f t="shared" si="221"/>
        <v>8108.7323716513174</v>
      </c>
      <c r="AX269" s="1">
        <f t="shared" si="222"/>
        <v>120894.2210806974</v>
      </c>
      <c r="AY269" s="1">
        <f t="shared" si="222"/>
        <v>29103.542154482395</v>
      </c>
      <c r="AZ269" s="1">
        <f t="shared" si="222"/>
        <v>7422.2935250505388</v>
      </c>
      <c r="BA269" s="1">
        <f t="shared" si="223"/>
        <v>13638.341782084855</v>
      </c>
      <c r="BB269" s="1">
        <f t="shared" si="223"/>
        <v>30467.48392963826</v>
      </c>
      <c r="BC269" s="1">
        <f t="shared" si="223"/>
        <v>38945.911382772472</v>
      </c>
      <c r="BD269" s="1">
        <f t="shared" si="224"/>
        <v>177.50311620229854</v>
      </c>
      <c r="BE269" s="2">
        <f t="shared" si="229"/>
        <v>0.40250950903973925</v>
      </c>
      <c r="BF269" s="2">
        <f t="shared" si="229"/>
        <v>0.31839023806359795</v>
      </c>
      <c r="BG269" s="2">
        <f t="shared" si="229"/>
        <v>0.18099193288069168</v>
      </c>
      <c r="BH269" s="2">
        <f t="shared" si="217"/>
        <v>0.20818924153731483</v>
      </c>
      <c r="BI269" s="2">
        <f t="shared" si="225"/>
        <v>1.6201390486741196E-2</v>
      </c>
      <c r="BJ269" s="2">
        <f t="shared" si="225"/>
        <v>1.0137234369419459E-2</v>
      </c>
      <c r="BK269" s="2">
        <f t="shared" si="225"/>
        <v>3.2758079767888806E-3</v>
      </c>
      <c r="BL269" s="2">
        <f t="shared" si="218"/>
        <v>2853.2801119874316</v>
      </c>
      <c r="BM269" s="2">
        <f t="shared" si="218"/>
        <v>1093.1438966050723</v>
      </c>
      <c r="BN269" s="2">
        <f t="shared" si="218"/>
        <v>132.81325092350801</v>
      </c>
      <c r="BO269" s="2">
        <f t="shared" si="226"/>
        <v>9622.0674529903863</v>
      </c>
      <c r="BP269" s="2">
        <f t="shared" si="226"/>
        <v>684.09906562295544</v>
      </c>
      <c r="BQ269" s="2">
        <f t="shared" si="226"/>
        <v>28.665067168280572</v>
      </c>
      <c r="BR269" s="11">
        <f t="shared" si="227"/>
        <v>2.6988532799259141E-2</v>
      </c>
      <c r="BS269" s="17">
        <f t="shared" si="215"/>
        <v>4.4172267129617481E-4</v>
      </c>
      <c r="BT269" s="17">
        <f t="shared" si="216"/>
        <v>2.1372595253526961E-3</v>
      </c>
      <c r="BU269" s="12">
        <f>(BU$3*temphigh!$I379+BU$4*temphigh!$I379^2+BU$5*temphigh!$I379^6)*(K269/K$56)^$BW$1</f>
        <v>-46.598667680433728</v>
      </c>
      <c r="BV269" s="12">
        <f>(BV$3*temphigh!$I379+BV$4*temphigh!$I379^2+BV$5*temphigh!$I379^6)*(L269/L$56)^$BW$1</f>
        <v>-30.113157072365972</v>
      </c>
      <c r="BW269" s="12">
        <f>(BW$3*temphigh!$I379+BW$4*temphigh!$I379^2+BW$5*temphigh!$I379^6)*(M269/M$56)^$BW$1</f>
        <v>-25.870236190305587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>
      <c r="A270" s="2">
        <f t="shared" si="200"/>
        <v>2224</v>
      </c>
      <c r="B270" s="5">
        <f t="shared" si="230"/>
        <v>1165.4042452729907</v>
      </c>
      <c r="C270" s="5">
        <f t="shared" si="230"/>
        <v>2964.1627439960653</v>
      </c>
      <c r="D270" s="5">
        <f t="shared" si="230"/>
        <v>4369.9347833057209</v>
      </c>
      <c r="E270" s="15">
        <f t="shared" si="231"/>
        <v>7.0223020187452136E-8</v>
      </c>
      <c r="F270" s="15">
        <f t="shared" si="231"/>
        <v>1.3834405860765245E-7</v>
      </c>
      <c r="G270" s="15">
        <f t="shared" si="231"/>
        <v>2.8242447445353414E-7</v>
      </c>
      <c r="H270" s="5">
        <f t="shared" si="203"/>
        <v>175031.43915762813</v>
      </c>
      <c r="I270" s="5">
        <f t="shared" si="203"/>
        <v>107874.78899710007</v>
      </c>
      <c r="J270" s="5">
        <f t="shared" si="203"/>
        <v>40581.433234424396</v>
      </c>
      <c r="K270" s="5">
        <f t="shared" si="204"/>
        <v>150189.46418598967</v>
      </c>
      <c r="L270" s="5">
        <f t="shared" si="204"/>
        <v>36393.00480906498</v>
      </c>
      <c r="M270" s="5">
        <f t="shared" si="204"/>
        <v>9286.5077505174559</v>
      </c>
      <c r="N270" s="15">
        <f t="shared" si="205"/>
        <v>-6.1429713121685658E-3</v>
      </c>
      <c r="O270" s="15">
        <f t="shared" si="205"/>
        <v>3.7320861879752698E-4</v>
      </c>
      <c r="P270" s="15">
        <f t="shared" si="205"/>
        <v>9.3133953003832204E-4</v>
      </c>
      <c r="Q270" s="5">
        <f t="shared" si="206"/>
        <v>2444.8438234448604</v>
      </c>
      <c r="R270" s="5">
        <f t="shared" si="206"/>
        <v>4695.0639510132614</v>
      </c>
      <c r="S270" s="5">
        <f t="shared" si="206"/>
        <v>3281.7817050023104</v>
      </c>
      <c r="T270" s="5">
        <f t="shared" si="232"/>
        <v>13.96802674543004</v>
      </c>
      <c r="U270" s="5">
        <f t="shared" si="232"/>
        <v>43.523273553188375</v>
      </c>
      <c r="V270" s="5">
        <f t="shared" si="232"/>
        <v>80.869043881339365</v>
      </c>
      <c r="W270" s="15">
        <f t="shared" si="208"/>
        <v>-1.0734613539272964E-2</v>
      </c>
      <c r="X270" s="15">
        <f t="shared" si="208"/>
        <v>-1.217998157191269E-2</v>
      </c>
      <c r="Y270" s="15">
        <f t="shared" si="208"/>
        <v>-9.7425357312937999E-3</v>
      </c>
      <c r="Z270" s="5">
        <f t="shared" si="213"/>
        <v>1442.9909125920808</v>
      </c>
      <c r="AA270" s="5">
        <f t="shared" si="213"/>
        <v>9922.3925503498576</v>
      </c>
      <c r="AB270" s="5">
        <f t="shared" si="213"/>
        <v>51245.973239658975</v>
      </c>
      <c r="AC270" s="16">
        <f t="shared" si="219"/>
        <v>0.97122138018070792</v>
      </c>
      <c r="AD270" s="16">
        <f t="shared" si="219"/>
        <v>3.0639313199798028</v>
      </c>
      <c r="AE270" s="16">
        <f t="shared" si="219"/>
        <v>18.897937617306241</v>
      </c>
      <c r="AF270" s="15">
        <f t="shared" si="220"/>
        <v>-4.0504037456468023E-3</v>
      </c>
      <c r="AG270" s="15">
        <f t="shared" si="220"/>
        <v>2.9673830763510267E-4</v>
      </c>
      <c r="AH270" s="15">
        <f t="shared" si="220"/>
        <v>9.7937136394747881E-3</v>
      </c>
      <c r="AI270" s="1">
        <f t="shared" si="228"/>
        <v>368580.9903675564</v>
      </c>
      <c r="AJ270" s="1">
        <f t="shared" si="228"/>
        <v>214041.20015478024</v>
      </c>
      <c r="AK270" s="1">
        <f t="shared" si="228"/>
        <v>80138.452104313823</v>
      </c>
      <c r="AL270" s="14">
        <f t="shared" si="233"/>
        <v>91.718331626694862</v>
      </c>
      <c r="AM270" s="14">
        <f t="shared" si="233"/>
        <v>22.451692950195948</v>
      </c>
      <c r="AN270" s="14">
        <f t="shared" si="233"/>
        <v>7.0325044980043758</v>
      </c>
      <c r="AO270" s="11">
        <f t="shared" si="234"/>
        <v>2.4001805577961118E-3</v>
      </c>
      <c r="AP270" s="11">
        <f t="shared" si="234"/>
        <v>3.0235944635219844E-3</v>
      </c>
      <c r="AQ270" s="11">
        <f t="shared" si="234"/>
        <v>2.7427816782869159E-3</v>
      </c>
      <c r="AR270" s="1">
        <f t="shared" si="214"/>
        <v>175031.43915762813</v>
      </c>
      <c r="AS270" s="1">
        <f t="shared" si="211"/>
        <v>107874.78899710007</v>
      </c>
      <c r="AT270" s="1">
        <f t="shared" si="212"/>
        <v>40581.433234424396</v>
      </c>
      <c r="AU270" s="1">
        <f t="shared" si="221"/>
        <v>35006.287831525631</v>
      </c>
      <c r="AV270" s="1">
        <f t="shared" si="221"/>
        <v>21574.957799420015</v>
      </c>
      <c r="AW270" s="1">
        <f t="shared" si="221"/>
        <v>8116.2866468848797</v>
      </c>
      <c r="AX270" s="1">
        <f t="shared" si="222"/>
        <v>120151.57134879171</v>
      </c>
      <c r="AY270" s="1">
        <f t="shared" si="222"/>
        <v>29114.403847251993</v>
      </c>
      <c r="AZ270" s="1">
        <f t="shared" si="222"/>
        <v>7429.2062004139643</v>
      </c>
      <c r="BA270" s="1">
        <f t="shared" si="223"/>
        <v>13631.161615592653</v>
      </c>
      <c r="BB270" s="1">
        <f t="shared" si="223"/>
        <v>30468.594189337346</v>
      </c>
      <c r="BC270" s="1">
        <f t="shared" si="223"/>
        <v>38949.990381008203</v>
      </c>
      <c r="BD270" s="1">
        <f t="shared" si="224"/>
        <v>172.32899137283511</v>
      </c>
      <c r="BE270" s="2">
        <f t="shared" si="229"/>
        <v>0.40250950903973925</v>
      </c>
      <c r="BF270" s="2">
        <f t="shared" si="229"/>
        <v>0.31839023806359795</v>
      </c>
      <c r="BG270" s="2">
        <f t="shared" si="229"/>
        <v>0.18099193288069168</v>
      </c>
      <c r="BH270" s="2">
        <f t="shared" si="217"/>
        <v>0.20787152562212458</v>
      </c>
      <c r="BI270" s="2">
        <f t="shared" si="225"/>
        <v>1.6201390486741196E-2</v>
      </c>
      <c r="BJ270" s="2">
        <f t="shared" si="225"/>
        <v>1.0137234369419459E-2</v>
      </c>
      <c r="BK270" s="2">
        <f t="shared" si="225"/>
        <v>3.2758079767888806E-3</v>
      </c>
      <c r="BL270" s="2">
        <f t="shared" si="218"/>
        <v>2835.7526932490168</v>
      </c>
      <c r="BM270" s="2">
        <f t="shared" si="218"/>
        <v>1093.5520186152748</v>
      </c>
      <c r="BN270" s="2">
        <f t="shared" si="218"/>
        <v>132.93698269885283</v>
      </c>
      <c r="BO270" s="2">
        <f t="shared" si="226"/>
        <v>9764.6933223302894</v>
      </c>
      <c r="BP270" s="2">
        <f t="shared" si="226"/>
        <v>692.29834589916652</v>
      </c>
      <c r="BQ270" s="2">
        <f t="shared" si="226"/>
        <v>28.665323637499089</v>
      </c>
      <c r="BR270" s="11">
        <f t="shared" si="227"/>
        <v>2.6906294122628099E-2</v>
      </c>
      <c r="BS270" s="17">
        <f t="shared" si="215"/>
        <v>4.3011451168999213E-4</v>
      </c>
      <c r="BT270" s="17">
        <f t="shared" si="216"/>
        <v>2.0750092479152387E-3</v>
      </c>
      <c r="BU270" s="12">
        <f>(BU$3*temphigh!$I380+BU$4*temphigh!$I380^2+BU$5*temphigh!$I380^6)*(K270/K$56)^$BW$1</f>
        <v>-46.994215418084764</v>
      </c>
      <c r="BV270" s="12">
        <f>(BV$3*temphigh!$I380+BV$4*temphigh!$I380^2+BV$5*temphigh!$I380^6)*(L270/L$56)^$BW$1</f>
        <v>-30.307017103013514</v>
      </c>
      <c r="BW270" s="12">
        <f>(BW$3*temphigh!$I380+BW$4*temphigh!$I380^2+BW$5*temphigh!$I380^6)*(M270/M$56)^$BW$1</f>
        <v>-26.022930303761857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>
      <c r="A271" s="2">
        <f t="shared" si="200"/>
        <v>2225</v>
      </c>
      <c r="B271" s="5">
        <f t="shared" si="230"/>
        <v>1165.4043230192863</v>
      </c>
      <c r="C271" s="5">
        <f t="shared" si="230"/>
        <v>2964.1631335666543</v>
      </c>
      <c r="D271" s="5">
        <f t="shared" si="230"/>
        <v>4369.9359557734288</v>
      </c>
      <c r="E271" s="15">
        <f t="shared" si="231"/>
        <v>6.6711869178079529E-8</v>
      </c>
      <c r="F271" s="15">
        <f t="shared" si="231"/>
        <v>1.3142685567726982E-7</v>
      </c>
      <c r="G271" s="15">
        <f t="shared" si="231"/>
        <v>2.6830325073085743E-7</v>
      </c>
      <c r="H271" s="5">
        <f t="shared" si="203"/>
        <v>173931.84077005528</v>
      </c>
      <c r="I271" s="5">
        <f t="shared" si="203"/>
        <v>107910.37727707489</v>
      </c>
      <c r="J271" s="5">
        <f t="shared" si="203"/>
        <v>40617.821803722938</v>
      </c>
      <c r="K271" s="5">
        <f t="shared" si="204"/>
        <v>149245.9203510067</v>
      </c>
      <c r="L271" s="5">
        <f t="shared" si="204"/>
        <v>36405.006207344202</v>
      </c>
      <c r="M271" s="5">
        <f t="shared" si="204"/>
        <v>9294.8322846836891</v>
      </c>
      <c r="N271" s="15">
        <f t="shared" si="205"/>
        <v>-6.2823570221577363E-3</v>
      </c>
      <c r="O271" s="15">
        <f t="shared" si="205"/>
        <v>3.2977211808105089E-4</v>
      </c>
      <c r="P271" s="15">
        <f t="shared" si="205"/>
        <v>8.9641169639564922E-4</v>
      </c>
      <c r="Q271" s="5">
        <f t="shared" si="206"/>
        <v>2403.405025437055</v>
      </c>
      <c r="R271" s="5">
        <f t="shared" si="206"/>
        <v>4639.4082112574888</v>
      </c>
      <c r="S271" s="5">
        <f t="shared" si="206"/>
        <v>3252.722868840699</v>
      </c>
      <c r="T271" s="5">
        <f t="shared" si="232"/>
        <v>13.81808537641162</v>
      </c>
      <c r="U271" s="5">
        <f t="shared" si="232"/>
        <v>42.993160883361227</v>
      </c>
      <c r="V271" s="5">
        <f t="shared" si="232"/>
        <v>80.081174331769844</v>
      </c>
      <c r="W271" s="15">
        <f t="shared" si="208"/>
        <v>-1.0734613539272964E-2</v>
      </c>
      <c r="X271" s="15">
        <f t="shared" si="208"/>
        <v>-1.217998157191269E-2</v>
      </c>
      <c r="Y271" s="15">
        <f t="shared" si="208"/>
        <v>-9.7425357312937999E-3</v>
      </c>
      <c r="Z271" s="5">
        <f t="shared" si="213"/>
        <v>1412.9855277047739</v>
      </c>
      <c r="AA271" s="5">
        <f t="shared" si="213"/>
        <v>9808.1069445566682</v>
      </c>
      <c r="AB271" s="5">
        <f t="shared" si="213"/>
        <v>51291.446011066451</v>
      </c>
      <c r="AC271" s="16">
        <f t="shared" si="219"/>
        <v>0.96728754146457174</v>
      </c>
      <c r="AD271" s="16">
        <f t="shared" si="219"/>
        <v>3.0648405057744039</v>
      </c>
      <c r="AE271" s="16">
        <f t="shared" si="219"/>
        <v>19.083018606706798</v>
      </c>
      <c r="AF271" s="15">
        <f t="shared" si="220"/>
        <v>-4.0504037456468023E-3</v>
      </c>
      <c r="AG271" s="15">
        <f t="shared" si="220"/>
        <v>2.9673830763510267E-4</v>
      </c>
      <c r="AH271" s="15">
        <f t="shared" si="220"/>
        <v>9.7937136394747881E-3</v>
      </c>
      <c r="AI271" s="1">
        <f t="shared" si="228"/>
        <v>366729.17916232639</v>
      </c>
      <c r="AJ271" s="1">
        <f t="shared" si="228"/>
        <v>214212.03793872223</v>
      </c>
      <c r="AK271" s="1">
        <f t="shared" si="228"/>
        <v>80240.893540767327</v>
      </c>
      <c r="AL271" s="14">
        <f t="shared" si="233"/>
        <v>91.93627077749511</v>
      </c>
      <c r="AM271" s="14">
        <f t="shared" si="233"/>
        <v>22.518898916551848</v>
      </c>
      <c r="AN271" s="14">
        <f t="shared" si="233"/>
        <v>7.0516002362490768</v>
      </c>
      <c r="AO271" s="11">
        <f t="shared" si="234"/>
        <v>2.3761787522181507E-3</v>
      </c>
      <c r="AP271" s="11">
        <f t="shared" si="234"/>
        <v>2.9933585188867645E-3</v>
      </c>
      <c r="AQ271" s="11">
        <f t="shared" si="234"/>
        <v>2.7153538615040467E-3</v>
      </c>
      <c r="AR271" s="1">
        <f t="shared" si="214"/>
        <v>173931.84077005528</v>
      </c>
      <c r="AS271" s="1">
        <f t="shared" si="211"/>
        <v>107910.37727707489</v>
      </c>
      <c r="AT271" s="1">
        <f t="shared" si="212"/>
        <v>40617.821803722938</v>
      </c>
      <c r="AU271" s="1">
        <f t="shared" si="221"/>
        <v>34786.368154011056</v>
      </c>
      <c r="AV271" s="1">
        <f t="shared" si="221"/>
        <v>21582.075455414979</v>
      </c>
      <c r="AW271" s="1">
        <f t="shared" si="221"/>
        <v>8123.5643607445882</v>
      </c>
      <c r="AX271" s="1">
        <f t="shared" si="222"/>
        <v>119396.73628080536</v>
      </c>
      <c r="AY271" s="1">
        <f t="shared" si="222"/>
        <v>29124.00496587536</v>
      </c>
      <c r="AZ271" s="1">
        <f t="shared" si="222"/>
        <v>7435.8658277469503</v>
      </c>
      <c r="BA271" s="1">
        <f t="shared" si="223"/>
        <v>13623.817944048325</v>
      </c>
      <c r="BB271" s="1">
        <f t="shared" si="223"/>
        <v>30469.575530943344</v>
      </c>
      <c r="BC271" s="1">
        <f t="shared" si="223"/>
        <v>38953.916338429422</v>
      </c>
      <c r="BD271" s="1">
        <f t="shared" si="224"/>
        <v>167.30479211391332</v>
      </c>
      <c r="BE271" s="2">
        <f t="shared" si="229"/>
        <v>0.40250950903973925</v>
      </c>
      <c r="BF271" s="2">
        <f t="shared" si="229"/>
        <v>0.31839023806359795</v>
      </c>
      <c r="BG271" s="2">
        <f t="shared" si="229"/>
        <v>0.18099193288069168</v>
      </c>
      <c r="BH271" s="2">
        <f t="shared" si="217"/>
        <v>0.2075564980186542</v>
      </c>
      <c r="BI271" s="2">
        <f t="shared" si="225"/>
        <v>1.6201390486741196E-2</v>
      </c>
      <c r="BJ271" s="2">
        <f t="shared" si="225"/>
        <v>1.0137234369419459E-2</v>
      </c>
      <c r="BK271" s="2">
        <f t="shared" si="225"/>
        <v>3.2758079767888806E-3</v>
      </c>
      <c r="BL271" s="2">
        <f t="shared" si="218"/>
        <v>2817.9376703933581</v>
      </c>
      <c r="BM271" s="2">
        <f t="shared" si="218"/>
        <v>1093.9127853501841</v>
      </c>
      <c r="BN271" s="2">
        <f t="shared" si="218"/>
        <v>133.05618466442493</v>
      </c>
      <c r="BO271" s="2">
        <f t="shared" si="226"/>
        <v>9909.4036650827802</v>
      </c>
      <c r="BP271" s="2">
        <f t="shared" si="226"/>
        <v>700.59616814941933</v>
      </c>
      <c r="BQ271" s="2">
        <f t="shared" si="226"/>
        <v>28.665591046402497</v>
      </c>
      <c r="BR271" s="11">
        <f t="shared" si="227"/>
        <v>2.6823112989322578E-2</v>
      </c>
      <c r="BS271" s="17">
        <f t="shared" si="215"/>
        <v>4.1884494637115346E-4</v>
      </c>
      <c r="BT271" s="17">
        <f t="shared" si="216"/>
        <v>2.0145720853546006E-3</v>
      </c>
      <c r="BU271" s="12">
        <f>(BU$3*temphigh!$I381+BU$4*temphigh!$I381^2+BU$5*temphigh!$I381^6)*(K271/K$56)^$BW$1</f>
        <v>-47.391615330620169</v>
      </c>
      <c r="BV271" s="12">
        <f>(BV$3*temphigh!$I381+BV$4*temphigh!$I381^2+BV$5*temphigh!$I381^6)*(L271/L$56)^$BW$1</f>
        <v>-30.500589978979633</v>
      </c>
      <c r="BW271" s="12">
        <f>(BW$3*temphigh!$I381+BW$4*temphigh!$I381^2+BW$5*temphigh!$I381^6)*(M271/M$56)^$BW$1</f>
        <v>-26.175288776936434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>
      <c r="A272" s="2">
        <f t="shared" si="200"/>
        <v>2226</v>
      </c>
      <c r="B272" s="5">
        <f t="shared" si="230"/>
        <v>1165.4043968782721</v>
      </c>
      <c r="C272" s="5">
        <f t="shared" si="230"/>
        <v>2964.1635036587622</v>
      </c>
      <c r="D272" s="5">
        <f t="shared" si="230"/>
        <v>4369.9370696180504</v>
      </c>
      <c r="E272" s="15">
        <f t="shared" si="231"/>
        <v>6.337627571917555E-8</v>
      </c>
      <c r="F272" s="15">
        <f t="shared" si="231"/>
        <v>1.2485551289340633E-7</v>
      </c>
      <c r="G272" s="15">
        <f t="shared" si="231"/>
        <v>2.5488808819431452E-7</v>
      </c>
      <c r="H272" s="5">
        <f t="shared" si="203"/>
        <v>172814.36178475252</v>
      </c>
      <c r="I272" s="5">
        <f t="shared" si="203"/>
        <v>107941.3303728622</v>
      </c>
      <c r="J272" s="5">
        <f t="shared" si="203"/>
        <v>40652.839102082355</v>
      </c>
      <c r="K272" s="5">
        <f t="shared" si="204"/>
        <v>148287.03430986212</v>
      </c>
      <c r="L272" s="5">
        <f t="shared" si="204"/>
        <v>36415.44410071399</v>
      </c>
      <c r="M272" s="5">
        <f t="shared" si="204"/>
        <v>9302.8431426898278</v>
      </c>
      <c r="N272" s="15">
        <f t="shared" si="205"/>
        <v>-6.424872712697316E-3</v>
      </c>
      <c r="O272" s="15">
        <f t="shared" si="205"/>
        <v>2.8671587941331289E-4</v>
      </c>
      <c r="P272" s="15">
        <f t="shared" si="205"/>
        <v>8.6186149042610793E-4</v>
      </c>
      <c r="Q272" s="5">
        <f t="shared" si="206"/>
        <v>2362.3297389618515</v>
      </c>
      <c r="R272" s="5">
        <f t="shared" si="206"/>
        <v>4584.2148673953561</v>
      </c>
      <c r="S272" s="5">
        <f t="shared" si="206"/>
        <v>3223.8100061659175</v>
      </c>
      <c r="T272" s="5">
        <f t="shared" si="232"/>
        <v>13.669753570043163</v>
      </c>
      <c r="U272" s="5">
        <f t="shared" si="232"/>
        <v>42.469504976083613</v>
      </c>
      <c r="V272" s="5">
        <f t="shared" si="232"/>
        <v>79.300980629438612</v>
      </c>
      <c r="W272" s="15">
        <f t="shared" si="208"/>
        <v>-1.0734613539272964E-2</v>
      </c>
      <c r="X272" s="15">
        <f t="shared" si="208"/>
        <v>-1.217998157191269E-2</v>
      </c>
      <c r="Y272" s="15">
        <f t="shared" si="208"/>
        <v>-9.7425357312937999E-3</v>
      </c>
      <c r="Z272" s="5">
        <f t="shared" si="213"/>
        <v>1383.4100197780988</v>
      </c>
      <c r="AA272" s="5">
        <f t="shared" si="213"/>
        <v>9694.7166416715863</v>
      </c>
      <c r="AB272" s="5">
        <f t="shared" si="213"/>
        <v>51335.166987170443</v>
      </c>
      <c r="AC272" s="16">
        <f t="shared" si="219"/>
        <v>0.96336963638350614</v>
      </c>
      <c r="AD272" s="16">
        <f t="shared" si="219"/>
        <v>3.0657499613592591</v>
      </c>
      <c r="AE272" s="16">
        <f t="shared" si="219"/>
        <v>19.269912226317654</v>
      </c>
      <c r="AF272" s="15">
        <f t="shared" si="220"/>
        <v>-4.0504037456468023E-3</v>
      </c>
      <c r="AG272" s="15">
        <f t="shared" si="220"/>
        <v>2.9673830763510267E-4</v>
      </c>
      <c r="AH272" s="15">
        <f t="shared" si="220"/>
        <v>9.7937136394747881E-3</v>
      </c>
      <c r="AI272" s="1">
        <f t="shared" si="228"/>
        <v>364842.62940010487</v>
      </c>
      <c r="AJ272" s="1">
        <f t="shared" si="228"/>
        <v>214372.909600265</v>
      </c>
      <c r="AK272" s="1">
        <f t="shared" si="228"/>
        <v>80340.368547435181</v>
      </c>
      <c r="AL272" s="14">
        <f t="shared" si="233"/>
        <v>92.152543220542981</v>
      </c>
      <c r="AM272" s="14">
        <f t="shared" si="233"/>
        <v>22.585631983080578</v>
      </c>
      <c r="AN272" s="14">
        <f t="shared" si="233"/>
        <v>7.0705563502810458</v>
      </c>
      <c r="AO272" s="11">
        <f t="shared" si="234"/>
        <v>2.3524169646959693E-3</v>
      </c>
      <c r="AP272" s="11">
        <f t="shared" si="234"/>
        <v>2.9634249336978969E-3</v>
      </c>
      <c r="AQ272" s="11">
        <f t="shared" si="234"/>
        <v>2.6882003228890063E-3</v>
      </c>
      <c r="AR272" s="1">
        <f t="shared" si="214"/>
        <v>172814.36178475252</v>
      </c>
      <c r="AS272" s="1">
        <f t="shared" si="211"/>
        <v>107941.3303728622</v>
      </c>
      <c r="AT272" s="1">
        <f t="shared" si="212"/>
        <v>40652.839102082355</v>
      </c>
      <c r="AU272" s="1">
        <f t="shared" si="221"/>
        <v>34562.872356950502</v>
      </c>
      <c r="AV272" s="1">
        <f t="shared" si="221"/>
        <v>21588.266074572442</v>
      </c>
      <c r="AW272" s="1">
        <f t="shared" si="221"/>
        <v>8130.5678204164715</v>
      </c>
      <c r="AX272" s="1">
        <f t="shared" si="222"/>
        <v>118629.62744788971</v>
      </c>
      <c r="AY272" s="1">
        <f t="shared" si="222"/>
        <v>29132.355280571195</v>
      </c>
      <c r="AZ272" s="1">
        <f t="shared" si="222"/>
        <v>7442.2745141518608</v>
      </c>
      <c r="BA272" s="1">
        <f t="shared" si="223"/>
        <v>13616.307075683029</v>
      </c>
      <c r="BB272" s="1">
        <f t="shared" si="223"/>
        <v>30470.429086170778</v>
      </c>
      <c r="BC272" s="1">
        <f t="shared" si="223"/>
        <v>38957.690925720468</v>
      </c>
      <c r="BD272" s="1">
        <f t="shared" si="224"/>
        <v>162.42619869407045</v>
      </c>
      <c r="BE272" s="2">
        <f t="shared" si="229"/>
        <v>0.40250950903973925</v>
      </c>
      <c r="BF272" s="2">
        <f t="shared" si="229"/>
        <v>0.31839023806359795</v>
      </c>
      <c r="BG272" s="2">
        <f t="shared" si="229"/>
        <v>0.18099193288069168</v>
      </c>
      <c r="BH272" s="2">
        <f t="shared" si="217"/>
        <v>0.20724414894597543</v>
      </c>
      <c r="BI272" s="2">
        <f t="shared" si="225"/>
        <v>1.6201390486741196E-2</v>
      </c>
      <c r="BJ272" s="2">
        <f t="shared" si="225"/>
        <v>1.0137234369419459E-2</v>
      </c>
      <c r="BK272" s="2">
        <f t="shared" si="225"/>
        <v>3.2758079767888806E-3</v>
      </c>
      <c r="BL272" s="2">
        <f t="shared" si="218"/>
        <v>2799.8329569917405</v>
      </c>
      <c r="BM272" s="2">
        <f t="shared" si="218"/>
        <v>1094.2265641366391</v>
      </c>
      <c r="BN272" s="2">
        <f t="shared" si="218"/>
        <v>133.1708946097163</v>
      </c>
      <c r="BO272" s="2">
        <f t="shared" si="226"/>
        <v>10056.226703946248</v>
      </c>
      <c r="BP272" s="2">
        <f t="shared" si="226"/>
        <v>708.99371574394672</v>
      </c>
      <c r="BQ272" s="2">
        <f t="shared" si="226"/>
        <v>28.665869258835759</v>
      </c>
      <c r="BR272" s="11">
        <f t="shared" si="227"/>
        <v>2.6738921512130059E-2</v>
      </c>
      <c r="BS272" s="17">
        <f t="shared" si="215"/>
        <v>4.0790369935460227E-4</v>
      </c>
      <c r="BT272" s="17">
        <f t="shared" si="216"/>
        <v>1.9558952284996121E-3</v>
      </c>
      <c r="BU272" s="12">
        <f>(BU$3*temphigh!$I382+BU$4*temphigh!$I382^2+BU$5*temphigh!$I382^6)*(K272/K$56)^$BW$1</f>
        <v>-47.790938911169114</v>
      </c>
      <c r="BV272" s="12">
        <f>(BV$3*temphigh!$I382+BV$4*temphigh!$I382^2+BV$5*temphigh!$I382^6)*(L272/L$56)^$BW$1</f>
        <v>-30.693875802148593</v>
      </c>
      <c r="BW272" s="12">
        <f>(BW$3*temphigh!$I382+BW$4*temphigh!$I382^2+BW$5*temphigh!$I382^6)*(M272/M$56)^$BW$1</f>
        <v>-26.327311096003342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>
      <c r="A273" s="2">
        <f t="shared" si="200"/>
        <v>2227</v>
      </c>
      <c r="B273" s="5">
        <f t="shared" si="230"/>
        <v>1165.4044670443129</v>
      </c>
      <c r="C273" s="5">
        <f t="shared" si="230"/>
        <v>2964.1638552463087</v>
      </c>
      <c r="D273" s="5">
        <f t="shared" si="230"/>
        <v>4369.9381277707107</v>
      </c>
      <c r="E273" s="15">
        <f t="shared" si="231"/>
        <v>6.0207461933216772E-8</v>
      </c>
      <c r="F273" s="15">
        <f t="shared" si="231"/>
        <v>1.1861273724873601E-7</v>
      </c>
      <c r="G273" s="15">
        <f t="shared" si="231"/>
        <v>2.4214368378459877E-7</v>
      </c>
      <c r="H273" s="5">
        <f t="shared" si="203"/>
        <v>171678.85963337586</v>
      </c>
      <c r="I273" s="5">
        <f t="shared" si="203"/>
        <v>107967.68454061871</v>
      </c>
      <c r="J273" s="5">
        <f t="shared" si="203"/>
        <v>40686.496667145228</v>
      </c>
      <c r="K273" s="5">
        <f t="shared" si="204"/>
        <v>147312.68369752009</v>
      </c>
      <c r="L273" s="5">
        <f t="shared" si="204"/>
        <v>36424.330709493479</v>
      </c>
      <c r="M273" s="5">
        <f t="shared" si="204"/>
        <v>9310.5429590832937</v>
      </c>
      <c r="N273" s="15">
        <f t="shared" si="205"/>
        <v>-6.570706716718222E-3</v>
      </c>
      <c r="O273" s="15">
        <f t="shared" si="205"/>
        <v>2.4403406299011721E-4</v>
      </c>
      <c r="P273" s="15">
        <f t="shared" si="205"/>
        <v>8.2768421173651241E-4</v>
      </c>
      <c r="Q273" s="5">
        <f t="shared" si="206"/>
        <v>2321.6156306168327</v>
      </c>
      <c r="R273" s="5">
        <f t="shared" si="206"/>
        <v>4529.484830821867</v>
      </c>
      <c r="S273" s="5">
        <f t="shared" si="206"/>
        <v>3195.0449963180713</v>
      </c>
      <c r="T273" s="5">
        <f t="shared" si="232"/>
        <v>13.523014048291653</v>
      </c>
      <c r="U273" s="5">
        <f t="shared" si="232"/>
        <v>41.952227188106662</v>
      </c>
      <c r="V273" s="5">
        <f t="shared" si="232"/>
        <v>78.528387992129666</v>
      </c>
      <c r="W273" s="15">
        <f t="shared" si="208"/>
        <v>-1.0734613539272964E-2</v>
      </c>
      <c r="X273" s="15">
        <f t="shared" si="208"/>
        <v>-1.217998157191269E-2</v>
      </c>
      <c r="Y273" s="15">
        <f t="shared" si="208"/>
        <v>-9.7425357312937999E-3</v>
      </c>
      <c r="Z273" s="5">
        <f t="shared" si="213"/>
        <v>1354.2593074936615</v>
      </c>
      <c r="AA273" s="5">
        <f t="shared" si="213"/>
        <v>9582.2247106894101</v>
      </c>
      <c r="AB273" s="5">
        <f t="shared" si="213"/>
        <v>51377.150979320606</v>
      </c>
      <c r="AC273" s="16">
        <f t="shared" si="219"/>
        <v>0.95946760039985601</v>
      </c>
      <c r="AD273" s="16">
        <f t="shared" si="219"/>
        <v>3.0666596868144254</v>
      </c>
      <c r="AE273" s="16">
        <f t="shared" si="219"/>
        <v>19.458636228520025</v>
      </c>
      <c r="AF273" s="15">
        <f t="shared" si="220"/>
        <v>-4.0504037456468023E-3</v>
      </c>
      <c r="AG273" s="15">
        <f t="shared" si="220"/>
        <v>2.9673830763510267E-4</v>
      </c>
      <c r="AH273" s="15">
        <f t="shared" si="220"/>
        <v>9.7937136394747881E-3</v>
      </c>
      <c r="AI273" s="1">
        <f t="shared" si="228"/>
        <v>362921.23881704488</v>
      </c>
      <c r="AJ273" s="1">
        <f t="shared" si="228"/>
        <v>214523.88471481093</v>
      </c>
      <c r="AK273" s="1">
        <f t="shared" si="228"/>
        <v>80436.899513108132</v>
      </c>
      <c r="AL273" s="14">
        <f t="shared" si="233"/>
        <v>92.36715661449476</v>
      </c>
      <c r="AM273" s="14">
        <f t="shared" si="233"/>
        <v>22.651893499792944</v>
      </c>
      <c r="AN273" s="14">
        <f t="shared" si="233"/>
        <v>7.0893733514262385</v>
      </c>
      <c r="AO273" s="11">
        <f t="shared" si="234"/>
        <v>2.3288927950490096E-3</v>
      </c>
      <c r="AP273" s="11">
        <f t="shared" si="234"/>
        <v>2.9337906843609177E-3</v>
      </c>
      <c r="AQ273" s="11">
        <f t="shared" si="234"/>
        <v>2.6613183196601163E-3</v>
      </c>
      <c r="AR273" s="1">
        <f t="shared" si="214"/>
        <v>171678.85963337586</v>
      </c>
      <c r="AS273" s="1">
        <f t="shared" si="211"/>
        <v>107967.68454061871</v>
      </c>
      <c r="AT273" s="1">
        <f t="shared" si="212"/>
        <v>40686.496667145228</v>
      </c>
      <c r="AU273" s="1">
        <f t="shared" si="221"/>
        <v>34335.771926675174</v>
      </c>
      <c r="AV273" s="1">
        <f t="shared" si="221"/>
        <v>21593.536908123744</v>
      </c>
      <c r="AW273" s="1">
        <f t="shared" si="221"/>
        <v>8137.2993334290459</v>
      </c>
      <c r="AX273" s="1">
        <f t="shared" si="222"/>
        <v>117850.14695801608</v>
      </c>
      <c r="AY273" s="1">
        <f t="shared" si="222"/>
        <v>29139.464567594783</v>
      </c>
      <c r="AZ273" s="1">
        <f t="shared" si="222"/>
        <v>7448.4343672666364</v>
      </c>
      <c r="BA273" s="1">
        <f t="shared" si="223"/>
        <v>13608.625096083453</v>
      </c>
      <c r="BB273" s="1">
        <f t="shared" si="223"/>
        <v>30471.155969053223</v>
      </c>
      <c r="BC273" s="1">
        <f t="shared" si="223"/>
        <v>38961.315791861882</v>
      </c>
      <c r="BD273" s="1">
        <f t="shared" si="224"/>
        <v>157.68901467182292</v>
      </c>
      <c r="BE273" s="2">
        <f t="shared" si="229"/>
        <v>0.40250950903973925</v>
      </c>
      <c r="BF273" s="2">
        <f t="shared" si="229"/>
        <v>0.31839023806359795</v>
      </c>
      <c r="BG273" s="2">
        <f t="shared" si="229"/>
        <v>0.18099193288069168</v>
      </c>
      <c r="BH273" s="2">
        <f t="shared" si="217"/>
        <v>0.20693446816180752</v>
      </c>
      <c r="BI273" s="2">
        <f t="shared" si="225"/>
        <v>1.6201390486741196E-2</v>
      </c>
      <c r="BJ273" s="2">
        <f t="shared" si="225"/>
        <v>1.0137234369419459E-2</v>
      </c>
      <c r="BK273" s="2">
        <f t="shared" si="225"/>
        <v>3.2758079767888806E-3</v>
      </c>
      <c r="BL273" s="2">
        <f t="shared" si="218"/>
        <v>2781.4362432387529</v>
      </c>
      <c r="BM273" s="2">
        <f t="shared" si="218"/>
        <v>1094.4937225117978</v>
      </c>
      <c r="BN273" s="2">
        <f t="shared" si="218"/>
        <v>133.28115032982853</v>
      </c>
      <c r="BO273" s="2">
        <f t="shared" si="226"/>
        <v>10205.190855423509</v>
      </c>
      <c r="BP273" s="2">
        <f t="shared" si="226"/>
        <v>717.49218625013452</v>
      </c>
      <c r="BQ273" s="2">
        <f t="shared" si="226"/>
        <v>28.66615814058833</v>
      </c>
      <c r="BR273" s="11">
        <f t="shared" si="227"/>
        <v>2.6653647649977658E-2</v>
      </c>
      <c r="BS273" s="17">
        <f t="shared" si="215"/>
        <v>3.972808382036029E-4</v>
      </c>
      <c r="BT273" s="17">
        <f t="shared" si="216"/>
        <v>1.898927406310303E-3</v>
      </c>
      <c r="BU273" s="12">
        <f>(BU$3*temphigh!$I383+BU$4*temphigh!$I383^2+BU$5*temphigh!$I383^6)*(K273/K$56)^$BW$1</f>
        <v>-48.192261667491998</v>
      </c>
      <c r="BV273" s="12">
        <f>(BV$3*temphigh!$I383+BV$4*temphigh!$I383^2+BV$5*temphigh!$I383^6)*(L273/L$56)^$BW$1</f>
        <v>-30.886874774320091</v>
      </c>
      <c r="BW273" s="12">
        <f>(BW$3*temphigh!$I383+BW$4*temphigh!$I383^2+BW$5*temphigh!$I383^6)*(M273/M$56)^$BW$1</f>
        <v>-26.478996819741749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>
      <c r="A274" s="2">
        <f t="shared" si="200"/>
        <v>2228</v>
      </c>
      <c r="B274" s="5">
        <f t="shared" si="230"/>
        <v>1165.4045337020557</v>
      </c>
      <c r="C274" s="5">
        <f t="shared" si="230"/>
        <v>2964.1641892545176</v>
      </c>
      <c r="D274" s="5">
        <f t="shared" si="230"/>
        <v>4369.9391330159815</v>
      </c>
      <c r="E274" s="15">
        <f t="shared" si="231"/>
        <v>5.7197088836555931E-8</v>
      </c>
      <c r="F274" s="15">
        <f t="shared" si="231"/>
        <v>1.126821003862992E-7</v>
      </c>
      <c r="G274" s="15">
        <f t="shared" si="231"/>
        <v>2.3003649959536881E-7</v>
      </c>
      <c r="H274" s="5">
        <f t="shared" si="203"/>
        <v>170525.1770524859</v>
      </c>
      <c r="I274" s="5">
        <f t="shared" si="203"/>
        <v>107989.47604700357</v>
      </c>
      <c r="J274" s="5">
        <f t="shared" si="203"/>
        <v>40718.806035699476</v>
      </c>
      <c r="K274" s="5">
        <f t="shared" si="204"/>
        <v>146322.73354110867</v>
      </c>
      <c r="L274" s="5">
        <f t="shared" si="204"/>
        <v>36431.678258066648</v>
      </c>
      <c r="M274" s="5">
        <f t="shared" si="204"/>
        <v>9317.9343684809537</v>
      </c>
      <c r="N274" s="15">
        <f t="shared" si="205"/>
        <v>-6.7200605648057854E-3</v>
      </c>
      <c r="O274" s="15">
        <f t="shared" si="205"/>
        <v>2.0172089452441533E-4</v>
      </c>
      <c r="P274" s="15">
        <f t="shared" si="205"/>
        <v>7.9387522619711604E-4</v>
      </c>
      <c r="Q274" s="5">
        <f t="shared" si="206"/>
        <v>2281.2601918453165</v>
      </c>
      <c r="R274" s="5">
        <f t="shared" si="206"/>
        <v>4475.2188563125546</v>
      </c>
      <c r="S274" s="5">
        <f t="shared" si="206"/>
        <v>3166.429640120683</v>
      </c>
      <c r="T274" s="5">
        <f t="shared" si="232"/>
        <v>13.377849718597083</v>
      </c>
      <c r="U274" s="5">
        <f t="shared" si="232"/>
        <v>41.44124983405483</v>
      </c>
      <c r="V274" s="5">
        <f t="shared" si="232"/>
        <v>77.763322366195439</v>
      </c>
      <c r="W274" s="15">
        <f t="shared" si="208"/>
        <v>-1.0734613539272964E-2</v>
      </c>
      <c r="X274" s="15">
        <f t="shared" si="208"/>
        <v>-1.217998157191269E-2</v>
      </c>
      <c r="Y274" s="15">
        <f t="shared" si="208"/>
        <v>-9.7425357312937999E-3</v>
      </c>
      <c r="Z274" s="5">
        <f t="shared" si="213"/>
        <v>1325.5282585460532</v>
      </c>
      <c r="AA274" s="5">
        <f t="shared" si="213"/>
        <v>9470.6338871863136</v>
      </c>
      <c r="AB274" s="5">
        <f t="shared" si="213"/>
        <v>51417.412798430334</v>
      </c>
      <c r="AC274" s="16">
        <f t="shared" si="219"/>
        <v>0.95558136923736969</v>
      </c>
      <c r="AD274" s="16">
        <f t="shared" si="219"/>
        <v>3.0675696822199834</v>
      </c>
      <c r="AE274" s="16">
        <f t="shared" si="219"/>
        <v>19.649208539556859</v>
      </c>
      <c r="AF274" s="15">
        <f t="shared" si="220"/>
        <v>-4.0504037456468023E-3</v>
      </c>
      <c r="AG274" s="15">
        <f t="shared" si="220"/>
        <v>2.9673830763510267E-4</v>
      </c>
      <c r="AH274" s="15">
        <f t="shared" si="220"/>
        <v>9.7937136394747881E-3</v>
      </c>
      <c r="AI274" s="1">
        <f t="shared" si="228"/>
        <v>360964.88686201558</v>
      </c>
      <c r="AJ274" s="1">
        <f t="shared" si="228"/>
        <v>214665.03315145359</v>
      </c>
      <c r="AK274" s="1">
        <f t="shared" si="228"/>
        <v>80530.508895226376</v>
      </c>
      <c r="AL274" s="14">
        <f t="shared" si="233"/>
        <v>92.580118687978043</v>
      </c>
      <c r="AM274" s="14">
        <f t="shared" si="233"/>
        <v>22.717684854784444</v>
      </c>
      <c r="AN274" s="14">
        <f t="shared" si="233"/>
        <v>7.1080517598095483</v>
      </c>
      <c r="AO274" s="11">
        <f t="shared" si="234"/>
        <v>2.3056038670985195E-3</v>
      </c>
      <c r="AP274" s="11">
        <f t="shared" si="234"/>
        <v>2.9044527775173084E-3</v>
      </c>
      <c r="AQ274" s="11">
        <f t="shared" si="234"/>
        <v>2.6347051364635152E-3</v>
      </c>
      <c r="AR274" s="1">
        <f t="shared" si="214"/>
        <v>170525.1770524859</v>
      </c>
      <c r="AS274" s="1">
        <f t="shared" si="211"/>
        <v>107989.47604700357</v>
      </c>
      <c r="AT274" s="1">
        <f t="shared" si="212"/>
        <v>40718.806035699476</v>
      </c>
      <c r="AU274" s="1">
        <f t="shared" si="221"/>
        <v>34105.035410497185</v>
      </c>
      <c r="AV274" s="1">
        <f t="shared" si="221"/>
        <v>21597.895209400715</v>
      </c>
      <c r="AW274" s="1">
        <f t="shared" si="221"/>
        <v>8143.7612071398953</v>
      </c>
      <c r="AX274" s="1">
        <f t="shared" si="222"/>
        <v>117058.18683288693</v>
      </c>
      <c r="AY274" s="1">
        <f t="shared" si="222"/>
        <v>29145.342606453323</v>
      </c>
      <c r="AZ274" s="1">
        <f t="shared" si="222"/>
        <v>7454.3474947847626</v>
      </c>
      <c r="BA274" s="1">
        <f t="shared" si="223"/>
        <v>13600.767852545001</v>
      </c>
      <c r="BB274" s="1">
        <f t="shared" si="223"/>
        <v>30471.757276159085</v>
      </c>
      <c r="BC274" s="1">
        <f t="shared" si="223"/>
        <v>38964.792564482072</v>
      </c>
      <c r="BD274" s="1">
        <f t="shared" si="224"/>
        <v>153.0891634117346</v>
      </c>
      <c r="BE274" s="2">
        <f t="shared" si="229"/>
        <v>0.40250950903973925</v>
      </c>
      <c r="BF274" s="2">
        <f t="shared" si="229"/>
        <v>0.31839023806359795</v>
      </c>
      <c r="BG274" s="2">
        <f t="shared" si="229"/>
        <v>0.18099193288069168</v>
      </c>
      <c r="BH274" s="2">
        <f t="shared" si="217"/>
        <v>0.20662744496148858</v>
      </c>
      <c r="BI274" s="2">
        <f t="shared" si="225"/>
        <v>1.6201390486741196E-2</v>
      </c>
      <c r="BJ274" s="2">
        <f t="shared" si="225"/>
        <v>1.0137234369419459E-2</v>
      </c>
      <c r="BK274" s="2">
        <f t="shared" si="225"/>
        <v>3.2758079767888806E-3</v>
      </c>
      <c r="BL274" s="2">
        <f t="shared" si="218"/>
        <v>2762.7449812480031</v>
      </c>
      <c r="BM274" s="2">
        <f t="shared" si="218"/>
        <v>1094.714628119284</v>
      </c>
      <c r="BN274" s="2">
        <f t="shared" si="218"/>
        <v>133.38698961706356</v>
      </c>
      <c r="BO274" s="2">
        <f t="shared" si="226"/>
        <v>10356.324710813551</v>
      </c>
      <c r="BP274" s="2">
        <f t="shared" si="226"/>
        <v>726.09279160264668</v>
      </c>
      <c r="BQ274" s="2">
        <f t="shared" si="226"/>
        <v>28.666457559374543</v>
      </c>
      <c r="BR274" s="11">
        <f t="shared" si="227"/>
        <v>2.6567214834422453E-2</v>
      </c>
      <c r="BS274" s="17">
        <f t="shared" si="215"/>
        <v>3.8696676246461833E-4</v>
      </c>
      <c r="BT274" s="17">
        <f t="shared" si="216"/>
        <v>1.843618841077964E-3</v>
      </c>
      <c r="BU274" s="12">
        <f>(BU$3*temphigh!$I384+BU$4*temphigh!$I384^2+BU$5*temphigh!$I384^6)*(K274/K$56)^$BW$1</f>
        <v>-48.595663397279992</v>
      </c>
      <c r="BV274" s="12">
        <f>(BV$3*temphigh!$I384+BV$4*temphigh!$I384^2+BV$5*temphigh!$I384^6)*(L274/L$56)^$BW$1</f>
        <v>-31.079587194354886</v>
      </c>
      <c r="BW274" s="12">
        <f>(BW$3*temphigh!$I384+BW$4*temphigh!$I384^2+BW$5*temphigh!$I384^6)*(M274/M$56)^$BW$1</f>
        <v>-26.63034557703611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>
      <c r="A275" s="2">
        <f t="shared" si="200"/>
        <v>2229</v>
      </c>
      <c r="B275" s="5">
        <f t="shared" si="230"/>
        <v>1165.4045970269151</v>
      </c>
      <c r="C275" s="5">
        <f t="shared" si="230"/>
        <v>2964.164506562352</v>
      </c>
      <c r="D275" s="5">
        <f t="shared" si="230"/>
        <v>4369.9400879992081</v>
      </c>
      <c r="E275" s="15">
        <f t="shared" si="231"/>
        <v>5.4337234394728134E-8</v>
      </c>
      <c r="F275" s="15">
        <f t="shared" si="231"/>
        <v>1.0704799536698424E-7</v>
      </c>
      <c r="G275" s="15">
        <f t="shared" si="231"/>
        <v>2.1853467461560036E-7</v>
      </c>
      <c r="H275" s="5">
        <f t="shared" si="203"/>
        <v>169353.14109550609</v>
      </c>
      <c r="I275" s="5">
        <f t="shared" si="203"/>
        <v>108006.74115925317</v>
      </c>
      <c r="J275" s="5">
        <f t="shared" si="203"/>
        <v>40749.77874119913</v>
      </c>
      <c r="K275" s="5">
        <f t="shared" si="204"/>
        <v>145317.03541203286</v>
      </c>
      <c r="L275" s="5">
        <f t="shared" si="204"/>
        <v>36437.498971510344</v>
      </c>
      <c r="M275" s="5">
        <f t="shared" si="204"/>
        <v>9325.0200049897157</v>
      </c>
      <c r="N275" s="15">
        <f t="shared" si="205"/>
        <v>-6.8731502257868282E-3</v>
      </c>
      <c r="O275" s="15">
        <f t="shared" si="205"/>
        <v>1.5977066448780164E-4</v>
      </c>
      <c r="P275" s="15">
        <f t="shared" si="205"/>
        <v>7.6042996532899032E-4</v>
      </c>
      <c r="Q275" s="5">
        <f t="shared" si="206"/>
        <v>2241.2607358564514</v>
      </c>
      <c r="R275" s="5">
        <f t="shared" si="206"/>
        <v>4421.4175463139545</v>
      </c>
      <c r="S275" s="5">
        <f t="shared" si="206"/>
        <v>3137.9656614017931</v>
      </c>
      <c r="T275" s="5">
        <f t="shared" si="232"/>
        <v>13.234243671881472</v>
      </c>
      <c r="U275" s="5">
        <f t="shared" si="232"/>
        <v>40.936496174759014</v>
      </c>
      <c r="V275" s="5">
        <f t="shared" si="232"/>
        <v>77.005710419458666</v>
      </c>
      <c r="W275" s="15">
        <f t="shared" si="208"/>
        <v>-1.0734613539272964E-2</v>
      </c>
      <c r="X275" s="15">
        <f t="shared" si="208"/>
        <v>-1.217998157191269E-2</v>
      </c>
      <c r="Y275" s="15">
        <f t="shared" si="208"/>
        <v>-9.7425357312937999E-3</v>
      </c>
      <c r="Z275" s="5">
        <f t="shared" si="213"/>
        <v>1297.2116898483625</v>
      </c>
      <c r="AA275" s="5">
        <f t="shared" si="213"/>
        <v>9359.9465819283723</v>
      </c>
      <c r="AB275" s="5">
        <f t="shared" si="213"/>
        <v>51455.967251732582</v>
      </c>
      <c r="AC275" s="16">
        <f t="shared" si="219"/>
        <v>0.95171087888014039</v>
      </c>
      <c r="AD275" s="16">
        <f t="shared" si="219"/>
        <v>3.068479947656038</v>
      </c>
      <c r="AE275" s="16">
        <f t="shared" si="219"/>
        <v>19.8416472612356</v>
      </c>
      <c r="AF275" s="15">
        <f t="shared" si="220"/>
        <v>-4.0504037456468023E-3</v>
      </c>
      <c r="AG275" s="15">
        <f t="shared" si="220"/>
        <v>2.9673830763510267E-4</v>
      </c>
      <c r="AH275" s="15">
        <f t="shared" si="220"/>
        <v>9.7937136394747881E-3</v>
      </c>
      <c r="AI275" s="1">
        <f t="shared" si="228"/>
        <v>358973.43358631118</v>
      </c>
      <c r="AJ275" s="1">
        <f t="shared" si="228"/>
        <v>214796.42504570895</v>
      </c>
      <c r="AK275" s="1">
        <f t="shared" si="228"/>
        <v>80621.219212843629</v>
      </c>
      <c r="AL275" s="14">
        <f t="shared" si="233"/>
        <v>92.791437236844857</v>
      </c>
      <c r="AM275" s="14">
        <f t="shared" si="233"/>
        <v>22.783007473230935</v>
      </c>
      <c r="AN275" s="14">
        <f t="shared" si="233"/>
        <v>7.1265921040865488</v>
      </c>
      <c r="AO275" s="11">
        <f t="shared" si="234"/>
        <v>2.2825478284275343E-3</v>
      </c>
      <c r="AP275" s="11">
        <f t="shared" si="234"/>
        <v>2.8754082497421353E-3</v>
      </c>
      <c r="AQ275" s="11">
        <f t="shared" si="234"/>
        <v>2.6083580850988801E-3</v>
      </c>
      <c r="AR275" s="1">
        <f t="shared" si="214"/>
        <v>169353.14109550609</v>
      </c>
      <c r="AS275" s="1">
        <f t="shared" si="211"/>
        <v>108006.74115925317</v>
      </c>
      <c r="AT275" s="1">
        <f t="shared" si="212"/>
        <v>40749.77874119913</v>
      </c>
      <c r="AU275" s="1">
        <f t="shared" si="221"/>
        <v>33870.628219101221</v>
      </c>
      <c r="AV275" s="1">
        <f t="shared" si="221"/>
        <v>21601.348231850636</v>
      </c>
      <c r="AW275" s="1">
        <f t="shared" si="221"/>
        <v>8149.9557482398268</v>
      </c>
      <c r="AX275" s="1">
        <f t="shared" si="222"/>
        <v>116253.62832962627</v>
      </c>
      <c r="AY275" s="1">
        <f t="shared" si="222"/>
        <v>29149.999177208279</v>
      </c>
      <c r="AZ275" s="1">
        <f t="shared" si="222"/>
        <v>7460.0160039917719</v>
      </c>
      <c r="BA275" s="1">
        <f t="shared" si="223"/>
        <v>13592.730936949167</v>
      </c>
      <c r="BB275" s="1">
        <f t="shared" si="223"/>
        <v>30472.234086803892</v>
      </c>
      <c r="BC275" s="1">
        <f t="shared" si="223"/>
        <v>38968.122850203014</v>
      </c>
      <c r="BD275" s="1">
        <f t="shared" si="224"/>
        <v>148.62268469641518</v>
      </c>
      <c r="BE275" s="2">
        <f t="shared" si="229"/>
        <v>0.40250950903973925</v>
      </c>
      <c r="BF275" s="2">
        <f t="shared" si="229"/>
        <v>0.31839023806359795</v>
      </c>
      <c r="BG275" s="2">
        <f t="shared" si="229"/>
        <v>0.18099193288069168</v>
      </c>
      <c r="BH275" s="2">
        <f t="shared" si="217"/>
        <v>0.2063230681761514</v>
      </c>
      <c r="BI275" s="2">
        <f t="shared" si="225"/>
        <v>1.6201390486741196E-2</v>
      </c>
      <c r="BJ275" s="2">
        <f t="shared" si="225"/>
        <v>1.0137234369419459E-2</v>
      </c>
      <c r="BK275" s="2">
        <f t="shared" si="225"/>
        <v>3.2758079767888806E-3</v>
      </c>
      <c r="BL275" s="2">
        <f t="shared" si="218"/>
        <v>2743.7563690444717</v>
      </c>
      <c r="BM275" s="2">
        <f t="shared" si="218"/>
        <v>1094.8896486085725</v>
      </c>
      <c r="BN275" s="2">
        <f t="shared" si="218"/>
        <v>133.48845025280207</v>
      </c>
      <c r="BO275" s="2">
        <f t="shared" si="226"/>
        <v>10509.657014370281</v>
      </c>
      <c r="BP275" s="2">
        <f t="shared" si="226"/>
        <v>734.79675827558447</v>
      </c>
      <c r="BQ275" s="2">
        <f t="shared" si="226"/>
        <v>28.666767384814101</v>
      </c>
      <c r="BR275" s="11">
        <f t="shared" si="227"/>
        <v>2.6479541555132741E-2</v>
      </c>
      <c r="BS275" s="17">
        <f t="shared" si="215"/>
        <v>3.7695219258198612E-4</v>
      </c>
      <c r="BT275" s="17">
        <f t="shared" si="216"/>
        <v>1.7899212049300622E-3</v>
      </c>
      <c r="BU275" s="12">
        <f>(BU$3*temphigh!$I385+BU$4*temphigh!$I385^2+BU$5*temphigh!$I385^6)*(K275/K$56)^$BW$1</f>
        <v>-49.001228489748691</v>
      </c>
      <c r="BV275" s="12">
        <f>(BV$3*temphigh!$I385+BV$4*temphigh!$I385^2+BV$5*temphigh!$I385^6)*(L275/L$56)^$BW$1</f>
        <v>-31.272013455373319</v>
      </c>
      <c r="BW275" s="12">
        <f>(BW$3*temphigh!$I385+BW$4*temphigh!$I385^2+BW$5*temphigh!$I385^6)*(M275/M$56)^$BW$1</f>
        <v>-26.781357064418497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>
      <c r="A276" s="2">
        <f t="shared" si="200"/>
        <v>2230</v>
      </c>
      <c r="B276" s="5">
        <f t="shared" si="230"/>
        <v>1165.4046571855347</v>
      </c>
      <c r="C276" s="5">
        <f t="shared" si="230"/>
        <v>2964.1648080048267</v>
      </c>
      <c r="D276" s="5">
        <f t="shared" si="230"/>
        <v>4369.9409952334718</v>
      </c>
      <c r="E276" s="15">
        <f t="shared" si="231"/>
        <v>5.1620372674991723E-8</v>
      </c>
      <c r="F276" s="15">
        <f t="shared" si="231"/>
        <v>1.0169559559863502E-7</v>
      </c>
      <c r="G276" s="15">
        <f t="shared" si="231"/>
        <v>2.0760794088482034E-7</v>
      </c>
      <c r="H276" s="5">
        <f t="shared" si="203"/>
        <v>168162.56205507749</v>
      </c>
      <c r="I276" s="5">
        <f t="shared" si="203"/>
        <v>108019.51613556943</v>
      </c>
      <c r="J276" s="5">
        <f t="shared" si="203"/>
        <v>40779.426311371295</v>
      </c>
      <c r="K276" s="5">
        <f t="shared" si="204"/>
        <v>144295.42650120513</v>
      </c>
      <c r="L276" s="5">
        <f t="shared" si="204"/>
        <v>36441.805072329007</v>
      </c>
      <c r="M276" s="5">
        <f t="shared" si="204"/>
        <v>9331.802501647413</v>
      </c>
      <c r="N276" s="15">
        <f t="shared" si="205"/>
        <v>-7.0302074903403344E-3</v>
      </c>
      <c r="O276" s="15">
        <f t="shared" si="205"/>
        <v>1.1817772734712406E-4</v>
      </c>
      <c r="P276" s="15">
        <f t="shared" si="205"/>
        <v>7.2734392570406037E-4</v>
      </c>
      <c r="Q276" s="5">
        <f t="shared" si="206"/>
        <v>2201.6143938903529</v>
      </c>
      <c r="R276" s="5">
        <f t="shared" si="206"/>
        <v>4368.0813551703322</v>
      </c>
      <c r="S276" s="5">
        <f t="shared" si="206"/>
        <v>3109.6547085025149</v>
      </c>
      <c r="T276" s="5">
        <f t="shared" si="232"/>
        <v>13.092179180579256</v>
      </c>
      <c r="U276" s="5">
        <f t="shared" si="232"/>
        <v>40.437890405731778</v>
      </c>
      <c r="V276" s="5">
        <f t="shared" si="232"/>
        <v>76.255479534183422</v>
      </c>
      <c r="W276" s="15">
        <f t="shared" si="208"/>
        <v>-1.0734613539272964E-2</v>
      </c>
      <c r="X276" s="15">
        <f t="shared" si="208"/>
        <v>-1.217998157191269E-2</v>
      </c>
      <c r="Y276" s="15">
        <f t="shared" si="208"/>
        <v>-9.7425357312937999E-3</v>
      </c>
      <c r="Z276" s="5">
        <f t="shared" si="213"/>
        <v>1269.3043674143219</v>
      </c>
      <c r="AA276" s="5">
        <f t="shared" si="213"/>
        <v>9250.1648893636848</v>
      </c>
      <c r="AB276" s="5">
        <f t="shared" si="213"/>
        <v>51492.829139647554</v>
      </c>
      <c r="AC276" s="16">
        <f t="shared" si="219"/>
        <v>0.94785606557155144</v>
      </c>
      <c r="AD276" s="16">
        <f t="shared" si="219"/>
        <v>3.0693904832027177</v>
      </c>
      <c r="AE276" s="16">
        <f t="shared" si="219"/>
        <v>20.035970672647611</v>
      </c>
      <c r="AF276" s="15">
        <f t="shared" si="220"/>
        <v>-4.0504037456468023E-3</v>
      </c>
      <c r="AG276" s="15">
        <f t="shared" si="220"/>
        <v>2.9673830763510267E-4</v>
      </c>
      <c r="AH276" s="15">
        <f t="shared" si="220"/>
        <v>9.7937136394747881E-3</v>
      </c>
      <c r="AI276" s="1">
        <f t="shared" si="228"/>
        <v>356946.71844678128</v>
      </c>
      <c r="AJ276" s="1">
        <f t="shared" si="228"/>
        <v>214918.13077298869</v>
      </c>
      <c r="AK276" s="1">
        <f t="shared" si="228"/>
        <v>80709.053039799095</v>
      </c>
      <c r="AL276" s="14">
        <f t="shared" si="233"/>
        <v>93.001120121470876</v>
      </c>
      <c r="AM276" s="14">
        <f t="shared" si="233"/>
        <v>22.847862816396976</v>
      </c>
      <c r="AN276" s="14">
        <f t="shared" si="233"/>
        <v>7.144994921179106</v>
      </c>
      <c r="AO276" s="11">
        <f t="shared" si="234"/>
        <v>2.259722350143259E-3</v>
      </c>
      <c r="AP276" s="11">
        <f t="shared" si="234"/>
        <v>2.8466541672447138E-3</v>
      </c>
      <c r="AQ276" s="11">
        <f t="shared" si="234"/>
        <v>2.5822745042478911E-3</v>
      </c>
      <c r="AR276" s="1">
        <f t="shared" si="214"/>
        <v>168162.56205507749</v>
      </c>
      <c r="AS276" s="1">
        <f t="shared" si="211"/>
        <v>108019.51613556943</v>
      </c>
      <c r="AT276" s="1">
        <f t="shared" si="212"/>
        <v>40779.426311371295</v>
      </c>
      <c r="AU276" s="1">
        <f t="shared" si="221"/>
        <v>33632.512411015501</v>
      </c>
      <c r="AV276" s="1">
        <f t="shared" si="221"/>
        <v>21603.903227113886</v>
      </c>
      <c r="AW276" s="1">
        <f t="shared" si="221"/>
        <v>8155.8852622742597</v>
      </c>
      <c r="AX276" s="1">
        <f t="shared" si="222"/>
        <v>115436.34120096412</v>
      </c>
      <c r="AY276" s="1">
        <f t="shared" si="222"/>
        <v>29153.444057863206</v>
      </c>
      <c r="AZ276" s="1">
        <f t="shared" si="222"/>
        <v>7465.4420013179297</v>
      </c>
      <c r="BA276" s="1">
        <f t="shared" si="223"/>
        <v>13584.509666994556</v>
      </c>
      <c r="BB276" s="1">
        <f t="shared" si="223"/>
        <v>30472.587463259282</v>
      </c>
      <c r="BC276" s="1">
        <f t="shared" si="223"/>
        <v>38971.308234980359</v>
      </c>
      <c r="BD276" s="1">
        <f t="shared" si="224"/>
        <v>144.28573143180739</v>
      </c>
      <c r="BE276" s="2">
        <f t="shared" si="229"/>
        <v>0.40250950903973925</v>
      </c>
      <c r="BF276" s="2">
        <f t="shared" si="229"/>
        <v>0.31839023806359795</v>
      </c>
      <c r="BG276" s="2">
        <f t="shared" si="229"/>
        <v>0.18099193288069168</v>
      </c>
      <c r="BH276" s="2">
        <f t="shared" si="217"/>
        <v>0.20602132617001018</v>
      </c>
      <c r="BI276" s="2">
        <f t="shared" si="225"/>
        <v>1.6201390486741196E-2</v>
      </c>
      <c r="BJ276" s="2">
        <f t="shared" si="225"/>
        <v>1.0137234369419459E-2</v>
      </c>
      <c r="BK276" s="2">
        <f t="shared" si="225"/>
        <v>3.2758079767888806E-3</v>
      </c>
      <c r="BL276" s="2">
        <f t="shared" si="218"/>
        <v>2724.4673331051586</v>
      </c>
      <c r="BM276" s="2">
        <f t="shared" si="218"/>
        <v>1095.0191515375543</v>
      </c>
      <c r="BN276" s="2">
        <f t="shared" si="218"/>
        <v>133.58556999966444</v>
      </c>
      <c r="BO276" s="2">
        <f t="shared" si="226"/>
        <v>10665.216638234378</v>
      </c>
      <c r="BP276" s="2">
        <f t="shared" si="226"/>
        <v>743.60532745669684</v>
      </c>
      <c r="BQ276" s="2">
        <f t="shared" si="226"/>
        <v>28.667087488412736</v>
      </c>
      <c r="BR276" s="11">
        <f t="shared" si="227"/>
        <v>2.6390540898949405E-2</v>
      </c>
      <c r="BS276" s="17">
        <f t="shared" si="215"/>
        <v>3.6722815927816508E-4</v>
      </c>
      <c r="BT276" s="17">
        <f t="shared" si="216"/>
        <v>1.737787577602002E-3</v>
      </c>
      <c r="BU276" s="12">
        <f>(BU$3*temphigh!$I386+BU$4*temphigh!$I386^2+BU$5*temphigh!$I386^6)*(K276/K$56)^$BW$1</f>
        <v>-49.409046256565759</v>
      </c>
      <c r="BV276" s="12">
        <f>(BV$3*temphigh!$I386+BV$4*temphigh!$I386^2+BV$5*temphigh!$I386^6)*(L276/L$56)^$BW$1</f>
        <v>-31.464154042006559</v>
      </c>
      <c r="BW276" s="12">
        <f>(BW$3*temphigh!$I386+BW$4*temphigh!$I386^2+BW$5*temphigh!$I386^6)*(M276/M$56)^$BW$1</f>
        <v>-26.932031043652643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>
      <c r="A277" s="2">
        <f t="shared" si="200"/>
        <v>2231</v>
      </c>
      <c r="B277" s="5">
        <f t="shared" si="230"/>
        <v>1165.4047143362263</v>
      </c>
      <c r="C277" s="5">
        <f t="shared" si="230"/>
        <v>2964.165094375207</v>
      </c>
      <c r="D277" s="5">
        <f t="shared" si="230"/>
        <v>4369.9418571062006</v>
      </c>
      <c r="E277" s="15">
        <f t="shared" si="231"/>
        <v>4.9039354041242134E-8</v>
      </c>
      <c r="F277" s="15">
        <f t="shared" si="231"/>
        <v>9.6610815818703263E-8</v>
      </c>
      <c r="G277" s="15">
        <f t="shared" si="231"/>
        <v>1.972275438405793E-7</v>
      </c>
      <c r="H277" s="5">
        <f t="shared" si="203"/>
        <v>166953.23228543051</v>
      </c>
      <c r="I277" s="5">
        <f t="shared" si="203"/>
        <v>108027.83721581526</v>
      </c>
      <c r="J277" s="5">
        <f t="shared" si="203"/>
        <v>40807.760265908139</v>
      </c>
      <c r="K277" s="5">
        <f t="shared" si="204"/>
        <v>143257.72860848706</v>
      </c>
      <c r="L277" s="5">
        <f t="shared" si="204"/>
        <v>36444.608777294037</v>
      </c>
      <c r="M277" s="5">
        <f t="shared" si="204"/>
        <v>9338.2844898836393</v>
      </c>
      <c r="N277" s="15">
        <f t="shared" si="205"/>
        <v>-7.1914815173259594E-3</v>
      </c>
      <c r="O277" s="15">
        <f t="shared" si="205"/>
        <v>7.6936500797986085E-5</v>
      </c>
      <c r="P277" s="15">
        <f t="shared" si="205"/>
        <v>6.9461266835446622E-4</v>
      </c>
      <c r="Q277" s="5">
        <f t="shared" si="206"/>
        <v>2162.3181107584919</v>
      </c>
      <c r="R277" s="5">
        <f t="shared" si="206"/>
        <v>4315.2105932861614</v>
      </c>
      <c r="S277" s="5">
        <f t="shared" si="206"/>
        <v>3081.4983557726123</v>
      </c>
      <c r="T277" s="5">
        <f t="shared" si="232"/>
        <v>12.951639696688822</v>
      </c>
      <c r="U277" s="5">
        <f t="shared" si="232"/>
        <v>39.945357645782941</v>
      </c>
      <c r="V277" s="5">
        <f t="shared" si="232"/>
        <v>75.512557800114692</v>
      </c>
      <c r="W277" s="15">
        <f t="shared" si="208"/>
        <v>-1.0734613539272964E-2</v>
      </c>
      <c r="X277" s="15">
        <f t="shared" si="208"/>
        <v>-1.217998157191269E-2</v>
      </c>
      <c r="Y277" s="15">
        <f t="shared" si="208"/>
        <v>-9.7425357312937999E-3</v>
      </c>
      <c r="Z277" s="5">
        <f t="shared" si="213"/>
        <v>1241.8010058916889</v>
      </c>
      <c r="AA277" s="5">
        <f t="shared" si="213"/>
        <v>9141.2905959966447</v>
      </c>
      <c r="AB277" s="5">
        <f t="shared" si="213"/>
        <v>51528.013252760124</v>
      </c>
      <c r="AC277" s="16">
        <f t="shared" si="219"/>
        <v>0.94401686581322641</v>
      </c>
      <c r="AD277" s="16">
        <f t="shared" si="219"/>
        <v>3.0703012889401746</v>
      </c>
      <c r="AE277" s="16">
        <f t="shared" si="219"/>
        <v>20.232197231904436</v>
      </c>
      <c r="AF277" s="15">
        <f t="shared" si="220"/>
        <v>-4.0504037456468023E-3</v>
      </c>
      <c r="AG277" s="15">
        <f t="shared" si="220"/>
        <v>2.9673830763510267E-4</v>
      </c>
      <c r="AH277" s="15">
        <f t="shared" si="220"/>
        <v>9.7937136394747881E-3</v>
      </c>
      <c r="AI277" s="1">
        <f t="shared" si="228"/>
        <v>354884.55901311868</v>
      </c>
      <c r="AJ277" s="1">
        <f t="shared" si="228"/>
        <v>215030.22092280371</v>
      </c>
      <c r="AK277" s="1">
        <f t="shared" si="228"/>
        <v>80794.032998093448</v>
      </c>
      <c r="AL277" s="14">
        <f t="shared" si="233"/>
        <v>93.209175264100452</v>
      </c>
      <c r="AM277" s="14">
        <f t="shared" si="233"/>
        <v>22.912252380656916</v>
      </c>
      <c r="AN277" s="14">
        <f t="shared" si="233"/>
        <v>7.1632607560148678</v>
      </c>
      <c r="AO277" s="11">
        <f t="shared" si="234"/>
        <v>2.2371251266418263E-3</v>
      </c>
      <c r="AP277" s="11">
        <f t="shared" si="234"/>
        <v>2.8181876255722665E-3</v>
      </c>
      <c r="AQ277" s="11">
        <f t="shared" si="234"/>
        <v>2.556451759205412E-3</v>
      </c>
      <c r="AR277" s="1">
        <f t="shared" si="214"/>
        <v>166953.23228543051</v>
      </c>
      <c r="AS277" s="1">
        <f t="shared" si="211"/>
        <v>108027.83721581526</v>
      </c>
      <c r="AT277" s="1">
        <f t="shared" si="212"/>
        <v>40807.760265908139</v>
      </c>
      <c r="AU277" s="1">
        <f t="shared" si="221"/>
        <v>33390.646457086106</v>
      </c>
      <c r="AV277" s="1">
        <f t="shared" si="221"/>
        <v>21605.567443163054</v>
      </c>
      <c r="AW277" s="1">
        <f t="shared" si="221"/>
        <v>8161.5520531816283</v>
      </c>
      <c r="AX277" s="1">
        <f t="shared" si="222"/>
        <v>114606.18288678964</v>
      </c>
      <c r="AY277" s="1">
        <f t="shared" si="222"/>
        <v>29155.687021835227</v>
      </c>
      <c r="AZ277" s="1">
        <f t="shared" si="222"/>
        <v>7470.6275919069103</v>
      </c>
      <c r="BA277" s="1">
        <f t="shared" si="223"/>
        <v>13576.099065587414</v>
      </c>
      <c r="BB277" s="1">
        <f t="shared" si="223"/>
        <v>30472.818450958635</v>
      </c>
      <c r="BC277" s="1">
        <f t="shared" si="223"/>
        <v>38974.350284438056</v>
      </c>
      <c r="BD277" s="1">
        <f t="shared" si="224"/>
        <v>140.07456644317907</v>
      </c>
      <c r="BE277" s="2">
        <f t="shared" si="229"/>
        <v>0.40250950903973925</v>
      </c>
      <c r="BF277" s="2">
        <f t="shared" si="229"/>
        <v>0.31839023806359795</v>
      </c>
      <c r="BG277" s="2">
        <f t="shared" si="229"/>
        <v>0.18099193288069168</v>
      </c>
      <c r="BH277" s="2">
        <f t="shared" si="217"/>
        <v>0.20572220683664766</v>
      </c>
      <c r="BI277" s="2">
        <f t="shared" si="225"/>
        <v>1.6201390486741196E-2</v>
      </c>
      <c r="BJ277" s="2">
        <f t="shared" si="225"/>
        <v>1.0137234369419459E-2</v>
      </c>
      <c r="BK277" s="2">
        <f t="shared" si="225"/>
        <v>3.2758079767888806E-3</v>
      </c>
      <c r="BL277" s="2">
        <f t="shared" si="218"/>
        <v>2704.8745092798667</v>
      </c>
      <c r="BM277" s="2">
        <f t="shared" si="218"/>
        <v>1095.103504278213</v>
      </c>
      <c r="BN277" s="2">
        <f t="shared" si="218"/>
        <v>133.67838659395022</v>
      </c>
      <c r="BO277" s="2">
        <f t="shared" si="226"/>
        <v>10823.032553682351</v>
      </c>
      <c r="BP277" s="2">
        <f t="shared" si="226"/>
        <v>752.51975522366718</v>
      </c>
      <c r="BQ277" s="2">
        <f t="shared" si="226"/>
        <v>28.66741774354351</v>
      </c>
      <c r="BR277" s="11">
        <f t="shared" si="227"/>
        <v>2.6300120036277991E-2</v>
      </c>
      <c r="BS277" s="17">
        <f t="shared" si="215"/>
        <v>3.5778599338662416E-4</v>
      </c>
      <c r="BT277" s="17">
        <f t="shared" si="216"/>
        <v>1.6871724054388368E-3</v>
      </c>
      <c r="BU277" s="12">
        <f>(BU$3*temphigh!$I387+BU$4*temphigh!$I387^2+BU$5*temphigh!$I387^6)*(K277/K$56)^$BW$1</f>
        <v>-49.819211295572295</v>
      </c>
      <c r="BV277" s="12">
        <f>(BV$3*temphigh!$I387+BV$4*temphigh!$I387^2+BV$5*temphigh!$I387^6)*(L277/L$56)^$BW$1</f>
        <v>-31.656009527699787</v>
      </c>
      <c r="BW277" s="12">
        <f>(BW$3*temphigh!$I387+BW$4*temphigh!$I387^2+BW$5*temphigh!$I387^6)*(M277/M$56)^$BW$1</f>
        <v>-27.082367339359141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>
      <c r="A278" s="2">
        <f t="shared" si="200"/>
        <v>2232</v>
      </c>
      <c r="B278" s="5">
        <f t="shared" si="230"/>
        <v>1165.4047686293861</v>
      </c>
      <c r="C278" s="5">
        <f t="shared" si="230"/>
        <v>2964.1653664270943</v>
      </c>
      <c r="D278" s="5">
        <f t="shared" si="230"/>
        <v>4369.9426758854543</v>
      </c>
      <c r="E278" s="15">
        <f t="shared" si="231"/>
        <v>4.6587386339180026E-8</v>
      </c>
      <c r="F278" s="15">
        <f t="shared" si="231"/>
        <v>9.1780275027768093E-8</v>
      </c>
      <c r="G278" s="15">
        <f t="shared" si="231"/>
        <v>1.8736616664855034E-7</v>
      </c>
      <c r="H278" s="5">
        <f t="shared" si="203"/>
        <v>165724.92491296853</v>
      </c>
      <c r="I278" s="5">
        <f t="shared" si="203"/>
        <v>108031.74061251162</v>
      </c>
      <c r="J278" s="5">
        <f t="shared" si="203"/>
        <v>40834.792114240896</v>
      </c>
      <c r="K278" s="5">
        <f t="shared" si="204"/>
        <v>142203.74703621212</v>
      </c>
      <c r="L278" s="5">
        <f t="shared" si="204"/>
        <v>36445.922294385848</v>
      </c>
      <c r="M278" s="5">
        <f t="shared" si="204"/>
        <v>9344.4685989998252</v>
      </c>
      <c r="N278" s="15">
        <f t="shared" si="205"/>
        <v>-7.3572405657456041E-3</v>
      </c>
      <c r="O278" s="15">
        <f t="shared" si="205"/>
        <v>3.604146500335581E-5</v>
      </c>
      <c r="P278" s="15">
        <f t="shared" si="205"/>
        <v>6.6223181815527887E-4</v>
      </c>
      <c r="Q278" s="5">
        <f t="shared" si="206"/>
        <v>2123.3686395797927</v>
      </c>
      <c r="R278" s="5">
        <f t="shared" si="206"/>
        <v>4262.8054312239674</v>
      </c>
      <c r="S278" s="5">
        <f t="shared" si="206"/>
        <v>3053.4981050525453</v>
      </c>
      <c r="T278" s="5">
        <f t="shared" si="232"/>
        <v>12.812608849844962</v>
      </c>
      <c r="U278" s="5">
        <f t="shared" si="232"/>
        <v>39.458823925773842</v>
      </c>
      <c r="V278" s="5">
        <f t="shared" si="232"/>
        <v>74.77687400758569</v>
      </c>
      <c r="W278" s="15">
        <f t="shared" si="208"/>
        <v>-1.0734613539272964E-2</v>
      </c>
      <c r="X278" s="15">
        <f t="shared" si="208"/>
        <v>-1.217998157191269E-2</v>
      </c>
      <c r="Y278" s="15">
        <f t="shared" si="208"/>
        <v>-9.7425357312937999E-3</v>
      </c>
      <c r="Z278" s="5">
        <f t="shared" si="213"/>
        <v>1214.6962677177351</v>
      </c>
      <c r="AA278" s="5">
        <f t="shared" si="213"/>
        <v>9033.3251886430444</v>
      </c>
      <c r="AB278" s="5">
        <f t="shared" si="213"/>
        <v>51561.534368905457</v>
      </c>
      <c r="AC278" s="16">
        <f t="shared" si="219"/>
        <v>0.94019321636398279</v>
      </c>
      <c r="AD278" s="16">
        <f t="shared" si="219"/>
        <v>3.0712123649485847</v>
      </c>
      <c r="AE278" s="16">
        <f t="shared" si="219"/>
        <v>20.430345577891082</v>
      </c>
      <c r="AF278" s="15">
        <f t="shared" si="220"/>
        <v>-4.0504037456468023E-3</v>
      </c>
      <c r="AG278" s="15">
        <f t="shared" si="220"/>
        <v>2.9673830763510267E-4</v>
      </c>
      <c r="AH278" s="15">
        <f t="shared" si="220"/>
        <v>9.7937136394747881E-3</v>
      </c>
      <c r="AI278" s="1">
        <f t="shared" si="228"/>
        <v>352786.74956889288</v>
      </c>
      <c r="AJ278" s="1">
        <f t="shared" si="228"/>
        <v>215132.7662736864</v>
      </c>
      <c r="AK278" s="1">
        <f t="shared" si="228"/>
        <v>80876.18175146573</v>
      </c>
      <c r="AL278" s="14">
        <f t="shared" si="233"/>
        <v>93.41561064623717</v>
      </c>
      <c r="AM278" s="14">
        <f t="shared" si="233"/>
        <v>22.976177696528744</v>
      </c>
      <c r="AN278" s="14">
        <f t="shared" si="233"/>
        <v>7.1813901612706159</v>
      </c>
      <c r="AO278" s="11">
        <f t="shared" si="234"/>
        <v>2.2147538753754079E-3</v>
      </c>
      <c r="AP278" s="11">
        <f t="shared" si="234"/>
        <v>2.7900057493165436E-3</v>
      </c>
      <c r="AQ278" s="11">
        <f t="shared" si="234"/>
        <v>2.5308872416133577E-3</v>
      </c>
      <c r="AR278" s="1">
        <f t="shared" si="214"/>
        <v>165724.92491296853</v>
      </c>
      <c r="AS278" s="1">
        <f t="shared" si="211"/>
        <v>108031.74061251162</v>
      </c>
      <c r="AT278" s="1">
        <f t="shared" si="212"/>
        <v>40834.792114240896</v>
      </c>
      <c r="AU278" s="1">
        <f t="shared" si="221"/>
        <v>33144.984982593705</v>
      </c>
      <c r="AV278" s="1">
        <f t="shared" si="221"/>
        <v>21606.348122502328</v>
      </c>
      <c r="AW278" s="1">
        <f t="shared" si="221"/>
        <v>8166.9584228481799</v>
      </c>
      <c r="AX278" s="1">
        <f t="shared" si="222"/>
        <v>113762.99762896968</v>
      </c>
      <c r="AY278" s="1">
        <f t="shared" si="222"/>
        <v>29156.737835508677</v>
      </c>
      <c r="AZ278" s="1">
        <f t="shared" si="222"/>
        <v>7475.5748791998594</v>
      </c>
      <c r="BA278" s="1">
        <f t="shared" si="223"/>
        <v>13567.493838170019</v>
      </c>
      <c r="BB278" s="1">
        <f t="shared" si="223"/>
        <v>30472.928078699446</v>
      </c>
      <c r="BC278" s="1">
        <f t="shared" si="223"/>
        <v>38977.250544197668</v>
      </c>
      <c r="BD278" s="1">
        <f t="shared" si="224"/>
        <v>135.98555935929332</v>
      </c>
      <c r="BE278" s="2">
        <f t="shared" si="229"/>
        <v>0.40250950903973925</v>
      </c>
      <c r="BF278" s="2">
        <f t="shared" si="229"/>
        <v>0.31839023806359795</v>
      </c>
      <c r="BG278" s="2">
        <f t="shared" si="229"/>
        <v>0.18099193288069168</v>
      </c>
      <c r="BH278" s="2">
        <f t="shared" si="217"/>
        <v>0.20542569759418178</v>
      </c>
      <c r="BI278" s="2">
        <f t="shared" si="225"/>
        <v>1.6201390486741196E-2</v>
      </c>
      <c r="BJ278" s="2">
        <f t="shared" si="225"/>
        <v>1.0137234369419459E-2</v>
      </c>
      <c r="BK278" s="2">
        <f t="shared" si="225"/>
        <v>3.2758079767888806E-3</v>
      </c>
      <c r="BL278" s="2">
        <f t="shared" si="218"/>
        <v>2684.9742219008672</v>
      </c>
      <c r="BM278" s="2">
        <f t="shared" si="218"/>
        <v>1095.1430739253608</v>
      </c>
      <c r="BN278" s="2">
        <f t="shared" si="218"/>
        <v>133.766937738346</v>
      </c>
      <c r="BO278" s="2">
        <f t="shared" si="226"/>
        <v>10983.13379816318</v>
      </c>
      <c r="BP278" s="2">
        <f t="shared" si="226"/>
        <v>761.54131272250436</v>
      </c>
      <c r="BQ278" s="2">
        <f t="shared" si="226"/>
        <v>28.667758025427343</v>
      </c>
      <c r="BR278" s="11">
        <f t="shared" si="227"/>
        <v>2.6208179647565583E-2</v>
      </c>
      <c r="BS278" s="17">
        <f t="shared" si="215"/>
        <v>3.4861731612579076E-4</v>
      </c>
      <c r="BT278" s="17">
        <f t="shared" si="216"/>
        <v>1.6380314615911037E-3</v>
      </c>
      <c r="BU278" s="12">
        <f>(BU$3*temphigh!$I388+BU$4*temphigh!$I388^2+BU$5*temphigh!$I388^6)*(K278/K$56)^$BW$1</f>
        <v>-50.231823891248851</v>
      </c>
      <c r="BV278" s="12">
        <f>(BV$3*temphigh!$I388+BV$4*temphigh!$I388^2+BV$5*temphigh!$I388^6)*(L278/L$56)^$BW$1</f>
        <v>-31.847580572066949</v>
      </c>
      <c r="BW278" s="12">
        <f>(BW$3*temphigh!$I388+BW$4*temphigh!$I388^2+BW$5*temphigh!$I388^6)*(M278/M$56)^$BW$1</f>
        <v>-27.232365836681563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>
      <c r="A279" s="2">
        <f t="shared" si="200"/>
        <v>2233</v>
      </c>
      <c r="B279" s="5">
        <f t="shared" si="230"/>
        <v>1165.4048202078902</v>
      </c>
      <c r="C279" s="5">
        <f t="shared" si="230"/>
        <v>2964.1656248764116</v>
      </c>
      <c r="D279" s="5">
        <f t="shared" si="230"/>
        <v>4369.9434537258912</v>
      </c>
      <c r="E279" s="15">
        <f t="shared" si="231"/>
        <v>4.4258017022221023E-8</v>
      </c>
      <c r="F279" s="15">
        <f t="shared" si="231"/>
        <v>8.7191261276379687E-8</v>
      </c>
      <c r="G279" s="15">
        <f t="shared" si="231"/>
        <v>1.7799785831612283E-7</v>
      </c>
      <c r="H279" s="5">
        <f t="shared" si="203"/>
        <v>164477.39242160623</v>
      </c>
      <c r="I279" s="5">
        <f t="shared" si="203"/>
        <v>108031.26250212993</v>
      </c>
      <c r="J279" s="5">
        <f t="shared" si="203"/>
        <v>40860.533353395775</v>
      </c>
      <c r="K279" s="5">
        <f t="shared" si="204"/>
        <v>141133.2693752425</v>
      </c>
      <c r="L279" s="5">
        <f t="shared" si="204"/>
        <v>36445.757819836464</v>
      </c>
      <c r="M279" s="5">
        <f t="shared" si="204"/>
        <v>9350.3574556685307</v>
      </c>
      <c r="N279" s="15">
        <f t="shared" si="205"/>
        <v>-7.527773939016047E-3</v>
      </c>
      <c r="O279" s="15">
        <f t="shared" si="205"/>
        <v>-4.5128381730430434E-6</v>
      </c>
      <c r="P279" s="15">
        <f t="shared" si="205"/>
        <v>6.301970632482945E-4</v>
      </c>
      <c r="Q279" s="5">
        <f t="shared" si="206"/>
        <v>2084.762535621534</v>
      </c>
      <c r="R279" s="5">
        <f t="shared" si="206"/>
        <v>4210.8659037371954</v>
      </c>
      <c r="S279" s="5">
        <f t="shared" si="206"/>
        <v>3025.6553871416877</v>
      </c>
      <c r="T279" s="5">
        <f t="shared" si="232"/>
        <v>12.675070445412008</v>
      </c>
      <c r="U279" s="5">
        <f t="shared" si="232"/>
        <v>38.978216177508571</v>
      </c>
      <c r="V279" s="5">
        <f t="shared" si="232"/>
        <v>74.048357640692331</v>
      </c>
      <c r="W279" s="15">
        <f t="shared" si="208"/>
        <v>-1.0734613539272964E-2</v>
      </c>
      <c r="X279" s="15">
        <f t="shared" si="208"/>
        <v>-1.217998157191269E-2</v>
      </c>
      <c r="Y279" s="15">
        <f t="shared" si="208"/>
        <v>-9.7425357312937999E-3</v>
      </c>
      <c r="Z279" s="5">
        <f t="shared" si="213"/>
        <v>1187.9847618633805</v>
      </c>
      <c r="AA279" s="5">
        <f t="shared" si="213"/>
        <v>8926.2698625649427</v>
      </c>
      <c r="AB279" s="5">
        <f t="shared" si="213"/>
        <v>51593.407250359167</v>
      </c>
      <c r="AC279" s="16">
        <f t="shared" ref="AC279:AE294" si="235">AC278*(1+AF279)</f>
        <v>0.93638505423879037</v>
      </c>
      <c r="AD279" s="16">
        <f t="shared" si="235"/>
        <v>3.0721237113081474</v>
      </c>
      <c r="AE279" s="16">
        <f t="shared" si="235"/>
        <v>20.630434532036457</v>
      </c>
      <c r="AF279" s="15">
        <f t="shared" si="220"/>
        <v>-4.0504037456468023E-3</v>
      </c>
      <c r="AG279" s="15">
        <f t="shared" si="220"/>
        <v>2.9673830763510267E-4</v>
      </c>
      <c r="AH279" s="15">
        <f t="shared" si="220"/>
        <v>9.7937136394747881E-3</v>
      </c>
      <c r="AI279" s="1">
        <f t="shared" si="228"/>
        <v>350653.05959459726</v>
      </c>
      <c r="AJ279" s="1">
        <f t="shared" si="228"/>
        <v>215225.83776882009</v>
      </c>
      <c r="AK279" s="1">
        <f t="shared" si="228"/>
        <v>80955.521999167337</v>
      </c>
      <c r="AL279" s="14">
        <f t="shared" si="233"/>
        <v>93.620434306079474</v>
      </c>
      <c r="AM279" s="14">
        <f t="shared" si="233"/>
        <v>23.039640327720672</v>
      </c>
      <c r="AN279" s="14">
        <f t="shared" si="233"/>
        <v>7.1993836971194609</v>
      </c>
      <c r="AO279" s="11">
        <f t="shared" si="234"/>
        <v>2.1926063366216539E-3</v>
      </c>
      <c r="AP279" s="11">
        <f t="shared" si="234"/>
        <v>2.762105691823378E-3</v>
      </c>
      <c r="AQ279" s="11">
        <f t="shared" si="234"/>
        <v>2.5055783691972241E-3</v>
      </c>
      <c r="AR279" s="1">
        <f t="shared" si="214"/>
        <v>164477.39242160623</v>
      </c>
      <c r="AS279" s="1">
        <f t="shared" si="211"/>
        <v>108031.26250212993</v>
      </c>
      <c r="AT279" s="1">
        <f t="shared" si="212"/>
        <v>40860.533353395775</v>
      </c>
      <c r="AU279" s="1">
        <f t="shared" si="221"/>
        <v>32895.478484321247</v>
      </c>
      <c r="AV279" s="1">
        <f t="shared" si="221"/>
        <v>21606.252500425988</v>
      </c>
      <c r="AW279" s="1">
        <f t="shared" si="221"/>
        <v>8172.1066706791553</v>
      </c>
      <c r="AX279" s="1">
        <f t="shared" si="222"/>
        <v>112906.61550019401</v>
      </c>
      <c r="AY279" s="1">
        <f t="shared" si="222"/>
        <v>29156.606255869177</v>
      </c>
      <c r="AZ279" s="1">
        <f t="shared" si="222"/>
        <v>7480.2859645348244</v>
      </c>
      <c r="BA279" s="1">
        <f t="shared" si="223"/>
        <v>13558.688347733498</v>
      </c>
      <c r="BB279" s="1">
        <f t="shared" si="223"/>
        <v>30472.917358842522</v>
      </c>
      <c r="BC279" s="1">
        <f t="shared" si="223"/>
        <v>38980.010540202384</v>
      </c>
      <c r="BD279" s="1">
        <f t="shared" si="224"/>
        <v>132.01518358228176</v>
      </c>
      <c r="BE279" s="2">
        <f t="shared" si="229"/>
        <v>0.40250950903973925</v>
      </c>
      <c r="BF279" s="2">
        <f t="shared" si="229"/>
        <v>0.31839023806359795</v>
      </c>
      <c r="BG279" s="2">
        <f t="shared" si="229"/>
        <v>0.18099193288069168</v>
      </c>
      <c r="BH279" s="2">
        <f t="shared" si="217"/>
        <v>0.20513178537917315</v>
      </c>
      <c r="BI279" s="2">
        <f t="shared" si="225"/>
        <v>1.6201390486741196E-2</v>
      </c>
      <c r="BJ279" s="2">
        <f t="shared" si="225"/>
        <v>1.0137234369419459E-2</v>
      </c>
      <c r="BK279" s="2">
        <f t="shared" si="225"/>
        <v>3.2758079767888806E-3</v>
      </c>
      <c r="BL279" s="2">
        <f t="shared" si="218"/>
        <v>2664.7624608634096</v>
      </c>
      <c r="BM279" s="2">
        <f t="shared" si="218"/>
        <v>1095.1382272083672</v>
      </c>
      <c r="BN279" s="2">
        <f t="shared" si="218"/>
        <v>133.85126109490199</v>
      </c>
      <c r="BO279" s="2">
        <f t="shared" si="226"/>
        <v>11145.549437505455</v>
      </c>
      <c r="BP279" s="2">
        <f t="shared" si="226"/>
        <v>770.67128634805931</v>
      </c>
      <c r="BQ279" s="2">
        <f t="shared" si="226"/>
        <v>28.668108211114856</v>
      </c>
      <c r="BR279" s="11">
        <f t="shared" si="227"/>
        <v>2.6114613281451898E-2</v>
      </c>
      <c r="BS279" s="17">
        <f t="shared" si="215"/>
        <v>3.3971402980389196E-4</v>
      </c>
      <c r="BT279" s="17">
        <f t="shared" si="216"/>
        <v>1.5903218073700035E-3</v>
      </c>
      <c r="BU279" s="12">
        <f>(BU$3*temphigh!$I389+BU$4*temphigh!$I389^2+BU$5*temphigh!$I389^6)*(K279/K$56)^$BW$1</f>
        <v>-50.646990456446986</v>
      </c>
      <c r="BV279" s="12">
        <f>(BV$3*temphigh!$I389+BV$4*temphigh!$I389^2+BV$5*temphigh!$I389^6)*(L279/L$56)^$BW$1</f>
        <v>-32.038867918296148</v>
      </c>
      <c r="BW279" s="12">
        <f>(BW$3*temphigh!$I389+BW$4*temphigh!$I389^2+BW$5*temphigh!$I389^6)*(M279/M$56)^$BW$1</f>
        <v>-27.382026478992476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>
      <c r="A280" s="2">
        <f t="shared" si="200"/>
        <v>2234</v>
      </c>
      <c r="B280" s="5">
        <f t="shared" si="230"/>
        <v>1165.4048692074714</v>
      </c>
      <c r="C280" s="5">
        <f t="shared" si="230"/>
        <v>2964.1658704032839</v>
      </c>
      <c r="D280" s="5">
        <f t="shared" si="230"/>
        <v>4369.9441926744385</v>
      </c>
      <c r="E280" s="15">
        <f t="shared" si="231"/>
        <v>4.2045116171109967E-8</v>
      </c>
      <c r="F280" s="15">
        <f t="shared" si="231"/>
        <v>8.2831698212560695E-8</v>
      </c>
      <c r="G280" s="15">
        <f t="shared" si="231"/>
        <v>1.6909796540031667E-7</v>
      </c>
      <c r="H280" s="5">
        <f t="shared" si="203"/>
        <v>163210.36509748886</v>
      </c>
      <c r="I280" s="5">
        <f t="shared" si="203"/>
        <v>108026.43901667481</v>
      </c>
      <c r="J280" s="5">
        <f t="shared" si="203"/>
        <v>40884.995465929278</v>
      </c>
      <c r="K280" s="5">
        <f t="shared" si="204"/>
        <v>140046.06417036799</v>
      </c>
      <c r="L280" s="5">
        <f t="shared" si="204"/>
        <v>36444.127535270985</v>
      </c>
      <c r="M280" s="5">
        <f t="shared" si="204"/>
        <v>9355.9536834513565</v>
      </c>
      <c r="N280" s="15">
        <f t="shared" si="205"/>
        <v>-7.7033941726657451E-3</v>
      </c>
      <c r="O280" s="15">
        <f t="shared" si="205"/>
        <v>-4.4731805922015866E-5</v>
      </c>
      <c r="P280" s="15">
        <f t="shared" si="205"/>
        <v>5.9850415445161786E-4</v>
      </c>
      <c r="Q280" s="5">
        <f t="shared" si="206"/>
        <v>2046.4961491410322</v>
      </c>
      <c r="R280" s="5">
        <f t="shared" si="206"/>
        <v>4159.391913737878</v>
      </c>
      <c r="S280" s="5">
        <f t="shared" si="206"/>
        <v>2997.9715632522666</v>
      </c>
      <c r="T280" s="5">
        <f t="shared" si="232"/>
        <v>12.539008462597449</v>
      </c>
      <c r="U280" s="5">
        <f t="shared" si="232"/>
        <v>38.50346222276049</v>
      </c>
      <c r="V280" s="5">
        <f t="shared" si="232"/>
        <v>73.326938870534264</v>
      </c>
      <c r="W280" s="15">
        <f t="shared" si="208"/>
        <v>-1.0734613539272964E-2</v>
      </c>
      <c r="X280" s="15">
        <f t="shared" si="208"/>
        <v>-1.217998157191269E-2</v>
      </c>
      <c r="Y280" s="15">
        <f t="shared" si="208"/>
        <v>-9.7425357312937999E-3</v>
      </c>
      <c r="Z280" s="5">
        <f t="shared" si="213"/>
        <v>1161.6610421274322</v>
      </c>
      <c r="AA280" s="5">
        <f t="shared" si="213"/>
        <v>8820.1255294843013</v>
      </c>
      <c r="AB280" s="5">
        <f t="shared" si="213"/>
        <v>51623.646641131476</v>
      </c>
      <c r="AC280" s="16">
        <f t="shared" si="235"/>
        <v>0.9325923167077339</v>
      </c>
      <c r="AD280" s="16">
        <f t="shared" si="235"/>
        <v>3.0730353280990865</v>
      </c>
      <c r="AE280" s="16">
        <f t="shared" si="235"/>
        <v>20.832483100101154</v>
      </c>
      <c r="AF280" s="15">
        <f t="shared" si="220"/>
        <v>-4.0504037456468023E-3</v>
      </c>
      <c r="AG280" s="15">
        <f t="shared" si="220"/>
        <v>2.9673830763510267E-4</v>
      </c>
      <c r="AH280" s="15">
        <f t="shared" si="220"/>
        <v>9.7937136394747881E-3</v>
      </c>
      <c r="AI280" s="1">
        <f t="shared" ref="AI280:AK295" si="236">(1-$AI$5)*AI279+AU279</f>
        <v>348483.23211945879</v>
      </c>
      <c r="AJ280" s="1">
        <f t="shared" si="236"/>
        <v>215309.50649236407</v>
      </c>
      <c r="AK280" s="1">
        <f t="shared" si="236"/>
        <v>81032.076469929772</v>
      </c>
      <c r="AL280" s="14">
        <f t="shared" si="233"/>
        <v>93.823654336001297</v>
      </c>
      <c r="AM280" s="14">
        <f t="shared" si="233"/>
        <v>23.102641870190563</v>
      </c>
      <c r="AN280" s="14">
        <f t="shared" si="233"/>
        <v>7.2172419309818849</v>
      </c>
      <c r="AO280" s="11">
        <f t="shared" si="234"/>
        <v>2.1706802732554373E-3</v>
      </c>
      <c r="AP280" s="11">
        <f t="shared" si="234"/>
        <v>2.7344846349051442E-3</v>
      </c>
      <c r="AQ280" s="11">
        <f t="shared" si="234"/>
        <v>2.4805225855052517E-3</v>
      </c>
      <c r="AR280" s="1">
        <f t="shared" si="214"/>
        <v>163210.36509748886</v>
      </c>
      <c r="AS280" s="1">
        <f t="shared" si="211"/>
        <v>108026.43901667481</v>
      </c>
      <c r="AT280" s="1">
        <f t="shared" si="212"/>
        <v>40884.995465929278</v>
      </c>
      <c r="AU280" s="1">
        <f t="shared" si="221"/>
        <v>32642.073019497773</v>
      </c>
      <c r="AV280" s="1">
        <f t="shared" si="221"/>
        <v>21605.287803334963</v>
      </c>
      <c r="AW280" s="1">
        <f t="shared" si="221"/>
        <v>8176.9990931858556</v>
      </c>
      <c r="AX280" s="1">
        <f t="shared" si="222"/>
        <v>112036.85133629441</v>
      </c>
      <c r="AY280" s="1">
        <f t="shared" si="222"/>
        <v>29155.302028216793</v>
      </c>
      <c r="AZ280" s="1">
        <f t="shared" si="222"/>
        <v>7484.762946761085</v>
      </c>
      <c r="BA280" s="1">
        <f t="shared" si="223"/>
        <v>13549.676587224225</v>
      </c>
      <c r="BB280" s="1">
        <f t="shared" si="223"/>
        <v>30472.787287507934</v>
      </c>
      <c r="BC280" s="1">
        <f t="shared" si="223"/>
        <v>38982.631779036266</v>
      </c>
      <c r="BD280" s="1">
        <f t="shared" si="224"/>
        <v>128.16001334079712</v>
      </c>
      <c r="BE280" s="2">
        <f t="shared" ref="BE280:BG295" si="237">BE279</f>
        <v>0.40250950903973925</v>
      </c>
      <c r="BF280" s="2">
        <f t="shared" si="237"/>
        <v>0.31839023806359795</v>
      </c>
      <c r="BG280" s="2">
        <f t="shared" si="237"/>
        <v>0.18099193288069168</v>
      </c>
      <c r="BH280" s="2">
        <f t="shared" si="217"/>
        <v>0.20484045663911532</v>
      </c>
      <c r="BI280" s="2">
        <f t="shared" si="225"/>
        <v>1.6201390486741196E-2</v>
      </c>
      <c r="BJ280" s="2">
        <f t="shared" si="225"/>
        <v>1.0137234369419459E-2</v>
      </c>
      <c r="BK280" s="2">
        <f t="shared" si="225"/>
        <v>3.2758079767888806E-3</v>
      </c>
      <c r="BL280" s="2">
        <f t="shared" si="218"/>
        <v>2644.2348564280132</v>
      </c>
      <c r="BM280" s="2">
        <f t="shared" si="218"/>
        <v>1095.0893304058311</v>
      </c>
      <c r="BN280" s="2">
        <f t="shared" si="218"/>
        <v>133.93139427826836</v>
      </c>
      <c r="BO280" s="2">
        <f t="shared" si="226"/>
        <v>11310.3085225751</v>
      </c>
      <c r="BP280" s="2">
        <f t="shared" si="226"/>
        <v>779.91097792670166</v>
      </c>
      <c r="BQ280" s="2">
        <f t="shared" si="226"/>
        <v>28.668468179467869</v>
      </c>
      <c r="BR280" s="11">
        <f t="shared" si="227"/>
        <v>2.6019306634823186E-2</v>
      </c>
      <c r="BS280" s="17">
        <f t="shared" si="215"/>
        <v>3.3106830894602237E-4</v>
      </c>
      <c r="BT280" s="17">
        <f t="shared" si="216"/>
        <v>1.5440017547281588E-3</v>
      </c>
      <c r="BU280" s="12">
        <f>(BU$3*temphigh!$I390+BU$4*temphigh!$I390^2+BU$5*temphigh!$I390^6)*(K280/K$56)^$BW$1</f>
        <v>-51.064824020575522</v>
      </c>
      <c r="BV280" s="12">
        <f>(BV$3*temphigh!$I390+BV$4*temphigh!$I390^2+BV$5*temphigh!$I390^6)*(L280/L$56)^$BW$1</f>
        <v>-32.229872390605188</v>
      </c>
      <c r="BW280" s="12">
        <f>(BW$3*temphigh!$I390+BW$4*temphigh!$I390^2+BW$5*temphigh!$I390^6)*(M280/M$56)^$BW$1</f>
        <v>-27.531349265639147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>
      <c r="A281" s="2">
        <f t="shared" si="200"/>
        <v>2235</v>
      </c>
      <c r="B281" s="5">
        <f t="shared" si="230"/>
        <v>1165.4049157570753</v>
      </c>
      <c r="C281" s="5">
        <f t="shared" si="230"/>
        <v>2964.1661036538321</v>
      </c>
      <c r="D281" s="5">
        <f t="shared" si="230"/>
        <v>4369.9448946756766</v>
      </c>
      <c r="E281" s="15">
        <f t="shared" si="231"/>
        <v>3.9942860362554464E-8</v>
      </c>
      <c r="F281" s="15">
        <f t="shared" si="231"/>
        <v>7.8690113301932661E-8</v>
      </c>
      <c r="G281" s="15">
        <f t="shared" si="231"/>
        <v>1.6064306713030082E-7</v>
      </c>
      <c r="H281" s="5">
        <f t="shared" si="203"/>
        <v>161923.54931546142</v>
      </c>
      <c r="I281" s="5">
        <f t="shared" si="203"/>
        <v>108017.30623555154</v>
      </c>
      <c r="J281" s="5">
        <f t="shared" si="203"/>
        <v>40908.189917941061</v>
      </c>
      <c r="K281" s="5">
        <f t="shared" si="204"/>
        <v>138941.87944991802</v>
      </c>
      <c r="L281" s="5">
        <f t="shared" si="204"/>
        <v>36441.043604945786</v>
      </c>
      <c r="M281" s="5">
        <f t="shared" si="204"/>
        <v>9361.2599023350249</v>
      </c>
      <c r="N281" s="15">
        <f t="shared" si="205"/>
        <v>-7.8844395020392088E-3</v>
      </c>
      <c r="O281" s="15">
        <f t="shared" si="205"/>
        <v>-8.4620775246069257E-5</v>
      </c>
      <c r="P281" s="15">
        <f t="shared" si="205"/>
        <v>5.6714890466524892E-4</v>
      </c>
      <c r="Q281" s="5">
        <f t="shared" si="206"/>
        <v>2008.5656171084331</v>
      </c>
      <c r="R281" s="5">
        <f t="shared" si="206"/>
        <v>4108.3832361989207</v>
      </c>
      <c r="S281" s="5">
        <f t="shared" si="206"/>
        <v>2970.4479264486408</v>
      </c>
      <c r="T281" s="5">
        <f t="shared" si="232"/>
        <v>12.404407052585793</v>
      </c>
      <c r="U281" s="5">
        <f t="shared" si="232"/>
        <v>38.034490762432434</v>
      </c>
      <c r="V281" s="5">
        <f t="shared" si="232"/>
        <v>72.612548548521687</v>
      </c>
      <c r="W281" s="15">
        <f t="shared" si="208"/>
        <v>-1.0734613539272964E-2</v>
      </c>
      <c r="X281" s="15">
        <f t="shared" si="208"/>
        <v>-1.217998157191269E-2</v>
      </c>
      <c r="Y281" s="15">
        <f t="shared" si="208"/>
        <v>-9.7425357312937999E-3</v>
      </c>
      <c r="Z281" s="5">
        <f t="shared" si="213"/>
        <v>1135.7196049365466</v>
      </c>
      <c r="AA281" s="5">
        <f t="shared" si="213"/>
        <v>8714.8928254746861</v>
      </c>
      <c r="AB281" s="5">
        <f t="shared" si="213"/>
        <v>51652.26726436265</v>
      </c>
      <c r="AC281" s="16">
        <f t="shared" si="235"/>
        <v>0.92881494129497943</v>
      </c>
      <c r="AD281" s="16">
        <f t="shared" si="235"/>
        <v>3.0739472154016494</v>
      </c>
      <c r="AE281" s="16">
        <f t="shared" si="235"/>
        <v>21.036510473982741</v>
      </c>
      <c r="AF281" s="15">
        <f t="shared" si="220"/>
        <v>-4.0504037456468023E-3</v>
      </c>
      <c r="AG281" s="15">
        <f t="shared" si="220"/>
        <v>2.9673830763510267E-4</v>
      </c>
      <c r="AH281" s="15">
        <f t="shared" si="220"/>
        <v>9.7937136394747881E-3</v>
      </c>
      <c r="AI281" s="1">
        <f t="shared" si="236"/>
        <v>346276.9819270107</v>
      </c>
      <c r="AJ281" s="1">
        <f t="shared" si="236"/>
        <v>215383.84364646263</v>
      </c>
      <c r="AK281" s="1">
        <f t="shared" si="236"/>
        <v>81105.867916122661</v>
      </c>
      <c r="AL281" s="14">
        <f t="shared" si="233"/>
        <v>94.025278880076868</v>
      </c>
      <c r="AM281" s="14">
        <f t="shared" si="233"/>
        <v>23.165183951218118</v>
      </c>
      <c r="AN281" s="14">
        <f t="shared" si="233"/>
        <v>7.2349654372805929</v>
      </c>
      <c r="AO281" s="11">
        <f t="shared" si="234"/>
        <v>2.148973470522883E-3</v>
      </c>
      <c r="AP281" s="11">
        <f t="shared" si="234"/>
        <v>2.7071397885560927E-3</v>
      </c>
      <c r="AQ281" s="11">
        <f t="shared" si="234"/>
        <v>2.455717359650199E-3</v>
      </c>
      <c r="AR281" s="1">
        <f t="shared" si="214"/>
        <v>161923.54931546142</v>
      </c>
      <c r="AS281" s="1">
        <f t="shared" si="211"/>
        <v>108017.30623555154</v>
      </c>
      <c r="AT281" s="1">
        <f t="shared" si="212"/>
        <v>40908.189917941061</v>
      </c>
      <c r="AU281" s="1">
        <f t="shared" si="221"/>
        <v>32384.709863092285</v>
      </c>
      <c r="AV281" s="1">
        <f t="shared" si="221"/>
        <v>21603.46124711031</v>
      </c>
      <c r="AW281" s="1">
        <f t="shared" si="221"/>
        <v>8181.6379835882126</v>
      </c>
      <c r="AX281" s="1">
        <f t="shared" si="222"/>
        <v>111153.50355993443</v>
      </c>
      <c r="AY281" s="1">
        <f t="shared" si="222"/>
        <v>29152.834883956628</v>
      </c>
      <c r="AZ281" s="1">
        <f t="shared" si="222"/>
        <v>7489.0079218680194</v>
      </c>
      <c r="BA281" s="1">
        <f t="shared" si="223"/>
        <v>13540.45214900919</v>
      </c>
      <c r="BB281" s="1">
        <f t="shared" si="223"/>
        <v>30472.538844768056</v>
      </c>
      <c r="BC281" s="1">
        <f t="shared" si="223"/>
        <v>38985.115748238277</v>
      </c>
      <c r="BD281" s="1">
        <f t="shared" si="224"/>
        <v>124.41672082406504</v>
      </c>
      <c r="BE281" s="2">
        <f t="shared" si="237"/>
        <v>0.40250950903973925</v>
      </c>
      <c r="BF281" s="2">
        <f t="shared" si="237"/>
        <v>0.31839023806359795</v>
      </c>
      <c r="BG281" s="2">
        <f t="shared" si="237"/>
        <v>0.18099193288069168</v>
      </c>
      <c r="BH281" s="2">
        <f t="shared" si="217"/>
        <v>0.2045516973233292</v>
      </c>
      <c r="BI281" s="2">
        <f t="shared" si="225"/>
        <v>1.6201390486741196E-2</v>
      </c>
      <c r="BJ281" s="2">
        <f t="shared" si="225"/>
        <v>1.0137234369419459E-2</v>
      </c>
      <c r="BK281" s="2">
        <f t="shared" si="225"/>
        <v>3.2758079767888806E-3</v>
      </c>
      <c r="BL281" s="2">
        <f t="shared" si="218"/>
        <v>2623.3866514588854</v>
      </c>
      <c r="BM281" s="2">
        <f t="shared" si="218"/>
        <v>1094.9967492631399</v>
      </c>
      <c r="BN281" s="2">
        <f t="shared" si="218"/>
        <v>134.00737484918579</v>
      </c>
      <c r="BO281" s="2">
        <f t="shared" si="226"/>
        <v>11477.440039538598</v>
      </c>
      <c r="BP281" s="2">
        <f t="shared" si="226"/>
        <v>789.26170490117454</v>
      </c>
      <c r="BQ281" s="2">
        <f t="shared" si="226"/>
        <v>28.668837811140904</v>
      </c>
      <c r="BR281" s="11">
        <f t="shared" si="227"/>
        <v>2.5922136743283225E-2</v>
      </c>
      <c r="BS281" s="17">
        <f t="shared" si="215"/>
        <v>3.2267259183637849E-4</v>
      </c>
      <c r="BT281" s="17">
        <f t="shared" si="216"/>
        <v>1.4990308298331639E-3</v>
      </c>
      <c r="BU281" s="12">
        <f>(BU$3*temphigh!$I391+BU$4*temphigh!$I391^2+BU$5*temphigh!$I391^6)*(K281/K$56)^$BW$1</f>
        <v>-51.485444770213135</v>
      </c>
      <c r="BV281" s="12">
        <f>(BV$3*temphigh!$I391+BV$4*temphigh!$I391^2+BV$5*temphigh!$I391^6)*(L281/L$56)^$BW$1</f>
        <v>-32.420594891745949</v>
      </c>
      <c r="BW281" s="12">
        <f>(BW$3*temphigh!$I391+BW$4*temphigh!$I391^2+BW$5*temphigh!$I391^6)*(M281/M$56)^$BW$1</f>
        <v>-27.680334249727739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>
      <c r="A282" s="2">
        <f t="shared" si="200"/>
        <v>2236</v>
      </c>
      <c r="B282" s="5">
        <f t="shared" ref="B282:D297" si="238">B281*(1+E282)</f>
        <v>1165.4049599792006</v>
      </c>
      <c r="C282" s="5">
        <f t="shared" si="238"/>
        <v>2964.1663252418707</v>
      </c>
      <c r="D282" s="5">
        <f t="shared" si="238"/>
        <v>4369.9455615769593</v>
      </c>
      <c r="E282" s="15">
        <f t="shared" ref="E282:G297" si="239">E281*$E$5</f>
        <v>3.7945717344426738E-8</v>
      </c>
      <c r="F282" s="15">
        <f t="shared" si="239"/>
        <v>7.4755607636836019E-8</v>
      </c>
      <c r="G282" s="15">
        <f t="shared" si="239"/>
        <v>1.5261091377378576E-7</v>
      </c>
      <c r="H282" s="5">
        <f t="shared" si="203"/>
        <v>160616.62564703746</v>
      </c>
      <c r="I282" s="5">
        <f t="shared" si="203"/>
        <v>108003.90017771274</v>
      </c>
      <c r="J282" s="5">
        <f t="shared" si="203"/>
        <v>40930.128157164727</v>
      </c>
      <c r="K282" s="5">
        <f t="shared" si="204"/>
        <v>137820.44110221058</v>
      </c>
      <c r="L282" s="5">
        <f t="shared" si="204"/>
        <v>36436.518173081873</v>
      </c>
      <c r="M282" s="5">
        <f t="shared" si="204"/>
        <v>9366.278728285688</v>
      </c>
      <c r="N282" s="15">
        <f t="shared" si="205"/>
        <v>-8.0712766528515667E-3</v>
      </c>
      <c r="O282" s="15">
        <f t="shared" si="205"/>
        <v>-1.2418502370492579E-4</v>
      </c>
      <c r="P282" s="15">
        <f t="shared" si="205"/>
        <v>5.3612718832973805E-4</v>
      </c>
      <c r="Q282" s="5">
        <f t="shared" si="206"/>
        <v>1970.9668536729391</v>
      </c>
      <c r="R282" s="5">
        <f t="shared" si="206"/>
        <v>4057.8395219908971</v>
      </c>
      <c r="S282" s="5">
        <f t="shared" si="206"/>
        <v>2943.0857030717389</v>
      </c>
      <c r="T282" s="5">
        <f t="shared" ref="T282:V297" si="240">T281*(1+W282)</f>
        <v>12.271250536692452</v>
      </c>
      <c r="U282" s="5">
        <f t="shared" si="240"/>
        <v>37.571231365848924</v>
      </c>
      <c r="V282" s="5">
        <f t="shared" si="240"/>
        <v>71.905118199747406</v>
      </c>
      <c r="W282" s="15">
        <f t="shared" si="208"/>
        <v>-1.0734613539272964E-2</v>
      </c>
      <c r="X282" s="15">
        <f t="shared" si="208"/>
        <v>-1.217998157191269E-2</v>
      </c>
      <c r="Y282" s="15">
        <f t="shared" si="208"/>
        <v>-9.7425357312937999E-3</v>
      </c>
      <c r="Z282" s="5">
        <f t="shared" si="213"/>
        <v>1110.154886599546</v>
      </c>
      <c r="AA282" s="5">
        <f t="shared" si="213"/>
        <v>8610.5721187303334</v>
      </c>
      <c r="AB282" s="5">
        <f t="shared" si="213"/>
        <v>51679.283819816927</v>
      </c>
      <c r="AC282" s="16">
        <f t="shared" si="235"/>
        <v>0.92505286577774548</v>
      </c>
      <c r="AD282" s="16">
        <f t="shared" si="235"/>
        <v>3.0748593732961074</v>
      </c>
      <c r="AE282" s="16">
        <f t="shared" si="235"/>
        <v>21.242536033538741</v>
      </c>
      <c r="AF282" s="15">
        <f t="shared" si="220"/>
        <v>-4.0504037456468023E-3</v>
      </c>
      <c r="AG282" s="15">
        <f t="shared" si="220"/>
        <v>2.9673830763510267E-4</v>
      </c>
      <c r="AH282" s="15">
        <f t="shared" si="220"/>
        <v>9.7937136394747881E-3</v>
      </c>
      <c r="AI282" s="1">
        <f t="shared" si="236"/>
        <v>344033.99359740195</v>
      </c>
      <c r="AJ282" s="1">
        <f t="shared" si="236"/>
        <v>215448.92052892668</v>
      </c>
      <c r="AK282" s="1">
        <f t="shared" si="236"/>
        <v>81176.919108098606</v>
      </c>
      <c r="AL282" s="14">
        <f t="shared" ref="AL282:AN297" si="241">AL281*(1+AO282)</f>
        <v>94.225316131649947</v>
      </c>
      <c r="AM282" s="14">
        <f t="shared" si="241"/>
        <v>23.227268228489844</v>
      </c>
      <c r="AN282" s="14">
        <f t="shared" si="241"/>
        <v>7.2525547971991831</v>
      </c>
      <c r="AO282" s="11">
        <f t="shared" ref="AO282:AQ297" si="242">AO$5*AO281</f>
        <v>2.1274837358176541E-3</v>
      </c>
      <c r="AP282" s="11">
        <f t="shared" si="242"/>
        <v>2.6800683906705318E-3</v>
      </c>
      <c r="AQ282" s="11">
        <f t="shared" si="242"/>
        <v>2.4311601860536971E-3</v>
      </c>
      <c r="AR282" s="1">
        <f t="shared" si="214"/>
        <v>160616.62564703746</v>
      </c>
      <c r="AS282" s="1">
        <f t="shared" si="211"/>
        <v>108003.90017771274</v>
      </c>
      <c r="AT282" s="1">
        <f t="shared" si="212"/>
        <v>40930.128157164727</v>
      </c>
      <c r="AU282" s="1">
        <f t="shared" si="221"/>
        <v>32123.325129407494</v>
      </c>
      <c r="AV282" s="1">
        <f t="shared" si="221"/>
        <v>21600.78003554255</v>
      </c>
      <c r="AW282" s="1">
        <f t="shared" si="221"/>
        <v>8186.0256314329454</v>
      </c>
      <c r="AX282" s="1">
        <f t="shared" si="222"/>
        <v>110256.35288176846</v>
      </c>
      <c r="AY282" s="1">
        <f t="shared" si="222"/>
        <v>29149.214538465501</v>
      </c>
      <c r="AZ282" s="1">
        <f t="shared" si="222"/>
        <v>7493.0229826285504</v>
      </c>
      <c r="BA282" s="1">
        <f t="shared" si="223"/>
        <v>13531.008191014349</v>
      </c>
      <c r="BB282" s="1">
        <f t="shared" si="223"/>
        <v>30472.17299483739</v>
      </c>
      <c r="BC282" s="1">
        <f t="shared" si="223"/>
        <v>38987.463916611981</v>
      </c>
      <c r="BD282" s="1">
        <f t="shared" si="224"/>
        <v>120.78207339450076</v>
      </c>
      <c r="BE282" s="2">
        <f t="shared" si="237"/>
        <v>0.40250950903973925</v>
      </c>
      <c r="BF282" s="2">
        <f t="shared" si="237"/>
        <v>0.31839023806359795</v>
      </c>
      <c r="BG282" s="2">
        <f t="shared" si="237"/>
        <v>0.18099193288069168</v>
      </c>
      <c r="BH282" s="2">
        <f t="shared" si="217"/>
        <v>0.20426549287205464</v>
      </c>
      <c r="BI282" s="2">
        <f t="shared" si="225"/>
        <v>1.6201390486741196E-2</v>
      </c>
      <c r="BJ282" s="2">
        <f t="shared" si="225"/>
        <v>1.0137234369419459E-2</v>
      </c>
      <c r="BK282" s="2">
        <f t="shared" si="225"/>
        <v>3.2758079767888806E-3</v>
      </c>
      <c r="BL282" s="2">
        <f t="shared" si="218"/>
        <v>2602.2126707703846</v>
      </c>
      <c r="BM282" s="2">
        <f t="shared" si="218"/>
        <v>1094.860848912858</v>
      </c>
      <c r="BN282" s="2">
        <f t="shared" si="218"/>
        <v>134.07924030823139</v>
      </c>
      <c r="BO282" s="2">
        <f t="shared" si="226"/>
        <v>11646.972852740149</v>
      </c>
      <c r="BP282" s="2">
        <f t="shared" si="226"/>
        <v>798.72480051765956</v>
      </c>
      <c r="BQ282" s="2">
        <f t="shared" si="226"/>
        <v>28.669216988564337</v>
      </c>
      <c r="BR282" s="11">
        <f t="shared" si="227"/>
        <v>2.5822971068676898E-2</v>
      </c>
      <c r="BS282" s="17">
        <f t="shared" si="215"/>
        <v>3.1451957247036281E-4</v>
      </c>
      <c r="BT282" s="17">
        <f t="shared" si="216"/>
        <v>1.4553697377021008E-3</v>
      </c>
      <c r="BU282" s="12">
        <f>(BU$3*temphigh!$I392+BU$4*temphigh!$I392^2+BU$5*temphigh!$I392^6)*(K282/K$56)^$BW$1</f>
        <v>-51.908980649041361</v>
      </c>
      <c r="BV282" s="12">
        <f>(BV$3*temphigh!$I392+BV$4*temphigh!$I392^2+BV$5*temphigh!$I392^6)*(L282/L$56)^$BW$1</f>
        <v>-32.611036400556976</v>
      </c>
      <c r="BW282" s="12">
        <f>(BW$3*temphigh!$I392+BW$4*temphigh!$I392^2+BW$5*temphigh!$I392^6)*(M282/M$56)^$BW$1</f>
        <v>-27.828981535945321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>
      <c r="A283" s="2">
        <f t="shared" si="200"/>
        <v>2237</v>
      </c>
      <c r="B283" s="5">
        <f t="shared" si="238"/>
        <v>1165.4050019902215</v>
      </c>
      <c r="C283" s="5">
        <f t="shared" si="238"/>
        <v>2964.1665357505226</v>
      </c>
      <c r="D283" s="5">
        <f t="shared" si="238"/>
        <v>4369.946195133276</v>
      </c>
      <c r="E283" s="15">
        <f t="shared" si="239"/>
        <v>3.60484314772054E-8</v>
      </c>
      <c r="F283" s="15">
        <f t="shared" si="239"/>
        <v>7.1017827254994215E-8</v>
      </c>
      <c r="G283" s="15">
        <f t="shared" si="239"/>
        <v>1.4498036808509648E-7</v>
      </c>
      <c r="H283" s="5">
        <f t="shared" si="203"/>
        <v>159289.24676651345</v>
      </c>
      <c r="I283" s="5">
        <f t="shared" si="203"/>
        <v>107986.25679407966</v>
      </c>
      <c r="J283" s="5">
        <f t="shared" si="203"/>
        <v>40950.821611132007</v>
      </c>
      <c r="K283" s="5">
        <f t="shared" si="204"/>
        <v>136681.45107879842</v>
      </c>
      <c r="L283" s="5">
        <f t="shared" si="204"/>
        <v>36430.563361291606</v>
      </c>
      <c r="M283" s="5">
        <f t="shared" si="204"/>
        <v>9371.0127728204388</v>
      </c>
      <c r="N283" s="15">
        <f t="shared" si="205"/>
        <v>-8.2643040052923222E-3</v>
      </c>
      <c r="O283" s="15">
        <f t="shared" si="205"/>
        <v>-1.6342977015482152E-4</v>
      </c>
      <c r="P283" s="15">
        <f t="shared" si="205"/>
        <v>5.0543494082178064E-4</v>
      </c>
      <c r="Q283" s="5">
        <f t="shared" si="206"/>
        <v>1933.6955392132334</v>
      </c>
      <c r="R283" s="5">
        <f t="shared" si="206"/>
        <v>4007.7603016533376</v>
      </c>
      <c r="S283" s="5">
        <f t="shared" si="206"/>
        <v>2915.8860541481322</v>
      </c>
      <c r="T283" s="5">
        <f t="shared" si="240"/>
        <v>12.139523404537464</v>
      </c>
      <c r="U283" s="5">
        <f t="shared" si="240"/>
        <v>37.113614460178816</v>
      </c>
      <c r="V283" s="5">
        <f t="shared" si="240"/>
        <v>71.204580016423463</v>
      </c>
      <c r="W283" s="15">
        <f t="shared" si="208"/>
        <v>-1.0734613539272964E-2</v>
      </c>
      <c r="X283" s="15">
        <f t="shared" si="208"/>
        <v>-1.217998157191269E-2</v>
      </c>
      <c r="Y283" s="15">
        <f t="shared" si="208"/>
        <v>-9.7425357312937999E-3</v>
      </c>
      <c r="Z283" s="5">
        <f t="shared" si="213"/>
        <v>1084.9612599566956</v>
      </c>
      <c r="AA283" s="5">
        <f t="shared" si="213"/>
        <v>8507.1635172121551</v>
      </c>
      <c r="AB283" s="5">
        <f t="shared" si="213"/>
        <v>51704.710981475575</v>
      </c>
      <c r="AC283" s="16">
        <f t="shared" si="235"/>
        <v>0.92130602818527796</v>
      </c>
      <c r="AD283" s="16">
        <f t="shared" si="235"/>
        <v>3.0757718018627553</v>
      </c>
      <c r="AE283" s="16">
        <f t="shared" si="235"/>
        <v>21.450579348427443</v>
      </c>
      <c r="AF283" s="15">
        <f t="shared" si="220"/>
        <v>-4.0504037456468023E-3</v>
      </c>
      <c r="AG283" s="15">
        <f t="shared" si="220"/>
        <v>2.9673830763510267E-4</v>
      </c>
      <c r="AH283" s="15">
        <f t="shared" si="220"/>
        <v>9.7937136394747881E-3</v>
      </c>
      <c r="AI283" s="1">
        <f t="shared" si="236"/>
        <v>341753.91936706926</v>
      </c>
      <c r="AJ283" s="1">
        <f t="shared" si="236"/>
        <v>215504.80851157659</v>
      </c>
      <c r="AK283" s="1">
        <f t="shared" si="236"/>
        <v>81245.252828721699</v>
      </c>
      <c r="AL283" s="14">
        <f t="shared" si="241"/>
        <v>94.4237743309466</v>
      </c>
      <c r="AM283" s="14">
        <f t="shared" si="241"/>
        <v>23.288896389196839</v>
      </c>
      <c r="AN283" s="14">
        <f t="shared" si="241"/>
        <v>7.270010598444606</v>
      </c>
      <c r="AO283" s="11">
        <f t="shared" si="242"/>
        <v>2.1062088984594774E-3</v>
      </c>
      <c r="AP283" s="11">
        <f t="shared" si="242"/>
        <v>2.6532677067638267E-3</v>
      </c>
      <c r="AQ283" s="11">
        <f t="shared" si="242"/>
        <v>2.4068485841931601E-3</v>
      </c>
      <c r="AR283" s="1">
        <f t="shared" si="214"/>
        <v>159289.24676651345</v>
      </c>
      <c r="AS283" s="1">
        <f t="shared" si="211"/>
        <v>107986.25679407966</v>
      </c>
      <c r="AT283" s="1">
        <f t="shared" si="212"/>
        <v>40950.821611132007</v>
      </c>
      <c r="AU283" s="1">
        <f t="shared" si="221"/>
        <v>31857.849353302692</v>
      </c>
      <c r="AV283" s="1">
        <f t="shared" si="221"/>
        <v>21597.251358815935</v>
      </c>
      <c r="AW283" s="1">
        <f t="shared" si="221"/>
        <v>8190.164322226402</v>
      </c>
      <c r="AX283" s="1">
        <f t="shared" si="222"/>
        <v>109345.16086303875</v>
      </c>
      <c r="AY283" s="1">
        <f t="shared" si="222"/>
        <v>29144.450689033285</v>
      </c>
      <c r="AZ283" s="1">
        <f t="shared" si="222"/>
        <v>7496.8102182563507</v>
      </c>
      <c r="BA283" s="1">
        <f t="shared" si="223"/>
        <v>13521.33739908915</v>
      </c>
      <c r="BB283" s="1">
        <f t="shared" si="223"/>
        <v>30471.690686259564</v>
      </c>
      <c r="BC283" s="1">
        <f t="shared" si="223"/>
        <v>38989.677734530385</v>
      </c>
      <c r="BD283" s="1">
        <f t="shared" si="224"/>
        <v>117.25293087659033</v>
      </c>
      <c r="BE283" s="2">
        <f t="shared" si="237"/>
        <v>0.40250950903973925</v>
      </c>
      <c r="BF283" s="2">
        <f t="shared" si="237"/>
        <v>0.31839023806359795</v>
      </c>
      <c r="BG283" s="2">
        <f t="shared" si="237"/>
        <v>0.18099193288069168</v>
      </c>
      <c r="BH283" s="2">
        <f t="shared" si="217"/>
        <v>0.20398182820350436</v>
      </c>
      <c r="BI283" s="2">
        <f t="shared" si="225"/>
        <v>1.6201390486741196E-2</v>
      </c>
      <c r="BJ283" s="2">
        <f t="shared" si="225"/>
        <v>1.0137234369419459E-2</v>
      </c>
      <c r="BK283" s="2">
        <f t="shared" si="225"/>
        <v>3.2758079767888806E-3</v>
      </c>
      <c r="BL283" s="2">
        <f t="shared" si="218"/>
        <v>2580.7072872031617</v>
      </c>
      <c r="BM283" s="2">
        <f t="shared" si="218"/>
        <v>1094.6819937978998</v>
      </c>
      <c r="BN283" s="2">
        <f t="shared" si="218"/>
        <v>134.14702808980471</v>
      </c>
      <c r="BO283" s="2">
        <f t="shared" si="226"/>
        <v>11818.935639021485</v>
      </c>
      <c r="BP283" s="2">
        <f t="shared" si="226"/>
        <v>808.30161401507758</v>
      </c>
      <c r="BQ283" s="2">
        <f t="shared" si="226"/>
        <v>28.669605595925766</v>
      </c>
      <c r="BR283" s="11">
        <f t="shared" si="227"/>
        <v>2.5721666467848764E-2</v>
      </c>
      <c r="BS283" s="17">
        <f t="shared" si="215"/>
        <v>3.0660219291317307E-4</v>
      </c>
      <c r="BT283" s="17">
        <f t="shared" si="216"/>
        <v>1.4129803278661172E-3</v>
      </c>
      <c r="BU283" s="12">
        <f>(BU$3*temphigh!$I393+BU$4*temphigh!$I393^2+BU$5*temphigh!$I393^6)*(K283/K$56)^$BW$1</f>
        <v>-52.335568025079937</v>
      </c>
      <c r="BV283" s="12">
        <f>(BV$3*temphigh!$I393+BV$4*temphigh!$I393^2+BV$5*temphigh!$I393^6)*(L283/L$56)^$BW$1</f>
        <v>-32.801197969562821</v>
      </c>
      <c r="BW283" s="12">
        <f>(BW$3*temphigh!$I393+BW$4*temphigh!$I393^2+BW$5*temphigh!$I393^6)*(M283/M$56)^$BW$1</f>
        <v>-27.977291278418896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>
      <c r="A284" s="2">
        <f t="shared" si="200"/>
        <v>2238</v>
      </c>
      <c r="B284" s="5">
        <f t="shared" si="238"/>
        <v>1165.4050419006926</v>
      </c>
      <c r="C284" s="5">
        <f t="shared" si="238"/>
        <v>2964.166735733756</v>
      </c>
      <c r="D284" s="5">
        <f t="shared" si="238"/>
        <v>4369.9467970118631</v>
      </c>
      <c r="E284" s="15">
        <f t="shared" si="239"/>
        <v>3.4246009903345128E-8</v>
      </c>
      <c r="F284" s="15">
        <f t="shared" si="239"/>
        <v>6.7466935892244502E-8</v>
      </c>
      <c r="G284" s="15">
        <f t="shared" si="239"/>
        <v>1.3773134968084164E-7</v>
      </c>
      <c r="H284" s="5">
        <f t="shared" si="203"/>
        <v>157941.03512822723</v>
      </c>
      <c r="I284" s="5">
        <f t="shared" si="203"/>
        <v>107964.41196023375</v>
      </c>
      <c r="J284" s="5">
        <f t="shared" si="203"/>
        <v>40970.281685412643</v>
      </c>
      <c r="K284" s="5">
        <f t="shared" si="204"/>
        <v>135524.58540134397</v>
      </c>
      <c r="L284" s="5">
        <f t="shared" si="204"/>
        <v>36423.191266097252</v>
      </c>
      <c r="M284" s="5">
        <f t="shared" si="204"/>
        <v>9375.464642596522</v>
      </c>
      <c r="N284" s="15">
        <f t="shared" si="205"/>
        <v>-8.4639551916045885E-3</v>
      </c>
      <c r="O284" s="15">
        <f t="shared" si="205"/>
        <v>-2.0236017547248242E-4</v>
      </c>
      <c r="P284" s="15">
        <f t="shared" si="205"/>
        <v>4.7506815794706725E-4</v>
      </c>
      <c r="Q284" s="5">
        <f t="shared" si="206"/>
        <v>1896.7471077875759</v>
      </c>
      <c r="R284" s="5">
        <f t="shared" si="206"/>
        <v>3958.1449891005414</v>
      </c>
      <c r="S284" s="5">
        <f t="shared" si="206"/>
        <v>2888.8500767837331</v>
      </c>
      <c r="T284" s="5">
        <f t="shared" si="240"/>
        <v>12.009210312238794</v>
      </c>
      <c r="U284" s="5">
        <f t="shared" si="240"/>
        <v>36.661571319986763</v>
      </c>
      <c r="V284" s="5">
        <f t="shared" si="240"/>
        <v>70.510866851381692</v>
      </c>
      <c r="W284" s="15">
        <f t="shared" si="208"/>
        <v>-1.0734613539272964E-2</v>
      </c>
      <c r="X284" s="15">
        <f t="shared" si="208"/>
        <v>-1.217998157191269E-2</v>
      </c>
      <c r="Y284" s="15">
        <f t="shared" si="208"/>
        <v>-9.7425357312937999E-3</v>
      </c>
      <c r="Z284" s="5">
        <f t="shared" si="213"/>
        <v>1060.1330303549237</v>
      </c>
      <c r="AA284" s="5">
        <f t="shared" si="213"/>
        <v>8404.6668761702877</v>
      </c>
      <c r="AB284" s="5">
        <f t="shared" si="213"/>
        <v>51728.56339522342</v>
      </c>
      <c r="AC284" s="16">
        <f t="shared" si="235"/>
        <v>0.91757436679782933</v>
      </c>
      <c r="AD284" s="16">
        <f t="shared" si="235"/>
        <v>3.0766845011819117</v>
      </c>
      <c r="AE284" s="16">
        <f t="shared" si="235"/>
        <v>21.660660179966772</v>
      </c>
      <c r="AF284" s="15">
        <f t="shared" si="220"/>
        <v>-4.0504037456468023E-3</v>
      </c>
      <c r="AG284" s="15">
        <f t="shared" si="220"/>
        <v>2.9673830763510267E-4</v>
      </c>
      <c r="AH284" s="15">
        <f t="shared" si="220"/>
        <v>9.7937136394747881E-3</v>
      </c>
      <c r="AI284" s="1">
        <f t="shared" si="236"/>
        <v>339436.37678366504</v>
      </c>
      <c r="AJ284" s="1">
        <f t="shared" si="236"/>
        <v>215551.57901923486</v>
      </c>
      <c r="AK284" s="1">
        <f t="shared" si="236"/>
        <v>81310.891868075923</v>
      </c>
      <c r="AL284" s="14">
        <f t="shared" si="241"/>
        <v>94.620661762731359</v>
      </c>
      <c r="AM284" s="14">
        <f t="shared" si="241"/>
        <v>23.35007014914531</v>
      </c>
      <c r="AN284" s="14">
        <f t="shared" si="241"/>
        <v>7.2873334350133812</v>
      </c>
      <c r="AO284" s="11">
        <f t="shared" si="242"/>
        <v>2.0851468094748825E-3</v>
      </c>
      <c r="AP284" s="11">
        <f t="shared" si="242"/>
        <v>2.6267350296961885E-3</v>
      </c>
      <c r="AQ284" s="11">
        <f t="shared" si="242"/>
        <v>2.3827800983512283E-3</v>
      </c>
      <c r="AR284" s="1">
        <f t="shared" si="214"/>
        <v>157941.03512822723</v>
      </c>
      <c r="AS284" s="1">
        <f t="shared" si="211"/>
        <v>107964.41196023375</v>
      </c>
      <c r="AT284" s="1">
        <f t="shared" si="212"/>
        <v>40970.281685412643</v>
      </c>
      <c r="AU284" s="1">
        <f t="shared" si="221"/>
        <v>31588.207025645446</v>
      </c>
      <c r="AV284" s="1">
        <f t="shared" si="221"/>
        <v>21592.882392046751</v>
      </c>
      <c r="AW284" s="1">
        <f t="shared" si="221"/>
        <v>8194.0563370825294</v>
      </c>
      <c r="AX284" s="1">
        <f t="shared" si="222"/>
        <v>108419.66832107515</v>
      </c>
      <c r="AY284" s="1">
        <f t="shared" si="222"/>
        <v>29138.553012877801</v>
      </c>
      <c r="AZ284" s="1">
        <f t="shared" si="222"/>
        <v>7500.3717140772178</v>
      </c>
      <c r="BA284" s="1">
        <f t="shared" si="223"/>
        <v>13511.431945078473</v>
      </c>
      <c r="BB284" s="1">
        <f t="shared" si="223"/>
        <v>30471.092852091424</v>
      </c>
      <c r="BC284" s="1">
        <f t="shared" si="223"/>
        <v>38991.758634236518</v>
      </c>
      <c r="BD284" s="1">
        <f t="shared" si="224"/>
        <v>113.82624291977163</v>
      </c>
      <c r="BE284" s="2">
        <f t="shared" si="237"/>
        <v>0.40250950903973925</v>
      </c>
      <c r="BF284" s="2">
        <f t="shared" si="237"/>
        <v>0.31839023806359795</v>
      </c>
      <c r="BG284" s="2">
        <f t="shared" si="237"/>
        <v>0.18099193288069168</v>
      </c>
      <c r="BH284" s="2">
        <f t="shared" si="217"/>
        <v>0.20370068769860783</v>
      </c>
      <c r="BI284" s="2">
        <f t="shared" si="225"/>
        <v>1.6201390486741196E-2</v>
      </c>
      <c r="BJ284" s="2">
        <f t="shared" si="225"/>
        <v>1.0137234369419459E-2</v>
      </c>
      <c r="BK284" s="2">
        <f t="shared" si="225"/>
        <v>3.2758079767888806E-3</v>
      </c>
      <c r="BL284" s="2">
        <f t="shared" si="218"/>
        <v>2558.8643839925176</v>
      </c>
      <c r="BM284" s="2">
        <f t="shared" si="218"/>
        <v>1094.4605475974429</v>
      </c>
      <c r="BN284" s="2">
        <f t="shared" si="218"/>
        <v>134.21077555636211</v>
      </c>
      <c r="BO284" s="2">
        <f t="shared" si="226"/>
        <v>11993.356812098824</v>
      </c>
      <c r="BP284" s="2">
        <f t="shared" si="226"/>
        <v>817.99351081666157</v>
      </c>
      <c r="BQ284" s="2">
        <f t="shared" si="226"/>
        <v>28.670003519154214</v>
      </c>
      <c r="BR284" s="11">
        <f t="shared" si="227"/>
        <v>2.5618068024046842E-2</v>
      </c>
      <c r="BS284" s="17">
        <f t="shared" si="215"/>
        <v>2.9891363606365188E-4</v>
      </c>
      <c r="BT284" s="17">
        <f t="shared" si="216"/>
        <v>1.3718255610350651E-3</v>
      </c>
      <c r="BU284" s="12">
        <f>(BU$3*temphigh!$I394+BU$4*temphigh!$I394^2+BU$5*temphigh!$I394^6)*(K284/K$56)^$BW$1</f>
        <v>-52.765352434497068</v>
      </c>
      <c r="BV284" s="12">
        <f>(BV$3*temphigh!$I394+BV$4*temphigh!$I394^2+BV$5*temphigh!$I394^6)*(L284/L$56)^$BW$1</f>
        <v>-32.991080722619017</v>
      </c>
      <c r="BW284" s="12">
        <f>(BW$3*temphigh!$I394+BW$4*temphigh!$I394^2+BW$5*temphigh!$I394^6)*(M284/M$56)^$BW$1</f>
        <v>-28.125263678609944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>
      <c r="A285" s="2">
        <f t="shared" si="200"/>
        <v>2239</v>
      </c>
      <c r="B285" s="5">
        <f t="shared" si="238"/>
        <v>1165.4050798156418</v>
      </c>
      <c r="C285" s="5">
        <f t="shared" si="238"/>
        <v>2964.166925717841</v>
      </c>
      <c r="D285" s="5">
        <f t="shared" si="238"/>
        <v>4369.9473687965992</v>
      </c>
      <c r="E285" s="15">
        <f t="shared" si="239"/>
        <v>3.2533709408177867E-8</v>
      </c>
      <c r="F285" s="15">
        <f t="shared" si="239"/>
        <v>6.4093589097632269E-8</v>
      </c>
      <c r="G285" s="15">
        <f t="shared" si="239"/>
        <v>1.3084478219679956E-7</v>
      </c>
      <c r="H285" s="5">
        <f t="shared" si="203"/>
        <v>156571.58038364319</v>
      </c>
      <c r="I285" s="5">
        <f t="shared" si="203"/>
        <v>107938.40146937282</v>
      </c>
      <c r="J285" s="5">
        <f t="shared" si="203"/>
        <v>40988.5197619256</v>
      </c>
      <c r="K285" s="5">
        <f t="shared" si="204"/>
        <v>134349.49194524845</v>
      </c>
      <c r="L285" s="5">
        <f t="shared" si="204"/>
        <v>36414.413956539596</v>
      </c>
      <c r="M285" s="5">
        <f t="shared" si="204"/>
        <v>9379.6369390172003</v>
      </c>
      <c r="N285" s="15">
        <f t="shared" si="205"/>
        <v>-8.6707031983576099E-3</v>
      </c>
      <c r="O285" s="15">
        <f t="shared" si="205"/>
        <v>-2.4098134327465992E-4</v>
      </c>
      <c r="P285" s="15">
        <f t="shared" si="205"/>
        <v>4.4502289536896278E-4</v>
      </c>
      <c r="Q285" s="5">
        <f t="shared" si="206"/>
        <v>1860.1167327690675</v>
      </c>
      <c r="R285" s="5">
        <f t="shared" si="206"/>
        <v>3908.9928852619728</v>
      </c>
      <c r="S285" s="5">
        <f t="shared" si="206"/>
        <v>2861.9788055416661</v>
      </c>
      <c r="T285" s="5">
        <f t="shared" si="240"/>
        <v>11.88029608062506</v>
      </c>
      <c r="U285" s="5">
        <f t="shared" si="240"/>
        <v>36.215034056911961</v>
      </c>
      <c r="V285" s="5">
        <f t="shared" si="240"/>
        <v>69.823912211637605</v>
      </c>
      <c r="W285" s="15">
        <f t="shared" si="208"/>
        <v>-1.0734613539272964E-2</v>
      </c>
      <c r="X285" s="15">
        <f t="shared" si="208"/>
        <v>-1.217998157191269E-2</v>
      </c>
      <c r="Y285" s="15">
        <f t="shared" si="208"/>
        <v>-9.7425357312937999E-3</v>
      </c>
      <c r="Z285" s="5">
        <f t="shared" si="213"/>
        <v>1035.6644308686759</v>
      </c>
      <c r="AA285" s="5">
        <f t="shared" si="213"/>
        <v>8303.0818055430718</v>
      </c>
      <c r="AB285" s="5">
        <f t="shared" si="213"/>
        <v>51750.855676631436</v>
      </c>
      <c r="AC285" s="16">
        <f t="shared" si="235"/>
        <v>0.91385782014564187</v>
      </c>
      <c r="AD285" s="16">
        <f t="shared" si="235"/>
        <v>3.0775974713339198</v>
      </c>
      <c r="AE285" s="16">
        <f t="shared" si="235"/>
        <v>21.872798483011341</v>
      </c>
      <c r="AF285" s="15">
        <f t="shared" si="220"/>
        <v>-4.0504037456468023E-3</v>
      </c>
      <c r="AG285" s="15">
        <f t="shared" si="220"/>
        <v>2.9673830763510267E-4</v>
      </c>
      <c r="AH285" s="15">
        <f t="shared" si="220"/>
        <v>9.7937136394747881E-3</v>
      </c>
      <c r="AI285" s="1">
        <f t="shared" si="236"/>
        <v>337080.94613094395</v>
      </c>
      <c r="AJ285" s="1">
        <f t="shared" si="236"/>
        <v>215589.30350935811</v>
      </c>
      <c r="AK285" s="1">
        <f t="shared" si="236"/>
        <v>81373.859018350864</v>
      </c>
      <c r="AL285" s="14">
        <f t="shared" si="241"/>
        <v>94.81598675400646</v>
      </c>
      <c r="AM285" s="14">
        <f t="shared" si="241"/>
        <v>23.410791251879864</v>
      </c>
      <c r="AN285" s="14">
        <f t="shared" si="241"/>
        <v>7.3045239069615908</v>
      </c>
      <c r="AO285" s="11">
        <f t="shared" si="242"/>
        <v>2.0642953413801336E-3</v>
      </c>
      <c r="AP285" s="11">
        <f t="shared" si="242"/>
        <v>2.6004676793992265E-3</v>
      </c>
      <c r="AQ285" s="11">
        <f t="shared" si="242"/>
        <v>2.3589522973677161E-3</v>
      </c>
      <c r="AR285" s="1">
        <f t="shared" si="214"/>
        <v>156571.58038364319</v>
      </c>
      <c r="AS285" s="1">
        <f t="shared" si="211"/>
        <v>107938.40146937282</v>
      </c>
      <c r="AT285" s="1">
        <f t="shared" si="212"/>
        <v>40988.5197619256</v>
      </c>
      <c r="AU285" s="1">
        <f t="shared" si="221"/>
        <v>31314.316076728639</v>
      </c>
      <c r="AV285" s="1">
        <f t="shared" si="221"/>
        <v>21587.680293874568</v>
      </c>
      <c r="AW285" s="1">
        <f t="shared" si="221"/>
        <v>8197.7039523851199</v>
      </c>
      <c r="AX285" s="1">
        <f t="shared" si="222"/>
        <v>107479.59355619877</v>
      </c>
      <c r="AY285" s="1">
        <f t="shared" si="222"/>
        <v>29131.531165231678</v>
      </c>
      <c r="AZ285" s="1">
        <f t="shared" si="222"/>
        <v>7503.7095512137594</v>
      </c>
      <c r="BA285" s="1">
        <f t="shared" si="223"/>
        <v>13501.283439997842</v>
      </c>
      <c r="BB285" s="1">
        <f t="shared" si="223"/>
        <v>30470.380410084283</v>
      </c>
      <c r="BC285" s="1">
        <f t="shared" si="223"/>
        <v>38993.708030139744</v>
      </c>
      <c r="BD285" s="1">
        <f t="shared" si="224"/>
        <v>110.4990464330759</v>
      </c>
      <c r="BE285" s="2">
        <f t="shared" si="237"/>
        <v>0.40250950903973925</v>
      </c>
      <c r="BF285" s="2">
        <f t="shared" si="237"/>
        <v>0.31839023806359795</v>
      </c>
      <c r="BG285" s="2">
        <f t="shared" si="237"/>
        <v>0.18099193288069168</v>
      </c>
      <c r="BH285" s="2">
        <f t="shared" si="217"/>
        <v>0.20342205518312972</v>
      </c>
      <c r="BI285" s="2">
        <f t="shared" si="225"/>
        <v>1.6201390486741196E-2</v>
      </c>
      <c r="BJ285" s="2">
        <f t="shared" si="225"/>
        <v>1.0137234369419459E-2</v>
      </c>
      <c r="BK285" s="2">
        <f t="shared" si="225"/>
        <v>3.2758079767888806E-3</v>
      </c>
      <c r="BL285" s="2">
        <f t="shared" si="218"/>
        <v>2536.6773129215912</v>
      </c>
      <c r="BM285" s="2">
        <f t="shared" si="218"/>
        <v>1094.1968731555221</v>
      </c>
      <c r="BN285" s="2">
        <f t="shared" si="218"/>
        <v>134.27051999288454</v>
      </c>
      <c r="BO285" s="2">
        <f t="shared" si="226"/>
        <v>12170.264435351173</v>
      </c>
      <c r="BP285" s="2">
        <f t="shared" si="226"/>
        <v>827.80187272381204</v>
      </c>
      <c r="BQ285" s="2">
        <f t="shared" si="226"/>
        <v>28.670410645902709</v>
      </c>
      <c r="BR285" s="11">
        <f t="shared" si="227"/>
        <v>2.5512007718907798E-2</v>
      </c>
      <c r="BS285" s="17">
        <f t="shared" si="215"/>
        <v>2.9144731882457781E-4</v>
      </c>
      <c r="BT285" s="17">
        <f t="shared" si="216"/>
        <v>1.3318694767330728E-3</v>
      </c>
      <c r="BU285" s="12">
        <f>(BU$3*temphigh!$I395+BU$4*temphigh!$I395^2+BU$5*temphigh!$I395^6)*(K285/K$56)^$BW$1</f>
        <v>-53.198489412801329</v>
      </c>
      <c r="BV285" s="12">
        <f>(BV$3*temphigh!$I395+BV$4*temphigh!$I395^2+BV$5*temphigh!$I395^6)*(L285/L$56)^$BW$1</f>
        <v>-33.180685852601272</v>
      </c>
      <c r="BW285" s="12">
        <f>(BW$3*temphigh!$I395+BW$4*temphigh!$I395^2+BW$5*temphigh!$I395^6)*(M285/M$56)^$BW$1</f>
        <v>-28.272898983243856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>
      <c r="A286" s="2">
        <f t="shared" si="200"/>
        <v>2240</v>
      </c>
      <c r="B286" s="5">
        <f t="shared" si="238"/>
        <v>1165.4051158348443</v>
      </c>
      <c r="C286" s="5">
        <f t="shared" si="238"/>
        <v>2964.1671062027331</v>
      </c>
      <c r="D286" s="5">
        <f t="shared" si="238"/>
        <v>4369.9479119921707</v>
      </c>
      <c r="E286" s="15">
        <f t="shared" si="239"/>
        <v>3.0907023937768974E-8</v>
      </c>
      <c r="F286" s="15">
        <f t="shared" si="239"/>
        <v>6.0888909642750647E-8</v>
      </c>
      <c r="G286" s="15">
        <f t="shared" si="239"/>
        <v>1.2430254308695959E-7</v>
      </c>
      <c r="H286" s="5">
        <f t="shared" si="203"/>
        <v>155180.43650180163</v>
      </c>
      <c r="I286" s="5">
        <f t="shared" si="203"/>
        <v>107908.26102552935</v>
      </c>
      <c r="J286" s="5">
        <f t="shared" si="203"/>
        <v>41005.547197322638</v>
      </c>
      <c r="K286" s="5">
        <f t="shared" si="204"/>
        <v>133155.78796875046</v>
      </c>
      <c r="L286" s="5">
        <f t="shared" si="204"/>
        <v>36404.243471875641</v>
      </c>
      <c r="M286" s="5">
        <f t="shared" si="204"/>
        <v>9383.532257854542</v>
      </c>
      <c r="N286" s="15">
        <f t="shared" si="205"/>
        <v>-8.8850650584109125E-3</v>
      </c>
      <c r="O286" s="15">
        <f t="shared" si="205"/>
        <v>-2.7929832060713533E-4</v>
      </c>
      <c r="P286" s="15">
        <f t="shared" si="205"/>
        <v>4.1529526810757389E-4</v>
      </c>
      <c r="Q286" s="5">
        <f t="shared" si="206"/>
        <v>1823.7993104156719</v>
      </c>
      <c r="R286" s="5">
        <f t="shared" si="206"/>
        <v>3860.3031816574471</v>
      </c>
      <c r="S286" s="5">
        <f t="shared" si="206"/>
        <v>2835.2732138042529</v>
      </c>
      <c r="T286" s="5">
        <f t="shared" si="240"/>
        <v>11.75276569346741</v>
      </c>
      <c r="U286" s="5">
        <f t="shared" si="240"/>
        <v>35.773935609472581</v>
      </c>
      <c r="V286" s="5">
        <f t="shared" si="240"/>
        <v>69.143650252017011</v>
      </c>
      <c r="W286" s="15">
        <f t="shared" si="208"/>
        <v>-1.0734613539272964E-2</v>
      </c>
      <c r="X286" s="15">
        <f t="shared" si="208"/>
        <v>-1.217998157191269E-2</v>
      </c>
      <c r="Y286" s="15">
        <f t="shared" si="208"/>
        <v>-9.7425357312937999E-3</v>
      </c>
      <c r="Z286" s="5">
        <f t="shared" si="213"/>
        <v>1011.5496166727219</v>
      </c>
      <c r="AA286" s="5">
        <f t="shared" si="213"/>
        <v>8202.4076772322423</v>
      </c>
      <c r="AB286" s="5">
        <f t="shared" si="213"/>
        <v>51771.602408830076</v>
      </c>
      <c r="AC286" s="16">
        <f t="shared" si="235"/>
        <v>0.91015632700793536</v>
      </c>
      <c r="AD286" s="16">
        <f t="shared" si="235"/>
        <v>3.0785107123991455</v>
      </c>
      <c r="AE286" s="16">
        <f t="shared" si="235"/>
        <v>22.087014407847892</v>
      </c>
      <c r="AF286" s="15">
        <f t="shared" si="220"/>
        <v>-4.0504037456468023E-3</v>
      </c>
      <c r="AG286" s="15">
        <f t="shared" si="220"/>
        <v>2.9673830763510267E-4</v>
      </c>
      <c r="AH286" s="15">
        <f t="shared" si="220"/>
        <v>9.7937136394747881E-3</v>
      </c>
      <c r="AI286" s="1">
        <f t="shared" si="236"/>
        <v>334687.16759457818</v>
      </c>
      <c r="AJ286" s="1">
        <f t="shared" si="236"/>
        <v>215618.05345229688</v>
      </c>
      <c r="AK286" s="1">
        <f t="shared" si="236"/>
        <v>81434.177068900899</v>
      </c>
      <c r="AL286" s="14">
        <f t="shared" si="241"/>
        <v>95.009757671753675</v>
      </c>
      <c r="AM286" s="14">
        <f t="shared" si="241"/>
        <v>23.471061467819542</v>
      </c>
      <c r="AN286" s="14">
        <f t="shared" si="241"/>
        <v>7.3215826201785807</v>
      </c>
      <c r="AO286" s="11">
        <f t="shared" si="242"/>
        <v>2.0436523879663322E-3</v>
      </c>
      <c r="AP286" s="11">
        <f t="shared" si="242"/>
        <v>2.5744630026052341E-3</v>
      </c>
      <c r="AQ286" s="11">
        <f t="shared" si="242"/>
        <v>2.335362774394039E-3</v>
      </c>
      <c r="AR286" s="1">
        <f t="shared" si="214"/>
        <v>155180.43650180163</v>
      </c>
      <c r="AS286" s="1">
        <f t="shared" si="211"/>
        <v>107908.26102552935</v>
      </c>
      <c r="AT286" s="1">
        <f t="shared" si="212"/>
        <v>41005.547197322638</v>
      </c>
      <c r="AU286" s="1">
        <f t="shared" si="221"/>
        <v>31036.087300360326</v>
      </c>
      <c r="AV286" s="1">
        <f t="shared" si="221"/>
        <v>21581.652205105871</v>
      </c>
      <c r="AW286" s="1">
        <f t="shared" si="221"/>
        <v>8201.1094394645279</v>
      </c>
      <c r="AX286" s="1">
        <f t="shared" si="222"/>
        <v>106524.63037500039</v>
      </c>
      <c r="AY286" s="1">
        <f t="shared" si="222"/>
        <v>29123.394777500511</v>
      </c>
      <c r="AZ286" s="1">
        <f t="shared" si="222"/>
        <v>7506.8258062836348</v>
      </c>
      <c r="BA286" s="1">
        <f t="shared" si="223"/>
        <v>13490.882881605368</v>
      </c>
      <c r="BB286" s="1">
        <f t="shared" si="223"/>
        <v>30469.554262862523</v>
      </c>
      <c r="BC286" s="1">
        <f t="shared" si="223"/>
        <v>38995.527319108049</v>
      </c>
      <c r="BD286" s="1">
        <f t="shared" si="224"/>
        <v>107.26846308931096</v>
      </c>
      <c r="BE286" s="2">
        <f t="shared" si="237"/>
        <v>0.40250950903973925</v>
      </c>
      <c r="BF286" s="2">
        <f t="shared" si="237"/>
        <v>0.31839023806359795</v>
      </c>
      <c r="BG286" s="2">
        <f t="shared" si="237"/>
        <v>0.18099193288069168</v>
      </c>
      <c r="BH286" s="2">
        <f t="shared" si="217"/>
        <v>0.20314591390679893</v>
      </c>
      <c r="BI286" s="2">
        <f t="shared" si="225"/>
        <v>1.6201390486741196E-2</v>
      </c>
      <c r="BJ286" s="2">
        <f t="shared" si="225"/>
        <v>1.0137234369419459E-2</v>
      </c>
      <c r="BK286" s="2">
        <f t="shared" si="225"/>
        <v>3.2758079767888806E-3</v>
      </c>
      <c r="BL286" s="2">
        <f t="shared" si="218"/>
        <v>2514.1388476686352</v>
      </c>
      <c r="BM286" s="2">
        <f t="shared" si="218"/>
        <v>1093.8913324122825</v>
      </c>
      <c r="BN286" s="2">
        <f t="shared" si="218"/>
        <v>134.32629860158244</v>
      </c>
      <c r="BO286" s="2">
        <f t="shared" si="226"/>
        <v>12349.686121055895</v>
      </c>
      <c r="BP286" s="2">
        <f t="shared" si="226"/>
        <v>837.72809811229251</v>
      </c>
      <c r="BQ286" s="2">
        <f t="shared" si="226"/>
        <v>28.670826865532852</v>
      </c>
      <c r="BR286" s="11">
        <f t="shared" si="227"/>
        <v>2.5403302918811405E-2</v>
      </c>
      <c r="BS286" s="17">
        <f t="shared" si="215"/>
        <v>2.8419688568333501E-4</v>
      </c>
      <c r="BT286" s="17">
        <f t="shared" si="216"/>
        <v>1.2930771618767697E-3</v>
      </c>
      <c r="BU286" s="12">
        <f>(BU$3*temphigh!$I396+BU$4*temphigh!$I396^2+BU$5*temphigh!$I396^6)*(K286/K$56)^$BW$1</f>
        <v>-53.635145426055459</v>
      </c>
      <c r="BV286" s="12">
        <f>(BV$3*temphigh!$I396+BV$4*temphigh!$I396^2+BV$5*temphigh!$I396^6)*(L286/L$56)^$BW$1</f>
        <v>-33.37001461913713</v>
      </c>
      <c r="BW286" s="12">
        <f>(BW$3*temphigh!$I396+BW$4*temphigh!$I396^2+BW$5*temphigh!$I396^6)*(M286/M$56)^$BW$1</f>
        <v>-28.420197482272496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>
      <c r="A287" s="2">
        <f t="shared" si="200"/>
        <v>2241</v>
      </c>
      <c r="B287" s="5">
        <f t="shared" si="238"/>
        <v>1165.4051500530879</v>
      </c>
      <c r="C287" s="5">
        <f t="shared" si="238"/>
        <v>2964.1672776633909</v>
      </c>
      <c r="D287" s="5">
        <f t="shared" si="238"/>
        <v>4369.9484280280267</v>
      </c>
      <c r="E287" s="15">
        <f t="shared" si="239"/>
        <v>2.9361672740880525E-8</v>
      </c>
      <c r="F287" s="15">
        <f t="shared" si="239"/>
        <v>5.7844464160613111E-8</v>
      </c>
      <c r="G287" s="15">
        <f t="shared" si="239"/>
        <v>1.180874159326116E-7</v>
      </c>
      <c r="H287" s="5">
        <f t="shared" si="203"/>
        <v>153767.11855055625</v>
      </c>
      <c r="I287" s="5">
        <f t="shared" si="203"/>
        <v>107874.02623704594</v>
      </c>
      <c r="J287" s="5">
        <f t="shared" si="203"/>
        <v>41021.37532144189</v>
      </c>
      <c r="K287" s="5">
        <f t="shared" si="204"/>
        <v>131943.05735095788</v>
      </c>
      <c r="L287" s="5">
        <f t="shared" si="204"/>
        <v>36392.691819363659</v>
      </c>
      <c r="M287" s="5">
        <f t="shared" si="204"/>
        <v>9387.1531888885711</v>
      </c>
      <c r="N287" s="15">
        <f t="shared" si="205"/>
        <v>-9.1076072342960446E-3</v>
      </c>
      <c r="O287" s="15">
        <f t="shared" si="205"/>
        <v>-3.1731609862750698E-4</v>
      </c>
      <c r="P287" s="15">
        <f t="shared" si="205"/>
        <v>3.8588145002615981E-4</v>
      </c>
      <c r="Q287" s="5">
        <f t="shared" si="206"/>
        <v>1787.7894410819847</v>
      </c>
      <c r="R287" s="5">
        <f t="shared" si="206"/>
        <v>3812.0749639072715</v>
      </c>
      <c r="S287" s="5">
        <f t="shared" si="206"/>
        <v>2808.7342151188209</v>
      </c>
      <c r="T287" s="5">
        <f t="shared" si="240"/>
        <v>11.626604295730411</v>
      </c>
      <c r="U287" s="5">
        <f t="shared" si="240"/>
        <v>35.338209732994414</v>
      </c>
      <c r="V287" s="5">
        <f t="shared" si="240"/>
        <v>68.470015768844647</v>
      </c>
      <c r="W287" s="15">
        <f t="shared" si="208"/>
        <v>-1.0734613539272964E-2</v>
      </c>
      <c r="X287" s="15">
        <f t="shared" si="208"/>
        <v>-1.217998157191269E-2</v>
      </c>
      <c r="Y287" s="15">
        <f t="shared" si="208"/>
        <v>-9.7425357312937999E-3</v>
      </c>
      <c r="Z287" s="5">
        <f t="shared" si="213"/>
        <v>987.78265845718374</v>
      </c>
      <c r="AA287" s="5">
        <f t="shared" si="213"/>
        <v>8102.6436322545451</v>
      </c>
      <c r="AB287" s="5">
        <f t="shared" si="213"/>
        <v>51790.818140474701</v>
      </c>
      <c r="AC287" s="16">
        <f t="shared" si="235"/>
        <v>0.90646982641189833</v>
      </c>
      <c r="AD287" s="16">
        <f t="shared" si="235"/>
        <v>3.0794242244579793</v>
      </c>
      <c r="AE287" s="16">
        <f t="shared" si="235"/>
        <v>22.303328302109307</v>
      </c>
      <c r="AF287" s="15">
        <f t="shared" si="220"/>
        <v>-4.0504037456468023E-3</v>
      </c>
      <c r="AG287" s="15">
        <f t="shared" si="220"/>
        <v>2.9673830763510267E-4</v>
      </c>
      <c r="AH287" s="15">
        <f t="shared" si="220"/>
        <v>9.7937136394747881E-3</v>
      </c>
      <c r="AI287" s="1">
        <f t="shared" si="236"/>
        <v>332254.53813548066</v>
      </c>
      <c r="AJ287" s="1">
        <f t="shared" si="236"/>
        <v>215637.90031217306</v>
      </c>
      <c r="AK287" s="1">
        <f t="shared" si="236"/>
        <v>81491.868801475342</v>
      </c>
      <c r="AL287" s="14">
        <f t="shared" si="241"/>
        <v>95.201982920718208</v>
      </c>
      <c r="AM287" s="14">
        <f t="shared" si="241"/>
        <v>23.53088259340651</v>
      </c>
      <c r="AN287" s="14">
        <f t="shared" si="241"/>
        <v>7.3385101861643891</v>
      </c>
      <c r="AO287" s="11">
        <f t="shared" si="242"/>
        <v>2.0232158640866691E-3</v>
      </c>
      <c r="AP287" s="11">
        <f t="shared" si="242"/>
        <v>2.5487183725791816E-3</v>
      </c>
      <c r="AQ287" s="11">
        <f t="shared" si="242"/>
        <v>2.3120091466500986E-3</v>
      </c>
      <c r="AR287" s="1">
        <f t="shared" si="214"/>
        <v>153767.11855055625</v>
      </c>
      <c r="AS287" s="1">
        <f t="shared" si="211"/>
        <v>107874.02623704594</v>
      </c>
      <c r="AT287" s="1">
        <f t="shared" si="212"/>
        <v>41021.37532144189</v>
      </c>
      <c r="AU287" s="1">
        <f t="shared" si="221"/>
        <v>30753.423710111252</v>
      </c>
      <c r="AV287" s="1">
        <f t="shared" si="221"/>
        <v>21574.805247409189</v>
      </c>
      <c r="AW287" s="1">
        <f t="shared" si="221"/>
        <v>8204.2750642883784</v>
      </c>
      <c r="AX287" s="1">
        <f t="shared" si="222"/>
        <v>105554.44588076629</v>
      </c>
      <c r="AY287" s="1">
        <f t="shared" si="222"/>
        <v>29114.15345549093</v>
      </c>
      <c r="AZ287" s="1">
        <f t="shared" si="222"/>
        <v>7509.7225511108572</v>
      </c>
      <c r="BA287" s="1">
        <f t="shared" si="223"/>
        <v>13480.220595542025</v>
      </c>
      <c r="BB287" s="1">
        <f t="shared" si="223"/>
        <v>30468.615298099485</v>
      </c>
      <c r="BC287" s="1">
        <f t="shared" si="223"/>
        <v>38997.217880756238</v>
      </c>
      <c r="BD287" s="1">
        <f t="shared" si="224"/>
        <v>104.1316968965788</v>
      </c>
      <c r="BE287" s="2">
        <f t="shared" si="237"/>
        <v>0.40250950903973925</v>
      </c>
      <c r="BF287" s="2">
        <f t="shared" si="237"/>
        <v>0.31839023806359795</v>
      </c>
      <c r="BG287" s="2">
        <f t="shared" si="237"/>
        <v>0.18099193288069168</v>
      </c>
      <c r="BH287" s="2">
        <f t="shared" si="217"/>
        <v>0.20287224651902214</v>
      </c>
      <c r="BI287" s="2">
        <f t="shared" si="225"/>
        <v>1.6201390486741196E-2</v>
      </c>
      <c r="BJ287" s="2">
        <f t="shared" si="225"/>
        <v>1.0137234369419459E-2</v>
      </c>
      <c r="BK287" s="2">
        <f t="shared" si="225"/>
        <v>3.2758079767888806E-3</v>
      </c>
      <c r="BL287" s="2">
        <f t="shared" si="218"/>
        <v>2491.2411316585876</v>
      </c>
      <c r="BM287" s="2">
        <f t="shared" si="218"/>
        <v>1093.5442863378385</v>
      </c>
      <c r="BN287" s="2">
        <f t="shared" si="218"/>
        <v>134.37814849682988</v>
      </c>
      <c r="BO287" s="2">
        <f t="shared" si="226"/>
        <v>12531.648913721556</v>
      </c>
      <c r="BP287" s="2">
        <f t="shared" si="226"/>
        <v>847.77360213076918</v>
      </c>
      <c r="BQ287" s="2">
        <f t="shared" si="226"/>
        <v>28.671252069098987</v>
      </c>
      <c r="BR287" s="11">
        <f t="shared" si="227"/>
        <v>2.5291754644325953E-2</v>
      </c>
      <c r="BS287" s="17">
        <f t="shared" si="215"/>
        <v>2.7715620271006377E-4</v>
      </c>
      <c r="BT287" s="17">
        <f t="shared" si="216"/>
        <v>1.2554147202687084E-3</v>
      </c>
      <c r="BU287" s="12">
        <f>(BU$3*temphigh!$I397+BU$4*temphigh!$I397^2+BU$5*temphigh!$I397^6)*(K287/K$56)^$BW$1</f>
        <v>-54.075498916950124</v>
      </c>
      <c r="BV287" s="12">
        <f>(BV$3*temphigh!$I397+BV$4*temphigh!$I397^2+BV$5*temphigh!$I397^6)*(L287/L$56)^$BW$1</f>
        <v>-33.559068346378474</v>
      </c>
      <c r="BW287" s="12">
        <f>(BW$3*temphigh!$I397+BW$4*temphigh!$I397^2+BW$5*temphigh!$I397^6)*(M287/M$56)^$BW$1</f>
        <v>-28.567159506868634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>
      <c r="A288" s="2">
        <f t="shared" si="200"/>
        <v>2242</v>
      </c>
      <c r="B288" s="5">
        <f t="shared" si="238"/>
        <v>1165.4051825604201</v>
      </c>
      <c r="C288" s="5">
        <f t="shared" si="238"/>
        <v>2964.1674405510253</v>
      </c>
      <c r="D288" s="5">
        <f t="shared" si="238"/>
        <v>4369.9489182621483</v>
      </c>
      <c r="E288" s="15">
        <f t="shared" si="239"/>
        <v>2.7893589103836498E-8</v>
      </c>
      <c r="F288" s="15">
        <f t="shared" si="239"/>
        <v>5.4952240952582456E-8</v>
      </c>
      <c r="G288" s="15">
        <f t="shared" si="239"/>
        <v>1.1218304513598101E-7</v>
      </c>
      <c r="H288" s="5">
        <f t="shared" si="203"/>
        <v>152331.09908867805</v>
      </c>
      <c r="I288" s="5">
        <f t="shared" si="203"/>
        <v>107835.73261030538</v>
      </c>
      <c r="J288" s="5">
        <f t="shared" si="203"/>
        <v>41036.015435831039</v>
      </c>
      <c r="K288" s="5">
        <f t="shared" si="204"/>
        <v>130710.84749597849</v>
      </c>
      <c r="L288" s="5">
        <f t="shared" si="204"/>
        <v>36379.770972134829</v>
      </c>
      <c r="M288" s="5">
        <f t="shared" si="204"/>
        <v>9390.5023155626113</v>
      </c>
      <c r="N288" s="15">
        <f t="shared" si="205"/>
        <v>-9.3389518154168849E-3</v>
      </c>
      <c r="O288" s="15">
        <f t="shared" si="205"/>
        <v>-3.5503961325433764E-4</v>
      </c>
      <c r="P288" s="15">
        <f t="shared" si="205"/>
        <v>3.5677767334241217E-4</v>
      </c>
      <c r="Q288" s="5">
        <f t="shared" si="206"/>
        <v>1752.081407728316</v>
      </c>
      <c r="R288" s="5">
        <f t="shared" si="206"/>
        <v>3764.307215177635</v>
      </c>
      <c r="S288" s="5">
        <f t="shared" si="206"/>
        <v>2782.3626645272352</v>
      </c>
      <c r="T288" s="5">
        <f t="shared" si="240"/>
        <v>11.501797191841694</v>
      </c>
      <c r="U288" s="5">
        <f t="shared" si="240"/>
        <v>34.907790989662153</v>
      </c>
      <c r="V288" s="5">
        <f t="shared" si="240"/>
        <v>67.802944193694429</v>
      </c>
      <c r="W288" s="15">
        <f t="shared" si="208"/>
        <v>-1.0734613539272964E-2</v>
      </c>
      <c r="X288" s="15">
        <f t="shared" si="208"/>
        <v>-1.217998157191269E-2</v>
      </c>
      <c r="Y288" s="15">
        <f t="shared" si="208"/>
        <v>-9.7425357312937999E-3</v>
      </c>
      <c r="Z288" s="5">
        <f t="shared" si="213"/>
        <v>964.35753475604326</v>
      </c>
      <c r="AA288" s="5">
        <f t="shared" si="213"/>
        <v>8003.7885877698118</v>
      </c>
      <c r="AB288" s="5">
        <f t="shared" si="213"/>
        <v>51808.517383799721</v>
      </c>
      <c r="AC288" s="16">
        <f t="shared" si="235"/>
        <v>0.90279825763168375</v>
      </c>
      <c r="AD288" s="16">
        <f t="shared" si="235"/>
        <v>3.0803380075908353</v>
      </c>
      <c r="AE288" s="16">
        <f t="shared" si="235"/>
        <v>22.521760712707358</v>
      </c>
      <c r="AF288" s="15">
        <f t="shared" si="220"/>
        <v>-4.0504037456468023E-3</v>
      </c>
      <c r="AG288" s="15">
        <f t="shared" si="220"/>
        <v>2.9673830763510267E-4</v>
      </c>
      <c r="AH288" s="15">
        <f t="shared" si="220"/>
        <v>9.7937136394747881E-3</v>
      </c>
      <c r="AI288" s="1">
        <f t="shared" si="236"/>
        <v>329782.50803204381</v>
      </c>
      <c r="AJ288" s="1">
        <f t="shared" si="236"/>
        <v>215648.91552836495</v>
      </c>
      <c r="AK288" s="1">
        <f t="shared" si="236"/>
        <v>81546.956985616183</v>
      </c>
      <c r="AL288" s="14">
        <f t="shared" si="241"/>
        <v>95.392670941234542</v>
      </c>
      <c r="AM288" s="14">
        <f t="shared" si="241"/>
        <v>23.590256450267443</v>
      </c>
      <c r="AN288" s="14">
        <f t="shared" si="241"/>
        <v>7.3553072218108539</v>
      </c>
      <c r="AO288" s="11">
        <f t="shared" si="242"/>
        <v>2.0029837054458023E-3</v>
      </c>
      <c r="AP288" s="11">
        <f t="shared" si="242"/>
        <v>2.5232311888533899E-3</v>
      </c>
      <c r="AQ288" s="11">
        <f t="shared" si="242"/>
        <v>2.2888890551835974E-3</v>
      </c>
      <c r="AR288" s="1">
        <f t="shared" si="214"/>
        <v>152331.09908867805</v>
      </c>
      <c r="AS288" s="1">
        <f t="shared" si="211"/>
        <v>107835.73261030538</v>
      </c>
      <c r="AT288" s="1">
        <f t="shared" si="212"/>
        <v>41036.015435831039</v>
      </c>
      <c r="AU288" s="1">
        <f t="shared" si="221"/>
        <v>30466.219817735611</v>
      </c>
      <c r="AV288" s="1">
        <f t="shared" si="221"/>
        <v>21567.146522061077</v>
      </c>
      <c r="AW288" s="1">
        <f t="shared" si="221"/>
        <v>8207.2030871662082</v>
      </c>
      <c r="AX288" s="1">
        <f t="shared" si="222"/>
        <v>104568.67799678279</v>
      </c>
      <c r="AY288" s="1">
        <f t="shared" si="222"/>
        <v>29103.816777707867</v>
      </c>
      <c r="AZ288" s="1">
        <f t="shared" si="222"/>
        <v>7512.4018524500907</v>
      </c>
      <c r="BA288" s="1">
        <f t="shared" si="223"/>
        <v>13469.286169064131</v>
      </c>
      <c r="BB288" s="1">
        <f t="shared" si="223"/>
        <v>30467.564388690946</v>
      </c>
      <c r="BC288" s="1">
        <f t="shared" si="223"/>
        <v>38998.781077730637</v>
      </c>
      <c r="BD288" s="1">
        <f t="shared" si="224"/>
        <v>101.08603183492421</v>
      </c>
      <c r="BE288" s="2">
        <f t="shared" si="237"/>
        <v>0.40250950903973925</v>
      </c>
      <c r="BF288" s="2">
        <f t="shared" si="237"/>
        <v>0.31839023806359795</v>
      </c>
      <c r="BG288" s="2">
        <f t="shared" si="237"/>
        <v>0.18099193288069168</v>
      </c>
      <c r="BH288" s="2">
        <f t="shared" si="217"/>
        <v>0.20260103504068508</v>
      </c>
      <c r="BI288" s="2">
        <f t="shared" si="225"/>
        <v>1.6201390486741196E-2</v>
      </c>
      <c r="BJ288" s="2">
        <f t="shared" si="225"/>
        <v>1.0137234369419459E-2</v>
      </c>
      <c r="BK288" s="2">
        <f t="shared" si="225"/>
        <v>3.2758079767888806E-3</v>
      </c>
      <c r="BL288" s="2">
        <f t="shared" si="218"/>
        <v>2467.9756196101389</v>
      </c>
      <c r="BM288" s="2">
        <f t="shared" si="218"/>
        <v>1093.1560948687145</v>
      </c>
      <c r="BN288" s="2">
        <f t="shared" si="218"/>
        <v>134.42610670032695</v>
      </c>
      <c r="BO288" s="2">
        <f t="shared" si="226"/>
        <v>12716.179154690521</v>
      </c>
      <c r="BP288" s="2">
        <f t="shared" si="226"/>
        <v>857.93981690174701</v>
      </c>
      <c r="BQ288" s="2">
        <f t="shared" si="226"/>
        <v>28.671686149333453</v>
      </c>
      <c r="BR288" s="11">
        <f t="shared" si="227"/>
        <v>2.5177145585223409E-2</v>
      </c>
      <c r="BS288" s="17">
        <f t="shared" si="215"/>
        <v>2.7031935198406953E-4</v>
      </c>
      <c r="BT288" s="17">
        <f t="shared" si="216"/>
        <v>1.2188492429793286E-3</v>
      </c>
      <c r="BU288" s="12">
        <f>(BU$3*temphigh!$I398+BU$4*temphigh!$I398^2+BU$5*temphigh!$I398^6)*(K288/K$56)^$BW$1</f>
        <v>-54.519741483222909</v>
      </c>
      <c r="BV288" s="12">
        <f>(BV$3*temphigh!$I398+BV$4*temphigh!$I398^2+BV$5*temphigh!$I398^6)*(L288/L$56)^$BW$1</f>
        <v>-33.747848420812723</v>
      </c>
      <c r="BW288" s="12">
        <f>(BW$3*temphigh!$I398+BW$4*temphigh!$I398^2+BW$5*temphigh!$I398^6)*(M288/M$56)^$BW$1</f>
        <v>-28.713785427450755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>
      <c r="A289" s="2">
        <f t="shared" si="200"/>
        <v>2243</v>
      </c>
      <c r="B289" s="5">
        <f t="shared" si="238"/>
        <v>1165.4052134423869</v>
      </c>
      <c r="C289" s="5">
        <f t="shared" si="238"/>
        <v>2964.1675952942865</v>
      </c>
      <c r="D289" s="5">
        <f t="shared" si="238"/>
        <v>4369.9493839846164</v>
      </c>
      <c r="E289" s="15">
        <f t="shared" si="239"/>
        <v>2.6498909648644671E-8</v>
      </c>
      <c r="F289" s="15">
        <f t="shared" si="239"/>
        <v>5.2204628904953329E-8</v>
      </c>
      <c r="G289" s="15">
        <f t="shared" si="239"/>
        <v>1.0657389287918195E-7</v>
      </c>
      <c r="H289" s="5">
        <f t="shared" si="203"/>
        <v>150871.8041100839</v>
      </c>
      <c r="I289" s="5">
        <f t="shared" si="203"/>
        <v>107793.41554371199</v>
      </c>
      <c r="J289" s="5">
        <f t="shared" si="203"/>
        <v>41049.478812339526</v>
      </c>
      <c r="K289" s="5">
        <f t="shared" si="204"/>
        <v>129458.66585274413</v>
      </c>
      <c r="L289" s="5">
        <f t="shared" si="204"/>
        <v>36365.492867150155</v>
      </c>
      <c r="M289" s="5">
        <f t="shared" si="204"/>
        <v>9393.5822146547853</v>
      </c>
      <c r="N289" s="15">
        <f t="shared" si="205"/>
        <v>-9.5797836768894973E-3</v>
      </c>
      <c r="O289" s="15">
        <f t="shared" si="205"/>
        <v>-3.9247374579709504E-4</v>
      </c>
      <c r="P289" s="15">
        <f t="shared" si="205"/>
        <v>3.2798022817903671E-4</v>
      </c>
      <c r="Q289" s="5">
        <f t="shared" si="206"/>
        <v>1716.6691513208991</v>
      </c>
      <c r="R289" s="5">
        <f t="shared" si="206"/>
        <v>3716.9988195615419</v>
      </c>
      <c r="S289" s="5">
        <f t="shared" si="206"/>
        <v>2756.1593598790123</v>
      </c>
      <c r="T289" s="5">
        <f t="shared" si="240"/>
        <v>11.378329843980179</v>
      </c>
      <c r="U289" s="5">
        <f t="shared" si="240"/>
        <v>34.482614738691886</v>
      </c>
      <c r="V289" s="5">
        <f t="shared" si="240"/>
        <v>67.142371587200444</v>
      </c>
      <c r="W289" s="15">
        <f t="shared" si="208"/>
        <v>-1.0734613539272964E-2</v>
      </c>
      <c r="X289" s="15">
        <f t="shared" si="208"/>
        <v>-1.217998157191269E-2</v>
      </c>
      <c r="Y289" s="15">
        <f t="shared" si="208"/>
        <v>-9.7425357312937999E-3</v>
      </c>
      <c r="Z289" s="5">
        <f t="shared" si="213"/>
        <v>941.26812303738666</v>
      </c>
      <c r="AA289" s="5">
        <f t="shared" si="213"/>
        <v>7905.8412439858766</v>
      </c>
      <c r="AB289" s="5">
        <f t="shared" si="213"/>
        <v>51824.714612761352</v>
      </c>
      <c r="AC289" s="16">
        <f t="shared" si="235"/>
        <v>0.89914156018740898</v>
      </c>
      <c r="AD289" s="16">
        <f t="shared" si="235"/>
        <v>3.081252061878152</v>
      </c>
      <c r="AE289" s="16">
        <f t="shared" si="235"/>
        <v>22.742332387784387</v>
      </c>
      <c r="AF289" s="15">
        <f t="shared" si="220"/>
        <v>-4.0504037456468023E-3</v>
      </c>
      <c r="AG289" s="15">
        <f t="shared" si="220"/>
        <v>2.9673830763510267E-4</v>
      </c>
      <c r="AH289" s="15">
        <f t="shared" si="220"/>
        <v>9.7937136394747881E-3</v>
      </c>
      <c r="AI289" s="1">
        <f t="shared" si="236"/>
        <v>327270.47704657505</v>
      </c>
      <c r="AJ289" s="1">
        <f t="shared" si="236"/>
        <v>215651.17049758954</v>
      </c>
      <c r="AK289" s="1">
        <f t="shared" si="236"/>
        <v>81599.464374220785</v>
      </c>
      <c r="AL289" s="14">
        <f t="shared" si="241"/>
        <v>95.581830207093645</v>
      </c>
      <c r="AM289" s="14">
        <f t="shared" si="241"/>
        <v>23.649184884387523</v>
      </c>
      <c r="AN289" s="14">
        <f t="shared" si="241"/>
        <v>7.3719743491863943</v>
      </c>
      <c r="AO289" s="11">
        <f t="shared" si="242"/>
        <v>1.9829538683913445E-3</v>
      </c>
      <c r="AP289" s="11">
        <f t="shared" si="242"/>
        <v>2.4979988769648557E-3</v>
      </c>
      <c r="AQ289" s="11">
        <f t="shared" si="242"/>
        <v>2.2660001646317616E-3</v>
      </c>
      <c r="AR289" s="1">
        <f t="shared" si="214"/>
        <v>150871.8041100839</v>
      </c>
      <c r="AS289" s="1">
        <f t="shared" si="211"/>
        <v>107793.41554371199</v>
      </c>
      <c r="AT289" s="1">
        <f t="shared" si="212"/>
        <v>41049.478812339526</v>
      </c>
      <c r="AU289" s="1">
        <f t="shared" si="221"/>
        <v>30174.360822016781</v>
      </c>
      <c r="AV289" s="1">
        <f t="shared" si="221"/>
        <v>21558.6831087424</v>
      </c>
      <c r="AW289" s="1">
        <f t="shared" si="221"/>
        <v>8209.895762467906</v>
      </c>
      <c r="AX289" s="1">
        <f t="shared" si="222"/>
        <v>103566.9326821953</v>
      </c>
      <c r="AY289" s="1">
        <f t="shared" si="222"/>
        <v>29092.394293720121</v>
      </c>
      <c r="AZ289" s="1">
        <f t="shared" si="222"/>
        <v>7514.8657717238293</v>
      </c>
      <c r="BA289" s="1">
        <f t="shared" si="223"/>
        <v>13458.068376214442</v>
      </c>
      <c r="BB289" s="1">
        <f t="shared" si="223"/>
        <v>30466.402392926062</v>
      </c>
      <c r="BC289" s="1">
        <f t="shared" si="223"/>
        <v>39000.218255990047</v>
      </c>
      <c r="BD289" s="1">
        <f t="shared" si="224"/>
        <v>98.128829555899642</v>
      </c>
      <c r="BE289" s="2">
        <f t="shared" si="237"/>
        <v>0.40250950903973925</v>
      </c>
      <c r="BF289" s="2">
        <f t="shared" si="237"/>
        <v>0.31839023806359795</v>
      </c>
      <c r="BG289" s="2">
        <f t="shared" si="237"/>
        <v>0.18099193288069168</v>
      </c>
      <c r="BH289" s="2">
        <f t="shared" si="217"/>
        <v>0.20233226083145836</v>
      </c>
      <c r="BI289" s="2">
        <f t="shared" si="225"/>
        <v>1.6201390486741196E-2</v>
      </c>
      <c r="BJ289" s="2">
        <f t="shared" si="225"/>
        <v>1.0137234369419459E-2</v>
      </c>
      <c r="BK289" s="2">
        <f t="shared" si="225"/>
        <v>3.2758079767888806E-3</v>
      </c>
      <c r="BL289" s="2">
        <f t="shared" si="218"/>
        <v>2444.3330118265944</v>
      </c>
      <c r="BM289" s="2">
        <f t="shared" si="218"/>
        <v>1092.727116846831</v>
      </c>
      <c r="BN289" s="2">
        <f t="shared" si="218"/>
        <v>134.47021013648796</v>
      </c>
      <c r="BO289" s="2">
        <f t="shared" si="226"/>
        <v>12903.302324597586</v>
      </c>
      <c r="BP289" s="2">
        <f t="shared" si="226"/>
        <v>868.22819172492143</v>
      </c>
      <c r="BQ289" s="2">
        <f t="shared" si="226"/>
        <v>28.672129000632662</v>
      </c>
      <c r="BR289" s="11">
        <f t="shared" si="227"/>
        <v>2.5059237815956398E-2</v>
      </c>
      <c r="BS289" s="17">
        <f t="shared" si="215"/>
        <v>2.6368062646359272E-4</v>
      </c>
      <c r="BT289" s="17">
        <f t="shared" si="216"/>
        <v>1.1833487795915813E-3</v>
      </c>
      <c r="BU289" s="12">
        <f>(BU$3*temphigh!$I399+BU$4*temphigh!$I399^2+BU$5*temphigh!$I399^6)*(K289/K$56)^$BW$1</f>
        <v>-54.968079209110179</v>
      </c>
      <c r="BV289" s="12">
        <f>(BV$3*temphigh!$I399+BV$4*temphigh!$I399^2+BV$5*temphigh!$I399^6)*(L289/L$56)^$BW$1</f>
        <v>-33.936356289110847</v>
      </c>
      <c r="BW289" s="12">
        <f>(BW$3*temphigh!$I399+BW$4*temphigh!$I399^2+BW$5*temphigh!$I399^6)*(M289/M$56)^$BW$1</f>
        <v>-28.860075651736224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>
      <c r="A290" s="2">
        <f t="shared" si="200"/>
        <v>2244</v>
      </c>
      <c r="B290" s="5">
        <f t="shared" si="238"/>
        <v>1165.405242780256</v>
      </c>
      <c r="C290" s="5">
        <f t="shared" si="238"/>
        <v>2964.1677423003925</v>
      </c>
      <c r="D290" s="5">
        <f t="shared" si="238"/>
        <v>4369.9498264210079</v>
      </c>
      <c r="E290" s="15">
        <f t="shared" si="239"/>
        <v>2.5173964166212438E-8</v>
      </c>
      <c r="F290" s="15">
        <f t="shared" si="239"/>
        <v>4.9594397459705657E-8</v>
      </c>
      <c r="G290" s="15">
        <f t="shared" si="239"/>
        <v>1.0124519823522286E-7</v>
      </c>
      <c r="H290" s="5">
        <f t="shared" si="203"/>
        <v>149388.60847078238</v>
      </c>
      <c r="I290" s="5">
        <f t="shared" si="203"/>
        <v>107747.11032192213</v>
      </c>
      <c r="J290" s="5">
        <f t="shared" si="203"/>
        <v>41061.776691778512</v>
      </c>
      <c r="K290" s="5">
        <f t="shared" si="204"/>
        <v>128185.97599097165</v>
      </c>
      <c r="L290" s="5">
        <f t="shared" si="204"/>
        <v>36349.869403242061</v>
      </c>
      <c r="M290" s="5">
        <f t="shared" si="204"/>
        <v>9396.3954559652557</v>
      </c>
      <c r="N290" s="15">
        <f t="shared" si="205"/>
        <v>-9.8308587794356805E-3</v>
      </c>
      <c r="O290" s="15">
        <f t="shared" si="205"/>
        <v>-4.2962332354934407E-4</v>
      </c>
      <c r="P290" s="15">
        <f t="shared" si="205"/>
        <v>2.9948546211500116E-4</v>
      </c>
      <c r="Q290" s="5">
        <f t="shared" si="206"/>
        <v>1681.546242642167</v>
      </c>
      <c r="R290" s="5">
        <f t="shared" si="206"/>
        <v>3670.1485653956697</v>
      </c>
      <c r="S290" s="5">
        <f t="shared" si="206"/>
        <v>2730.1250431278777</v>
      </c>
      <c r="T290" s="5">
        <f t="shared" si="240"/>
        <v>11.256187870382675</v>
      </c>
      <c r="U290" s="5">
        <f t="shared" si="240"/>
        <v>34.062617126623252</v>
      </c>
      <c r="V290" s="5">
        <f t="shared" si="240"/>
        <v>66.488234632928339</v>
      </c>
      <c r="W290" s="15">
        <f t="shared" si="208"/>
        <v>-1.0734613539272964E-2</v>
      </c>
      <c r="X290" s="15">
        <f t="shared" si="208"/>
        <v>-1.217998157191269E-2</v>
      </c>
      <c r="Y290" s="15">
        <f t="shared" si="208"/>
        <v>-9.7425357312937999E-3</v>
      </c>
      <c r="Z290" s="5">
        <f t="shared" si="213"/>
        <v>918.50818937605266</v>
      </c>
      <c r="AA290" s="5">
        <f t="shared" si="213"/>
        <v>7808.8000909406583</v>
      </c>
      <c r="AB290" s="5">
        <f t="shared" si="213"/>
        <v>51839.42426126793</v>
      </c>
      <c r="AC290" s="16">
        <f t="shared" si="235"/>
        <v>0.89549967384415918</v>
      </c>
      <c r="AD290" s="16">
        <f t="shared" si="235"/>
        <v>3.0821663874003908</v>
      </c>
      <c r="AE290" s="16">
        <f t="shared" si="235"/>
        <v>22.9650642786841</v>
      </c>
      <c r="AF290" s="15">
        <f t="shared" si="220"/>
        <v>-4.0504037456468023E-3</v>
      </c>
      <c r="AG290" s="15">
        <f t="shared" si="220"/>
        <v>2.9673830763510267E-4</v>
      </c>
      <c r="AH290" s="15">
        <f t="shared" si="220"/>
        <v>9.7937136394747881E-3</v>
      </c>
      <c r="AI290" s="1">
        <f t="shared" si="236"/>
        <v>324717.79016393435</v>
      </c>
      <c r="AJ290" s="1">
        <f t="shared" si="236"/>
        <v>215644.73655657299</v>
      </c>
      <c r="AK290" s="1">
        <f t="shared" si="236"/>
        <v>81649.413699266617</v>
      </c>
      <c r="AL290" s="14">
        <f t="shared" si="241"/>
        <v>95.769469223451154</v>
      </c>
      <c r="AM290" s="14">
        <f t="shared" si="241"/>
        <v>23.707669765297034</v>
      </c>
      <c r="AN290" s="14">
        <f t="shared" si="241"/>
        <v>7.3885121953244237</v>
      </c>
      <c r="AO290" s="11">
        <f t="shared" si="242"/>
        <v>1.9631243297074312E-3</v>
      </c>
      <c r="AP290" s="11">
        <f t="shared" si="242"/>
        <v>2.4730188881952071E-3</v>
      </c>
      <c r="AQ290" s="11">
        <f t="shared" si="242"/>
        <v>2.2433401629854441E-3</v>
      </c>
      <c r="AR290" s="1">
        <f t="shared" si="214"/>
        <v>149388.60847078238</v>
      </c>
      <c r="AS290" s="1">
        <f t="shared" si="211"/>
        <v>107747.11032192213</v>
      </c>
      <c r="AT290" s="1">
        <f t="shared" si="212"/>
        <v>41061.776691778512</v>
      </c>
      <c r="AU290" s="1">
        <f t="shared" si="221"/>
        <v>29877.721694156477</v>
      </c>
      <c r="AV290" s="1">
        <f t="shared" si="221"/>
        <v>21549.422064384427</v>
      </c>
      <c r="AW290" s="1">
        <f t="shared" si="221"/>
        <v>8212.3553383557028</v>
      </c>
      <c r="AX290" s="1">
        <f t="shared" si="222"/>
        <v>102548.78079277732</v>
      </c>
      <c r="AY290" s="1">
        <f t="shared" si="222"/>
        <v>29079.895522593644</v>
      </c>
      <c r="AZ290" s="1">
        <f t="shared" si="222"/>
        <v>7517.1163647722042</v>
      </c>
      <c r="BA290" s="1">
        <f t="shared" si="223"/>
        <v>13446.55509306185</v>
      </c>
      <c r="BB290" s="1">
        <f t="shared" si="223"/>
        <v>30465.130154656141</v>
      </c>
      <c r="BC290" s="1">
        <f t="shared" si="223"/>
        <v>39001.530745083401</v>
      </c>
      <c r="BD290" s="1">
        <f t="shared" si="224"/>
        <v>95.257527142810389</v>
      </c>
      <c r="BE290" s="2">
        <f t="shared" si="237"/>
        <v>0.40250950903973925</v>
      </c>
      <c r="BF290" s="2">
        <f t="shared" si="237"/>
        <v>0.31839023806359795</v>
      </c>
      <c r="BG290" s="2">
        <f t="shared" si="237"/>
        <v>0.18099193288069168</v>
      </c>
      <c r="BH290" s="2">
        <f t="shared" si="217"/>
        <v>0.20206590455191953</v>
      </c>
      <c r="BI290" s="2">
        <f t="shared" si="225"/>
        <v>1.6201390486741196E-2</v>
      </c>
      <c r="BJ290" s="2">
        <f t="shared" si="225"/>
        <v>1.0137234369419459E-2</v>
      </c>
      <c r="BK290" s="2">
        <f t="shared" si="225"/>
        <v>3.2758079767888806E-3</v>
      </c>
      <c r="BL290" s="2">
        <f t="shared" si="218"/>
        <v>2420.3031801060388</v>
      </c>
      <c r="BM290" s="2">
        <f t="shared" si="218"/>
        <v>1092.2577099610191</v>
      </c>
      <c r="BN290" s="2">
        <f t="shared" si="218"/>
        <v>134.51049562805179</v>
      </c>
      <c r="BO290" s="2">
        <f t="shared" si="226"/>
        <v>13093.042859541907</v>
      </c>
      <c r="BP290" s="2">
        <f t="shared" si="226"/>
        <v>878.6401932829873</v>
      </c>
      <c r="BQ290" s="2">
        <f t="shared" si="226"/>
        <v>28.672580519043567</v>
      </c>
      <c r="BR290" s="11">
        <f t="shared" si="227"/>
        <v>2.4937770157003131E-2</v>
      </c>
      <c r="BS290" s="17">
        <f t="shared" si="215"/>
        <v>2.5723452531914556E-4</v>
      </c>
      <c r="BT290" s="17">
        <f t="shared" si="216"/>
        <v>1.1488823102830887E-3</v>
      </c>
      <c r="BU290" s="12">
        <f>(BU$3*temphigh!$I400+BU$4*temphigh!$I400^2+BU$5*temphigh!$I400^6)*(K290/K$56)^$BW$1</f>
        <v>-55.420734174412047</v>
      </c>
      <c r="BV290" s="12">
        <f>(BV$3*temphigh!$I400+BV$4*temphigh!$I400^2+BV$5*temphigh!$I400^6)*(L290/L$56)^$BW$1</f>
        <v>-34.124593456009102</v>
      </c>
      <c r="BW290" s="12">
        <f>(BW$3*temphigh!$I400+BW$4*temphigh!$I400^2+BW$5*temphigh!$I400^6)*(M290/M$56)^$BW$1</f>
        <v>-29.006030622821054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>
      <c r="A291" s="2">
        <f t="shared" si="200"/>
        <v>2245</v>
      </c>
      <c r="B291" s="5">
        <f t="shared" si="238"/>
        <v>1165.4052706512323</v>
      </c>
      <c r="C291" s="5">
        <f t="shared" si="238"/>
        <v>2964.1678819561998</v>
      </c>
      <c r="D291" s="5">
        <f t="shared" si="238"/>
        <v>4369.9502467356224</v>
      </c>
      <c r="E291" s="15">
        <f t="shared" si="239"/>
        <v>2.3915265957901815E-8</v>
      </c>
      <c r="F291" s="15">
        <f t="shared" si="239"/>
        <v>4.7114677586720375E-8</v>
      </c>
      <c r="G291" s="15">
        <f t="shared" si="239"/>
        <v>9.6182938323461708E-8</v>
      </c>
      <c r="H291" s="5">
        <f t="shared" si="203"/>
        <v>147880.83071618731</v>
      </c>
      <c r="I291" s="5">
        <f t="shared" si="203"/>
        <v>107696.85211032144</v>
      </c>
      <c r="J291" s="5">
        <f t="shared" si="203"/>
        <v>41072.920282648345</v>
      </c>
      <c r="K291" s="5">
        <f t="shared" si="204"/>
        <v>126892.19316259916</v>
      </c>
      <c r="L291" s="5">
        <f t="shared" si="204"/>
        <v>36332.912439239779</v>
      </c>
      <c r="M291" s="5">
        <f t="shared" si="204"/>
        <v>9398.9446020192227</v>
      </c>
      <c r="N291" s="15">
        <f t="shared" si="205"/>
        <v>-1.0093013829091668E-2</v>
      </c>
      <c r="O291" s="15">
        <f t="shared" si="205"/>
        <v>-4.6649312035129675E-4</v>
      </c>
      <c r="P291" s="15">
        <f t="shared" si="205"/>
        <v>2.7128977977919355E-4</v>
      </c>
      <c r="Q291" s="5">
        <f t="shared" si="206"/>
        <v>1646.7058499390698</v>
      </c>
      <c r="R291" s="5">
        <f t="shared" si="206"/>
        <v>3623.7551485135482</v>
      </c>
      <c r="S291" s="5">
        <f t="shared" si="206"/>
        <v>2704.260401611697</v>
      </c>
      <c r="T291" s="5">
        <f t="shared" si="240"/>
        <v>11.135357043668664</v>
      </c>
      <c r="U291" s="5">
        <f t="shared" si="240"/>
        <v>33.647735077729862</v>
      </c>
      <c r="V291" s="5">
        <f t="shared" si="240"/>
        <v>65.840470631306388</v>
      </c>
      <c r="W291" s="15">
        <f t="shared" si="208"/>
        <v>-1.0734613539272964E-2</v>
      </c>
      <c r="X291" s="15">
        <f t="shared" si="208"/>
        <v>-1.217998157191269E-2</v>
      </c>
      <c r="Y291" s="15">
        <f t="shared" si="208"/>
        <v>-9.7425357312937999E-3</v>
      </c>
      <c r="Z291" s="5">
        <f t="shared" si="213"/>
        <v>896.07137649586127</v>
      </c>
      <c r="AA291" s="5">
        <f t="shared" si="213"/>
        <v>7712.6634151619655</v>
      </c>
      <c r="AB291" s="5">
        <f t="shared" si="213"/>
        <v>51852.660721496286</v>
      </c>
      <c r="AC291" s="16">
        <f t="shared" si="235"/>
        <v>0.89187253861099536</v>
      </c>
      <c r="AD291" s="16">
        <f t="shared" si="235"/>
        <v>3.083080984238038</v>
      </c>
      <c r="AE291" s="16">
        <f t="shared" si="235"/>
        <v>23.189977541941662</v>
      </c>
      <c r="AF291" s="15">
        <f t="shared" si="220"/>
        <v>-4.0504037456468023E-3</v>
      </c>
      <c r="AG291" s="15">
        <f t="shared" si="220"/>
        <v>2.9673830763510267E-4</v>
      </c>
      <c r="AH291" s="15">
        <f t="shared" si="220"/>
        <v>9.7937136394747881E-3</v>
      </c>
      <c r="AI291" s="1">
        <f t="shared" si="236"/>
        <v>322123.73284169741</v>
      </c>
      <c r="AJ291" s="1">
        <f t="shared" si="236"/>
        <v>215629.68496530011</v>
      </c>
      <c r="AK291" s="1">
        <f t="shared" si="236"/>
        <v>81696.827667695659</v>
      </c>
      <c r="AL291" s="14">
        <f t="shared" si="241"/>
        <v>95.955596524776126</v>
      </c>
      <c r="AM291" s="14">
        <f t="shared" si="241"/>
        <v>23.765712985270465</v>
      </c>
      <c r="AN291" s="14">
        <f t="shared" si="241"/>
        <v>7.4049213920153782</v>
      </c>
      <c r="AO291" s="11">
        <f t="shared" si="242"/>
        <v>1.9434930864103569E-3</v>
      </c>
      <c r="AP291" s="11">
        <f t="shared" si="242"/>
        <v>2.4482886993132552E-3</v>
      </c>
      <c r="AQ291" s="11">
        <f t="shared" si="242"/>
        <v>2.2209067613555896E-3</v>
      </c>
      <c r="AR291" s="1">
        <f t="shared" si="214"/>
        <v>147880.83071618731</v>
      </c>
      <c r="AS291" s="1">
        <f t="shared" si="211"/>
        <v>107696.85211032144</v>
      </c>
      <c r="AT291" s="1">
        <f t="shared" si="212"/>
        <v>41072.920282648345</v>
      </c>
      <c r="AU291" s="1">
        <f t="shared" si="221"/>
        <v>29576.166143237464</v>
      </c>
      <c r="AV291" s="1">
        <f t="shared" si="221"/>
        <v>21539.37042206429</v>
      </c>
      <c r="AW291" s="1">
        <f t="shared" si="221"/>
        <v>8214.5840565296694</v>
      </c>
      <c r="AX291" s="1">
        <f t="shared" si="222"/>
        <v>101513.75453007931</v>
      </c>
      <c r="AY291" s="1">
        <f t="shared" si="222"/>
        <v>29066.329951391825</v>
      </c>
      <c r="AZ291" s="1">
        <f t="shared" si="222"/>
        <v>7519.1556816153779</v>
      </c>
      <c r="BA291" s="1">
        <f t="shared" si="223"/>
        <v>13434.733201376224</v>
      </c>
      <c r="BB291" s="1">
        <f t="shared" si="223"/>
        <v>30463.74850346116</v>
      </c>
      <c r="BC291" s="1">
        <f t="shared" si="223"/>
        <v>39002.71985842428</v>
      </c>
      <c r="BD291" s="1">
        <f t="shared" si="224"/>
        <v>92.469634929363153</v>
      </c>
      <c r="BE291" s="2">
        <f t="shared" si="237"/>
        <v>0.40250950903973925</v>
      </c>
      <c r="BF291" s="2">
        <f t="shared" si="237"/>
        <v>0.31839023806359795</v>
      </c>
      <c r="BG291" s="2">
        <f t="shared" si="237"/>
        <v>0.18099193288069168</v>
      </c>
      <c r="BH291" s="2">
        <f t="shared" si="217"/>
        <v>0.201801946119678</v>
      </c>
      <c r="BI291" s="2">
        <f t="shared" si="225"/>
        <v>1.6201390486741196E-2</v>
      </c>
      <c r="BJ291" s="2">
        <f t="shared" si="225"/>
        <v>1.0137234369419459E-2</v>
      </c>
      <c r="BK291" s="2">
        <f t="shared" si="225"/>
        <v>3.2758079767888806E-3</v>
      </c>
      <c r="BL291" s="2">
        <f t="shared" si="218"/>
        <v>2395.8750839366221</v>
      </c>
      <c r="BM291" s="2">
        <f t="shared" si="218"/>
        <v>1091.7482306910351</v>
      </c>
      <c r="BN291" s="2">
        <f t="shared" si="218"/>
        <v>134.54699989191326</v>
      </c>
      <c r="BO291" s="2">
        <f t="shared" si="226"/>
        <v>13285.423935921532</v>
      </c>
      <c r="BP291" s="2">
        <f t="shared" si="226"/>
        <v>889.17730584993433</v>
      </c>
      <c r="BQ291" s="2">
        <f t="shared" si="226"/>
        <v>28.673040602251181</v>
      </c>
      <c r="BR291" s="11">
        <f t="shared" si="227"/>
        <v>2.4812455115796522E-2</v>
      </c>
      <c r="BS291" s="17">
        <f t="shared" si="215"/>
        <v>2.5097574975673067E-4</v>
      </c>
      <c r="BT291" s="17">
        <f t="shared" si="216"/>
        <v>1.1154197187214453E-3</v>
      </c>
      <c r="BU291" s="12">
        <f>(BU$3*temphigh!$I401+BU$4*temphigh!$I401^2+BU$5*temphigh!$I401^6)*(K291/K$56)^$BW$1</f>
        <v>-55.877946170503861</v>
      </c>
      <c r="BV291" s="12">
        <f>(BV$3*temphigh!$I401+BV$4*temphigh!$I401^2+BV$5*temphigh!$I401^6)*(L291/L$56)^$BW$1</f>
        <v>-34.312561482222385</v>
      </c>
      <c r="BW291" s="12">
        <f>(BW$3*temphigh!$I401+BW$4*temphigh!$I401^2+BW$5*temphigh!$I401^6)*(M291/M$56)^$BW$1</f>
        <v>-29.151650817283929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>
      <c r="A292" s="2">
        <f t="shared" si="200"/>
        <v>2246</v>
      </c>
      <c r="B292" s="5">
        <f t="shared" si="238"/>
        <v>1165.4052971286605</v>
      </c>
      <c r="C292" s="5">
        <f t="shared" si="238"/>
        <v>2964.1680146292229</v>
      </c>
      <c r="D292" s="5">
        <f t="shared" si="238"/>
        <v>4369.9506460345447</v>
      </c>
      <c r="E292" s="15">
        <f t="shared" si="239"/>
        <v>2.2719502660006724E-8</v>
      </c>
      <c r="F292" s="15">
        <f t="shared" si="239"/>
        <v>4.4758943707384355E-8</v>
      </c>
      <c r="G292" s="15">
        <f t="shared" si="239"/>
        <v>9.1373791407288624E-8</v>
      </c>
      <c r="H292" s="5">
        <f t="shared" si="203"/>
        <v>146347.72721065793</v>
      </c>
      <c r="I292" s="5">
        <f t="shared" si="203"/>
        <v>107642.67594974962</v>
      </c>
      <c r="J292" s="5">
        <f t="shared" si="203"/>
        <v>41082.920759933659</v>
      </c>
      <c r="K292" s="5">
        <f t="shared" si="204"/>
        <v>125576.67926448525</v>
      </c>
      <c r="L292" s="5">
        <f t="shared" si="204"/>
        <v>36314.633792178705</v>
      </c>
      <c r="M292" s="5">
        <f t="shared" si="204"/>
        <v>9401.2322077856461</v>
      </c>
      <c r="N292" s="15">
        <f t="shared" si="205"/>
        <v>-1.036717756488148E-2</v>
      </c>
      <c r="O292" s="15">
        <f t="shared" si="205"/>
        <v>-5.0308785709485271E-4</v>
      </c>
      <c r="P292" s="15">
        <f t="shared" si="205"/>
        <v>2.4338964248515893E-4</v>
      </c>
      <c r="Q292" s="5">
        <f t="shared" si="206"/>
        <v>1612.1407017261752</v>
      </c>
      <c r="R292" s="5">
        <f t="shared" si="206"/>
        <v>3577.8171754355867</v>
      </c>
      <c r="S292" s="5">
        <f t="shared" si="206"/>
        <v>2678.566069315742</v>
      </c>
      <c r="T292" s="5">
        <f t="shared" si="240"/>
        <v>11.015823289183061</v>
      </c>
      <c r="U292" s="5">
        <f t="shared" si="240"/>
        <v>33.237906284546511</v>
      </c>
      <c r="V292" s="5">
        <f t="shared" si="240"/>
        <v>65.199017493615685</v>
      </c>
      <c r="W292" s="15">
        <f t="shared" si="208"/>
        <v>-1.0734613539272964E-2</v>
      </c>
      <c r="X292" s="15">
        <f t="shared" si="208"/>
        <v>-1.217998157191269E-2</v>
      </c>
      <c r="Y292" s="15">
        <f t="shared" si="208"/>
        <v>-9.7425357312937999E-3</v>
      </c>
      <c r="Z292" s="5">
        <f t="shared" si="213"/>
        <v>873.95118992790083</v>
      </c>
      <c r="AA292" s="5">
        <f t="shared" si="213"/>
        <v>7617.4293062055576</v>
      </c>
      <c r="AB292" s="5">
        <f t="shared" si="213"/>
        <v>51864.438342293892</v>
      </c>
      <c r="AC292" s="16">
        <f t="shared" si="235"/>
        <v>0.88826009473996581</v>
      </c>
      <c r="AD292" s="16">
        <f t="shared" si="235"/>
        <v>3.0839958524716029</v>
      </c>
      <c r="AE292" s="16">
        <f t="shared" si="235"/>
        <v>23.417093541293291</v>
      </c>
      <c r="AF292" s="15">
        <f t="shared" si="220"/>
        <v>-4.0504037456468023E-3</v>
      </c>
      <c r="AG292" s="15">
        <f t="shared" si="220"/>
        <v>2.9673830763510267E-4</v>
      </c>
      <c r="AH292" s="15">
        <f t="shared" si="220"/>
        <v>9.7937136394747881E-3</v>
      </c>
      <c r="AI292" s="1">
        <f t="shared" si="236"/>
        <v>319487.52570076514</v>
      </c>
      <c r="AJ292" s="1">
        <f t="shared" si="236"/>
        <v>215606.08689083441</v>
      </c>
      <c r="AK292" s="1">
        <f t="shared" si="236"/>
        <v>81741.728957455765</v>
      </c>
      <c r="AL292" s="14">
        <f t="shared" si="241"/>
        <v>96.140220672839916</v>
      </c>
      <c r="AM292" s="14">
        <f t="shared" si="241"/>
        <v>23.823316458538095</v>
      </c>
      <c r="AN292" s="14">
        <f t="shared" si="241"/>
        <v>7.4212025756023436</v>
      </c>
      <c r="AO292" s="11">
        <f t="shared" si="242"/>
        <v>1.9240581555462534E-3</v>
      </c>
      <c r="AP292" s="11">
        <f t="shared" si="242"/>
        <v>2.4238058123201224E-3</v>
      </c>
      <c r="AQ292" s="11">
        <f t="shared" si="242"/>
        <v>2.1986976937420338E-3</v>
      </c>
      <c r="AR292" s="1">
        <f t="shared" si="214"/>
        <v>146347.72721065793</v>
      </c>
      <c r="AS292" s="1">
        <f t="shared" si="211"/>
        <v>107642.67594974962</v>
      </c>
      <c r="AT292" s="1">
        <f t="shared" si="212"/>
        <v>41082.920759933659</v>
      </c>
      <c r="AU292" s="1">
        <f t="shared" si="221"/>
        <v>29269.545442131588</v>
      </c>
      <c r="AV292" s="1">
        <f t="shared" si="221"/>
        <v>21528.535189949926</v>
      </c>
      <c r="AW292" s="1">
        <f t="shared" si="221"/>
        <v>8216.5841519867317</v>
      </c>
      <c r="AX292" s="1">
        <f t="shared" si="222"/>
        <v>100461.3434115882</v>
      </c>
      <c r="AY292" s="1">
        <f t="shared" si="222"/>
        <v>29051.707033742961</v>
      </c>
      <c r="AZ292" s="1">
        <f t="shared" si="222"/>
        <v>7520.9857662285176</v>
      </c>
      <c r="BA292" s="1">
        <f t="shared" si="223"/>
        <v>13422.588478781394</v>
      </c>
      <c r="BB292" s="1">
        <f t="shared" si="223"/>
        <v>30462.258254814358</v>
      </c>
      <c r="BC292" s="1">
        <f t="shared" si="223"/>
        <v>39003.786893562385</v>
      </c>
      <c r="BD292" s="1">
        <f t="shared" si="224"/>
        <v>89.762734374378311</v>
      </c>
      <c r="BE292" s="2">
        <f t="shared" si="237"/>
        <v>0.40250950903973925</v>
      </c>
      <c r="BF292" s="2">
        <f t="shared" si="237"/>
        <v>0.31839023806359795</v>
      </c>
      <c r="BG292" s="2">
        <f t="shared" si="237"/>
        <v>0.18099193288069168</v>
      </c>
      <c r="BH292" s="2">
        <f t="shared" si="217"/>
        <v>0.20154036465853653</v>
      </c>
      <c r="BI292" s="2">
        <f t="shared" si="225"/>
        <v>1.6201390486741196E-2</v>
      </c>
      <c r="BJ292" s="2">
        <f t="shared" si="225"/>
        <v>1.0137234369419459E-2</v>
      </c>
      <c r="BK292" s="2">
        <f t="shared" si="225"/>
        <v>3.2758079767888806E-3</v>
      </c>
      <c r="BL292" s="2">
        <f t="shared" si="218"/>
        <v>2371.0366753869489</v>
      </c>
      <c r="BM292" s="2">
        <f t="shared" si="218"/>
        <v>1091.1990342540832</v>
      </c>
      <c r="BN292" s="2">
        <f t="shared" si="218"/>
        <v>134.57975953517618</v>
      </c>
      <c r="BO292" s="2">
        <f t="shared" si="226"/>
        <v>13480.467217740907</v>
      </c>
      <c r="BP292" s="2">
        <f t="shared" si="226"/>
        <v>899.84103150188582</v>
      </c>
      <c r="BQ292" s="2">
        <f t="shared" si="226"/>
        <v>28.673509149567391</v>
      </c>
      <c r="BR292" s="11">
        <f t="shared" si="227"/>
        <v>2.4682975326306783E-2</v>
      </c>
      <c r="BS292" s="17">
        <f t="shared" si="215"/>
        <v>2.44899199364602E-4</v>
      </c>
      <c r="BT292" s="17">
        <f t="shared" si="216"/>
        <v>1.082931765748976E-3</v>
      </c>
      <c r="BU292" s="12">
        <f>(BU$3*temphigh!$I402+BU$4*temphigh!$I402^2+BU$5*temphigh!$I402^6)*(K292/K$56)^$BW$1</f>
        <v>-56.339974658465167</v>
      </c>
      <c r="BV292" s="12">
        <f>(BV$3*temphigh!$I402+BV$4*temphigh!$I402^2+BV$5*temphigh!$I402^6)*(L292/L$56)^$BW$1</f>
        <v>-34.500261982385581</v>
      </c>
      <c r="BW292" s="12">
        <f>(BW$3*temphigh!$I402+BW$4*temphigh!$I402^2+BW$5*temphigh!$I402^6)*(M292/M$56)^$BW$1</f>
        <v>-29.296936743312077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>
      <c r="A293" s="2">
        <f t="shared" si="200"/>
        <v>2247</v>
      </c>
      <c r="B293" s="5">
        <f t="shared" si="238"/>
        <v>1165.4053222822181</v>
      </c>
      <c r="C293" s="5">
        <f t="shared" si="238"/>
        <v>2964.1681406686007</v>
      </c>
      <c r="D293" s="5">
        <f t="shared" si="238"/>
        <v>4369.9510253685548</v>
      </c>
      <c r="E293" s="15">
        <f t="shared" si="239"/>
        <v>2.1583527527006385E-8</v>
      </c>
      <c r="F293" s="15">
        <f t="shared" si="239"/>
        <v>4.2520996522015135E-8</v>
      </c>
      <c r="G293" s="15">
        <f t="shared" si="239"/>
        <v>8.6805101836924189E-8</v>
      </c>
      <c r="H293" s="5">
        <f t="shared" si="203"/>
        <v>144788.48545176315</v>
      </c>
      <c r="I293" s="5">
        <f t="shared" si="203"/>
        <v>107584.61675146973</v>
      </c>
      <c r="J293" s="5">
        <f t="shared" si="203"/>
        <v>41091.789263965227</v>
      </c>
      <c r="K293" s="5">
        <f t="shared" si="204"/>
        <v>124238.73710154614</v>
      </c>
      <c r="L293" s="5">
        <f t="shared" si="204"/>
        <v>36295.045235592755</v>
      </c>
      <c r="M293" s="5">
        <f t="shared" si="204"/>
        <v>9403.2608204115077</v>
      </c>
      <c r="N293" s="15">
        <f t="shared" si="205"/>
        <v>-1.0654384004861184E-2</v>
      </c>
      <c r="O293" s="15">
        <f t="shared" si="205"/>
        <v>-5.3941220220066199E-4</v>
      </c>
      <c r="P293" s="15">
        <f t="shared" si="205"/>
        <v>2.1578156788648606E-4</v>
      </c>
      <c r="Q293" s="5">
        <f t="shared" si="206"/>
        <v>1577.8430439237313</v>
      </c>
      <c r="R293" s="5">
        <f t="shared" si="206"/>
        <v>3532.3331664963748</v>
      </c>
      <c r="S293" s="5">
        <f t="shared" si="206"/>
        <v>2653.0426281192131</v>
      </c>
      <c r="T293" s="5">
        <f t="shared" si="240"/>
        <v>10.897572683356758</v>
      </c>
      <c r="U293" s="5">
        <f t="shared" si="240"/>
        <v>32.833069198511772</v>
      </c>
      <c r="V293" s="5">
        <f t="shared" si="240"/>
        <v>64.563813736038881</v>
      </c>
      <c r="W293" s="15">
        <f t="shared" si="208"/>
        <v>-1.0734613539272964E-2</v>
      </c>
      <c r="X293" s="15">
        <f t="shared" si="208"/>
        <v>-1.217998157191269E-2</v>
      </c>
      <c r="Y293" s="15">
        <f t="shared" si="208"/>
        <v>-9.7425357312937999E-3</v>
      </c>
      <c r="Z293" s="5">
        <f t="shared" si="213"/>
        <v>852.14098198156466</v>
      </c>
      <c r="AA293" s="5">
        <f t="shared" si="213"/>
        <v>7523.0956630723485</v>
      </c>
      <c r="AB293" s="5">
        <f t="shared" si="213"/>
        <v>51874.77142766663</v>
      </c>
      <c r="AC293" s="16">
        <f t="shared" si="235"/>
        <v>0.88466228272512248</v>
      </c>
      <c r="AD293" s="16">
        <f t="shared" si="235"/>
        <v>3.0849109921816189</v>
      </c>
      <c r="AE293" s="16">
        <f t="shared" si="235"/>
        <v>23.646433849705513</v>
      </c>
      <c r="AF293" s="15">
        <f t="shared" si="220"/>
        <v>-4.0504037456468023E-3</v>
      </c>
      <c r="AG293" s="15">
        <f t="shared" si="220"/>
        <v>2.9673830763510267E-4</v>
      </c>
      <c r="AH293" s="15">
        <f t="shared" si="220"/>
        <v>9.7937136394747881E-3</v>
      </c>
      <c r="AI293" s="1">
        <f t="shared" si="236"/>
        <v>316808.31857282022</v>
      </c>
      <c r="AJ293" s="1">
        <f t="shared" si="236"/>
        <v>215574.01339170092</v>
      </c>
      <c r="AK293" s="1">
        <f t="shared" si="236"/>
        <v>81784.140213696926</v>
      </c>
      <c r="AL293" s="14">
        <f t="shared" si="241"/>
        <v>96.323350254744895</v>
      </c>
      <c r="AM293" s="14">
        <f t="shared" si="241"/>
        <v>23.880482120510035</v>
      </c>
      <c r="AN293" s="14">
        <f t="shared" si="241"/>
        <v>7.4373563867802357</v>
      </c>
      <c r="AO293" s="11">
        <f t="shared" si="242"/>
        <v>1.9048175739907907E-3</v>
      </c>
      <c r="AP293" s="11">
        <f t="shared" si="242"/>
        <v>2.3995677541969211E-3</v>
      </c>
      <c r="AQ293" s="11">
        <f t="shared" si="242"/>
        <v>2.1767107168046136E-3</v>
      </c>
      <c r="AR293" s="1">
        <f t="shared" si="214"/>
        <v>144788.48545176315</v>
      </c>
      <c r="AS293" s="1">
        <f t="shared" si="211"/>
        <v>107584.61675146973</v>
      </c>
      <c r="AT293" s="1">
        <f t="shared" si="212"/>
        <v>41091.789263965227</v>
      </c>
      <c r="AU293" s="1">
        <f t="shared" si="221"/>
        <v>28957.697090352631</v>
      </c>
      <c r="AV293" s="1">
        <f t="shared" si="221"/>
        <v>21516.923350293946</v>
      </c>
      <c r="AW293" s="1">
        <f t="shared" si="221"/>
        <v>8218.3578527930458</v>
      </c>
      <c r="AX293" s="1">
        <f t="shared" si="222"/>
        <v>99390.989681236912</v>
      </c>
      <c r="AY293" s="1">
        <f t="shared" si="222"/>
        <v>29036.036188474201</v>
      </c>
      <c r="AZ293" s="1">
        <f t="shared" si="222"/>
        <v>7522.6086563292065</v>
      </c>
      <c r="BA293" s="1">
        <f t="shared" si="223"/>
        <v>13410.105473030513</v>
      </c>
      <c r="BB293" s="1">
        <f t="shared" si="223"/>
        <v>30460.660210244976</v>
      </c>
      <c r="BC293" s="1">
        <f t="shared" si="223"/>
        <v>39004.733132452398</v>
      </c>
      <c r="BD293" s="1">
        <f t="shared" si="224"/>
        <v>87.134475990139194</v>
      </c>
      <c r="BE293" s="2">
        <f t="shared" si="237"/>
        <v>0.40250950903973925</v>
      </c>
      <c r="BF293" s="2">
        <f t="shared" si="237"/>
        <v>0.31839023806359795</v>
      </c>
      <c r="BG293" s="2">
        <f t="shared" si="237"/>
        <v>0.18099193288069168</v>
      </c>
      <c r="BH293" s="2">
        <f t="shared" si="217"/>
        <v>0.20128113843953441</v>
      </c>
      <c r="BI293" s="2">
        <f t="shared" si="225"/>
        <v>1.6201390486741196E-2</v>
      </c>
      <c r="BJ293" s="2">
        <f t="shared" si="225"/>
        <v>1.0137234369419459E-2</v>
      </c>
      <c r="BK293" s="2">
        <f t="shared" si="225"/>
        <v>3.2758079767888806E-3</v>
      </c>
      <c r="BL293" s="2">
        <f t="shared" si="218"/>
        <v>2345.7747907878615</v>
      </c>
      <c r="BM293" s="2">
        <f t="shared" si="218"/>
        <v>1090.6104745538194</v>
      </c>
      <c r="BN293" s="2">
        <f t="shared" si="218"/>
        <v>134.60881105142496</v>
      </c>
      <c r="BO293" s="2">
        <f t="shared" si="226"/>
        <v>13678.192558765455</v>
      </c>
      <c r="BP293" s="2">
        <f t="shared" si="226"/>
        <v>910.63289033048113</v>
      </c>
      <c r="BQ293" s="2">
        <f t="shared" si="226"/>
        <v>28.673986061920491</v>
      </c>
      <c r="BR293" s="11">
        <f t="shared" si="227"/>
        <v>2.4548979387936515E-2</v>
      </c>
      <c r="BS293" s="17">
        <f t="shared" si="215"/>
        <v>2.3899996902614168E-4</v>
      </c>
      <c r="BT293" s="17">
        <f t="shared" si="216"/>
        <v>1.0513900638339574E-3</v>
      </c>
      <c r="BU293" s="12">
        <f>(BU$3*temphigh!$I403+BU$4*temphigh!$I403^2+BU$5*temphigh!$I403^6)*(K293/K$56)^$BW$1</f>
        <v>-56.807101011701221</v>
      </c>
      <c r="BV293" s="12">
        <f>(BV$3*temphigh!$I403+BV$4*temphigh!$I403^2+BV$5*temphigh!$I403^6)*(L293/L$56)^$BW$1</f>
        <v>-34.687696623019448</v>
      </c>
      <c r="BW293" s="12">
        <f>(BW$3*temphigh!$I403+BW$4*temphigh!$I403^2+BW$5*temphigh!$I403^6)*(M293/M$56)^$BW$1</f>
        <v>-29.441888938846198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>
      <c r="A294" s="2">
        <f t="shared" si="200"/>
        <v>2248</v>
      </c>
      <c r="B294" s="5">
        <f t="shared" si="238"/>
        <v>1165.4053461780979</v>
      </c>
      <c r="C294" s="5">
        <f t="shared" si="238"/>
        <v>2964.1682604060147</v>
      </c>
      <c r="D294" s="5">
        <f t="shared" si="238"/>
        <v>4369.9513857358961</v>
      </c>
      <c r="E294" s="15">
        <f t="shared" si="239"/>
        <v>2.0504351150656065E-8</v>
      </c>
      <c r="F294" s="15">
        <f t="shared" si="239"/>
        <v>4.0394946695914376E-8</v>
      </c>
      <c r="G294" s="15">
        <f t="shared" si="239"/>
        <v>8.2464846745077975E-8</v>
      </c>
      <c r="H294" s="5">
        <f t="shared" si="203"/>
        <v>143202.21642789879</v>
      </c>
      <c r="I294" s="5">
        <f t="shared" si="203"/>
        <v>107522.70929238407</v>
      </c>
      <c r="J294" s="5">
        <f t="shared" si="203"/>
        <v>41099.536899348815</v>
      </c>
      <c r="K294" s="5">
        <f t="shared" si="204"/>
        <v>122877.60382902391</v>
      </c>
      <c r="L294" s="5">
        <f t="shared" si="204"/>
        <v>36274.158497890472</v>
      </c>
      <c r="M294" s="5">
        <f t="shared" si="204"/>
        <v>9405.0329789716143</v>
      </c>
      <c r="N294" s="15">
        <f t="shared" si="205"/>
        <v>-1.0955788059964888E-2</v>
      </c>
      <c r="O294" s="15">
        <f t="shared" si="205"/>
        <v>-5.7547077202158015E-4</v>
      </c>
      <c r="P294" s="15">
        <f t="shared" si="205"/>
        <v>1.8846212967527087E-4</v>
      </c>
      <c r="Q294" s="5">
        <f t="shared" si="206"/>
        <v>1543.804590342201</v>
      </c>
      <c r="R294" s="5">
        <f t="shared" si="206"/>
        <v>3487.3015589098682</v>
      </c>
      <c r="S294" s="5">
        <f t="shared" si="206"/>
        <v>2627.6906090250141</v>
      </c>
      <c r="T294" s="5">
        <f t="shared" si="240"/>
        <v>10.780591452084785</v>
      </c>
      <c r="U294" s="5">
        <f t="shared" si="240"/>
        <v>32.433163020724564</v>
      </c>
      <c r="V294" s="5">
        <f t="shared" si="240"/>
        <v>63.934798473766925</v>
      </c>
      <c r="W294" s="15">
        <f t="shared" si="208"/>
        <v>-1.0734613539272964E-2</v>
      </c>
      <c r="X294" s="15">
        <f t="shared" si="208"/>
        <v>-1.217998157191269E-2</v>
      </c>
      <c r="Y294" s="15">
        <f t="shared" si="208"/>
        <v>-9.7425357312937999E-3</v>
      </c>
      <c r="Z294" s="5">
        <f t="shared" si="213"/>
        <v>830.63393316387385</v>
      </c>
      <c r="AA294" s="5">
        <f t="shared" si="213"/>
        <v>7429.6602005053401</v>
      </c>
      <c r="AB294" s="5">
        <f t="shared" si="213"/>
        <v>51883.674235351471</v>
      </c>
      <c r="AC294" s="16">
        <f t="shared" si="235"/>
        <v>0.88107904330154019</v>
      </c>
      <c r="AD294" s="16">
        <f t="shared" si="235"/>
        <v>3.0858264034486438</v>
      </c>
      <c r="AE294" s="16">
        <f t="shared" si="235"/>
        <v>23.878020251424314</v>
      </c>
      <c r="AF294" s="15">
        <f t="shared" si="220"/>
        <v>-4.0504037456468023E-3</v>
      </c>
      <c r="AG294" s="15">
        <f t="shared" si="220"/>
        <v>2.9673830763510267E-4</v>
      </c>
      <c r="AH294" s="15">
        <f t="shared" si="220"/>
        <v>9.7937136394747881E-3</v>
      </c>
      <c r="AI294" s="1">
        <f t="shared" si="236"/>
        <v>314085.18380589085</v>
      </c>
      <c r="AJ294" s="1">
        <f t="shared" si="236"/>
        <v>215533.53540282478</v>
      </c>
      <c r="AK294" s="1">
        <f t="shared" si="236"/>
        <v>81824.084045120282</v>
      </c>
      <c r="AL294" s="14">
        <f t="shared" si="241"/>
        <v>96.504993880992288</v>
      </c>
      <c r="AM294" s="14">
        <f t="shared" si="241"/>
        <v>23.937211927012576</v>
      </c>
      <c r="AN294" s="14">
        <f t="shared" si="241"/>
        <v>7.453383470398518</v>
      </c>
      <c r="AO294" s="11">
        <f t="shared" si="242"/>
        <v>1.8857693982508828E-3</v>
      </c>
      <c r="AP294" s="11">
        <f t="shared" si="242"/>
        <v>2.3755720766549518E-3</v>
      </c>
      <c r="AQ294" s="11">
        <f t="shared" si="242"/>
        <v>2.1549436096365672E-3</v>
      </c>
      <c r="AR294" s="1">
        <f t="shared" si="214"/>
        <v>143202.21642789879</v>
      </c>
      <c r="AS294" s="1">
        <f t="shared" si="211"/>
        <v>107522.70929238407</v>
      </c>
      <c r="AT294" s="1">
        <f t="shared" si="212"/>
        <v>41099.536899348815</v>
      </c>
      <c r="AU294" s="1">
        <f t="shared" si="221"/>
        <v>28640.44328557976</v>
      </c>
      <c r="AV294" s="1">
        <f t="shared" si="221"/>
        <v>21504.541858476816</v>
      </c>
      <c r="AW294" s="1">
        <f t="shared" si="221"/>
        <v>8219.9073798697627</v>
      </c>
      <c r="AX294" s="1">
        <f t="shared" si="222"/>
        <v>98302.083063219136</v>
      </c>
      <c r="AY294" s="1">
        <f t="shared" si="222"/>
        <v>29019.326798312377</v>
      </c>
      <c r="AZ294" s="1">
        <f t="shared" si="222"/>
        <v>7524.0263831772927</v>
      </c>
      <c r="BA294" s="1">
        <f t="shared" si="223"/>
        <v>13397.267357553379</v>
      </c>
      <c r="BB294" s="1">
        <f t="shared" si="223"/>
        <v>30458.955157499342</v>
      </c>
      <c r="BC294" s="1">
        <f t="shared" si="223"/>
        <v>39005.559841720315</v>
      </c>
      <c r="BD294" s="1">
        <f t="shared" si="224"/>
        <v>84.582577321828225</v>
      </c>
      <c r="BE294" s="2">
        <f t="shared" si="237"/>
        <v>0.40250950903973925</v>
      </c>
      <c r="BF294" s="2">
        <f t="shared" si="237"/>
        <v>0.31839023806359795</v>
      </c>
      <c r="BG294" s="2">
        <f t="shared" si="237"/>
        <v>0.18099193288069168</v>
      </c>
      <c r="BH294" s="2">
        <f t="shared" si="217"/>
        <v>0.20102424481248685</v>
      </c>
      <c r="BI294" s="2">
        <f t="shared" si="225"/>
        <v>1.6201390486741196E-2</v>
      </c>
      <c r="BJ294" s="2">
        <f t="shared" si="225"/>
        <v>1.0137234369419459E-2</v>
      </c>
      <c r="BK294" s="2">
        <f t="shared" si="225"/>
        <v>3.2758079767888806E-3</v>
      </c>
      <c r="BL294" s="2">
        <f t="shared" si="218"/>
        <v>2320.0750269152131</v>
      </c>
      <c r="BM294" s="2">
        <f t="shared" si="218"/>
        <v>1089.9829041318528</v>
      </c>
      <c r="BN294" s="2">
        <f t="shared" si="218"/>
        <v>134.6341908172158</v>
      </c>
      <c r="BO294" s="2">
        <f t="shared" si="226"/>
        <v>13878.617650074817</v>
      </c>
      <c r="BP294" s="2">
        <f t="shared" si="226"/>
        <v>921.55442065888053</v>
      </c>
      <c r="BQ294" s="2">
        <f t="shared" si="226"/>
        <v>28.674471241845968</v>
      </c>
      <c r="BR294" s="11">
        <f t="shared" si="227"/>
        <v>2.4410076981175449E-2</v>
      </c>
      <c r="BS294" s="17">
        <f t="shared" si="215"/>
        <v>2.3327334645232848E-4</v>
      </c>
      <c r="BT294" s="17">
        <f t="shared" si="216"/>
        <v>1.0207670522659779E-3</v>
      </c>
      <c r="BU294" s="12">
        <f>(BU$3*temphigh!$I404+BU$4*temphigh!$I404^2+BU$5*temphigh!$I404^6)*(K294/K$56)^$BW$1</f>
        <v>-57.279631094377223</v>
      </c>
      <c r="BV294" s="12">
        <f>(BV$3*temphigh!$I404+BV$4*temphigh!$I404^2+BV$5*temphigh!$I404^6)*(L294/L$56)^$BW$1</f>
        <v>-34.874867120517301</v>
      </c>
      <c r="BW294" s="12">
        <f>(BW$3*temphigh!$I404+BW$4*temphigh!$I404^2+BW$5*temphigh!$I404^6)*(M294/M$56)^$BW$1</f>
        <v>-29.586507969741422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>
      <c r="A295" s="2">
        <f t="shared" si="200"/>
        <v>2249</v>
      </c>
      <c r="B295" s="5">
        <f t="shared" si="238"/>
        <v>1165.4053688791844</v>
      </c>
      <c r="C295" s="5">
        <f t="shared" si="238"/>
        <v>2964.168374156563</v>
      </c>
      <c r="D295" s="5">
        <f t="shared" si="238"/>
        <v>4369.9517280848986</v>
      </c>
      <c r="E295" s="15">
        <f t="shared" si="239"/>
        <v>1.9479133593123262E-8</v>
      </c>
      <c r="F295" s="15">
        <f t="shared" si="239"/>
        <v>3.8375199361118658E-8</v>
      </c>
      <c r="G295" s="15">
        <f t="shared" si="239"/>
        <v>7.834160440782407E-8</v>
      </c>
      <c r="H295" s="5">
        <f t="shared" si="203"/>
        <v>141587.94584829055</v>
      </c>
      <c r="I295" s="5">
        <f t="shared" si="203"/>
        <v>107456.98821049918</v>
      </c>
      <c r="J295" s="5">
        <f t="shared" si="203"/>
        <v>41106.174733962398</v>
      </c>
      <c r="K295" s="5">
        <f t="shared" si="204"/>
        <v>121492.44342718377</v>
      </c>
      <c r="L295" s="5">
        <f t="shared" si="204"/>
        <v>36251.985260815512</v>
      </c>
      <c r="M295" s="5">
        <f t="shared" si="204"/>
        <v>9406.5512142343268</v>
      </c>
      <c r="N295" s="15">
        <f t="shared" si="205"/>
        <v>-1.1272684026028879E-2</v>
      </c>
      <c r="O295" s="15">
        <f t="shared" si="205"/>
        <v>-6.1126813117517997E-4</v>
      </c>
      <c r="P295" s="15">
        <f t="shared" si="205"/>
        <v>1.6142795736140414E-4</v>
      </c>
      <c r="Q295" s="5">
        <f t="shared" si="206"/>
        <v>1510.0164653153035</v>
      </c>
      <c r="R295" s="5">
        <f t="shared" si="206"/>
        <v>3442.7207097731061</v>
      </c>
      <c r="S295" s="5">
        <f t="shared" si="206"/>
        <v>2602.5104933728462</v>
      </c>
      <c r="T295" s="5">
        <f t="shared" si="240"/>
        <v>10.664865969121866</v>
      </c>
      <c r="U295" s="5">
        <f t="shared" si="240"/>
        <v>32.038127692813298</v>
      </c>
      <c r="V295" s="5">
        <f t="shared" si="240"/>
        <v>63.311911415163181</v>
      </c>
      <c r="W295" s="15">
        <f t="shared" si="208"/>
        <v>-1.0734613539272964E-2</v>
      </c>
      <c r="X295" s="15">
        <f t="shared" si="208"/>
        <v>-1.217998157191269E-2</v>
      </c>
      <c r="Y295" s="15">
        <f t="shared" si="208"/>
        <v>-9.7425357312937999E-3</v>
      </c>
      <c r="Z295" s="5">
        <f t="shared" si="213"/>
        <v>809.42303060706263</v>
      </c>
      <c r="AA295" s="5">
        <f t="shared" si="213"/>
        <v>7337.1204551673391</v>
      </c>
      <c r="AB295" s="5">
        <f t="shared" si="213"/>
        <v>51891.160975474013</v>
      </c>
      <c r="AC295" s="16">
        <f t="shared" ref="AC295:AE310" si="243">AC294*(1+AF295)</f>
        <v>0.87751031744434072</v>
      </c>
      <c r="AD295" s="16">
        <f t="shared" si="243"/>
        <v>3.0867420863532589</v>
      </c>
      <c r="AE295" s="16">
        <f t="shared" si="243"/>
        <v>24.111874744044343</v>
      </c>
      <c r="AF295" s="15">
        <f t="shared" si="220"/>
        <v>-4.0504037456468023E-3</v>
      </c>
      <c r="AG295" s="15">
        <f t="shared" si="220"/>
        <v>2.9673830763510267E-4</v>
      </c>
      <c r="AH295" s="15">
        <f t="shared" si="220"/>
        <v>9.7937136394747881E-3</v>
      </c>
      <c r="AI295" s="1">
        <f t="shared" si="236"/>
        <v>311317.1087108815</v>
      </c>
      <c r="AJ295" s="1">
        <f t="shared" si="236"/>
        <v>215484.72372101914</v>
      </c>
      <c r="AK295" s="1">
        <f t="shared" si="236"/>
        <v>81861.583020478021</v>
      </c>
      <c r="AL295" s="14">
        <f t="shared" si="241"/>
        <v>96.685160183589062</v>
      </c>
      <c r="AM295" s="14">
        <f t="shared" si="241"/>
        <v>23.993507853536894</v>
      </c>
      <c r="AN295" s="14">
        <f t="shared" si="241"/>
        <v>7.4692844752674272</v>
      </c>
      <c r="AO295" s="11">
        <f t="shared" si="242"/>
        <v>1.866911704268374E-3</v>
      </c>
      <c r="AP295" s="11">
        <f t="shared" si="242"/>
        <v>2.3518163558884021E-3</v>
      </c>
      <c r="AQ295" s="11">
        <f t="shared" si="242"/>
        <v>2.1333941735402016E-3</v>
      </c>
      <c r="AR295" s="1">
        <f t="shared" si="214"/>
        <v>141587.94584829055</v>
      </c>
      <c r="AS295" s="1">
        <f t="shared" si="211"/>
        <v>107456.98821049918</v>
      </c>
      <c r="AT295" s="1">
        <f t="shared" si="212"/>
        <v>41106.174733962398</v>
      </c>
      <c r="AU295" s="1">
        <f t="shared" si="221"/>
        <v>28317.589169658109</v>
      </c>
      <c r="AV295" s="1">
        <f t="shared" si="221"/>
        <v>21491.397642099837</v>
      </c>
      <c r="AW295" s="1">
        <f t="shared" si="221"/>
        <v>8221.2349467924796</v>
      </c>
      <c r="AX295" s="1">
        <f t="shared" si="222"/>
        <v>97193.954741747017</v>
      </c>
      <c r="AY295" s="1">
        <f t="shared" si="222"/>
        <v>29001.588208652403</v>
      </c>
      <c r="AZ295" s="1">
        <f t="shared" si="222"/>
        <v>7525.2409713874613</v>
      </c>
      <c r="BA295" s="1">
        <f t="shared" si="223"/>
        <v>13384.055764808274</v>
      </c>
      <c r="BB295" s="1">
        <f t="shared" si="223"/>
        <v>30457.143870700616</v>
      </c>
      <c r="BC295" s="1">
        <f t="shared" si="223"/>
        <v>39006.268272927548</v>
      </c>
      <c r="BD295" s="1">
        <f t="shared" si="224"/>
        <v>82.104820975334817</v>
      </c>
      <c r="BE295" s="2">
        <f t="shared" si="237"/>
        <v>0.40250950903973925</v>
      </c>
      <c r="BF295" s="2">
        <f t="shared" si="237"/>
        <v>0.31839023806359795</v>
      </c>
      <c r="BG295" s="2">
        <f t="shared" si="237"/>
        <v>0.18099193288069168</v>
      </c>
      <c r="BH295" s="2">
        <f t="shared" si="217"/>
        <v>0.20076966012635328</v>
      </c>
      <c r="BI295" s="2">
        <f t="shared" si="225"/>
        <v>1.6201390486741196E-2</v>
      </c>
      <c r="BJ295" s="2">
        <f t="shared" si="225"/>
        <v>1.0137234369419459E-2</v>
      </c>
      <c r="BK295" s="2">
        <f t="shared" si="225"/>
        <v>3.2758079767888806E-3</v>
      </c>
      <c r="BL295" s="2">
        <f t="shared" si="218"/>
        <v>2293.921598903722</v>
      </c>
      <c r="BM295" s="2">
        <f t="shared" si="218"/>
        <v>1089.316674121774</v>
      </c>
      <c r="BN295" s="2">
        <f t="shared" si="218"/>
        <v>134.65593508879158</v>
      </c>
      <c r="BO295" s="2">
        <f t="shared" si="226"/>
        <v>14081.757601238029</v>
      </c>
      <c r="BP295" s="2">
        <f t="shared" si="226"/>
        <v>932.60717926043026</v>
      </c>
      <c r="BQ295" s="2">
        <f t="shared" si="226"/>
        <v>28.674964593479476</v>
      </c>
      <c r="BR295" s="11">
        <f t="shared" si="227"/>
        <v>2.4265833107911278E-2</v>
      </c>
      <c r="BS295" s="17">
        <f t="shared" si="215"/>
        <v>2.2771481040069377E-4</v>
      </c>
      <c r="BT295" s="17">
        <f t="shared" si="216"/>
        <v>9.9103597307376493E-4</v>
      </c>
      <c r="BU295" s="12">
        <f>(BU$3*temphigh!$I405+BU$4*temphigh!$I405^2+BU$5*temphigh!$I405^6)*(K295/K$56)^$BW$1</f>
        <v>-57.757898238158496</v>
      </c>
      <c r="BV295" s="12">
        <f>(BV$3*temphigh!$I405+BV$4*temphigh!$I405^2+BV$5*temphigh!$I405^6)*(L295/L$56)^$BW$1</f>
        <v>-35.061775239147487</v>
      </c>
      <c r="BW295" s="12">
        <f>(BW$3*temphigh!$I405+BW$4*temphigh!$I405^2+BW$5*temphigh!$I405^6)*(M295/M$56)^$BW$1</f>
        <v>-29.730794427940463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>
      <c r="A296" s="2">
        <f t="shared" si="200"/>
        <v>2250</v>
      </c>
      <c r="B296" s="5">
        <f t="shared" si="238"/>
        <v>1165.4053904452169</v>
      </c>
      <c r="C296" s="5">
        <f t="shared" si="238"/>
        <v>2964.168482219588</v>
      </c>
      <c r="D296" s="5">
        <f t="shared" si="238"/>
        <v>4369.9520533164759</v>
      </c>
      <c r="E296" s="15">
        <f t="shared" si="239"/>
        <v>1.8505176913467097E-8</v>
      </c>
      <c r="F296" s="15">
        <f t="shared" si="239"/>
        <v>3.6456439393062724E-8</v>
      </c>
      <c r="G296" s="15">
        <f t="shared" si="239"/>
        <v>7.4424524187432867E-8</v>
      </c>
      <c r="H296" s="5">
        <f t="shared" si="203"/>
        <v>139944.60403749274</v>
      </c>
      <c r="I296" s="5">
        <f t="shared" si="203"/>
        <v>107387.48800063878</v>
      </c>
      <c r="J296" s="5">
        <f t="shared" si="203"/>
        <v>41111.713798020515</v>
      </c>
      <c r="K296" s="5">
        <f t="shared" si="204"/>
        <v>120082.33803005669</v>
      </c>
      <c r="L296" s="5">
        <f t="shared" si="204"/>
        <v>36228.537157991217</v>
      </c>
      <c r="M296" s="5">
        <f t="shared" si="204"/>
        <v>9407.8180484428212</v>
      </c>
      <c r="N296" s="15">
        <f t="shared" si="205"/>
        <v>-1.1606527594222094E-2</v>
      </c>
      <c r="O296" s="15">
        <f t="shared" si="205"/>
        <v>-6.4680879283152137E-4</v>
      </c>
      <c r="P296" s="15">
        <f t="shared" si="205"/>
        <v>1.346757360527473E-4</v>
      </c>
      <c r="Q296" s="5">
        <f t="shared" si="206"/>
        <v>1476.4691370218227</v>
      </c>
      <c r="R296" s="5">
        <f t="shared" si="206"/>
        <v>3398.5888990089752</v>
      </c>
      <c r="S296" s="5">
        <f t="shared" si="206"/>
        <v>2577.5027140355533</v>
      </c>
      <c r="T296" s="5">
        <f t="shared" si="240"/>
        <v>10.5503827544952</v>
      </c>
      <c r="U296" s="5">
        <f t="shared" si="240"/>
        <v>31.647903887916247</v>
      </c>
      <c r="V296" s="5">
        <f t="shared" si="240"/>
        <v>62.695092855984448</v>
      </c>
      <c r="W296" s="15">
        <f t="shared" si="208"/>
        <v>-1.0734613539272964E-2</v>
      </c>
      <c r="X296" s="15">
        <f t="shared" si="208"/>
        <v>-1.217998157191269E-2</v>
      </c>
      <c r="Y296" s="15">
        <f t="shared" si="208"/>
        <v>-9.7425357312937999E-3</v>
      </c>
      <c r="Z296" s="5">
        <f t="shared" si="213"/>
        <v>788.50104297050541</v>
      </c>
      <c r="AA296" s="5">
        <f t="shared" si="213"/>
        <v>7245.4737917005523</v>
      </c>
      <c r="AB296" s="5">
        <f t="shared" si="213"/>
        <v>51897.245809292661</v>
      </c>
      <c r="AC296" s="16">
        <f t="shared" si="243"/>
        <v>0.8739560463677204</v>
      </c>
      <c r="AD296" s="16">
        <f t="shared" si="243"/>
        <v>3.0876580409760694</v>
      </c>
      <c r="AE296" s="16">
        <f t="shared" si="243"/>
        <v>24.348019540598397</v>
      </c>
      <c r="AF296" s="15">
        <f t="shared" si="220"/>
        <v>-4.0504037456468023E-3</v>
      </c>
      <c r="AG296" s="15">
        <f t="shared" si="220"/>
        <v>2.9673830763510267E-4</v>
      </c>
      <c r="AH296" s="15">
        <f t="shared" si="220"/>
        <v>9.7937136394747881E-3</v>
      </c>
      <c r="AI296" s="1">
        <f t="shared" ref="AI296:AK311" si="244">(1-$AI$5)*AI295+AU295</f>
        <v>308502.98700945149</v>
      </c>
      <c r="AJ296" s="1">
        <f t="shared" si="244"/>
        <v>215427.64899101708</v>
      </c>
      <c r="AK296" s="1">
        <f t="shared" si="244"/>
        <v>81896.659665222702</v>
      </c>
      <c r="AL296" s="14">
        <f t="shared" si="241"/>
        <v>96.863857814193111</v>
      </c>
      <c r="AM296" s="14">
        <f t="shared" si="241"/>
        <v>24.049371894499931</v>
      </c>
      <c r="AN296" s="14">
        <f t="shared" si="241"/>
        <v>7.4850600539676764</v>
      </c>
      <c r="AO296" s="11">
        <f t="shared" si="242"/>
        <v>1.8482425872256903E-3</v>
      </c>
      <c r="AP296" s="11">
        <f t="shared" si="242"/>
        <v>2.3282981923295181E-3</v>
      </c>
      <c r="AQ296" s="11">
        <f t="shared" si="242"/>
        <v>2.1120602318047996E-3</v>
      </c>
      <c r="AR296" s="1">
        <f t="shared" si="214"/>
        <v>139944.60403749274</v>
      </c>
      <c r="AS296" s="1">
        <f t="shared" si="211"/>
        <v>107387.48800063878</v>
      </c>
      <c r="AT296" s="1">
        <f t="shared" si="212"/>
        <v>41111.713798020515</v>
      </c>
      <c r="AU296" s="1">
        <f t="shared" si="221"/>
        <v>27988.920807498551</v>
      </c>
      <c r="AV296" s="1">
        <f t="shared" si="221"/>
        <v>21477.497600127757</v>
      </c>
      <c r="AW296" s="1">
        <f t="shared" si="221"/>
        <v>8222.3427596041038</v>
      </c>
      <c r="AX296" s="1">
        <f t="shared" si="222"/>
        <v>96065.870424045352</v>
      </c>
      <c r="AY296" s="1">
        <f t="shared" si="222"/>
        <v>28982.829726392978</v>
      </c>
      <c r="AZ296" s="1">
        <f t="shared" si="222"/>
        <v>7526.2544387542594</v>
      </c>
      <c r="BA296" s="1">
        <f t="shared" si="223"/>
        <v>13370.45059319597</v>
      </c>
      <c r="BB296" s="1">
        <f t="shared" si="223"/>
        <v>30455.227110507254</v>
      </c>
      <c r="BC296" s="1">
        <f t="shared" si="223"/>
        <v>39006.859662833238</v>
      </c>
      <c r="BD296" s="1">
        <f t="shared" si="224"/>
        <v>79.699052690499471</v>
      </c>
      <c r="BE296" s="2">
        <f t="shared" ref="BE296:BG311" si="245">BE295</f>
        <v>0.40250950903973925</v>
      </c>
      <c r="BF296" s="2">
        <f t="shared" si="245"/>
        <v>0.31839023806359795</v>
      </c>
      <c r="BG296" s="2">
        <f t="shared" si="245"/>
        <v>0.18099193288069168</v>
      </c>
      <c r="BH296" s="2">
        <f t="shared" si="217"/>
        <v>0.20051735963641037</v>
      </c>
      <c r="BI296" s="2">
        <f t="shared" si="225"/>
        <v>1.6201390486741196E-2</v>
      </c>
      <c r="BJ296" s="2">
        <f t="shared" si="225"/>
        <v>1.0137234369419459E-2</v>
      </c>
      <c r="BK296" s="2">
        <f t="shared" si="225"/>
        <v>3.2758079767888806E-3</v>
      </c>
      <c r="BL296" s="2">
        <f t="shared" si="218"/>
        <v>2267.2971765237985</v>
      </c>
      <c r="BM296" s="2">
        <f t="shared" si="218"/>
        <v>1088.6121342056952</v>
      </c>
      <c r="BN296" s="2">
        <f t="shared" si="218"/>
        <v>134.6740799990171</v>
      </c>
      <c r="BO296" s="2">
        <f t="shared" si="226"/>
        <v>14287.624440339252</v>
      </c>
      <c r="BP296" s="2">
        <f t="shared" si="226"/>
        <v>943.79274157999032</v>
      </c>
      <c r="BQ296" s="2">
        <f t="shared" si="226"/>
        <v>28.675466022550189</v>
      </c>
      <c r="BR296" s="11">
        <f t="shared" si="227"/>
        <v>2.4115761266387453E-2</v>
      </c>
      <c r="BS296" s="17">
        <f t="shared" si="215"/>
        <v>2.2232002966431365E-4</v>
      </c>
      <c r="BT296" s="17">
        <f t="shared" si="216"/>
        <v>9.621708476444319E-4</v>
      </c>
      <c r="BU296" s="12">
        <f>(BU$3*temphigh!$I406+BU$4*temphigh!$I406^2+BU$5*temphigh!$I406^6)*(K296/K$56)^$BW$1</f>
        <v>-58.24226669379302</v>
      </c>
      <c r="BV296" s="12">
        <f>(BV$3*temphigh!$I406+BV$4*temphigh!$I406^2+BV$5*temphigh!$I406^6)*(L296/L$56)^$BW$1</f>
        <v>-35.248422789066829</v>
      </c>
      <c r="BW296" s="12">
        <f>(BW$3*temphigh!$I406+BW$4*temphigh!$I406^2+BW$5*temphigh!$I406^6)*(M296/M$56)^$BW$1</f>
        <v>-29.87474892965545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>
      <c r="A297" s="2">
        <f t="shared" si="200"/>
        <v>2251</v>
      </c>
      <c r="B297" s="5">
        <f t="shared" si="238"/>
        <v>1165.4054109329481</v>
      </c>
      <c r="C297" s="5">
        <f t="shared" si="238"/>
        <v>2964.1685848794655</v>
      </c>
      <c r="D297" s="5">
        <f t="shared" si="238"/>
        <v>4369.9523622864981</v>
      </c>
      <c r="E297" s="15">
        <f t="shared" si="239"/>
        <v>1.7579918067793741E-8</v>
      </c>
      <c r="F297" s="15">
        <f t="shared" si="239"/>
        <v>3.4633617423409587E-8</v>
      </c>
      <c r="G297" s="15">
        <f t="shared" si="239"/>
        <v>7.0703297978061215E-8</v>
      </c>
      <c r="H297" s="5">
        <f t="shared" si="203"/>
        <v>138271.0142401545</v>
      </c>
      <c r="I297" s="5">
        <f t="shared" si="203"/>
        <v>107314.24301041437</v>
      </c>
      <c r="J297" s="5">
        <f t="shared" si="203"/>
        <v>41116.165083208849</v>
      </c>
      <c r="K297" s="5">
        <f t="shared" si="204"/>
        <v>118646.27789008091</v>
      </c>
      <c r="L297" s="5">
        <f t="shared" si="204"/>
        <v>36203.825773552679</v>
      </c>
      <c r="M297" s="5">
        <f t="shared" si="204"/>
        <v>9408.8359951126713</v>
      </c>
      <c r="N297" s="15">
        <f t="shared" si="205"/>
        <v>-1.1958962188230671E-2</v>
      </c>
      <c r="O297" s="15">
        <f t="shared" si="205"/>
        <v>-6.820972188519292E-4</v>
      </c>
      <c r="P297" s="15">
        <f t="shared" si="205"/>
        <v>1.0820220635743283E-4</v>
      </c>
      <c r="Q297" s="5">
        <f t="shared" si="206"/>
        <v>1443.1523397074184</v>
      </c>
      <c r="R297" s="5">
        <f t="shared" si="206"/>
        <v>3354.9043322489329</v>
      </c>
      <c r="S297" s="5">
        <f t="shared" si="206"/>
        <v>2552.6676565989001</v>
      </c>
      <c r="T297" s="5">
        <f t="shared" si="240"/>
        <v>10.437128472934283</v>
      </c>
      <c r="U297" s="5">
        <f t="shared" si="240"/>
        <v>31.262433001771761</v>
      </c>
      <c r="V297" s="5">
        <f t="shared" si="240"/>
        <v>62.084283673658234</v>
      </c>
      <c r="W297" s="15">
        <f t="shared" si="208"/>
        <v>-1.0734613539272964E-2</v>
      </c>
      <c r="X297" s="15">
        <f t="shared" si="208"/>
        <v>-1.217998157191269E-2</v>
      </c>
      <c r="Y297" s="15">
        <f t="shared" si="208"/>
        <v>-9.7425357312937999E-3</v>
      </c>
      <c r="Z297" s="5">
        <f t="shared" si="213"/>
        <v>767.86049116567824</v>
      </c>
      <c r="AA297" s="5">
        <f t="shared" si="213"/>
        <v>7154.7174086688792</v>
      </c>
      <c r="AB297" s="5">
        <f t="shared" si="213"/>
        <v>51901.942848027997</v>
      </c>
      <c r="AC297" s="16">
        <f t="shared" si="243"/>
        <v>0.87041617152398187</v>
      </c>
      <c r="AD297" s="16">
        <f t="shared" si="243"/>
        <v>3.0885742673977048</v>
      </c>
      <c r="AE297" s="16">
        <f t="shared" si="243"/>
        <v>24.586477071667353</v>
      </c>
      <c r="AF297" s="15">
        <f t="shared" si="220"/>
        <v>-4.0504037456468023E-3</v>
      </c>
      <c r="AG297" s="15">
        <f t="shared" si="220"/>
        <v>2.9673830763510267E-4</v>
      </c>
      <c r="AH297" s="15">
        <f t="shared" si="220"/>
        <v>9.7937136394747881E-3</v>
      </c>
      <c r="AI297" s="1">
        <f t="shared" si="244"/>
        <v>305641.6091160049</v>
      </c>
      <c r="AJ297" s="1">
        <f t="shared" si="244"/>
        <v>215362.38169204316</v>
      </c>
      <c r="AK297" s="1">
        <f t="shared" si="244"/>
        <v>81929.336458304533</v>
      </c>
      <c r="AL297" s="14">
        <f t="shared" si="241"/>
        <v>97.041095442296537</v>
      </c>
      <c r="AM297" s="14">
        <f t="shared" si="241"/>
        <v>24.104806062517468</v>
      </c>
      <c r="AN297" s="14">
        <f t="shared" si="241"/>
        <v>7.5007108626636061</v>
      </c>
      <c r="AO297" s="11">
        <f t="shared" si="242"/>
        <v>1.8297601613534334E-3</v>
      </c>
      <c r="AP297" s="11">
        <f t="shared" si="242"/>
        <v>2.3050152104062229E-3</v>
      </c>
      <c r="AQ297" s="11">
        <f t="shared" si="242"/>
        <v>2.0909396294867513E-3</v>
      </c>
      <c r="AR297" s="1">
        <f t="shared" si="214"/>
        <v>138271.0142401545</v>
      </c>
      <c r="AS297" s="1">
        <f t="shared" si="211"/>
        <v>107314.24301041437</v>
      </c>
      <c r="AT297" s="1">
        <f t="shared" si="212"/>
        <v>41116.165083208849</v>
      </c>
      <c r="AU297" s="1">
        <f t="shared" si="221"/>
        <v>27654.202848030902</v>
      </c>
      <c r="AV297" s="1">
        <f t="shared" si="221"/>
        <v>21462.848602082875</v>
      </c>
      <c r="AW297" s="1">
        <f t="shared" si="221"/>
        <v>8223.2330166417705</v>
      </c>
      <c r="AX297" s="1">
        <f t="shared" si="222"/>
        <v>94917.022312064728</v>
      </c>
      <c r="AY297" s="1">
        <f t="shared" si="222"/>
        <v>28963.060618842144</v>
      </c>
      <c r="AZ297" s="1">
        <f t="shared" si="222"/>
        <v>7527.0687960901369</v>
      </c>
      <c r="BA297" s="1">
        <f t="shared" si="223"/>
        <v>13356.429782314453</v>
      </c>
      <c r="BB297" s="1">
        <f t="shared" si="223"/>
        <v>30453.205624270744</v>
      </c>
      <c r="BC297" s="1">
        <f t="shared" si="223"/>
        <v>39007.335233654892</v>
      </c>
      <c r="BD297" s="1">
        <f t="shared" si="224"/>
        <v>77.363179456566826</v>
      </c>
      <c r="BE297" s="2">
        <f t="shared" si="245"/>
        <v>0.40250950903973925</v>
      </c>
      <c r="BF297" s="2">
        <f t="shared" si="245"/>
        <v>0.31839023806359795</v>
      </c>
      <c r="BG297" s="2">
        <f t="shared" si="245"/>
        <v>0.18099193288069168</v>
      </c>
      <c r="BH297" s="2">
        <f t="shared" si="217"/>
        <v>0.20026731739576539</v>
      </c>
      <c r="BI297" s="2">
        <f t="shared" si="225"/>
        <v>1.6201390486741196E-2</v>
      </c>
      <c r="BJ297" s="2">
        <f t="shared" si="225"/>
        <v>1.0137234369419459E-2</v>
      </c>
      <c r="BK297" s="2">
        <f t="shared" si="225"/>
        <v>3.2758079767888806E-3</v>
      </c>
      <c r="BL297" s="2">
        <f t="shared" si="218"/>
        <v>2240.1826947024956</v>
      </c>
      <c r="BM297" s="2">
        <f t="shared" si="218"/>
        <v>1087.8696325734045</v>
      </c>
      <c r="BN297" s="2">
        <f t="shared" si="218"/>
        <v>134.68866155454398</v>
      </c>
      <c r="BO297" s="2">
        <f t="shared" si="226"/>
        <v>14496.226514204867</v>
      </c>
      <c r="BP297" s="2">
        <f t="shared" si="226"/>
        <v>955.11270195806355</v>
      </c>
      <c r="BQ297" s="2">
        <f t="shared" si="226"/>
        <v>28.675975436377414</v>
      </c>
      <c r="BR297" s="11">
        <f t="shared" si="227"/>
        <v>2.3959315322159752E-2</v>
      </c>
      <c r="BS297" s="17">
        <f t="shared" si="215"/>
        <v>2.1708486293522142E-4</v>
      </c>
      <c r="BT297" s="17">
        <f t="shared" si="216"/>
        <v>9.3414645402372027E-4</v>
      </c>
      <c r="BU297" s="12">
        <f>(BU$3*temphigh!$I407+BU$4*temphigh!$I407^2+BU$5*temphigh!$I407^6)*(K297/K$56)^$BW$1</f>
        <v>-58.733135651847284</v>
      </c>
      <c r="BV297" s="12">
        <f>(BV$3*temphigh!$I407+BV$4*temphigh!$I407^2+BV$5*temphigh!$I407^6)*(L297/L$56)^$BW$1</f>
        <v>-35.434811624338636</v>
      </c>
      <c r="BW297" s="12">
        <f>(BW$3*temphigh!$I407+BW$4*temphigh!$I407^2+BW$5*temphigh!$I407^6)*(M297/M$56)^$BW$1</f>
        <v>-30.018372113553227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>
      <c r="A298" s="2">
        <f t="shared" si="200"/>
        <v>2252</v>
      </c>
      <c r="B298" s="5">
        <f t="shared" ref="B298:D313" si="246">B297*(1+E298)</f>
        <v>1165.4054303962932</v>
      </c>
      <c r="C298" s="5">
        <f t="shared" si="246"/>
        <v>2964.1686824063522</v>
      </c>
      <c r="D298" s="5">
        <f t="shared" si="246"/>
        <v>4369.9526558080397</v>
      </c>
      <c r="E298" s="15">
        <f t="shared" ref="E298:G313" si="247">E297*$E$5</f>
        <v>1.6700922164404053E-8</v>
      </c>
      <c r="F298" s="15">
        <f t="shared" si="247"/>
        <v>3.2901936552239103E-8</v>
      </c>
      <c r="G298" s="15">
        <f t="shared" si="247"/>
        <v>6.7168133079158156E-8</v>
      </c>
      <c r="H298" s="5">
        <f t="shared" si="203"/>
        <v>136565.87902324955</v>
      </c>
      <c r="I298" s="5">
        <f t="shared" si="203"/>
        <v>107237.28743645363</v>
      </c>
      <c r="J298" s="5">
        <f t="shared" si="203"/>
        <v>41119.539541889026</v>
      </c>
      <c r="K298" s="5">
        <f t="shared" si="204"/>
        <v>117183.14971023488</v>
      </c>
      <c r="L298" s="5">
        <f t="shared" si="204"/>
        <v>36177.862640865955</v>
      </c>
      <c r="M298" s="5">
        <f t="shared" si="204"/>
        <v>9409.6075588456661</v>
      </c>
      <c r="N298" s="15">
        <f t="shared" si="205"/>
        <v>-1.233185065612874E-2</v>
      </c>
      <c r="O298" s="15">
        <f t="shared" si="205"/>
        <v>-7.1713781988447245E-4</v>
      </c>
      <c r="P298" s="15">
        <f t="shared" si="205"/>
        <v>8.200416431902724E-5</v>
      </c>
      <c r="Q298" s="5">
        <f t="shared" si="206"/>
        <v>1410.0549826010561</v>
      </c>
      <c r="R298" s="5">
        <f t="shared" si="206"/>
        <v>3311.6651436562415</v>
      </c>
      <c r="S298" s="5">
        <f t="shared" si="206"/>
        <v>2528.005660524796</v>
      </c>
      <c r="T298" s="5">
        <f t="shared" ref="T298:V313" si="248">T297*(1+W298)</f>
        <v>10.325089932317592</v>
      </c>
      <c r="U298" s="5">
        <f t="shared" si="248"/>
        <v>30.881657143917025</v>
      </c>
      <c r="V298" s="5">
        <f t="shared" si="248"/>
        <v>61.479425321615835</v>
      </c>
      <c r="W298" s="15">
        <f t="shared" si="208"/>
        <v>-1.0734613539272964E-2</v>
      </c>
      <c r="X298" s="15">
        <f t="shared" si="208"/>
        <v>-1.217998157191269E-2</v>
      </c>
      <c r="Y298" s="15">
        <f t="shared" si="208"/>
        <v>-9.7425357312937999E-3</v>
      </c>
      <c r="Z298" s="5">
        <f t="shared" si="213"/>
        <v>747.49361410522988</v>
      </c>
      <c r="AA298" s="5">
        <f t="shared" si="213"/>
        <v>7064.8483443845798</v>
      </c>
      <c r="AB298" s="5">
        <f t="shared" si="213"/>
        <v>51905.266151781019</v>
      </c>
      <c r="AC298" s="16">
        <f t="shared" si="243"/>
        <v>0.86689063460256954</v>
      </c>
      <c r="AD298" s="16">
        <f t="shared" si="243"/>
        <v>3.0894907656988178</v>
      </c>
      <c r="AE298" s="16">
        <f t="shared" si="243"/>
        <v>24.827269987510775</v>
      </c>
      <c r="AF298" s="15">
        <f t="shared" si="220"/>
        <v>-4.0504037456468023E-3</v>
      </c>
      <c r="AG298" s="15">
        <f t="shared" si="220"/>
        <v>2.9673830763510267E-4</v>
      </c>
      <c r="AH298" s="15">
        <f t="shared" si="220"/>
        <v>9.7937136394747881E-3</v>
      </c>
      <c r="AI298" s="1">
        <f t="shared" si="244"/>
        <v>302731.65105243534</v>
      </c>
      <c r="AJ298" s="1">
        <f t="shared" si="244"/>
        <v>215288.99212492173</v>
      </c>
      <c r="AK298" s="1">
        <f t="shared" si="244"/>
        <v>81959.635829115854</v>
      </c>
      <c r="AL298" s="14">
        <f t="shared" ref="AL298:AN313" si="249">AL297*(1+AO298)</f>
        <v>97.216881753446401</v>
      </c>
      <c r="AM298" s="14">
        <f t="shared" si="249"/>
        <v>24.159812387689282</v>
      </c>
      <c r="AN298" s="14">
        <f t="shared" si="249"/>
        <v>7.5162375609197509</v>
      </c>
      <c r="AO298" s="11">
        <f t="shared" ref="AO298:AQ313" si="250">AO$5*AO297</f>
        <v>1.811462559739899E-3</v>
      </c>
      <c r="AP298" s="11">
        <f t="shared" si="250"/>
        <v>2.2819650583021608E-3</v>
      </c>
      <c r="AQ298" s="11">
        <f t="shared" si="250"/>
        <v>2.0700302331918838E-3</v>
      </c>
      <c r="AR298" s="1">
        <f t="shared" si="214"/>
        <v>136565.87902324955</v>
      </c>
      <c r="AS298" s="1">
        <f t="shared" si="211"/>
        <v>107237.28743645363</v>
      </c>
      <c r="AT298" s="1">
        <f t="shared" si="212"/>
        <v>41119.539541889026</v>
      </c>
      <c r="AU298" s="1">
        <f t="shared" si="221"/>
        <v>27313.175804649913</v>
      </c>
      <c r="AV298" s="1">
        <f t="shared" si="221"/>
        <v>21447.457487290725</v>
      </c>
      <c r="AW298" s="1">
        <f t="shared" si="221"/>
        <v>8223.9079083778051</v>
      </c>
      <c r="AX298" s="1">
        <f t="shared" si="222"/>
        <v>93746.519768187907</v>
      </c>
      <c r="AY298" s="1">
        <f t="shared" si="222"/>
        <v>28942.290112692765</v>
      </c>
      <c r="AZ298" s="1">
        <f t="shared" si="222"/>
        <v>7527.6860470765332</v>
      </c>
      <c r="BA298" s="1">
        <f t="shared" si="223"/>
        <v>13341.969050086343</v>
      </c>
      <c r="BB298" s="1">
        <f t="shared" si="223"/>
        <v>30451.080146192715</v>
      </c>
      <c r="BC298" s="1">
        <f t="shared" si="223"/>
        <v>39007.69619332796</v>
      </c>
      <c r="BD298" s="1">
        <f t="shared" si="224"/>
        <v>75.095167666235227</v>
      </c>
      <c r="BE298" s="2">
        <f t="shared" si="245"/>
        <v>0.40250950903973925</v>
      </c>
      <c r="BF298" s="2">
        <f t="shared" si="245"/>
        <v>0.31839023806359795</v>
      </c>
      <c r="BG298" s="2">
        <f t="shared" si="245"/>
        <v>0.18099193288069168</v>
      </c>
      <c r="BH298" s="2">
        <f t="shared" si="217"/>
        <v>0.20001950612819136</v>
      </c>
      <c r="BI298" s="2">
        <f t="shared" si="225"/>
        <v>1.6201390486741196E-2</v>
      </c>
      <c r="BJ298" s="2">
        <f t="shared" si="225"/>
        <v>1.0137234369419459E-2</v>
      </c>
      <c r="BK298" s="2">
        <f t="shared" si="225"/>
        <v>3.2758079767888806E-3</v>
      </c>
      <c r="BL298" s="2">
        <f t="shared" si="218"/>
        <v>2212.5571332207242</v>
      </c>
      <c r="BM298" s="2">
        <f t="shared" si="218"/>
        <v>1087.0895158841313</v>
      </c>
      <c r="BN298" s="2">
        <f t="shared" si="218"/>
        <v>134.69971563320587</v>
      </c>
      <c r="BO298" s="2">
        <f t="shared" si="226"/>
        <v>14707.567765118119</v>
      </c>
      <c r="BP298" s="2">
        <f t="shared" si="226"/>
        <v>966.56867385767464</v>
      </c>
      <c r="BQ298" s="2">
        <f t="shared" si="226"/>
        <v>28.676492743868376</v>
      </c>
      <c r="BR298" s="11">
        <f t="shared" si="227"/>
        <v>2.3795879772908063E-2</v>
      </c>
      <c r="BS298" s="17">
        <f t="shared" si="215"/>
        <v>2.1200535967283213E-4</v>
      </c>
      <c r="BT298" s="17">
        <f t="shared" si="216"/>
        <v>9.0693830487739832E-4</v>
      </c>
      <c r="BU298" s="12">
        <f>(BU$3*temphigh!$I408+BU$4*temphigh!$I408^2+BU$5*temphigh!$I408^6)*(K298/K$56)^$BW$1</f>
        <v>-59.230943949559673</v>
      </c>
      <c r="BV298" s="12">
        <f>(BV$3*temphigh!$I408+BV$4*temphigh!$I408^2+BV$5*temphigh!$I408^6)*(L298/L$56)^$BW$1</f>
        <v>-35.620943640948767</v>
      </c>
      <c r="BW298" s="12">
        <f>(BW$3*temphigh!$I408+BW$4*temphigh!$I408^2+BW$5*temphigh!$I408^6)*(M298/M$56)^$BW$1</f>
        <v>-30.161664638939349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>
      <c r="A299" s="2">
        <f t="shared" si="200"/>
        <v>2253</v>
      </c>
      <c r="B299" s="5">
        <f t="shared" si="246"/>
        <v>1165.4054488864713</v>
      </c>
      <c r="C299" s="5">
        <f t="shared" si="246"/>
        <v>2964.1687750568976</v>
      </c>
      <c r="D299" s="5">
        <f t="shared" si="246"/>
        <v>4369.9529346535228</v>
      </c>
      <c r="E299" s="15">
        <f t="shared" si="247"/>
        <v>1.5865876056183849E-8</v>
      </c>
      <c r="F299" s="15">
        <f t="shared" si="247"/>
        <v>3.1256839724627149E-8</v>
      </c>
      <c r="G299" s="15">
        <f t="shared" si="247"/>
        <v>6.3809726425200242E-8</v>
      </c>
      <c r="H299" s="5">
        <f t="shared" si="203"/>
        <v>134827.76438841142</v>
      </c>
      <c r="I299" s="5">
        <f t="shared" si="203"/>
        <v>107156.65532089725</v>
      </c>
      <c r="J299" s="5">
        <f t="shared" si="203"/>
        <v>41121.848086376165</v>
      </c>
      <c r="K299" s="5">
        <f t="shared" si="204"/>
        <v>115691.72301128117</v>
      </c>
      <c r="L299" s="5">
        <f t="shared" si="204"/>
        <v>36150.659241338362</v>
      </c>
      <c r="M299" s="5">
        <f t="shared" si="204"/>
        <v>9410.1352351605055</v>
      </c>
      <c r="N299" s="15">
        <f t="shared" si="205"/>
        <v>-1.2727313633757453E-2</v>
      </c>
      <c r="O299" s="15">
        <f t="shared" si="205"/>
        <v>-7.5193495529679577E-4</v>
      </c>
      <c r="P299" s="15">
        <f t="shared" si="205"/>
        <v>5.6078461459607709E-5</v>
      </c>
      <c r="Q299" s="5">
        <f t="shared" si="206"/>
        <v>1377.1650427895922</v>
      </c>
      <c r="R299" s="5">
        <f t="shared" si="206"/>
        <v>3268.8693986906464</v>
      </c>
      <c r="S299" s="5">
        <f t="shared" si="206"/>
        <v>2503.5170202981203</v>
      </c>
      <c r="T299" s="5">
        <f t="shared" si="248"/>
        <v>10.214254082135925</v>
      </c>
      <c r="U299" s="5">
        <f t="shared" si="248"/>
        <v>30.505519128993988</v>
      </c>
      <c r="V299" s="5">
        <f t="shared" si="248"/>
        <v>60.880459823680582</v>
      </c>
      <c r="W299" s="15">
        <f t="shared" si="208"/>
        <v>-1.0734613539272964E-2</v>
      </c>
      <c r="X299" s="15">
        <f t="shared" si="208"/>
        <v>-1.217998157191269E-2</v>
      </c>
      <c r="Y299" s="15">
        <f t="shared" si="208"/>
        <v>-9.7425357312937999E-3</v>
      </c>
      <c r="Z299" s="5">
        <f t="shared" si="213"/>
        <v>727.39232849022585</v>
      </c>
      <c r="AA299" s="5">
        <f t="shared" si="213"/>
        <v>6975.8634826202197</v>
      </c>
      <c r="AB299" s="5">
        <f t="shared" si="213"/>
        <v>51907.229728540377</v>
      </c>
      <c r="AC299" s="16">
        <f t="shared" si="243"/>
        <v>0.8633793775291092</v>
      </c>
      <c r="AD299" s="16">
        <f t="shared" si="243"/>
        <v>3.0904075359600855</v>
      </c>
      <c r="AE299" s="16">
        <f t="shared" si="243"/>
        <v>25.07042116021838</v>
      </c>
      <c r="AF299" s="15">
        <f t="shared" si="220"/>
        <v>-4.0504037456468023E-3</v>
      </c>
      <c r="AG299" s="15">
        <f t="shared" si="220"/>
        <v>2.9673830763510267E-4</v>
      </c>
      <c r="AH299" s="15">
        <f t="shared" si="220"/>
        <v>9.7937136394747881E-3</v>
      </c>
      <c r="AI299" s="1">
        <f t="shared" si="244"/>
        <v>299771.66175184172</v>
      </c>
      <c r="AJ299" s="1">
        <f t="shared" si="244"/>
        <v>215207.55039972029</v>
      </c>
      <c r="AK299" s="1">
        <f t="shared" si="244"/>
        <v>81987.580154582072</v>
      </c>
      <c r="AL299" s="14">
        <f t="shared" si="249"/>
        <v>97.39122544750272</v>
      </c>
      <c r="AM299" s="14">
        <f t="shared" si="249"/>
        <v>24.214392916896287</v>
      </c>
      <c r="AN299" s="14">
        <f t="shared" si="249"/>
        <v>7.5316408115207976</v>
      </c>
      <c r="AO299" s="11">
        <f t="shared" si="250"/>
        <v>1.7933479341424999E-3</v>
      </c>
      <c r="AP299" s="11">
        <f t="shared" si="250"/>
        <v>2.259145407719139E-3</v>
      </c>
      <c r="AQ299" s="11">
        <f t="shared" si="250"/>
        <v>2.049329930859965E-3</v>
      </c>
      <c r="AR299" s="1">
        <f t="shared" si="214"/>
        <v>134827.76438841142</v>
      </c>
      <c r="AS299" s="1">
        <f t="shared" si="211"/>
        <v>107156.65532089725</v>
      </c>
      <c r="AT299" s="1">
        <f t="shared" si="212"/>
        <v>41121.848086376165</v>
      </c>
      <c r="AU299" s="1">
        <f t="shared" si="221"/>
        <v>26965.552877682287</v>
      </c>
      <c r="AV299" s="1">
        <f t="shared" si="221"/>
        <v>21431.331064179452</v>
      </c>
      <c r="AW299" s="1">
        <f t="shared" si="221"/>
        <v>8224.3696172752334</v>
      </c>
      <c r="AX299" s="1">
        <f t="shared" si="222"/>
        <v>92553.378409024925</v>
      </c>
      <c r="AY299" s="1">
        <f t="shared" si="222"/>
        <v>28920.52739307069</v>
      </c>
      <c r="AZ299" s="1">
        <f t="shared" si="222"/>
        <v>7528.1081881284044</v>
      </c>
      <c r="BA299" s="1">
        <f t="shared" si="223"/>
        <v>13327.041583692429</v>
      </c>
      <c r="BB299" s="1">
        <f t="shared" si="223"/>
        <v>30448.851397481907</v>
      </c>
      <c r="BC299" s="1">
        <f t="shared" si="223"/>
        <v>39007.943735764558</v>
      </c>
      <c r="BD299" s="1">
        <f t="shared" si="224"/>
        <v>72.893041304182404</v>
      </c>
      <c r="BE299" s="2">
        <f t="shared" si="245"/>
        <v>0.40250950903973925</v>
      </c>
      <c r="BF299" s="2">
        <f t="shared" si="245"/>
        <v>0.31839023806359795</v>
      </c>
      <c r="BG299" s="2">
        <f t="shared" si="245"/>
        <v>0.18099193288069168</v>
      </c>
      <c r="BH299" s="2">
        <f t="shared" si="217"/>
        <v>0.19977389707855858</v>
      </c>
      <c r="BI299" s="2">
        <f t="shared" si="225"/>
        <v>1.6201390486741196E-2</v>
      </c>
      <c r="BJ299" s="2">
        <f t="shared" si="225"/>
        <v>1.0137234369419459E-2</v>
      </c>
      <c r="BK299" s="2">
        <f t="shared" si="225"/>
        <v>3.2758079767888806E-3</v>
      </c>
      <c r="BL299" s="2">
        <f t="shared" si="218"/>
        <v>2184.397259310992</v>
      </c>
      <c r="BM299" s="2">
        <f t="shared" si="218"/>
        <v>1086.2721292310341</v>
      </c>
      <c r="BN299" s="2">
        <f t="shared" si="218"/>
        <v>134.7072779816516</v>
      </c>
      <c r="BO299" s="2">
        <f t="shared" si="226"/>
        <v>14921.646853644088</v>
      </c>
      <c r="BP299" s="2">
        <f t="shared" si="226"/>
        <v>978.16229009414008</v>
      </c>
      <c r="BQ299" s="2">
        <f t="shared" si="226"/>
        <v>28.677017855518997</v>
      </c>
      <c r="BR299" s="11">
        <f t="shared" si="227"/>
        <v>2.3624758022120801E-2</v>
      </c>
      <c r="BS299" s="17">
        <f t="shared" si="215"/>
        <v>2.0707776214127547E-4</v>
      </c>
      <c r="BT299" s="17">
        <f t="shared" si="216"/>
        <v>8.8052262609456141E-4</v>
      </c>
      <c r="BU299" s="12">
        <f>(BU$3*temphigh!$I409+BU$4*temphigh!$I409^2+BU$5*temphigh!$I409^6)*(K299/K$56)^$BW$1</f>
        <v>-59.736175609870841</v>
      </c>
      <c r="BV299" s="12">
        <f>(BV$3*temphigh!$I409+BV$4*temphigh!$I409^2+BV$5*temphigh!$I409^6)*(L299/L$56)^$BW$1</f>
        <v>-35.806820774811435</v>
      </c>
      <c r="BW299" s="12">
        <f>(BW$3*temphigh!$I409+BW$4*temphigh!$I409^2+BW$5*temphigh!$I409^6)*(M299/M$56)^$BW$1</f>
        <v>-30.304627183934393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>
      <c r="A300" s="2">
        <f t="shared" si="200"/>
        <v>2254</v>
      </c>
      <c r="B300" s="5">
        <f t="shared" si="246"/>
        <v>1165.4054664521409</v>
      </c>
      <c r="C300" s="5">
        <f t="shared" si="246"/>
        <v>2964.1688630749186</v>
      </c>
      <c r="D300" s="5">
        <f t="shared" si="246"/>
        <v>4369.9531995567486</v>
      </c>
      <c r="E300" s="15">
        <f t="shared" si="247"/>
        <v>1.5072582253374657E-8</v>
      </c>
      <c r="F300" s="15">
        <f t="shared" si="247"/>
        <v>2.969399773839579E-8</v>
      </c>
      <c r="G300" s="15">
        <f t="shared" si="247"/>
        <v>6.0619240103940226E-8</v>
      </c>
      <c r="H300" s="5">
        <f t="shared" si="203"/>
        <v>133055.08111140234</v>
      </c>
      <c r="I300" s="5">
        <f t="shared" si="203"/>
        <v>107072.38054817433</v>
      </c>
      <c r="J300" s="5">
        <f t="shared" si="203"/>
        <v>41123.101588291909</v>
      </c>
      <c r="K300" s="5">
        <f t="shared" si="204"/>
        <v>114170.63411969713</v>
      </c>
      <c r="L300" s="5">
        <f t="shared" si="204"/>
        <v>36122.227003323089</v>
      </c>
      <c r="M300" s="5">
        <f t="shared" si="204"/>
        <v>9410.4215103409097</v>
      </c>
      <c r="N300" s="15">
        <f t="shared" si="205"/>
        <v>-1.3147776279861523E-2</v>
      </c>
      <c r="O300" s="15">
        <f t="shared" si="205"/>
        <v>-7.8649293296317868E-4</v>
      </c>
      <c r="P300" s="15">
        <f t="shared" si="205"/>
        <v>3.042200491809588E-5</v>
      </c>
      <c r="Q300" s="5">
        <f t="shared" si="206"/>
        <v>1344.4694386318943</v>
      </c>
      <c r="R300" s="5">
        <f t="shared" si="206"/>
        <v>3226.5150968153598</v>
      </c>
      <c r="S300" s="5">
        <f t="shared" si="206"/>
        <v>2479.2019865573238</v>
      </c>
      <c r="T300" s="5">
        <f t="shared" si="248"/>
        <v>10.104608011972255</v>
      </c>
      <c r="U300" s="5">
        <f t="shared" si="248"/>
        <v>30.133962468161211</v>
      </c>
      <c r="V300" s="5">
        <f t="shared" si="248"/>
        <v>60.28732976851078</v>
      </c>
      <c r="W300" s="15">
        <f t="shared" si="208"/>
        <v>-1.0734613539272964E-2</v>
      </c>
      <c r="X300" s="15">
        <f t="shared" si="208"/>
        <v>-1.217998157191269E-2</v>
      </c>
      <c r="Y300" s="15">
        <f t="shared" si="208"/>
        <v>-9.7425357312937999E-3</v>
      </c>
      <c r="Z300" s="5">
        <f t="shared" si="213"/>
        <v>707.54818141112071</v>
      </c>
      <c r="AA300" s="5">
        <f t="shared" si="213"/>
        <v>6887.7595582076174</v>
      </c>
      <c r="AB300" s="5">
        <f t="shared" si="213"/>
        <v>51907.847533281667</v>
      </c>
      <c r="AC300" s="16">
        <f t="shared" si="243"/>
        <v>0.85988234246445105</v>
      </c>
      <c r="AD300" s="16">
        <f t="shared" si="243"/>
        <v>3.091324578262209</v>
      </c>
      <c r="AE300" s="16">
        <f t="shared" si="243"/>
        <v>25.31595368588259</v>
      </c>
      <c r="AF300" s="15">
        <f t="shared" si="220"/>
        <v>-4.0504037456468023E-3</v>
      </c>
      <c r="AG300" s="15">
        <f t="shared" si="220"/>
        <v>2.9673830763510267E-4</v>
      </c>
      <c r="AH300" s="15">
        <f t="shared" si="220"/>
        <v>9.7937136394747881E-3</v>
      </c>
      <c r="AI300" s="1">
        <f t="shared" si="244"/>
        <v>296760.04845433979</v>
      </c>
      <c r="AJ300" s="1">
        <f t="shared" si="244"/>
        <v>215118.12642392772</v>
      </c>
      <c r="AK300" s="1">
        <f t="shared" si="244"/>
        <v>82013.191756399101</v>
      </c>
      <c r="AL300" s="14">
        <f t="shared" si="249"/>
        <v>97.564135236932998</v>
      </c>
      <c r="AM300" s="14">
        <f t="shared" si="249"/>
        <v>24.268549713109611</v>
      </c>
      <c r="AN300" s="14">
        <f t="shared" si="249"/>
        <v>7.5469212802948977</v>
      </c>
      <c r="AO300" s="11">
        <f t="shared" si="250"/>
        <v>1.775414454801075E-3</v>
      </c>
      <c r="AP300" s="11">
        <f t="shared" si="250"/>
        <v>2.2365539536419476E-3</v>
      </c>
      <c r="AQ300" s="11">
        <f t="shared" si="250"/>
        <v>2.0288366315513655E-3</v>
      </c>
      <c r="AR300" s="1">
        <f t="shared" si="214"/>
        <v>133055.08111140234</v>
      </c>
      <c r="AS300" s="1">
        <f t="shared" si="211"/>
        <v>107072.38054817433</v>
      </c>
      <c r="AT300" s="1">
        <f t="shared" si="212"/>
        <v>41123.101588291909</v>
      </c>
      <c r="AU300" s="1">
        <f t="shared" si="221"/>
        <v>26611.016222280468</v>
      </c>
      <c r="AV300" s="1">
        <f t="shared" si="221"/>
        <v>21414.476109634867</v>
      </c>
      <c r="AW300" s="1">
        <f t="shared" si="221"/>
        <v>8224.6203176583822</v>
      </c>
      <c r="AX300" s="1">
        <f t="shared" si="222"/>
        <v>91336.507295757692</v>
      </c>
      <c r="AY300" s="1">
        <f t="shared" si="222"/>
        <v>28897.781602658473</v>
      </c>
      <c r="AZ300" s="1">
        <f t="shared" si="222"/>
        <v>7528.3372082727283</v>
      </c>
      <c r="BA300" s="1">
        <f t="shared" si="223"/>
        <v>13311.617674178375</v>
      </c>
      <c r="BB300" s="1">
        <f t="shared" si="223"/>
        <v>30446.520086511493</v>
      </c>
      <c r="BC300" s="1">
        <f t="shared" si="223"/>
        <v>39008.07904111204</v>
      </c>
      <c r="BD300" s="1">
        <f t="shared" si="224"/>
        <v>70.754880165276134</v>
      </c>
      <c r="BE300" s="2">
        <f t="shared" si="245"/>
        <v>0.40250950903973925</v>
      </c>
      <c r="BF300" s="2">
        <f t="shared" si="245"/>
        <v>0.31839023806359795</v>
      </c>
      <c r="BG300" s="2">
        <f t="shared" si="245"/>
        <v>0.18099193288069168</v>
      </c>
      <c r="BH300" s="2">
        <f t="shared" si="217"/>
        <v>0.19953045983624307</v>
      </c>
      <c r="BI300" s="2">
        <f t="shared" si="225"/>
        <v>1.6201390486741196E-2</v>
      </c>
      <c r="BJ300" s="2">
        <f t="shared" si="225"/>
        <v>1.0137234369419459E-2</v>
      </c>
      <c r="BK300" s="2">
        <f t="shared" si="225"/>
        <v>3.2758079767888806E-3</v>
      </c>
      <c r="BL300" s="2">
        <f t="shared" si="218"/>
        <v>2155.677325330852</v>
      </c>
      <c r="BM300" s="2">
        <f t="shared" si="218"/>
        <v>1085.4178161085124</v>
      </c>
      <c r="BN300" s="2">
        <f t="shared" si="218"/>
        <v>134.71138421322613</v>
      </c>
      <c r="BO300" s="2">
        <f t="shared" si="226"/>
        <v>15138.456088342225</v>
      </c>
      <c r="BP300" s="2">
        <f t="shared" si="226"/>
        <v>989.89520306776626</v>
      </c>
      <c r="BQ300" s="2">
        <f t="shared" si="226"/>
        <v>28.677550683417614</v>
      </c>
      <c r="BR300" s="11">
        <f t="shared" si="227"/>
        <v>2.3445158167180929E-2</v>
      </c>
      <c r="BS300" s="17">
        <f t="shared" si="215"/>
        <v>2.022985088221171E-4</v>
      </c>
      <c r="BT300" s="17">
        <f t="shared" si="216"/>
        <v>8.5487633601413727E-4</v>
      </c>
      <c r="BU300" s="12">
        <f>(BU$3*temphigh!$I410+BU$4*temphigh!$I410^2+BU$5*temphigh!$I410^6)*(K300/K$56)^$BW$1</f>
        <v>-60.249366396360315</v>
      </c>
      <c r="BV300" s="12">
        <f>(BV$3*temphigh!$I410+BV$4*temphigh!$I410^2+BV$5*temphigh!$I410^6)*(L300/L$56)^$BW$1</f>
        <v>-35.992444999755406</v>
      </c>
      <c r="BW300" s="12">
        <f>(BW$3*temphigh!$I410+BW$4*temphigh!$I410^2+BW$5*temphigh!$I410^6)*(M300/M$56)^$BW$1</f>
        <v>-30.447260443635511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>
      <c r="A301" s="2">
        <f t="shared" si="200"/>
        <v>2255</v>
      </c>
      <c r="B301" s="5">
        <f t="shared" si="246"/>
        <v>1165.4054831395272</v>
      </c>
      <c r="C301" s="5">
        <f t="shared" si="246"/>
        <v>2964.1689466920407</v>
      </c>
      <c r="D301" s="5">
        <f t="shared" si="246"/>
        <v>4369.9534512148293</v>
      </c>
      <c r="E301" s="15">
        <f t="shared" si="247"/>
        <v>1.4318953140705924E-8</v>
      </c>
      <c r="F301" s="15">
        <f t="shared" si="247"/>
        <v>2.8209297851475999E-8</v>
      </c>
      <c r="G301" s="15">
        <f t="shared" si="247"/>
        <v>5.7588278098743212E-8</v>
      </c>
      <c r="H301" s="5">
        <f t="shared" si="203"/>
        <v>131246.06270212407</v>
      </c>
      <c r="I301" s="5">
        <f t="shared" si="203"/>
        <v>106984.4968420653</v>
      </c>
      <c r="J301" s="5">
        <f t="shared" si="203"/>
        <v>41123.310877995449</v>
      </c>
      <c r="K301" s="5">
        <f t="shared" si="204"/>
        <v>112618.36725579464</v>
      </c>
      <c r="L301" s="5">
        <f t="shared" si="204"/>
        <v>36092.577301121142</v>
      </c>
      <c r="M301" s="5">
        <f t="shared" si="204"/>
        <v>9410.4688613017915</v>
      </c>
      <c r="N301" s="15">
        <f t="shared" si="205"/>
        <v>-1.3596025596871897E-2</v>
      </c>
      <c r="O301" s="15">
        <f t="shared" si="205"/>
        <v>-8.2081600891381612E-4</v>
      </c>
      <c r="P301" s="15">
        <f t="shared" si="205"/>
        <v>5.0317576987257695E-6</v>
      </c>
      <c r="Q301" s="5">
        <f t="shared" si="206"/>
        <v>1311.9538794105679</v>
      </c>
      <c r="R301" s="5">
        <f t="shared" si="206"/>
        <v>3184.6001741471873</v>
      </c>
      <c r="S301" s="5">
        <f t="shared" si="206"/>
        <v>2455.0607672089554</v>
      </c>
      <c r="T301" s="5">
        <f t="shared" si="248"/>
        <v>9.9961389499978921</v>
      </c>
      <c r="U301" s="5">
        <f t="shared" si="248"/>
        <v>29.7669313606103</v>
      </c>
      <c r="V301" s="5">
        <f t="shared" si="248"/>
        <v>59.699978304096774</v>
      </c>
      <c r="W301" s="15">
        <f t="shared" si="208"/>
        <v>-1.0734613539272964E-2</v>
      </c>
      <c r="X301" s="15">
        <f t="shared" si="208"/>
        <v>-1.217998157191269E-2</v>
      </c>
      <c r="Y301" s="15">
        <f t="shared" si="208"/>
        <v>-9.7425357312937999E-3</v>
      </c>
      <c r="Z301" s="5">
        <f t="shared" si="213"/>
        <v>687.95229423151079</v>
      </c>
      <c r="AA301" s="5">
        <f t="shared" si="213"/>
        <v>6800.5331625253557</v>
      </c>
      <c r="AB301" s="5">
        <f t="shared" si="213"/>
        <v>51907.133467162283</v>
      </c>
      <c r="AC301" s="16">
        <f t="shared" si="243"/>
        <v>0.85639947180371745</v>
      </c>
      <c r="AD301" s="16">
        <f t="shared" si="243"/>
        <v>3.0922418926859132</v>
      </c>
      <c r="AE301" s="16">
        <f t="shared" si="243"/>
        <v>25.563890886792329</v>
      </c>
      <c r="AF301" s="15">
        <f t="shared" si="220"/>
        <v>-4.0504037456468023E-3</v>
      </c>
      <c r="AG301" s="15">
        <f t="shared" si="220"/>
        <v>2.9673830763510267E-4</v>
      </c>
      <c r="AH301" s="15">
        <f t="shared" si="220"/>
        <v>9.7937136394747881E-3</v>
      </c>
      <c r="AI301" s="1">
        <f t="shared" si="244"/>
        <v>293695.05983118626</v>
      </c>
      <c r="AJ301" s="1">
        <f t="shared" si="244"/>
        <v>215020.78989116981</v>
      </c>
      <c r="AK301" s="1">
        <f t="shared" si="244"/>
        <v>82036.492898417579</v>
      </c>
      <c r="AL301" s="14">
        <f t="shared" si="249"/>
        <v>97.73561984514312</v>
      </c>
      <c r="AM301" s="14">
        <f t="shared" si="249"/>
        <v>24.322284854711523</v>
      </c>
      <c r="AN301" s="14">
        <f t="shared" si="249"/>
        <v>7.5620796359403055</v>
      </c>
      <c r="AO301" s="11">
        <f t="shared" si="250"/>
        <v>1.7576603102530642E-3</v>
      </c>
      <c r="AP301" s="11">
        <f t="shared" si="250"/>
        <v>2.2141884141055283E-3</v>
      </c>
      <c r="AQ301" s="11">
        <f t="shared" si="250"/>
        <v>2.0085482652358517E-3</v>
      </c>
      <c r="AR301" s="1">
        <f t="shared" si="214"/>
        <v>131246.06270212407</v>
      </c>
      <c r="AS301" s="1">
        <f t="shared" si="211"/>
        <v>106984.4968420653</v>
      </c>
      <c r="AT301" s="1">
        <f t="shared" si="212"/>
        <v>41123.310877995449</v>
      </c>
      <c r="AU301" s="1">
        <f t="shared" si="221"/>
        <v>26249.212540424815</v>
      </c>
      <c r="AV301" s="1">
        <f t="shared" si="221"/>
        <v>21396.899368413062</v>
      </c>
      <c r="AW301" s="1">
        <f t="shared" si="221"/>
        <v>8224.6621755990909</v>
      </c>
      <c r="AX301" s="1">
        <f t="shared" si="222"/>
        <v>90094.693804635725</v>
      </c>
      <c r="AY301" s="1">
        <f t="shared" si="222"/>
        <v>28874.061840896913</v>
      </c>
      <c r="AZ301" s="1">
        <f t="shared" si="222"/>
        <v>7528.3750890414321</v>
      </c>
      <c r="BA301" s="1">
        <f t="shared" si="223"/>
        <v>13295.664281907351</v>
      </c>
      <c r="BB301" s="1">
        <f t="shared" si="223"/>
        <v>30444.086908977133</v>
      </c>
      <c r="BC301" s="1">
        <f t="shared" si="223"/>
        <v>39008.103276011752</v>
      </c>
      <c r="BD301" s="1">
        <f t="shared" si="224"/>
        <v>68.678818096787694</v>
      </c>
      <c r="BE301" s="2">
        <f t="shared" si="245"/>
        <v>0.40250950903973925</v>
      </c>
      <c r="BF301" s="2">
        <f t="shared" si="245"/>
        <v>0.31839023806359795</v>
      </c>
      <c r="BG301" s="2">
        <f t="shared" si="245"/>
        <v>0.18099193288069168</v>
      </c>
      <c r="BH301" s="2">
        <f t="shared" si="217"/>
        <v>0.19928916212573786</v>
      </c>
      <c r="BI301" s="2">
        <f t="shared" si="225"/>
        <v>1.6201390486741196E-2</v>
      </c>
      <c r="BJ301" s="2">
        <f t="shared" si="225"/>
        <v>1.0137234369419459E-2</v>
      </c>
      <c r="BK301" s="2">
        <f t="shared" si="225"/>
        <v>3.2758079767888806E-3</v>
      </c>
      <c r="BL301" s="2">
        <f t="shared" si="218"/>
        <v>2126.3687116844312</v>
      </c>
      <c r="BM301" s="2">
        <f t="shared" si="218"/>
        <v>1084.5269183824319</v>
      </c>
      <c r="BN301" s="2">
        <f t="shared" si="218"/>
        <v>134.71206980610643</v>
      </c>
      <c r="BO301" s="2">
        <f t="shared" si="226"/>
        <v>15357.980111293327</v>
      </c>
      <c r="BP301" s="2">
        <f t="shared" si="226"/>
        <v>1001.7690849995151</v>
      </c>
      <c r="BQ301" s="2">
        <f t="shared" si="226"/>
        <v>28.678091141251659</v>
      </c>
      <c r="BR301" s="11">
        <f t="shared" si="227"/>
        <v>2.3256175661550665E-2</v>
      </c>
      <c r="BS301" s="17">
        <f t="shared" si="215"/>
        <v>1.9766423946389068E-4</v>
      </c>
      <c r="BT301" s="17">
        <f t="shared" si="216"/>
        <v>8.2997702525644393E-4</v>
      </c>
      <c r="BU301" s="12">
        <f>(BU$3*temphigh!$I411+BU$4*temphigh!$I411^2+BU$5*temphigh!$I411^6)*(K301/K$56)^$BW$1</f>
        <v>-60.771111617008259</v>
      </c>
      <c r="BV301" s="12">
        <f>(BV$3*temphigh!$I411+BV$4*temphigh!$I411^2+BV$5*temphigh!$I411^6)*(L301/L$56)^$BW$1</f>
        <v>-36.177818325479805</v>
      </c>
      <c r="BW301" s="12">
        <f>(BW$3*temphigh!$I411+BW$4*temphigh!$I411^2+BW$5*temphigh!$I411^6)*(M301/M$56)^$BW$1</f>
        <v>-30.58956512825489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>
      <c r="A302" s="2">
        <f t="shared" si="200"/>
        <v>2256</v>
      </c>
      <c r="B302" s="5">
        <f t="shared" si="246"/>
        <v>1165.4054989925442</v>
      </c>
      <c r="C302" s="5">
        <f t="shared" si="246"/>
        <v>2964.1690261283093</v>
      </c>
      <c r="D302" s="5">
        <f t="shared" si="246"/>
        <v>4369.953690290019</v>
      </c>
      <c r="E302" s="15">
        <f t="shared" si="247"/>
        <v>1.3603005483670627E-8</v>
      </c>
      <c r="F302" s="15">
        <f t="shared" si="247"/>
        <v>2.6798832958902197E-8</v>
      </c>
      <c r="G302" s="15">
        <f t="shared" si="247"/>
        <v>5.4708864193806049E-8</v>
      </c>
      <c r="H302" s="5">
        <f t="shared" si="203"/>
        <v>129398.73921738456</v>
      </c>
      <c r="I302" s="5">
        <f t="shared" si="203"/>
        <v>106893.03776307339</v>
      </c>
      <c r="J302" s="5">
        <f t="shared" si="203"/>
        <v>41122.486744097689</v>
      </c>
      <c r="K302" s="5">
        <f t="shared" si="204"/>
        <v>111033.23206321373</v>
      </c>
      <c r="L302" s="5">
        <f t="shared" si="204"/>
        <v>36061.721454087659</v>
      </c>
      <c r="M302" s="5">
        <f t="shared" si="204"/>
        <v>9410.2797554746012</v>
      </c>
      <c r="N302" s="15">
        <f t="shared" si="205"/>
        <v>-1.4075281245913729E-2</v>
      </c>
      <c r="O302" s="15">
        <f t="shared" si="205"/>
        <v>-8.5490838673152325E-4</v>
      </c>
      <c r="P302" s="15">
        <f t="shared" si="205"/>
        <v>-2.0095260924613001E-5</v>
      </c>
      <c r="Q302" s="5">
        <f t="shared" si="206"/>
        <v>1279.602685765808</v>
      </c>
      <c r="R302" s="5">
        <f t="shared" si="206"/>
        <v>3143.1225060509605</v>
      </c>
      <c r="S302" s="5">
        <f t="shared" si="206"/>
        <v>2431.093528526425</v>
      </c>
      <c r="T302" s="5">
        <f t="shared" si="248"/>
        <v>9.8888342614847904</v>
      </c>
      <c r="U302" s="5">
        <f t="shared" si="248"/>
        <v>29.404370685185675</v>
      </c>
      <c r="V302" s="5">
        <f t="shared" si="248"/>
        <v>59.11834913231165</v>
      </c>
      <c r="W302" s="15">
        <f t="shared" si="208"/>
        <v>-1.0734613539272964E-2</v>
      </c>
      <c r="X302" s="15">
        <f t="shared" si="208"/>
        <v>-1.217998157191269E-2</v>
      </c>
      <c r="Y302" s="15">
        <f t="shared" si="208"/>
        <v>-9.7425357312937999E-3</v>
      </c>
      <c r="Z302" s="5">
        <f t="shared" si="213"/>
        <v>668.59529582662822</v>
      </c>
      <c r="AA302" s="5">
        <f t="shared" si="213"/>
        <v>6714.1807488763843</v>
      </c>
      <c r="AB302" s="5">
        <f t="shared" si="213"/>
        <v>51905.101376814855</v>
      </c>
      <c r="AC302" s="16">
        <f t="shared" si="243"/>
        <v>0.85293070817535377</v>
      </c>
      <c r="AD302" s="16">
        <f t="shared" si="243"/>
        <v>3.093159479311947</v>
      </c>
      <c r="AE302" s="16">
        <f t="shared" si="243"/>
        <v>25.814256313648354</v>
      </c>
      <c r="AF302" s="15">
        <f t="shared" si="220"/>
        <v>-4.0504037456468023E-3</v>
      </c>
      <c r="AG302" s="15">
        <f t="shared" si="220"/>
        <v>2.9673830763510267E-4</v>
      </c>
      <c r="AH302" s="15">
        <f t="shared" si="220"/>
        <v>9.7937136394747881E-3</v>
      </c>
      <c r="AI302" s="1">
        <f t="shared" si="244"/>
        <v>290574.76638849248</v>
      </c>
      <c r="AJ302" s="1">
        <f t="shared" si="244"/>
        <v>214915.6102704659</v>
      </c>
      <c r="AK302" s="1">
        <f t="shared" si="244"/>
        <v>82057.505784174922</v>
      </c>
      <c r="AL302" s="14">
        <f t="shared" si="249"/>
        <v>97.905688004843924</v>
      </c>
      <c r="AM302" s="14">
        <f t="shared" si="249"/>
        <v>24.375600434828101</v>
      </c>
      <c r="AN302" s="14">
        <f t="shared" si="249"/>
        <v>7.5771165498553055</v>
      </c>
      <c r="AO302" s="11">
        <f t="shared" si="250"/>
        <v>1.7400837071505336E-3</v>
      </c>
      <c r="AP302" s="11">
        <f t="shared" si="250"/>
        <v>2.1920465299644729E-3</v>
      </c>
      <c r="AQ302" s="11">
        <f t="shared" si="250"/>
        <v>1.9884627825834931E-3</v>
      </c>
      <c r="AR302" s="1">
        <f t="shared" si="214"/>
        <v>129398.73921738456</v>
      </c>
      <c r="AS302" s="1">
        <f t="shared" si="211"/>
        <v>106893.03776307339</v>
      </c>
      <c r="AT302" s="1">
        <f t="shared" si="212"/>
        <v>41122.486744097689</v>
      </c>
      <c r="AU302" s="1">
        <f t="shared" si="221"/>
        <v>25879.747843476915</v>
      </c>
      <c r="AV302" s="1">
        <f t="shared" si="221"/>
        <v>21378.607552614678</v>
      </c>
      <c r="AW302" s="1">
        <f t="shared" si="221"/>
        <v>8224.4973488195374</v>
      </c>
      <c r="AX302" s="1">
        <f t="shared" si="222"/>
        <v>88826.585650570996</v>
      </c>
      <c r="AY302" s="1">
        <f t="shared" si="222"/>
        <v>28849.377163270132</v>
      </c>
      <c r="AZ302" s="1">
        <f t="shared" si="222"/>
        <v>7528.2238043796797</v>
      </c>
      <c r="BA302" s="1">
        <f t="shared" si="223"/>
        <v>13279.144516487331</v>
      </c>
      <c r="BB302" s="1">
        <f t="shared" si="223"/>
        <v>30441.552548056588</v>
      </c>
      <c r="BC302" s="1">
        <f t="shared" si="223"/>
        <v>39008.017593858793</v>
      </c>
      <c r="BD302" s="1">
        <f t="shared" si="224"/>
        <v>66.663041257738115</v>
      </c>
      <c r="BE302" s="2">
        <f t="shared" si="245"/>
        <v>0.40250950903973925</v>
      </c>
      <c r="BF302" s="2">
        <f t="shared" si="245"/>
        <v>0.31839023806359795</v>
      </c>
      <c r="BG302" s="2">
        <f t="shared" si="245"/>
        <v>0.18099193288069168</v>
      </c>
      <c r="BH302" s="2">
        <f t="shared" si="217"/>
        <v>0.19904996955720117</v>
      </c>
      <c r="BI302" s="2">
        <f t="shared" si="225"/>
        <v>1.6201390486741196E-2</v>
      </c>
      <c r="BJ302" s="2">
        <f t="shared" si="225"/>
        <v>1.0137234369419459E-2</v>
      </c>
      <c r="BK302" s="2">
        <f t="shared" si="225"/>
        <v>3.2758079767888806E-3</v>
      </c>
      <c r="BL302" s="2">
        <f t="shared" si="218"/>
        <v>2096.4395025528393</v>
      </c>
      <c r="BM302" s="2">
        <f t="shared" si="218"/>
        <v>1083.5997762634797</v>
      </c>
      <c r="BN302" s="2">
        <f t="shared" si="218"/>
        <v>134.70937010171022</v>
      </c>
      <c r="BO302" s="2">
        <f t="shared" si="226"/>
        <v>15580.194272337969</v>
      </c>
      <c r="BP302" s="2">
        <f t="shared" si="226"/>
        <v>1013.7856281697997</v>
      </c>
      <c r="BQ302" s="2">
        <f t="shared" si="226"/>
        <v>28.678639144319078</v>
      </c>
      <c r="BR302" s="11">
        <f t="shared" si="227"/>
        <v>2.3056772014836663E-2</v>
      </c>
      <c r="BS302" s="17">
        <f t="shared" si="215"/>
        <v>1.931718021013631E-4</v>
      </c>
      <c r="BT302" s="17">
        <f t="shared" si="216"/>
        <v>8.0580293714217852E-4</v>
      </c>
      <c r="BU302" s="12">
        <f>(BU$3*temphigh!$I412+BU$4*temphigh!$I412^2+BU$5*temphigh!$I412^6)*(K302/K$56)^$BW$1</f>
        <v>-61.30207547452904</v>
      </c>
      <c r="BV302" s="12">
        <f>(BV$3*temphigh!$I412+BV$4*temphigh!$I412^2+BV$5*temphigh!$I412^6)*(L302/L$56)^$BW$1</f>
        <v>-36.362942795466338</v>
      </c>
      <c r="BW302" s="12">
        <f>(BW$3*temphigh!$I412+BW$4*temphigh!$I412^2+BW$5*temphigh!$I412^6)*(M302/M$56)^$BW$1</f>
        <v>-30.731541961225567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>
      <c r="A303" s="2">
        <f t="shared" si="200"/>
        <v>2257</v>
      </c>
      <c r="B303" s="5">
        <f t="shared" si="246"/>
        <v>1165.4055140529108</v>
      </c>
      <c r="C303" s="5">
        <f t="shared" si="246"/>
        <v>2964.1691015927659</v>
      </c>
      <c r="D303" s="5">
        <f t="shared" si="246"/>
        <v>4369.9539174114616</v>
      </c>
      <c r="E303" s="15">
        <f t="shared" si="247"/>
        <v>1.2922855209487094E-8</v>
      </c>
      <c r="F303" s="15">
        <f t="shared" si="247"/>
        <v>2.5458891310957086E-8</v>
      </c>
      <c r="G303" s="15">
        <f t="shared" si="247"/>
        <v>5.1973420984115747E-8</v>
      </c>
      <c r="H303" s="5">
        <f t="shared" si="203"/>
        <v>127510.9059465108</v>
      </c>
      <c r="I303" s="5">
        <f t="shared" si="203"/>
        <v>106798.03670611836</v>
      </c>
      <c r="J303" s="5">
        <f t="shared" si="203"/>
        <v>41120.639933062579</v>
      </c>
      <c r="K303" s="5">
        <f t="shared" si="204"/>
        <v>109413.33673895904</v>
      </c>
      <c r="L303" s="5">
        <f t="shared" si="204"/>
        <v>36029.670725847434</v>
      </c>
      <c r="M303" s="5">
        <f t="shared" si="204"/>
        <v>9409.8566507127744</v>
      </c>
      <c r="N303" s="15">
        <f t="shared" si="205"/>
        <v>-1.4589283714018575E-2</v>
      </c>
      <c r="O303" s="15">
        <f t="shared" si="205"/>
        <v>-8.8877421675581658E-4</v>
      </c>
      <c r="P303" s="15">
        <f t="shared" si="205"/>
        <v>-4.4961974863810816E-5</v>
      </c>
      <c r="Q303" s="5">
        <f t="shared" si="206"/>
        <v>1247.3985739356601</v>
      </c>
      <c r="R303" s="5">
        <f t="shared" si="206"/>
        <v>3102.0799096791911</v>
      </c>
      <c r="S303" s="5">
        <f t="shared" si="206"/>
        <v>2407.3003962332227</v>
      </c>
      <c r="T303" s="5">
        <f t="shared" si="248"/>
        <v>9.7826814473338288</v>
      </c>
      <c r="U303" s="5">
        <f t="shared" si="248"/>
        <v>29.046225992106425</v>
      </c>
      <c r="V303" s="5">
        <f t="shared" si="248"/>
        <v>58.542386503515004</v>
      </c>
      <c r="W303" s="15">
        <f t="shared" si="208"/>
        <v>-1.0734613539272964E-2</v>
      </c>
      <c r="X303" s="15">
        <f t="shared" si="208"/>
        <v>-1.217998157191269E-2</v>
      </c>
      <c r="Y303" s="15">
        <f t="shared" si="208"/>
        <v>-9.7425357312937999E-3</v>
      </c>
      <c r="Z303" s="5">
        <f t="shared" si="213"/>
        <v>649.46724272971539</v>
      </c>
      <c r="AA303" s="5">
        <f t="shared" si="213"/>
        <v>6628.698637757936</v>
      </c>
      <c r="AB303" s="5">
        <f t="shared" si="213"/>
        <v>51901.765053745854</v>
      </c>
      <c r="AC303" s="16">
        <f t="shared" si="243"/>
        <v>0.84947599444018318</v>
      </c>
      <c r="AD303" s="16">
        <f t="shared" si="243"/>
        <v>3.0940773382210836</v>
      </c>
      <c r="AE303" s="16">
        <f t="shared" si="243"/>
        <v>26.067073747800229</v>
      </c>
      <c r="AF303" s="15">
        <f t="shared" si="220"/>
        <v>-4.0504037456468023E-3</v>
      </c>
      <c r="AG303" s="15">
        <f t="shared" si="220"/>
        <v>2.9673830763510267E-4</v>
      </c>
      <c r="AH303" s="15">
        <f t="shared" si="220"/>
        <v>9.7937136394747881E-3</v>
      </c>
      <c r="AI303" s="1">
        <f t="shared" si="244"/>
        <v>287397.03759312013</v>
      </c>
      <c r="AJ303" s="1">
        <f t="shared" si="244"/>
        <v>214802.65679603399</v>
      </c>
      <c r="AK303" s="1">
        <f t="shared" si="244"/>
        <v>82076.252554576975</v>
      </c>
      <c r="AL303" s="14">
        <f t="shared" si="249"/>
        <v>98.074348456453166</v>
      </c>
      <c r="AM303" s="14">
        <f t="shared" si="249"/>
        <v>24.428498560673578</v>
      </c>
      <c r="AN303" s="14">
        <f t="shared" si="249"/>
        <v>7.5920326959714028</v>
      </c>
      <c r="AO303" s="11">
        <f t="shared" si="250"/>
        <v>1.7226828700790283E-3</v>
      </c>
      <c r="AP303" s="11">
        <f t="shared" si="250"/>
        <v>2.1701260646648283E-3</v>
      </c>
      <c r="AQ303" s="11">
        <f t="shared" si="250"/>
        <v>1.968578154757658E-3</v>
      </c>
      <c r="AR303" s="1">
        <f t="shared" si="214"/>
        <v>127510.9059465108</v>
      </c>
      <c r="AS303" s="1">
        <f t="shared" si="211"/>
        <v>106798.03670611836</v>
      </c>
      <c r="AT303" s="1">
        <f t="shared" si="212"/>
        <v>41120.639933062579</v>
      </c>
      <c r="AU303" s="1">
        <f t="shared" si="221"/>
        <v>25502.181189302162</v>
      </c>
      <c r="AV303" s="1">
        <f t="shared" si="221"/>
        <v>21359.607341223673</v>
      </c>
      <c r="AW303" s="1">
        <f t="shared" si="221"/>
        <v>8224.1279866125169</v>
      </c>
      <c r="AX303" s="1">
        <f t="shared" si="222"/>
        <v>87530.669391167234</v>
      </c>
      <c r="AY303" s="1">
        <f t="shared" si="222"/>
        <v>28823.736580677949</v>
      </c>
      <c r="AZ303" s="1">
        <f t="shared" si="222"/>
        <v>7527.885320570218</v>
      </c>
      <c r="BA303" s="1">
        <f t="shared" si="223"/>
        <v>13262.017010093576</v>
      </c>
      <c r="BB303" s="1">
        <f t="shared" si="223"/>
        <v>30438.91767457137</v>
      </c>
      <c r="BC303" s="1">
        <f t="shared" si="223"/>
        <v>39007.823135063481</v>
      </c>
      <c r="BD303" s="1">
        <f t="shared" si="224"/>
        <v>64.705786386910958</v>
      </c>
      <c r="BE303" s="2">
        <f t="shared" si="245"/>
        <v>0.40250950903973925</v>
      </c>
      <c r="BF303" s="2">
        <f t="shared" si="245"/>
        <v>0.31839023806359795</v>
      </c>
      <c r="BG303" s="2">
        <f t="shared" si="245"/>
        <v>0.18099193288069168</v>
      </c>
      <c r="BH303" s="2">
        <f t="shared" si="217"/>
        <v>0.19881284532772353</v>
      </c>
      <c r="BI303" s="2">
        <f t="shared" si="225"/>
        <v>1.6201390486741196E-2</v>
      </c>
      <c r="BJ303" s="2">
        <f t="shared" si="225"/>
        <v>1.0137234369419459E-2</v>
      </c>
      <c r="BK303" s="2">
        <f t="shared" si="225"/>
        <v>3.2758079767888806E-3</v>
      </c>
      <c r="BL303" s="2">
        <f t="shared" si="218"/>
        <v>2065.8539785575513</v>
      </c>
      <c r="BM303" s="2">
        <f t="shared" si="218"/>
        <v>1082.6367282837839</v>
      </c>
      <c r="BN303" s="2">
        <f t="shared" si="218"/>
        <v>134.70332030338977</v>
      </c>
      <c r="BO303" s="2">
        <f t="shared" si="226"/>
        <v>15805.062603011607</v>
      </c>
      <c r="BP303" s="2">
        <f t="shared" si="226"/>
        <v>1025.9465451603965</v>
      </c>
      <c r="BQ303" s="2">
        <f t="shared" si="226"/>
        <v>28.679194609543678</v>
      </c>
      <c r="BR303" s="11">
        <f t="shared" si="227"/>
        <v>2.2845748428242579E-2</v>
      </c>
      <c r="BS303" s="17">
        <f t="shared" si="215"/>
        <v>1.8881826247132418E-4</v>
      </c>
      <c r="BT303" s="17">
        <f t="shared" si="216"/>
        <v>7.8233294868172666E-4</v>
      </c>
      <c r="BU303" s="12">
        <f>(BU$3*temphigh!$I413+BU$4*temphigh!$I413^2+BU$5*temphigh!$I413^6)*(K303/K$56)^$BW$1</f>
        <v>-61.843002347296668</v>
      </c>
      <c r="BV303" s="12">
        <f>(BV$3*temphigh!$I413+BV$4*temphigh!$I413^2+BV$5*temphigh!$I413^6)*(L303/L$56)^$BW$1</f>
        <v>-36.54782048483262</v>
      </c>
      <c r="BW303" s="12">
        <f>(BW$3*temphigh!$I413+BW$4*temphigh!$I413^2+BW$5*temphigh!$I413^6)*(M303/M$56)^$BW$1</f>
        <v>-30.873191677262529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>
      <c r="A304" s="2">
        <f t="shared" si="200"/>
        <v>2258</v>
      </c>
      <c r="B304" s="5">
        <f t="shared" si="246"/>
        <v>1165.4055283602593</v>
      </c>
      <c r="C304" s="5">
        <f t="shared" si="246"/>
        <v>2964.1691732840022</v>
      </c>
      <c r="D304" s="5">
        <f t="shared" si="246"/>
        <v>4369.9541331768432</v>
      </c>
      <c r="E304" s="15">
        <f t="shared" si="247"/>
        <v>1.227671244901274E-8</v>
      </c>
      <c r="F304" s="15">
        <f t="shared" si="247"/>
        <v>2.4185946745409231E-8</v>
      </c>
      <c r="G304" s="15">
        <f t="shared" si="247"/>
        <v>4.9374749934909955E-8</v>
      </c>
      <c r="H304" s="5">
        <f t="shared" si="203"/>
        <v>125580.08570802372</v>
      </c>
      <c r="I304" s="5">
        <f t="shared" si="203"/>
        <v>106699.52689858296</v>
      </c>
      <c r="J304" s="5">
        <f t="shared" si="203"/>
        <v>41117.781148902963</v>
      </c>
      <c r="K304" s="5">
        <f t="shared" si="204"/>
        <v>107756.55568127992</v>
      </c>
      <c r="L304" s="5">
        <f t="shared" si="204"/>
        <v>35996.436323629459</v>
      </c>
      <c r="M304" s="5">
        <f t="shared" si="204"/>
        <v>9409.2019952189748</v>
      </c>
      <c r="N304" s="15">
        <f t="shared" si="205"/>
        <v>-1.514240500344044E-2</v>
      </c>
      <c r="O304" s="15">
        <f t="shared" si="205"/>
        <v>-9.2241759495548248E-4</v>
      </c>
      <c r="P304" s="15">
        <f t="shared" si="205"/>
        <v>-6.9571250455702227E-5</v>
      </c>
      <c r="Q304" s="5">
        <f t="shared" si="206"/>
        <v>1215.3223948038903</v>
      </c>
      <c r="R304" s="5">
        <f t="shared" si="206"/>
        <v>3061.4701464583059</v>
      </c>
      <c r="S304" s="5">
        <f t="shared" si="206"/>
        <v>2383.6814565710001</v>
      </c>
      <c r="T304" s="5">
        <f t="shared" si="248"/>
        <v>9.6776681426188844</v>
      </c>
      <c r="U304" s="5">
        <f t="shared" si="248"/>
        <v>28.692443494788957</v>
      </c>
      <c r="V304" s="5">
        <f t="shared" si="248"/>
        <v>57.972035211209295</v>
      </c>
      <c r="W304" s="15">
        <f t="shared" si="208"/>
        <v>-1.0734613539272964E-2</v>
      </c>
      <c r="X304" s="15">
        <f t="shared" si="208"/>
        <v>-1.217998157191269E-2</v>
      </c>
      <c r="Y304" s="15">
        <f t="shared" si="208"/>
        <v>-9.7425357312937999E-3</v>
      </c>
      <c r="Z304" s="5">
        <f t="shared" si="213"/>
        <v>630.55752305533042</v>
      </c>
      <c r="AA304" s="5">
        <f t="shared" si="213"/>
        <v>6544.0830220254347</v>
      </c>
      <c r="AB304" s="5">
        <f t="shared" si="213"/>
        <v>51897.138233844445</v>
      </c>
      <c r="AC304" s="16">
        <f t="shared" si="243"/>
        <v>0.84603527369046561</v>
      </c>
      <c r="AD304" s="16">
        <f t="shared" si="243"/>
        <v>3.0949954694941195</v>
      </c>
      <c r="AE304" s="16">
        <f t="shared" si="243"/>
        <v>26.322367203505255</v>
      </c>
      <c r="AF304" s="15">
        <f t="shared" si="220"/>
        <v>-4.0504037456468023E-3</v>
      </c>
      <c r="AG304" s="15">
        <f t="shared" si="220"/>
        <v>2.9673830763510267E-4</v>
      </c>
      <c r="AH304" s="15">
        <f t="shared" si="220"/>
        <v>9.7937136394747881E-3</v>
      </c>
      <c r="AI304" s="1">
        <f t="shared" si="244"/>
        <v>284159.51502311026</v>
      </c>
      <c r="AJ304" s="1">
        <f t="shared" si="244"/>
        <v>214681.99845765426</v>
      </c>
      <c r="AK304" s="1">
        <f t="shared" si="244"/>
        <v>82092.755285731793</v>
      </c>
      <c r="AL304" s="14">
        <f t="shared" si="249"/>
        <v>98.241609946532463</v>
      </c>
      <c r="AM304" s="14">
        <f t="shared" si="249"/>
        <v>24.480981352906252</v>
      </c>
      <c r="AN304" s="14">
        <f t="shared" si="249"/>
        <v>7.6068287505897425</v>
      </c>
      <c r="AO304" s="11">
        <f t="shared" si="250"/>
        <v>1.705456041378238E-3</v>
      </c>
      <c r="AP304" s="11">
        <f t="shared" si="250"/>
        <v>2.1484248040181801E-3</v>
      </c>
      <c r="AQ304" s="11">
        <f t="shared" si="250"/>
        <v>1.9488923732100814E-3</v>
      </c>
      <c r="AR304" s="1">
        <f t="shared" si="214"/>
        <v>125580.08570802372</v>
      </c>
      <c r="AS304" s="1">
        <f t="shared" si="211"/>
        <v>106699.52689858296</v>
      </c>
      <c r="AT304" s="1">
        <f t="shared" si="212"/>
        <v>41117.781148902963</v>
      </c>
      <c r="AU304" s="1">
        <f t="shared" si="221"/>
        <v>25116.017141604745</v>
      </c>
      <c r="AV304" s="1">
        <f t="shared" si="221"/>
        <v>21339.905379716594</v>
      </c>
      <c r="AW304" s="1">
        <f t="shared" si="221"/>
        <v>8223.5562297805936</v>
      </c>
      <c r="AX304" s="1">
        <f t="shared" si="222"/>
        <v>86205.244545023947</v>
      </c>
      <c r="AY304" s="1">
        <f t="shared" si="222"/>
        <v>28797.149058903564</v>
      </c>
      <c r="AZ304" s="1">
        <f t="shared" si="222"/>
        <v>7527.3615961751802</v>
      </c>
      <c r="BA304" s="1">
        <f t="shared" si="223"/>
        <v>13244.235156788031</v>
      </c>
      <c r="BB304" s="1">
        <f t="shared" si="223"/>
        <v>30436.182947151621</v>
      </c>
      <c r="BC304" s="1">
        <f t="shared" si="223"/>
        <v>39007.521027315386</v>
      </c>
      <c r="BD304" s="1">
        <f t="shared" si="224"/>
        <v>62.805339068902789</v>
      </c>
      <c r="BE304" s="2">
        <f t="shared" si="245"/>
        <v>0.40250950903973925</v>
      </c>
      <c r="BF304" s="2">
        <f t="shared" si="245"/>
        <v>0.31839023806359795</v>
      </c>
      <c r="BG304" s="2">
        <f t="shared" si="245"/>
        <v>0.18099193288069168</v>
      </c>
      <c r="BH304" s="2">
        <f t="shared" si="217"/>
        <v>0.1985777498615274</v>
      </c>
      <c r="BI304" s="2">
        <f t="shared" si="225"/>
        <v>1.6201390486741196E-2</v>
      </c>
      <c r="BJ304" s="2">
        <f t="shared" si="225"/>
        <v>1.0137234369419459E-2</v>
      </c>
      <c r="BK304" s="2">
        <f t="shared" si="225"/>
        <v>3.2758079767888806E-3</v>
      </c>
      <c r="BL304" s="2">
        <f t="shared" si="218"/>
        <v>2034.5720059141195</v>
      </c>
      <c r="BM304" s="2">
        <f t="shared" si="218"/>
        <v>1081.6381112771112</v>
      </c>
      <c r="BN304" s="2">
        <f t="shared" si="218"/>
        <v>134.69395547543579</v>
      </c>
      <c r="BO304" s="2">
        <f t="shared" si="226"/>
        <v>16032.535270876335</v>
      </c>
      <c r="BP304" s="2">
        <f t="shared" si="226"/>
        <v>1038.2535690996945</v>
      </c>
      <c r="BQ304" s="2">
        <f t="shared" si="226"/>
        <v>28.679757455496699</v>
      </c>
      <c r="BR304" s="11">
        <f t="shared" si="227"/>
        <v>2.2621712897725382E-2</v>
      </c>
      <c r="BS304" s="17">
        <f t="shared" si="215"/>
        <v>1.8460091637617114E-4</v>
      </c>
      <c r="BT304" s="17">
        <f t="shared" si="216"/>
        <v>7.5954655211818119E-4</v>
      </c>
      <c r="BU304" s="12">
        <f>(BU$3*temphigh!$I414+BU$4*temphigh!$I414^2+BU$5*temphigh!$I414^6)*(K304/K$56)^$BW$1</f>
        <v>-62.39473050090843</v>
      </c>
      <c r="BV304" s="12">
        <f>(BV$3*temphigh!$I414+BV$4*temphigh!$I414^2+BV$5*temphigh!$I414^6)*(L304/L$56)^$BW$1</f>
        <v>-36.732453498108256</v>
      </c>
      <c r="BW304" s="12">
        <f>(BW$3*temphigh!$I414+BW$4*temphigh!$I414^2+BW$5*temphigh!$I414^6)*(M304/M$56)^$BW$1</f>
        <v>-31.014515020365813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>
      <c r="A305" s="2">
        <f t="shared" si="200"/>
        <v>2259</v>
      </c>
      <c r="B305" s="5">
        <f t="shared" si="246"/>
        <v>1165.4055419522404</v>
      </c>
      <c r="C305" s="5">
        <f t="shared" si="246"/>
        <v>2964.1692413906785</v>
      </c>
      <c r="D305" s="5">
        <f t="shared" si="246"/>
        <v>4369.9543381539661</v>
      </c>
      <c r="E305" s="15">
        <f t="shared" si="247"/>
        <v>1.1662876826562102E-8</v>
      </c>
      <c r="F305" s="15">
        <f t="shared" si="247"/>
        <v>2.2976649408138768E-8</v>
      </c>
      <c r="G305" s="15">
        <f t="shared" si="247"/>
        <v>4.6906012438164453E-8</v>
      </c>
      <c r="H305" s="5">
        <f t="shared" si="203"/>
        <v>123603.48311706941</v>
      </c>
      <c r="I305" s="5">
        <f t="shared" si="203"/>
        <v>106597.54139873646</v>
      </c>
      <c r="J305" s="5">
        <f t="shared" si="203"/>
        <v>41113.921052977923</v>
      </c>
      <c r="K305" s="5">
        <f t="shared" si="204"/>
        <v>106060.49024789588</v>
      </c>
      <c r="L305" s="5">
        <f t="shared" si="204"/>
        <v>35962.029397729275</v>
      </c>
      <c r="M305" s="5">
        <f t="shared" si="204"/>
        <v>9408.3182274957126</v>
      </c>
      <c r="N305" s="15">
        <f t="shared" si="205"/>
        <v>-1.5739788847748848E-2</v>
      </c>
      <c r="O305" s="15">
        <f t="shared" si="205"/>
        <v>-9.5584256149261471E-4</v>
      </c>
      <c r="P305" s="15">
        <f t="shared" si="205"/>
        <v>-9.3925895491620004E-5</v>
      </c>
      <c r="Q305" s="5">
        <f t="shared" si="206"/>
        <v>1183.3528160360161</v>
      </c>
      <c r="R305" s="5">
        <f t="shared" si="206"/>
        <v>3021.2909245225992</v>
      </c>
      <c r="S305" s="5">
        <f t="shared" si="206"/>
        <v>2360.2367573528782</v>
      </c>
      <c r="T305" s="5">
        <f t="shared" si="248"/>
        <v>9.5737821151465372</v>
      </c>
      <c r="U305" s="5">
        <f t="shared" si="248"/>
        <v>28.342970061769282</v>
      </c>
      <c r="V305" s="5">
        <f t="shared" si="248"/>
        <v>57.407240586748266</v>
      </c>
      <c r="W305" s="15">
        <f t="shared" si="208"/>
        <v>-1.0734613539272964E-2</v>
      </c>
      <c r="X305" s="15">
        <f t="shared" si="208"/>
        <v>-1.217998157191269E-2</v>
      </c>
      <c r="Y305" s="15">
        <f t="shared" si="208"/>
        <v>-9.7425357312937999E-3</v>
      </c>
      <c r="Z305" s="5">
        <f t="shared" si="213"/>
        <v>611.85474015784041</v>
      </c>
      <c r="AA305" s="5">
        <f t="shared" si="213"/>
        <v>6460.3299719530532</v>
      </c>
      <c r="AB305" s="5">
        <f t="shared" si="213"/>
        <v>51891.234597010574</v>
      </c>
      <c r="AC305" s="16">
        <f t="shared" si="243"/>
        <v>0.84260848924896048</v>
      </c>
      <c r="AD305" s="16">
        <f t="shared" si="243"/>
        <v>3.0959138732118756</v>
      </c>
      <c r="AE305" s="16">
        <f t="shared" si="243"/>
        <v>26.580160930209487</v>
      </c>
      <c r="AF305" s="15">
        <f t="shared" si="220"/>
        <v>-4.0504037456468023E-3</v>
      </c>
      <c r="AG305" s="15">
        <f t="shared" si="220"/>
        <v>2.9673830763510267E-4</v>
      </c>
      <c r="AH305" s="15">
        <f t="shared" si="220"/>
        <v>9.7937136394747881E-3</v>
      </c>
      <c r="AI305" s="1">
        <f t="shared" si="244"/>
        <v>280859.58066240401</v>
      </c>
      <c r="AJ305" s="1">
        <f t="shared" si="244"/>
        <v>214553.70399160543</v>
      </c>
      <c r="AK305" s="1">
        <f t="shared" si="244"/>
        <v>82107.035986939198</v>
      </c>
      <c r="AL305" s="14">
        <f t="shared" si="249"/>
        <v>98.407481226258511</v>
      </c>
      <c r="AM305" s="14">
        <f t="shared" si="249"/>
        <v>24.533050944995889</v>
      </c>
      <c r="AN305" s="14">
        <f t="shared" si="249"/>
        <v>7.6215053922207181</v>
      </c>
      <c r="AO305" s="11">
        <f t="shared" si="250"/>
        <v>1.6884014809644557E-3</v>
      </c>
      <c r="AP305" s="11">
        <f t="shared" si="250"/>
        <v>2.1269405559779984E-3</v>
      </c>
      <c r="AQ305" s="11">
        <f t="shared" si="250"/>
        <v>1.9294034494779806E-3</v>
      </c>
      <c r="AR305" s="1">
        <f t="shared" si="214"/>
        <v>123603.48311706941</v>
      </c>
      <c r="AS305" s="1">
        <f t="shared" si="211"/>
        <v>106597.54139873646</v>
      </c>
      <c r="AT305" s="1">
        <f t="shared" si="212"/>
        <v>41113.921052977923</v>
      </c>
      <c r="AU305" s="1">
        <f t="shared" si="221"/>
        <v>24720.696623413882</v>
      </c>
      <c r="AV305" s="1">
        <f t="shared" si="221"/>
        <v>21319.508279747293</v>
      </c>
      <c r="AW305" s="1">
        <f t="shared" si="221"/>
        <v>8222.7842105955842</v>
      </c>
      <c r="AX305" s="1">
        <f t="shared" si="222"/>
        <v>84848.392198316709</v>
      </c>
      <c r="AY305" s="1">
        <f t="shared" si="222"/>
        <v>28769.62351818342</v>
      </c>
      <c r="AZ305" s="1">
        <f t="shared" si="222"/>
        <v>7526.6545819965695</v>
      </c>
      <c r="BA305" s="1">
        <f t="shared" si="223"/>
        <v>13225.746181861437</v>
      </c>
      <c r="BB305" s="1">
        <f t="shared" si="223"/>
        <v>30433.349012404877</v>
      </c>
      <c r="BC305" s="1">
        <f t="shared" si="223"/>
        <v>39007.112385850953</v>
      </c>
      <c r="BD305" s="1">
        <f t="shared" si="224"/>
        <v>60.960031984625168</v>
      </c>
      <c r="BE305" s="2">
        <f t="shared" si="245"/>
        <v>0.40250950903973925</v>
      </c>
      <c r="BF305" s="2">
        <f t="shared" si="245"/>
        <v>0.31839023806359795</v>
      </c>
      <c r="BG305" s="2">
        <f t="shared" si="245"/>
        <v>0.18099193288069168</v>
      </c>
      <c r="BH305" s="2">
        <f t="shared" si="217"/>
        <v>0.19834464037388802</v>
      </c>
      <c r="BI305" s="2">
        <f t="shared" si="225"/>
        <v>1.6201390486741196E-2</v>
      </c>
      <c r="BJ305" s="2">
        <f t="shared" si="225"/>
        <v>1.0137234369419459E-2</v>
      </c>
      <c r="BK305" s="2">
        <f t="shared" si="225"/>
        <v>3.2758079767888806E-3</v>
      </c>
      <c r="BL305" s="2">
        <f t="shared" si="218"/>
        <v>2002.5482955009643</v>
      </c>
      <c r="BM305" s="2">
        <f t="shared" si="218"/>
        <v>1080.6042603628848</v>
      </c>
      <c r="BN305" s="2">
        <f t="shared" si="218"/>
        <v>134.68131054241337</v>
      </c>
      <c r="BO305" s="2">
        <f t="shared" si="226"/>
        <v>16262.545352584464</v>
      </c>
      <c r="BP305" s="2">
        <f t="shared" si="226"/>
        <v>1050.7084539112943</v>
      </c>
      <c r="BQ305" s="2">
        <f t="shared" si="226"/>
        <v>28.680327602424498</v>
      </c>
      <c r="BR305" s="11">
        <f t="shared" si="227"/>
        <v>2.2383038809742656E-2</v>
      </c>
      <c r="BS305" s="17">
        <f t="shared" si="215"/>
        <v>1.8051730571325497E-4</v>
      </c>
      <c r="BT305" s="17">
        <f t="shared" si="216"/>
        <v>7.3742383700794284E-4</v>
      </c>
      <c r="BU305" s="12">
        <f>(BU$3*temphigh!$I415+BU$4*temphigh!$I415^2+BU$5*temphigh!$I415^6)*(K305/K$56)^$BW$1</f>
        <v>-62.958208888243718</v>
      </c>
      <c r="BV305" s="12">
        <f>(BV$3*temphigh!$I415+BV$4*temphigh!$I415^2+BV$5*temphigh!$I415^6)*(L305/L$56)^$BW$1</f>
        <v>-36.916843966911507</v>
      </c>
      <c r="BW305" s="12">
        <f>(BW$3*temphigh!$I415+BW$4*temphigh!$I415^2+BW$5*temphigh!$I415^6)*(M305/M$56)^$BW$1</f>
        <v>-31.155512741748545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>
      <c r="A306" s="2">
        <f t="shared" si="200"/>
        <v>2260</v>
      </c>
      <c r="B306" s="5">
        <f t="shared" si="246"/>
        <v>1165.4055548646224</v>
      </c>
      <c r="C306" s="5">
        <f t="shared" si="246"/>
        <v>2964.169306092022</v>
      </c>
      <c r="D306" s="5">
        <f t="shared" si="246"/>
        <v>4369.9545328822414</v>
      </c>
      <c r="E306" s="15">
        <f t="shared" si="247"/>
        <v>1.1079732985233995E-8</v>
      </c>
      <c r="F306" s="15">
        <f t="shared" si="247"/>
        <v>2.1827816937731829E-8</v>
      </c>
      <c r="G306" s="15">
        <f t="shared" si="247"/>
        <v>4.4560711816256225E-8</v>
      </c>
      <c r="H306" s="5">
        <f t="shared" si="203"/>
        <v>121577.92866928609</v>
      </c>
      <c r="I306" s="5">
        <f t="shared" si="203"/>
        <v>106492.11309457742</v>
      </c>
      <c r="J306" s="5">
        <f t="shared" si="203"/>
        <v>41109.070263902679</v>
      </c>
      <c r="K306" s="5">
        <f t="shared" si="204"/>
        <v>104322.4207760096</v>
      </c>
      <c r="L306" s="5">
        <f t="shared" si="204"/>
        <v>35926.461041112809</v>
      </c>
      <c r="M306" s="5">
        <f t="shared" si="204"/>
        <v>9407.2077763218367</v>
      </c>
      <c r="N306" s="15">
        <f t="shared" si="205"/>
        <v>-1.6387530057836552E-2</v>
      </c>
      <c r="O306" s="15">
        <f t="shared" si="205"/>
        <v>-9.8905309884189663E-4</v>
      </c>
      <c r="P306" s="15">
        <f t="shared" si="205"/>
        <v>-1.1802865794130479E-4</v>
      </c>
      <c r="Q306" s="5">
        <f t="shared" si="206"/>
        <v>1151.4659318843946</v>
      </c>
      <c r="R306" s="5">
        <f t="shared" si="206"/>
        <v>2981.5399010974675</v>
      </c>
      <c r="S306" s="5">
        <f t="shared" si="206"/>
        <v>2336.9663090025492</v>
      </c>
      <c r="T306" s="5">
        <f t="shared" si="248"/>
        <v>9.4710112640312367</v>
      </c>
      <c r="U306" s="5">
        <f t="shared" si="248"/>
        <v>27.997753208723658</v>
      </c>
      <c r="V306" s="5">
        <f t="shared" si="248"/>
        <v>56.84794849409689</v>
      </c>
      <c r="W306" s="15">
        <f t="shared" si="208"/>
        <v>-1.0734613539272964E-2</v>
      </c>
      <c r="X306" s="15">
        <f t="shared" si="208"/>
        <v>-1.217998157191269E-2</v>
      </c>
      <c r="Y306" s="15">
        <f t="shared" si="208"/>
        <v>-9.7425357312937999E-3</v>
      </c>
      <c r="Z306" s="5">
        <f t="shared" si="213"/>
        <v>593.34657075791358</v>
      </c>
      <c r="AA306" s="5">
        <f t="shared" si="213"/>
        <v>6377.4354401930914</v>
      </c>
      <c r="AB306" s="5">
        <f t="shared" si="213"/>
        <v>51884.067766911423</v>
      </c>
      <c r="AC306" s="16">
        <f t="shared" si="243"/>
        <v>0.83919558466799271</v>
      </c>
      <c r="AD306" s="16">
        <f t="shared" si="243"/>
        <v>3.0968325494551965</v>
      </c>
      <c r="AE306" s="16">
        <f t="shared" si="243"/>
        <v>26.840479414851114</v>
      </c>
      <c r="AF306" s="15">
        <f t="shared" si="220"/>
        <v>-4.0504037456468023E-3</v>
      </c>
      <c r="AG306" s="15">
        <f t="shared" si="220"/>
        <v>2.9673830763510267E-4</v>
      </c>
      <c r="AH306" s="15">
        <f t="shared" si="220"/>
        <v>9.7937136394747881E-3</v>
      </c>
      <c r="AI306" s="1">
        <f t="shared" si="244"/>
        <v>277494.31921957748</v>
      </c>
      <c r="AJ306" s="1">
        <f t="shared" si="244"/>
        <v>214417.84187219219</v>
      </c>
      <c r="AK306" s="1">
        <f t="shared" si="244"/>
        <v>82119.116598840861</v>
      </c>
      <c r="AL306" s="14">
        <f t="shared" si="249"/>
        <v>98.571971049928507</v>
      </c>
      <c r="AM306" s="14">
        <f t="shared" si="249"/>
        <v>24.584709482602506</v>
      </c>
      <c r="AN306" s="14">
        <f t="shared" si="249"/>
        <v>7.6360633014267441</v>
      </c>
      <c r="AO306" s="11">
        <f t="shared" si="250"/>
        <v>1.6715174661548111E-3</v>
      </c>
      <c r="AP306" s="11">
        <f t="shared" si="250"/>
        <v>2.1056711504182182E-3</v>
      </c>
      <c r="AQ306" s="11">
        <f t="shared" si="250"/>
        <v>1.9101094149832007E-3</v>
      </c>
      <c r="AR306" s="1">
        <f t="shared" si="214"/>
        <v>121577.92866928609</v>
      </c>
      <c r="AS306" s="1">
        <f t="shared" si="211"/>
        <v>106492.11309457742</v>
      </c>
      <c r="AT306" s="1">
        <f t="shared" si="212"/>
        <v>41109.070263902679</v>
      </c>
      <c r="AU306" s="1">
        <f t="shared" si="221"/>
        <v>24315.58573385722</v>
      </c>
      <c r="AV306" s="1">
        <f t="shared" si="221"/>
        <v>21298.422618915487</v>
      </c>
      <c r="AW306" s="1">
        <f t="shared" si="221"/>
        <v>8221.8140527805353</v>
      </c>
      <c r="AX306" s="1">
        <f t="shared" si="222"/>
        <v>83457.936620807683</v>
      </c>
      <c r="AY306" s="1">
        <f t="shared" si="222"/>
        <v>28741.168832890246</v>
      </c>
      <c r="AZ306" s="1">
        <f t="shared" si="222"/>
        <v>7525.7662210574681</v>
      </c>
      <c r="BA306" s="1">
        <f t="shared" si="223"/>
        <v>13206.48999344464</v>
      </c>
      <c r="BB306" s="1">
        <f t="shared" si="223"/>
        <v>30430.416505090307</v>
      </c>
      <c r="BC306" s="1">
        <f t="shared" si="223"/>
        <v>39006.598313726055</v>
      </c>
      <c r="BD306" s="1">
        <f t="shared" si="224"/>
        <v>59.168243128584365</v>
      </c>
      <c r="BE306" s="2">
        <f t="shared" si="245"/>
        <v>0.40250950903973925</v>
      </c>
      <c r="BF306" s="2">
        <f t="shared" si="245"/>
        <v>0.31839023806359795</v>
      </c>
      <c r="BG306" s="2">
        <f t="shared" si="245"/>
        <v>0.18099193288069168</v>
      </c>
      <c r="BH306" s="2">
        <f t="shared" si="217"/>
        <v>0.19811347033896137</v>
      </c>
      <c r="BI306" s="2">
        <f t="shared" si="225"/>
        <v>1.6201390486741196E-2</v>
      </c>
      <c r="BJ306" s="2">
        <f t="shared" si="225"/>
        <v>1.0137234369419459E-2</v>
      </c>
      <c r="BK306" s="2">
        <f t="shared" si="225"/>
        <v>3.2758079767888806E-3</v>
      </c>
      <c r="BL306" s="2">
        <f t="shared" si="218"/>
        <v>1969.7314969402714</v>
      </c>
      <c r="BM306" s="2">
        <f t="shared" si="218"/>
        <v>1079.5355089344541</v>
      </c>
      <c r="BN306" s="2">
        <f t="shared" si="218"/>
        <v>134.66542028886695</v>
      </c>
      <c r="BO306" s="2">
        <f t="shared" si="226"/>
        <v>16495.004703990737</v>
      </c>
      <c r="BP306" s="2">
        <f t="shared" si="226"/>
        <v>1063.3129745662002</v>
      </c>
      <c r="BQ306" s="2">
        <f t="shared" si="226"/>
        <v>28.680904972285013</v>
      </c>
      <c r="BR306" s="11">
        <f t="shared" si="227"/>
        <v>2.2127812341558778E-2</v>
      </c>
      <c r="BS306" s="17">
        <f t="shared" si="215"/>
        <v>1.7656523911372107E-4</v>
      </c>
      <c r="BT306" s="17">
        <f t="shared" si="216"/>
        <v>7.1594547282324546E-4</v>
      </c>
      <c r="BU306" s="12">
        <f>(BU$3*temphigh!$I416+BU$4*temphigh!$I416^2+BU$5*temphigh!$I416^6)*(K306/K$56)^$BW$1</f>
        <v>-63.5345179131319</v>
      </c>
      <c r="BV306" s="12">
        <f>(BV$3*temphigh!$I416+BV$4*temphigh!$I416^2+BV$5*temphigh!$I416^6)*(L306/L$56)^$BW$1</f>
        <v>-37.10099404749969</v>
      </c>
      <c r="BW306" s="12">
        <f>(BW$3*temphigh!$I416+BW$4*temphigh!$I416^2+BW$5*temphigh!$I416^6)*(M306/M$56)^$BW$1</f>
        <v>-31.296185597669879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>
      <c r="A307" s="2">
        <f t="shared" si="200"/>
        <v>2261</v>
      </c>
      <c r="B307" s="5">
        <f t="shared" si="246"/>
        <v>1165.4055671313856</v>
      </c>
      <c r="C307" s="5">
        <f t="shared" si="246"/>
        <v>2964.1693675582997</v>
      </c>
      <c r="D307" s="5">
        <f t="shared" si="246"/>
        <v>4369.9547178741122</v>
      </c>
      <c r="E307" s="15">
        <f t="shared" si="247"/>
        <v>1.0525746335972294E-8</v>
      </c>
      <c r="F307" s="15">
        <f t="shared" si="247"/>
        <v>2.0736426090845238E-8</v>
      </c>
      <c r="G307" s="15">
        <f t="shared" si="247"/>
        <v>4.2332676225443413E-8</v>
      </c>
      <c r="H307" s="5">
        <f t="shared" si="203"/>
        <v>119499.80978022603</v>
      </c>
      <c r="I307" s="5">
        <f t="shared" si="203"/>
        <v>106383.27470314139</v>
      </c>
      <c r="J307" s="5">
        <f t="shared" si="203"/>
        <v>41103.239357581799</v>
      </c>
      <c r="K307" s="5">
        <f t="shared" si="204"/>
        <v>102539.24740927023</v>
      </c>
      <c r="L307" s="5">
        <f t="shared" si="204"/>
        <v>35889.742289177419</v>
      </c>
      <c r="M307" s="5">
        <f t="shared" si="204"/>
        <v>9405.8730607573962</v>
      </c>
      <c r="N307" s="15">
        <f t="shared" si="205"/>
        <v>-1.7092906332839219E-2</v>
      </c>
      <c r="O307" s="15">
        <f t="shared" si="205"/>
        <v>-1.0220531294015123E-3</v>
      </c>
      <c r="P307" s="15">
        <f t="shared" si="205"/>
        <v>-1.4188222437272469E-4</v>
      </c>
      <c r="Q307" s="5">
        <f t="shared" si="206"/>
        <v>1119.6347801507231</v>
      </c>
      <c r="R307" s="5">
        <f t="shared" si="206"/>
        <v>2942.214684833516</v>
      </c>
      <c r="S307" s="5">
        <f t="shared" si="206"/>
        <v>2313.8700855796965</v>
      </c>
      <c r="T307" s="5">
        <f t="shared" si="248"/>
        <v>9.369343618285761</v>
      </c>
      <c r="U307" s="5">
        <f t="shared" si="248"/>
        <v>27.656741090586443</v>
      </c>
      <c r="V307" s="5">
        <f t="shared" si="248"/>
        <v>56.294105324642402</v>
      </c>
      <c r="W307" s="15">
        <f t="shared" si="208"/>
        <v>-1.0734613539272964E-2</v>
      </c>
      <c r="X307" s="15">
        <f t="shared" si="208"/>
        <v>-1.217998157191269E-2</v>
      </c>
      <c r="Y307" s="15">
        <f t="shared" si="208"/>
        <v>-9.7425357312937999E-3</v>
      </c>
      <c r="Z307" s="5">
        <f t="shared" si="213"/>
        <v>575.01959060264517</v>
      </c>
      <c r="AA307" s="5">
        <f t="shared" si="213"/>
        <v>6295.3952666372461</v>
      </c>
      <c r="AB307" s="5">
        <f t="shared" si="213"/>
        <v>51875.65131087981</v>
      </c>
      <c r="AC307" s="16">
        <f t="shared" si="243"/>
        <v>0.83579650372852321</v>
      </c>
      <c r="AD307" s="16">
        <f t="shared" si="243"/>
        <v>3.0977514983049512</v>
      </c>
      <c r="AE307" s="16">
        <f t="shared" si="243"/>
        <v>27.103347384186382</v>
      </c>
      <c r="AF307" s="15">
        <f t="shared" si="220"/>
        <v>-4.0504037456468023E-3</v>
      </c>
      <c r="AG307" s="15">
        <f t="shared" si="220"/>
        <v>2.9673830763510267E-4</v>
      </c>
      <c r="AH307" s="15">
        <f t="shared" si="220"/>
        <v>9.7937136394747881E-3</v>
      </c>
      <c r="AI307" s="1">
        <f t="shared" si="244"/>
        <v>274060.47303147695</v>
      </c>
      <c r="AJ307" s="1">
        <f t="shared" si="244"/>
        <v>214274.48030388844</v>
      </c>
      <c r="AK307" s="1">
        <f t="shared" si="244"/>
        <v>82129.018991737321</v>
      </c>
      <c r="AL307" s="14">
        <f t="shared" si="249"/>
        <v>98.735088173498937</v>
      </c>
      <c r="AM307" s="14">
        <f t="shared" si="249"/>
        <v>24.635959122966444</v>
      </c>
      <c r="AN307" s="14">
        <f t="shared" si="249"/>
        <v>7.6505031606681531</v>
      </c>
      <c r="AO307" s="11">
        <f t="shared" si="250"/>
        <v>1.654802291493263E-3</v>
      </c>
      <c r="AP307" s="11">
        <f t="shared" si="250"/>
        <v>2.084614438914036E-3</v>
      </c>
      <c r="AQ307" s="11">
        <f t="shared" si="250"/>
        <v>1.8910083208333686E-3</v>
      </c>
      <c r="AR307" s="1">
        <f t="shared" si="214"/>
        <v>119499.80978022603</v>
      </c>
      <c r="AS307" s="1">
        <f t="shared" si="211"/>
        <v>106383.27470314139</v>
      </c>
      <c r="AT307" s="1">
        <f t="shared" si="212"/>
        <v>41103.239357581799</v>
      </c>
      <c r="AU307" s="1">
        <f t="shared" si="221"/>
        <v>23899.961956045208</v>
      </c>
      <c r="AV307" s="1">
        <f t="shared" si="221"/>
        <v>21276.654940628279</v>
      </c>
      <c r="AW307" s="1">
        <f t="shared" si="221"/>
        <v>8220.6478715163594</v>
      </c>
      <c r="AX307" s="1">
        <f t="shared" si="222"/>
        <v>82031.397927416183</v>
      </c>
      <c r="AY307" s="1">
        <f t="shared" si="222"/>
        <v>28711.793831341936</v>
      </c>
      <c r="AZ307" s="1">
        <f t="shared" si="222"/>
        <v>7524.6984486059164</v>
      </c>
      <c r="BA307" s="1">
        <f t="shared" si="223"/>
        <v>13186.397752245965</v>
      </c>
      <c r="BB307" s="1">
        <f t="shared" si="223"/>
        <v>30427.386048299821</v>
      </c>
      <c r="BC307" s="1">
        <f t="shared" si="223"/>
        <v>39005.979902094987</v>
      </c>
      <c r="BD307" s="1">
        <f t="shared" si="224"/>
        <v>57.428393969545596</v>
      </c>
      <c r="BE307" s="2">
        <f t="shared" si="245"/>
        <v>0.40250950903973925</v>
      </c>
      <c r="BF307" s="2">
        <f t="shared" si="245"/>
        <v>0.31839023806359795</v>
      </c>
      <c r="BG307" s="2">
        <f t="shared" si="245"/>
        <v>0.18099193288069168</v>
      </c>
      <c r="BH307" s="2">
        <f t="shared" si="217"/>
        <v>0.19788418883544431</v>
      </c>
      <c r="BI307" s="2">
        <f t="shared" si="225"/>
        <v>1.6201390486741196E-2</v>
      </c>
      <c r="BJ307" s="2">
        <f t="shared" si="225"/>
        <v>1.0137234369419459E-2</v>
      </c>
      <c r="BK307" s="2">
        <f t="shared" si="225"/>
        <v>3.2758079767888806E-3</v>
      </c>
      <c r="BL307" s="2">
        <f t="shared" si="218"/>
        <v>1936.0630813407365</v>
      </c>
      <c r="BM307" s="2">
        <f t="shared" si="218"/>
        <v>1078.4321886520765</v>
      </c>
      <c r="BN307" s="2">
        <f t="shared" si="218"/>
        <v>134.64631935942913</v>
      </c>
      <c r="BO307" s="2">
        <f t="shared" si="226"/>
        <v>16729.79861940716</v>
      </c>
      <c r="BP307" s="2">
        <f t="shared" si="226"/>
        <v>1076.0689273387309</v>
      </c>
      <c r="BQ307" s="2">
        <f t="shared" si="226"/>
        <v>28.681489488793002</v>
      </c>
      <c r="BR307" s="11">
        <f t="shared" si="227"/>
        <v>2.1853764962155714E-2</v>
      </c>
      <c r="BS307" s="17">
        <f t="shared" si="215"/>
        <v>1.7274281844384374E-4</v>
      </c>
      <c r="BT307" s="17">
        <f t="shared" si="216"/>
        <v>6.9509269206140332E-4</v>
      </c>
      <c r="BU307" s="12">
        <f>(BU$3*temphigh!$I417+BU$4*temphigh!$I417^2+BU$5*temphigh!$I417^6)*(K307/K$56)^$BW$1</f>
        <v>-64.124895335798257</v>
      </c>
      <c r="BV307" s="12">
        <f>(BV$3*temphigh!$I417+BV$4*temphigh!$I417^2+BV$5*temphigh!$I417^6)*(L307/L$56)^$BW$1</f>
        <v>-37.284905918160312</v>
      </c>
      <c r="BW307" s="12">
        <f>(BW$3*temphigh!$I417+BW$4*temphigh!$I417^2+BW$5*temphigh!$I417^6)*(M307/M$56)^$BW$1</f>
        <v>-31.436534347148413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>
      <c r="A308" s="2">
        <f t="shared" si="200"/>
        <v>2262</v>
      </c>
      <c r="B308" s="5">
        <f t="shared" si="246"/>
        <v>1165.4055787848108</v>
      </c>
      <c r="C308" s="5">
        <f t="shared" si="246"/>
        <v>2964.1694259512647</v>
      </c>
      <c r="D308" s="5">
        <f t="shared" si="246"/>
        <v>4369.9548936163965</v>
      </c>
      <c r="E308" s="15">
        <f t="shared" si="247"/>
        <v>9.9994590191736791E-9</v>
      </c>
      <c r="F308" s="15">
        <f t="shared" si="247"/>
        <v>1.9699604786302975E-8</v>
      </c>
      <c r="G308" s="15">
        <f t="shared" si="247"/>
        <v>4.021604241417124E-8</v>
      </c>
      <c r="H308" s="5">
        <f t="shared" si="203"/>
        <v>117364.98493547431</v>
      </c>
      <c r="I308" s="5">
        <f t="shared" si="203"/>
        <v>106271.05877033032</v>
      </c>
      <c r="J308" s="5">
        <f t="shared" si="203"/>
        <v>41096.438867382436</v>
      </c>
      <c r="K308" s="5">
        <f t="shared" si="204"/>
        <v>100707.4164325289</v>
      </c>
      <c r="L308" s="5">
        <f t="shared" si="204"/>
        <v>35851.884119689174</v>
      </c>
      <c r="M308" s="5">
        <f t="shared" si="204"/>
        <v>9404.3164901806795</v>
      </c>
      <c r="N308" s="15">
        <f t="shared" si="205"/>
        <v>-1.7864681310072905E-2</v>
      </c>
      <c r="O308" s="15">
        <f t="shared" si="205"/>
        <v>-1.054846512499541E-3</v>
      </c>
      <c r="P308" s="15">
        <f t="shared" si="205"/>
        <v>-1.654892179239198E-4</v>
      </c>
      <c r="Q308" s="5">
        <f t="shared" si="206"/>
        <v>1087.8287386927839</v>
      </c>
      <c r="R308" s="5">
        <f t="shared" si="206"/>
        <v>2903.3128380933063</v>
      </c>
      <c r="S308" s="5">
        <f t="shared" si="206"/>
        <v>2290.9480257925325</v>
      </c>
      <c r="T308" s="5">
        <f t="shared" si="248"/>
        <v>9.2687673354268103</v>
      </c>
      <c r="U308" s="5">
        <f t="shared" si="248"/>
        <v>27.319882493763942</v>
      </c>
      <c r="V308" s="5">
        <f t="shared" si="248"/>
        <v>55.745657992055854</v>
      </c>
      <c r="W308" s="15">
        <f t="shared" si="208"/>
        <v>-1.0734613539272964E-2</v>
      </c>
      <c r="X308" s="15">
        <f t="shared" si="208"/>
        <v>-1.217998157191269E-2</v>
      </c>
      <c r="Y308" s="15">
        <f t="shared" si="208"/>
        <v>-9.7425357312937999E-3</v>
      </c>
      <c r="Z308" s="5">
        <f t="shared" si="213"/>
        <v>556.85905842899911</v>
      </c>
      <c r="AA308" s="5">
        <f t="shared" si="213"/>
        <v>6214.2051831829285</v>
      </c>
      <c r="AB308" s="5">
        <f t="shared" si="213"/>
        <v>51865.998739968381</v>
      </c>
      <c r="AC308" s="16">
        <f t="shared" si="243"/>
        <v>0.83241119043922274</v>
      </c>
      <c r="AD308" s="16">
        <f t="shared" si="243"/>
        <v>3.0986707198420325</v>
      </c>
      <c r="AE308" s="16">
        <f t="shared" si="243"/>
        <v>27.36878980713831</v>
      </c>
      <c r="AF308" s="15">
        <f t="shared" si="220"/>
        <v>-4.0504037456468023E-3</v>
      </c>
      <c r="AG308" s="15">
        <f t="shared" si="220"/>
        <v>2.9673830763510267E-4</v>
      </c>
      <c r="AH308" s="15">
        <f t="shared" si="220"/>
        <v>9.7937136394747881E-3</v>
      </c>
      <c r="AI308" s="1">
        <f t="shared" si="244"/>
        <v>270554.38768437447</v>
      </c>
      <c r="AJ308" s="1">
        <f t="shared" si="244"/>
        <v>214123.68721412789</v>
      </c>
      <c r="AK308" s="1">
        <f t="shared" si="244"/>
        <v>82136.76496407995</v>
      </c>
      <c r="AL308" s="14">
        <f t="shared" si="249"/>
        <v>98.896841353157612</v>
      </c>
      <c r="AM308" s="14">
        <f t="shared" si="249"/>
        <v>24.686802034309633</v>
      </c>
      <c r="AN308" s="14">
        <f t="shared" si="249"/>
        <v>7.6648256541521844</v>
      </c>
      <c r="AO308" s="11">
        <f t="shared" si="250"/>
        <v>1.6382542685783304E-3</v>
      </c>
      <c r="AP308" s="11">
        <f t="shared" si="250"/>
        <v>2.0637682945248955E-3</v>
      </c>
      <c r="AQ308" s="11">
        <f t="shared" si="250"/>
        <v>1.8720982376250349E-3</v>
      </c>
      <c r="AR308" s="1">
        <f t="shared" si="214"/>
        <v>117364.98493547431</v>
      </c>
      <c r="AS308" s="1">
        <f t="shared" si="211"/>
        <v>106271.05877033032</v>
      </c>
      <c r="AT308" s="1">
        <f t="shared" si="212"/>
        <v>41096.438867382436</v>
      </c>
      <c r="AU308" s="1">
        <f t="shared" si="221"/>
        <v>23472.996987094863</v>
      </c>
      <c r="AV308" s="1">
        <f t="shared" si="221"/>
        <v>21254.211754066066</v>
      </c>
      <c r="AW308" s="1">
        <f t="shared" si="221"/>
        <v>8219.2877734764879</v>
      </c>
      <c r="AX308" s="1">
        <f t="shared" si="222"/>
        <v>80565.933146023133</v>
      </c>
      <c r="AY308" s="1">
        <f t="shared" si="222"/>
        <v>28681.507295751337</v>
      </c>
      <c r="AZ308" s="1">
        <f t="shared" si="222"/>
        <v>7523.453192144545</v>
      </c>
      <c r="BA308" s="1">
        <f t="shared" si="223"/>
        <v>13165.390072145467</v>
      </c>
      <c r="BB308" s="1">
        <f t="shared" si="223"/>
        <v>30424.258253647859</v>
      </c>
      <c r="BC308" s="1">
        <f t="shared" si="223"/>
        <v>39005.258230497544</v>
      </c>
      <c r="BD308" s="1">
        <f t="shared" si="224"/>
        <v>55.738947523079865</v>
      </c>
      <c r="BE308" s="2">
        <f t="shared" si="245"/>
        <v>0.40250950903973925</v>
      </c>
      <c r="BF308" s="2">
        <f t="shared" si="245"/>
        <v>0.31839023806359795</v>
      </c>
      <c r="BG308" s="2">
        <f t="shared" si="245"/>
        <v>0.18099193288069168</v>
      </c>
      <c r="BH308" s="2">
        <f t="shared" si="217"/>
        <v>0.19765673973536868</v>
      </c>
      <c r="BI308" s="2">
        <f t="shared" si="225"/>
        <v>1.6201390486741196E-2</v>
      </c>
      <c r="BJ308" s="2">
        <f t="shared" si="225"/>
        <v>1.0137234369419459E-2</v>
      </c>
      <c r="BK308" s="2">
        <f t="shared" si="225"/>
        <v>3.2758079767888806E-3</v>
      </c>
      <c r="BL308" s="2">
        <f t="shared" si="218"/>
        <v>1901.4759504101171</v>
      </c>
      <c r="BM308" s="2">
        <f t="shared" si="218"/>
        <v>1077.2946294411877</v>
      </c>
      <c r="BN308" s="2">
        <f t="shared" si="218"/>
        <v>134.62404225938798</v>
      </c>
      <c r="BO308" s="2">
        <f t="shared" si="226"/>
        <v>16966.778846377496</v>
      </c>
      <c r="BP308" s="2">
        <f t="shared" si="226"/>
        <v>1088.9781300663583</v>
      </c>
      <c r="BQ308" s="2">
        <f t="shared" si="226"/>
        <v>28.682081077478024</v>
      </c>
      <c r="BR308" s="11">
        <f t="shared" si="227"/>
        <v>2.1558185861924345E-2</v>
      </c>
      <c r="BS308" s="17">
        <f t="shared" si="215"/>
        <v>1.6904847285094775E-4</v>
      </c>
      <c r="BT308" s="17">
        <f t="shared" si="216"/>
        <v>6.7484727384602258E-4</v>
      </c>
      <c r="BU308" s="12">
        <f>(BU$3*temphigh!$I418+BU$4*temphigh!$I418^2+BU$5*temphigh!$I418^6)*(K308/K$56)^$BW$1</f>
        <v>-64.730768927027725</v>
      </c>
      <c r="BV308" s="12">
        <f>(BV$3*temphigh!$I418+BV$4*temphigh!$I418^2+BV$5*temphigh!$I418^6)*(L308/L$56)^$BW$1</f>
        <v>-37.468581776402687</v>
      </c>
      <c r="BW308" s="12">
        <f>(BW$3*temphigh!$I418+BW$4*temphigh!$I418^2+BW$5*temphigh!$I418^6)*(M308/M$56)^$BW$1</f>
        <v>-31.576559749525298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>
      <c r="A309" s="2">
        <f t="shared" si="200"/>
        <v>2263</v>
      </c>
      <c r="B309" s="5">
        <f t="shared" si="246"/>
        <v>1165.4055898555648</v>
      </c>
      <c r="C309" s="5">
        <f t="shared" si="246"/>
        <v>2964.1694814245825</v>
      </c>
      <c r="D309" s="5">
        <f t="shared" si="246"/>
        <v>4369.9550605715731</v>
      </c>
      <c r="E309" s="15">
        <f t="shared" si="247"/>
        <v>9.499486068214995E-9</v>
      </c>
      <c r="F309" s="15">
        <f t="shared" si="247"/>
        <v>1.8714624546987826E-8</v>
      </c>
      <c r="G309" s="15">
        <f t="shared" si="247"/>
        <v>3.8205240293462678E-8</v>
      </c>
      <c r="H309" s="5">
        <f t="shared" si="203"/>
        <v>115168.67571671052</v>
      </c>
      <c r="I309" s="5">
        <f t="shared" si="203"/>
        <v>106155.49767133888</v>
      </c>
      <c r="J309" s="5">
        <f t="shared" si="203"/>
        <v>41088.679284465732</v>
      </c>
      <c r="K309" s="5">
        <f t="shared" si="204"/>
        <v>98822.827622599638</v>
      </c>
      <c r="L309" s="5">
        <f t="shared" si="204"/>
        <v>35812.897452921767</v>
      </c>
      <c r="M309" s="5">
        <f t="shared" si="204"/>
        <v>9402.5404643615475</v>
      </c>
      <c r="N309" s="15">
        <f t="shared" si="205"/>
        <v>-1.8713505684974874E-2</v>
      </c>
      <c r="O309" s="15">
        <f t="shared" si="205"/>
        <v>-1.0874370406099843E-3</v>
      </c>
      <c r="P309" s="15">
        <f t="shared" si="205"/>
        <v>-1.8885219579611867E-4</v>
      </c>
      <c r="Q309" s="5">
        <f t="shared" si="206"/>
        <v>1056.0127638180415</v>
      </c>
      <c r="R309" s="5">
        <f t="shared" si="206"/>
        <v>2864.8318791929164</v>
      </c>
      <c r="S309" s="5">
        <f t="shared" si="206"/>
        <v>2268.2000339982997</v>
      </c>
      <c r="T309" s="5">
        <f t="shared" si="248"/>
        <v>9.1692707000955664</v>
      </c>
      <c r="U309" s="5">
        <f t="shared" si="248"/>
        <v>26.987126828443078</v>
      </c>
      <c r="V309" s="5">
        <f t="shared" si="248"/>
        <v>55.202553927203766</v>
      </c>
      <c r="W309" s="15">
        <f t="shared" si="208"/>
        <v>-1.0734613539272964E-2</v>
      </c>
      <c r="X309" s="15">
        <f t="shared" si="208"/>
        <v>-1.217998157191269E-2</v>
      </c>
      <c r="Y309" s="15">
        <f t="shared" si="208"/>
        <v>-9.7425357312937999E-3</v>
      </c>
      <c r="Z309" s="5">
        <f t="shared" si="213"/>
        <v>538.84864579711189</v>
      </c>
      <c r="AA309" s="5">
        <f t="shared" si="213"/>
        <v>6133.8608184081713</v>
      </c>
      <c r="AB309" s="5">
        <f t="shared" si="213"/>
        <v>51855.123509180296</v>
      </c>
      <c r="AC309" s="16">
        <f t="shared" si="243"/>
        <v>0.82903958903554942</v>
      </c>
      <c r="AD309" s="16">
        <f t="shared" si="243"/>
        <v>3.0995902141473568</v>
      </c>
      <c r="AE309" s="16">
        <f t="shared" si="243"/>
        <v>27.636831897168399</v>
      </c>
      <c r="AF309" s="15">
        <f t="shared" si="220"/>
        <v>-4.0504037456468023E-3</v>
      </c>
      <c r="AG309" s="15">
        <f t="shared" si="220"/>
        <v>2.9673830763510267E-4</v>
      </c>
      <c r="AH309" s="15">
        <f t="shared" si="220"/>
        <v>9.7937136394747881E-3</v>
      </c>
      <c r="AI309" s="1">
        <f t="shared" si="244"/>
        <v>266971.94590303185</v>
      </c>
      <c r="AJ309" s="1">
        <f t="shared" si="244"/>
        <v>213965.53024678116</v>
      </c>
      <c r="AK309" s="1">
        <f t="shared" si="244"/>
        <v>82142.376241148449</v>
      </c>
      <c r="AL309" s="14">
        <f t="shared" si="249"/>
        <v>99.057239343928373</v>
      </c>
      <c r="AM309" s="14">
        <f t="shared" si="249"/>
        <v>24.737240395247934</v>
      </c>
      <c r="AN309" s="14">
        <f t="shared" si="249"/>
        <v>7.6790314676850366</v>
      </c>
      <c r="AO309" s="11">
        <f t="shared" si="250"/>
        <v>1.621871725892547E-3</v>
      </c>
      <c r="AP309" s="11">
        <f t="shared" si="250"/>
        <v>2.0431306115796465E-3</v>
      </c>
      <c r="AQ309" s="11">
        <f t="shared" si="250"/>
        <v>1.8533772552487846E-3</v>
      </c>
      <c r="AR309" s="1">
        <f t="shared" si="214"/>
        <v>115168.67571671052</v>
      </c>
      <c r="AS309" s="1">
        <f t="shared" si="211"/>
        <v>106155.49767133888</v>
      </c>
      <c r="AT309" s="1">
        <f t="shared" si="212"/>
        <v>41088.679284465732</v>
      </c>
      <c r="AU309" s="1">
        <f t="shared" si="221"/>
        <v>23033.735143342106</v>
      </c>
      <c r="AV309" s="1">
        <f t="shared" si="221"/>
        <v>21231.099534267778</v>
      </c>
      <c r="AW309" s="1">
        <f t="shared" si="221"/>
        <v>8217.7358568931468</v>
      </c>
      <c r="AX309" s="1">
        <f t="shared" si="222"/>
        <v>79058.262098079707</v>
      </c>
      <c r="AY309" s="1">
        <f t="shared" si="222"/>
        <v>28650.317962337416</v>
      </c>
      <c r="AZ309" s="1">
        <f t="shared" si="222"/>
        <v>7522.0323714892374</v>
      </c>
      <c r="BA309" s="1">
        <f t="shared" si="223"/>
        <v>13143.374731245351</v>
      </c>
      <c r="BB309" s="1">
        <f t="shared" si="223"/>
        <v>30421.033721472253</v>
      </c>
      <c r="BC309" s="1">
        <f t="shared" si="223"/>
        <v>39004.434367156711</v>
      </c>
      <c r="BD309" s="1">
        <f t="shared" si="224"/>
        <v>54.098406292828074</v>
      </c>
      <c r="BE309" s="2">
        <f t="shared" si="245"/>
        <v>0.40250950903973925</v>
      </c>
      <c r="BF309" s="2">
        <f t="shared" si="245"/>
        <v>0.31839023806359795</v>
      </c>
      <c r="BG309" s="2">
        <f t="shared" si="245"/>
        <v>0.18099193288069168</v>
      </c>
      <c r="BH309" s="2">
        <f t="shared" si="217"/>
        <v>0.19743106068930535</v>
      </c>
      <c r="BI309" s="2">
        <f t="shared" si="225"/>
        <v>1.6201390486741196E-2</v>
      </c>
      <c r="BJ309" s="2">
        <f t="shared" si="225"/>
        <v>1.0137234369419459E-2</v>
      </c>
      <c r="BK309" s="2">
        <f t="shared" si="225"/>
        <v>3.2758079767888806E-3</v>
      </c>
      <c r="BL309" s="2">
        <f t="shared" si="218"/>
        <v>1865.8926871272956</v>
      </c>
      <c r="BM309" s="2">
        <f t="shared" si="218"/>
        <v>1076.1231594967237</v>
      </c>
      <c r="BN309" s="2">
        <f t="shared" si="218"/>
        <v>134.59862335577287</v>
      </c>
      <c r="BO309" s="2">
        <f t="shared" si="226"/>
        <v>17205.754336049427</v>
      </c>
      <c r="BP309" s="2">
        <f t="shared" si="226"/>
        <v>1102.0424224137716</v>
      </c>
      <c r="BQ309" s="2">
        <f t="shared" si="226"/>
        <v>28.682679665756503</v>
      </c>
      <c r="BR309" s="11">
        <f t="shared" si="227"/>
        <v>2.12378069848633E-2</v>
      </c>
      <c r="BS309" s="17">
        <f t="shared" si="215"/>
        <v>1.6548100263942935E-4</v>
      </c>
      <c r="BT309" s="17">
        <f t="shared" si="216"/>
        <v>6.5519152800584712E-4</v>
      </c>
      <c r="BU309" s="12">
        <f>(BU$3*temphigh!$I419+BU$4*temphigh!$I419^2+BU$5*temphigh!$I419^6)*(K309/K$56)^$BW$1</f>
        <v>-65.353798094073767</v>
      </c>
      <c r="BV309" s="12">
        <f>(BV$3*temphigh!$I419+BV$4*temphigh!$I419^2+BV$5*temphigh!$I419^6)*(L309/L$56)^$BW$1</f>
        <v>-37.652023835899392</v>
      </c>
      <c r="BW309" s="12">
        <f>(BW$3*temphigh!$I419+BW$4*temphigh!$I419^2+BW$5*temphigh!$I419^6)*(M309/M$56)^$BW$1</f>
        <v>-31.716262561839745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>
      <c r="A310" s="2">
        <f t="shared" si="200"/>
        <v>2264</v>
      </c>
      <c r="B310" s="5">
        <f t="shared" si="246"/>
        <v>1165.4056003727812</v>
      </c>
      <c r="C310" s="5">
        <f t="shared" si="246"/>
        <v>2964.1695341242353</v>
      </c>
      <c r="D310" s="5">
        <f t="shared" si="246"/>
        <v>4369.9552191789971</v>
      </c>
      <c r="E310" s="15">
        <f t="shared" si="247"/>
        <v>9.0245117648042454E-9</v>
      </c>
      <c r="F310" s="15">
        <f t="shared" si="247"/>
        <v>1.7778893319638433E-8</v>
      </c>
      <c r="G310" s="15">
        <f t="shared" si="247"/>
        <v>3.629497827878954E-8</v>
      </c>
      <c r="H310" s="5">
        <f t="shared" si="203"/>
        <v>112905.32947521533</v>
      </c>
      <c r="I310" s="5">
        <f t="shared" si="203"/>
        <v>106036.62361176912</v>
      </c>
      <c r="J310" s="5">
        <f t="shared" si="203"/>
        <v>41079.971058301177</v>
      </c>
      <c r="K310" s="5">
        <f t="shared" si="204"/>
        <v>96880.716412466194</v>
      </c>
      <c r="L310" s="5">
        <f t="shared" si="204"/>
        <v>35772.79315202788</v>
      </c>
      <c r="M310" s="5">
        <f t="shared" si="204"/>
        <v>9400.5473735767609</v>
      </c>
      <c r="N310" s="15">
        <f t="shared" si="205"/>
        <v>-1.9652455377519584E-2</v>
      </c>
      <c r="O310" s="15">
        <f t="shared" si="205"/>
        <v>-1.1198284346193299E-3</v>
      </c>
      <c r="P310" s="15">
        <f t="shared" si="205"/>
        <v>-2.1197364609504277E-4</v>
      </c>
      <c r="Q310" s="5">
        <f t="shared" si="206"/>
        <v>1024.1464184803217</v>
      </c>
      <c r="R310" s="5">
        <f t="shared" si="206"/>
        <v>2826.7692846007235</v>
      </c>
      <c r="S310" s="5">
        <f t="shared" si="206"/>
        <v>2245.625981192858</v>
      </c>
      <c r="T310" s="5">
        <f t="shared" si="248"/>
        <v>9.0708421226930618</v>
      </c>
      <c r="U310" s="5">
        <f t="shared" si="248"/>
        <v>26.658424120993772</v>
      </c>
      <c r="V310" s="5">
        <f t="shared" si="248"/>
        <v>54.664741073109312</v>
      </c>
      <c r="W310" s="15">
        <f t="shared" si="208"/>
        <v>-1.0734613539272964E-2</v>
      </c>
      <c r="X310" s="15">
        <f t="shared" si="208"/>
        <v>-1.217998157191269E-2</v>
      </c>
      <c r="Y310" s="15">
        <f t="shared" si="208"/>
        <v>-9.7425357312937999E-3</v>
      </c>
      <c r="Z310" s="5">
        <f t="shared" si="213"/>
        <v>520.97009582752105</v>
      </c>
      <c r="AA310" s="5">
        <f t="shared" si="213"/>
        <v>6054.3577021594829</v>
      </c>
      <c r="AB310" s="5">
        <f t="shared" si="213"/>
        <v>51843.039017899537</v>
      </c>
      <c r="AC310" s="16">
        <f t="shared" si="243"/>
        <v>0.82568164397883037</v>
      </c>
      <c r="AD310" s="16">
        <f t="shared" si="243"/>
        <v>3.1005099813018653</v>
      </c>
      <c r="AE310" s="16">
        <f t="shared" si="243"/>
        <v>27.90749911467157</v>
      </c>
      <c r="AF310" s="15">
        <f t="shared" si="220"/>
        <v>-4.0504037456468023E-3</v>
      </c>
      <c r="AG310" s="15">
        <f t="shared" si="220"/>
        <v>2.9673830763510267E-4</v>
      </c>
      <c r="AH310" s="15">
        <f t="shared" si="220"/>
        <v>9.7937136394747881E-3</v>
      </c>
      <c r="AI310" s="1">
        <f t="shared" si="244"/>
        <v>263308.48645607079</v>
      </c>
      <c r="AJ310" s="1">
        <f t="shared" si="244"/>
        <v>213800.07675637084</v>
      </c>
      <c r="AK310" s="1">
        <f t="shared" si="244"/>
        <v>82145.874473926757</v>
      </c>
      <c r="AL310" s="14">
        <f t="shared" si="249"/>
        <v>99.216290898307903</v>
      </c>
      <c r="AM310" s="14">
        <f t="shared" si="249"/>
        <v>24.787276394214498</v>
      </c>
      <c r="AN310" s="14">
        <f t="shared" si="249"/>
        <v>7.693121288526938</v>
      </c>
      <c r="AO310" s="11">
        <f t="shared" si="250"/>
        <v>1.6056530086336215E-3</v>
      </c>
      <c r="AP310" s="11">
        <f t="shared" si="250"/>
        <v>2.0226993054638502E-3</v>
      </c>
      <c r="AQ310" s="11">
        <f t="shared" si="250"/>
        <v>1.8348434826962966E-3</v>
      </c>
      <c r="AR310" s="1">
        <f t="shared" si="214"/>
        <v>112905.32947521533</v>
      </c>
      <c r="AS310" s="1">
        <f t="shared" si="211"/>
        <v>106036.62361176912</v>
      </c>
      <c r="AT310" s="1">
        <f t="shared" si="212"/>
        <v>41079.971058301177</v>
      </c>
      <c r="AU310" s="1">
        <f t="shared" si="221"/>
        <v>22581.065895043066</v>
      </c>
      <c r="AV310" s="1">
        <f t="shared" si="221"/>
        <v>21207.324722353824</v>
      </c>
      <c r="AW310" s="1">
        <f t="shared" si="221"/>
        <v>8215.994211660236</v>
      </c>
      <c r="AX310" s="1">
        <f t="shared" si="222"/>
        <v>77504.573129972952</v>
      </c>
      <c r="AY310" s="1">
        <f t="shared" si="222"/>
        <v>28618.234521622304</v>
      </c>
      <c r="AZ310" s="1">
        <f t="shared" si="222"/>
        <v>7520.4378988614089</v>
      </c>
      <c r="BA310" s="1">
        <f t="shared" si="223"/>
        <v>13120.243724716469</v>
      </c>
      <c r="BB310" s="1">
        <f t="shared" si="223"/>
        <v>30417.713041048944</v>
      </c>
      <c r="BC310" s="1">
        <f t="shared" si="223"/>
        <v>39003.509369289633</v>
      </c>
      <c r="BD310" s="1">
        <f t="shared" si="224"/>
        <v>52.505310020261746</v>
      </c>
      <c r="BE310" s="2">
        <f t="shared" si="245"/>
        <v>0.40250950903973925</v>
      </c>
      <c r="BF310" s="2">
        <f t="shared" si="245"/>
        <v>0.31839023806359795</v>
      </c>
      <c r="BG310" s="2">
        <f t="shared" si="245"/>
        <v>0.18099193288069168</v>
      </c>
      <c r="BH310" s="2">
        <f t="shared" si="217"/>
        <v>0.19720708184424066</v>
      </c>
      <c r="BI310" s="2">
        <f t="shared" si="225"/>
        <v>1.6201390486741196E-2</v>
      </c>
      <c r="BJ310" s="2">
        <f t="shared" si="225"/>
        <v>1.0137234369419459E-2</v>
      </c>
      <c r="BK310" s="2">
        <f t="shared" si="225"/>
        <v>3.2758079767888806E-3</v>
      </c>
      <c r="BL310" s="2">
        <f t="shared" si="218"/>
        <v>1829.2233308621339</v>
      </c>
      <c r="BM310" s="2">
        <f t="shared" si="218"/>
        <v>1074.9181052944207</v>
      </c>
      <c r="BN310" s="2">
        <f t="shared" si="218"/>
        <v>134.57009687903934</v>
      </c>
      <c r="BO310" s="2">
        <f t="shared" si="226"/>
        <v>17446.478828253006</v>
      </c>
      <c r="BP310" s="2">
        <f t="shared" si="226"/>
        <v>1115.2636661414749</v>
      </c>
      <c r="BQ310" s="2">
        <f t="shared" si="226"/>
        <v>28.683285183022225</v>
      </c>
      <c r="BR310" s="11">
        <f t="shared" si="227"/>
        <v>2.0888650121210967E-2</v>
      </c>
      <c r="BS310" s="17">
        <f t="shared" si="215"/>
        <v>1.6203963612354013E-4</v>
      </c>
      <c r="BT310" s="17">
        <f t="shared" si="216"/>
        <v>6.3610827961732726E-4</v>
      </c>
      <c r="BU310" s="12">
        <f>(BU$3*temphigh!$I420+BU$4*temphigh!$I420^2+BU$5*temphigh!$I420^6)*(K310/K$56)^$BW$1</f>
        <v>-65.995927601609296</v>
      </c>
      <c r="BV310" s="12">
        <f>(BV$3*temphigh!$I420+BV$4*temphigh!$I420^2+BV$5*temphigh!$I420^6)*(L310/L$56)^$BW$1</f>
        <v>-37.835234323114484</v>
      </c>
      <c r="BW310" s="12">
        <f>(BW$3*temphigh!$I420+BW$4*temphigh!$I420^2+BW$5*temphigh!$I420^6)*(M310/M$56)^$BW$1</f>
        <v>-31.855643535968984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>
      <c r="A311" s="2">
        <f t="shared" si="200"/>
        <v>2265</v>
      </c>
      <c r="B311" s="5">
        <f t="shared" si="246"/>
        <v>1165.4056103641369</v>
      </c>
      <c r="C311" s="5">
        <f t="shared" si="246"/>
        <v>2964.1695841889064</v>
      </c>
      <c r="D311" s="5">
        <f t="shared" si="246"/>
        <v>4369.9553698560549</v>
      </c>
      <c r="E311" s="15">
        <f t="shared" si="247"/>
        <v>8.573286176564033E-9</v>
      </c>
      <c r="F311" s="15">
        <f t="shared" si="247"/>
        <v>1.6889948653656511E-8</v>
      </c>
      <c r="G311" s="15">
        <f t="shared" si="247"/>
        <v>3.4480229364850064E-8</v>
      </c>
      <c r="H311" s="5">
        <f t="shared" si="203"/>
        <v>110568.44251592108</v>
      </c>
      <c r="I311" s="5">
        <f t="shared" si="203"/>
        <v>105914.46862955073</v>
      </c>
      <c r="J311" s="5">
        <f t="shared" si="203"/>
        <v>41070.324597394479</v>
      </c>
      <c r="K311" s="5">
        <f t="shared" si="204"/>
        <v>94875.502170762164</v>
      </c>
      <c r="L311" s="5">
        <f t="shared" si="204"/>
        <v>35731.582023682495</v>
      </c>
      <c r="M311" s="5">
        <f t="shared" si="204"/>
        <v>9398.3395987742842</v>
      </c>
      <c r="N311" s="15">
        <f t="shared" si="205"/>
        <v>-2.0697764384471573E-2</v>
      </c>
      <c r="O311" s="15">
        <f t="shared" si="205"/>
        <v>-1.1520243378884132E-3</v>
      </c>
      <c r="P311" s="15">
        <f t="shared" si="205"/>
        <v>-2.3485598388472972E-4</v>
      </c>
      <c r="Q311" s="5">
        <f t="shared" si="206"/>
        <v>992.18261712512594</v>
      </c>
      <c r="R311" s="5">
        <f t="shared" si="206"/>
        <v>2789.1224910963292</v>
      </c>
      <c r="S311" s="5">
        <f t="shared" si="206"/>
        <v>2223.2257059907165</v>
      </c>
      <c r="T311" s="5">
        <f t="shared" si="248"/>
        <v>8.9734701380301942</v>
      </c>
      <c r="U311" s="5">
        <f t="shared" si="248"/>
        <v>26.333725006463833</v>
      </c>
      <c r="V311" s="5">
        <f t="shared" si="248"/>
        <v>54.132167879962623</v>
      </c>
      <c r="W311" s="15">
        <f t="shared" si="208"/>
        <v>-1.0734613539272964E-2</v>
      </c>
      <c r="X311" s="15">
        <f t="shared" si="208"/>
        <v>-1.217998157191269E-2</v>
      </c>
      <c r="Y311" s="15">
        <f t="shared" si="208"/>
        <v>-9.7425357312937999E-3</v>
      </c>
      <c r="Z311" s="5">
        <f t="shared" si="213"/>
        <v>503.20278736358028</v>
      </c>
      <c r="AA311" s="5">
        <f t="shared" si="213"/>
        <v>5975.6912700575895</v>
      </c>
      <c r="AB311" s="5">
        <f t="shared" si="213"/>
        <v>51829.758610551929</v>
      </c>
      <c r="AC311" s="16">
        <f t="shared" ref="AC311:AE326" si="251">AC310*(1+AF311)</f>
        <v>0.82233729995534666</v>
      </c>
      <c r="AD311" s="16">
        <f t="shared" si="251"/>
        <v>3.1014300213865225</v>
      </c>
      <c r="AE311" s="16">
        <f t="shared" si="251"/>
        <v>28.180817169394558</v>
      </c>
      <c r="AF311" s="15">
        <f t="shared" si="220"/>
        <v>-4.0504037456468023E-3</v>
      </c>
      <c r="AG311" s="15">
        <f t="shared" si="220"/>
        <v>2.9673830763510267E-4</v>
      </c>
      <c r="AH311" s="15">
        <f t="shared" si="220"/>
        <v>9.7937136394747881E-3</v>
      </c>
      <c r="AI311" s="1">
        <f t="shared" si="244"/>
        <v>259558.70370550681</v>
      </c>
      <c r="AJ311" s="1">
        <f t="shared" si="244"/>
        <v>213627.39380308759</v>
      </c>
      <c r="AK311" s="1">
        <f t="shared" si="244"/>
        <v>82147.281238194322</v>
      </c>
      <c r="AL311" s="14">
        <f t="shared" si="249"/>
        <v>99.374004764934384</v>
      </c>
      <c r="AM311" s="14">
        <f t="shared" si="249"/>
        <v>24.836912228893947</v>
      </c>
      <c r="AN311" s="14">
        <f t="shared" si="249"/>
        <v>7.7070958052502059</v>
      </c>
      <c r="AO311" s="11">
        <f t="shared" si="250"/>
        <v>1.5895964785472853E-3</v>
      </c>
      <c r="AP311" s="11">
        <f t="shared" si="250"/>
        <v>2.0024723124092117E-3</v>
      </c>
      <c r="AQ311" s="11">
        <f t="shared" si="250"/>
        <v>1.8164950478693337E-3</v>
      </c>
      <c r="AR311" s="1">
        <f t="shared" si="214"/>
        <v>110568.44251592108</v>
      </c>
      <c r="AS311" s="1">
        <f t="shared" si="211"/>
        <v>105914.46862955073</v>
      </c>
      <c r="AT311" s="1">
        <f t="shared" si="212"/>
        <v>41070.324597394479</v>
      </c>
      <c r="AU311" s="1">
        <f t="shared" si="221"/>
        <v>22113.688503184218</v>
      </c>
      <c r="AV311" s="1">
        <f t="shared" si="221"/>
        <v>21182.893725910148</v>
      </c>
      <c r="AW311" s="1">
        <f t="shared" si="221"/>
        <v>8214.0649194788966</v>
      </c>
      <c r="AX311" s="1">
        <f t="shared" si="222"/>
        <v>75900.40173660974</v>
      </c>
      <c r="AY311" s="1">
        <f t="shared" si="222"/>
        <v>28585.265618945989</v>
      </c>
      <c r="AZ311" s="1">
        <f t="shared" si="222"/>
        <v>7518.6716790194278</v>
      </c>
      <c r="BA311" s="1">
        <f t="shared" si="223"/>
        <v>13095.869419197448</v>
      </c>
      <c r="BB311" s="1">
        <f t="shared" si="223"/>
        <v>30414.29679082421</v>
      </c>
      <c r="BC311" s="1">
        <f t="shared" si="223"/>
        <v>39002.484283435238</v>
      </c>
      <c r="BD311" s="1">
        <f t="shared" si="224"/>
        <v>50.958233157338519</v>
      </c>
      <c r="BE311" s="2">
        <f t="shared" si="245"/>
        <v>0.40250950903973925</v>
      </c>
      <c r="BF311" s="2">
        <f t="shared" si="245"/>
        <v>0.31839023806359795</v>
      </c>
      <c r="BG311" s="2">
        <f t="shared" si="245"/>
        <v>0.18099193288069168</v>
      </c>
      <c r="BH311" s="2">
        <f t="shared" si="217"/>
        <v>0.19698472420594307</v>
      </c>
      <c r="BI311" s="2">
        <f t="shared" si="225"/>
        <v>1.6201390486741196E-2</v>
      </c>
      <c r="BJ311" s="2">
        <f t="shared" si="225"/>
        <v>1.0137234369419459E-2</v>
      </c>
      <c r="BK311" s="2">
        <f t="shared" si="225"/>
        <v>3.2758079767888806E-3</v>
      </c>
      <c r="BL311" s="2">
        <f t="shared" si="218"/>
        <v>1791.3625127112346</v>
      </c>
      <c r="BM311" s="2">
        <f t="shared" si="218"/>
        <v>1073.6797916102807</v>
      </c>
      <c r="BN311" s="2">
        <f t="shared" si="218"/>
        <v>134.53849692545342</v>
      </c>
      <c r="BO311" s="2">
        <f t="shared" si="226"/>
        <v>17688.633938434781</v>
      </c>
      <c r="BP311" s="2">
        <f t="shared" si="226"/>
        <v>1128.6437453793408</v>
      </c>
      <c r="BQ311" s="2">
        <f t="shared" si="226"/>
        <v>28.683897560759583</v>
      </c>
      <c r="BR311" s="11">
        <f t="shared" si="227"/>
        <v>2.0505820629627552E-2</v>
      </c>
      <c r="BS311" s="17">
        <f t="shared" si="215"/>
        <v>1.5872410385236533E-4</v>
      </c>
      <c r="BT311" s="17">
        <f t="shared" si="216"/>
        <v>6.1758085399740508E-4</v>
      </c>
      <c r="BU311" s="12">
        <f>(BU$3*temphigh!$I421+BU$4*temphigh!$I421^2+BU$5*temphigh!$I421^6)*(K311/K$56)^$BW$1</f>
        <v>-66.659457851052935</v>
      </c>
      <c r="BV311" s="12">
        <f>(BV$3*temphigh!$I421+BV$4*temphigh!$I421^2+BV$5*temphigh!$I421^6)*(L311/L$56)^$BW$1</f>
        <v>-38.018215473537751</v>
      </c>
      <c r="BW311" s="12">
        <f>(BW$3*temphigh!$I421+BW$4*temphigh!$I421^2+BW$5*temphigh!$I421^6)*(M311/M$56)^$BW$1</f>
        <v>-31.994703415472841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>
      <c r="A312" s="2">
        <f t="shared" si="200"/>
        <v>2266</v>
      </c>
      <c r="B312" s="5">
        <f t="shared" si="246"/>
        <v>1165.4056198559249</v>
      </c>
      <c r="C312" s="5">
        <f t="shared" si="246"/>
        <v>2964.1696317503447</v>
      </c>
      <c r="D312" s="5">
        <f t="shared" si="246"/>
        <v>4369.955512999265</v>
      </c>
      <c r="E312" s="15">
        <f t="shared" si="247"/>
        <v>8.1446218677358315E-9</v>
      </c>
      <c r="F312" s="15">
        <f t="shared" si="247"/>
        <v>1.6045451220973685E-8</v>
      </c>
      <c r="G312" s="15">
        <f t="shared" si="247"/>
        <v>3.2756217896607561E-8</v>
      </c>
      <c r="H312" s="5">
        <f t="shared" si="203"/>
        <v>108150.32933358267</v>
      </c>
      <c r="I312" s="5">
        <f t="shared" si="203"/>
        <v>105789.0645978164</v>
      </c>
      <c r="J312" s="5">
        <f t="shared" si="203"/>
        <v>41059.75027026773</v>
      </c>
      <c r="K312" s="5">
        <f t="shared" si="204"/>
        <v>92800.590190180243</v>
      </c>
      <c r="L312" s="5">
        <f t="shared" si="204"/>
        <v>35689.274819048682</v>
      </c>
      <c r="M312" s="5">
        <f t="shared" si="204"/>
        <v>9395.919511795415</v>
      </c>
      <c r="N312" s="15">
        <f t="shared" si="205"/>
        <v>-2.1869839243089162E-2</v>
      </c>
      <c r="O312" s="15">
        <f t="shared" si="205"/>
        <v>-1.1840283087878323E-3</v>
      </c>
      <c r="P312" s="15">
        <f t="shared" si="205"/>
        <v>-2.5750154625026056E-4</v>
      </c>
      <c r="Q312" s="5">
        <f t="shared" si="206"/>
        <v>960.06598268320124</v>
      </c>
      <c r="R312" s="5">
        <f t="shared" si="206"/>
        <v>2751.8888978931072</v>
      </c>
      <c r="S312" s="5">
        <f t="shared" si="206"/>
        <v>2200.9990155971964</v>
      </c>
      <c r="T312" s="5">
        <f t="shared" si="248"/>
        <v>8.8771434039922337</v>
      </c>
      <c r="U312" s="5">
        <f t="shared" si="248"/>
        <v>26.012980721165288</v>
      </c>
      <c r="V312" s="5">
        <f t="shared" si="248"/>
        <v>53.60478330017969</v>
      </c>
      <c r="W312" s="15">
        <f t="shared" si="208"/>
        <v>-1.0734613539272964E-2</v>
      </c>
      <c r="X312" s="15">
        <f t="shared" si="208"/>
        <v>-1.217998157191269E-2</v>
      </c>
      <c r="Y312" s="15">
        <f t="shared" si="208"/>
        <v>-9.7425357312937999E-3</v>
      </c>
      <c r="Z312" s="5">
        <f t="shared" si="213"/>
        <v>485.5231715639016</v>
      </c>
      <c r="AA312" s="5">
        <f t="shared" si="213"/>
        <v>5897.8568679270402</v>
      </c>
      <c r="AB312" s="5">
        <f t="shared" si="213"/>
        <v>51815.295577535318</v>
      </c>
      <c r="AC312" s="16">
        <f t="shared" si="251"/>
        <v>0.81900650187542245</v>
      </c>
      <c r="AD312" s="16">
        <f t="shared" si="251"/>
        <v>3.1023503344823173</v>
      </c>
      <c r="AE312" s="16">
        <f t="shared" si="251"/>
        <v>28.456812022878005</v>
      </c>
      <c r="AF312" s="15">
        <f t="shared" si="220"/>
        <v>-4.0504037456468023E-3</v>
      </c>
      <c r="AG312" s="15">
        <f t="shared" si="220"/>
        <v>2.9673830763510267E-4</v>
      </c>
      <c r="AH312" s="15">
        <f t="shared" si="220"/>
        <v>9.7937136394747881E-3</v>
      </c>
      <c r="AI312" s="1">
        <f t="shared" ref="AI312:AK327" si="252">(1-$AI$5)*AI311+AU311</f>
        <v>255716.52183814035</v>
      </c>
      <c r="AJ312" s="1">
        <f t="shared" si="252"/>
        <v>213447.54814868898</v>
      </c>
      <c r="AK312" s="1">
        <f t="shared" si="252"/>
        <v>82146.618033853796</v>
      </c>
      <c r="AL312" s="14">
        <f t="shared" si="249"/>
        <v>99.530389687287524</v>
      </c>
      <c r="AM312" s="14">
        <f t="shared" si="249"/>
        <v>24.886150105667404</v>
      </c>
      <c r="AN312" s="14">
        <f t="shared" si="249"/>
        <v>7.7209557076002611</v>
      </c>
      <c r="AO312" s="11">
        <f t="shared" si="250"/>
        <v>1.5737005137618125E-3</v>
      </c>
      <c r="AP312" s="11">
        <f t="shared" si="250"/>
        <v>1.9824475892851194E-3</v>
      </c>
      <c r="AQ312" s="11">
        <f t="shared" si="250"/>
        <v>1.7983300973906404E-3</v>
      </c>
      <c r="AR312" s="1">
        <f t="shared" si="214"/>
        <v>108150.32933358267</v>
      </c>
      <c r="AS312" s="1">
        <f t="shared" si="211"/>
        <v>105789.0645978164</v>
      </c>
      <c r="AT312" s="1">
        <f t="shared" si="212"/>
        <v>41059.75027026773</v>
      </c>
      <c r="AU312" s="1">
        <f t="shared" si="221"/>
        <v>21630.065866716537</v>
      </c>
      <c r="AV312" s="1">
        <f t="shared" si="221"/>
        <v>21157.812919563279</v>
      </c>
      <c r="AW312" s="1">
        <f t="shared" si="221"/>
        <v>8211.9500540535464</v>
      </c>
      <c r="AX312" s="1">
        <f t="shared" si="222"/>
        <v>74240.472152144197</v>
      </c>
      <c r="AY312" s="1">
        <f t="shared" si="222"/>
        <v>28551.41985523895</v>
      </c>
      <c r="AZ312" s="1">
        <f t="shared" si="222"/>
        <v>7516.7356094363313</v>
      </c>
      <c r="BA312" s="1">
        <f t="shared" si="223"/>
        <v>13070.099460182582</v>
      </c>
      <c r="BB312" s="1">
        <f t="shared" si="223"/>
        <v>30410.785538668886</v>
      </c>
      <c r="BC312" s="1">
        <f t="shared" si="223"/>
        <v>39001.360145803177</v>
      </c>
      <c r="BD312" s="1">
        <f t="shared" si="224"/>
        <v>49.455781937921486</v>
      </c>
      <c r="BE312" s="2">
        <f t="shared" ref="BE312:BG327" si="253">BE311</f>
        <v>0.40250950903973925</v>
      </c>
      <c r="BF312" s="2">
        <f t="shared" si="253"/>
        <v>0.31839023806359795</v>
      </c>
      <c r="BG312" s="2">
        <f t="shared" si="253"/>
        <v>0.18099193288069168</v>
      </c>
      <c r="BH312" s="2">
        <f t="shared" si="217"/>
        <v>0.19676389752192641</v>
      </c>
      <c r="BI312" s="2">
        <f t="shared" si="225"/>
        <v>1.6201390486741196E-2</v>
      </c>
      <c r="BJ312" s="2">
        <f t="shared" si="225"/>
        <v>1.0137234369419459E-2</v>
      </c>
      <c r="BK312" s="2">
        <f t="shared" si="225"/>
        <v>3.2758079767888806E-3</v>
      </c>
      <c r="BL312" s="2">
        <f t="shared" si="218"/>
        <v>1752.1857168030335</v>
      </c>
      <c r="BM312" s="2">
        <f t="shared" si="218"/>
        <v>1072.4085415497198</v>
      </c>
      <c r="BN312" s="2">
        <f t="shared" si="218"/>
        <v>134.50385746030244</v>
      </c>
      <c r="BO312" s="2">
        <f t="shared" si="226"/>
        <v>17931.805735379665</v>
      </c>
      <c r="BP312" s="2">
        <f t="shared" si="226"/>
        <v>1142.1845669056604</v>
      </c>
      <c r="BQ312" s="2">
        <f t="shared" si="226"/>
        <v>28.684516732685406</v>
      </c>
      <c r="BR312" s="11">
        <f t="shared" si="227"/>
        <v>2.0083224774726433E-2</v>
      </c>
      <c r="BS312" s="17">
        <f t="shared" si="215"/>
        <v>1.5553473644514478E-4</v>
      </c>
      <c r="BT312" s="17">
        <f t="shared" si="216"/>
        <v>5.9959306213340296E-4</v>
      </c>
      <c r="BU312" s="12">
        <f>(BU$3*temphigh!$I422+BU$4*temphigh!$I422^2+BU$5*temphigh!$I422^6)*(K312/K$56)^$BW$1</f>
        <v>-67.347138217129455</v>
      </c>
      <c r="BV312" s="12">
        <f>(BV$3*temphigh!$I422+BV$4*temphigh!$I422^2+BV$5*temphigh!$I422^6)*(L312/L$56)^$BW$1</f>
        <v>-38.200969527422252</v>
      </c>
      <c r="BW312" s="12">
        <f>(BW$3*temphigh!$I422+BW$4*temphigh!$I422^2+BW$5*temphigh!$I422^6)*(M312/M$56)^$BW$1</f>
        <v>-32.13344293206513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>
      <c r="A313" s="2">
        <f t="shared" si="200"/>
        <v>2267</v>
      </c>
      <c r="B313" s="5">
        <f t="shared" si="246"/>
        <v>1165.4056288731235</v>
      </c>
      <c r="C313" s="5">
        <f t="shared" si="246"/>
        <v>2964.1696769337123</v>
      </c>
      <c r="D313" s="5">
        <f t="shared" si="246"/>
        <v>4369.9556489853194</v>
      </c>
      <c r="E313" s="15">
        <f t="shared" si="247"/>
        <v>7.7373907743490388E-9</v>
      </c>
      <c r="F313" s="15">
        <f t="shared" si="247"/>
        <v>1.5243178659925E-8</v>
      </c>
      <c r="G313" s="15">
        <f t="shared" si="247"/>
        <v>3.1118407001777183E-8</v>
      </c>
      <c r="H313" s="5">
        <f t="shared" si="203"/>
        <v>105641.81689003111</v>
      </c>
      <c r="I313" s="5">
        <f t="shared" si="203"/>
        <v>105660.44322892569</v>
      </c>
      <c r="J313" s="5">
        <f t="shared" si="203"/>
        <v>41048.258406743225</v>
      </c>
      <c r="K313" s="5">
        <f t="shared" si="204"/>
        <v>90648.109355864653</v>
      </c>
      <c r="L313" s="5">
        <f t="shared" si="204"/>
        <v>35645.882235131096</v>
      </c>
      <c r="M313" s="5">
        <f t="shared" si="204"/>
        <v>9393.2894756665119</v>
      </c>
      <c r="N313" s="15">
        <f t="shared" si="205"/>
        <v>-2.3194689062908114E-2</v>
      </c>
      <c r="O313" s="15">
        <f t="shared" si="205"/>
        <v>-1.2158438112737091E-3</v>
      </c>
      <c r="P313" s="15">
        <f t="shared" si="205"/>
        <v>-2.7991258605408742E-4</v>
      </c>
      <c r="Q313" s="5">
        <f t="shared" si="206"/>
        <v>927.7306636279867</v>
      </c>
      <c r="R313" s="5">
        <f t="shared" si="206"/>
        <v>2715.0658687286827</v>
      </c>
      <c r="S313" s="5">
        <f t="shared" si="206"/>
        <v>2178.9456867749473</v>
      </c>
      <c r="T313" s="5">
        <f t="shared" si="248"/>
        <v>8.7818507002176709</v>
      </c>
      <c r="U313" s="5">
        <f t="shared" si="248"/>
        <v>25.696143095350976</v>
      </c>
      <c r="V313" s="5">
        <f t="shared" si="248"/>
        <v>53.082536783509426</v>
      </c>
      <c r="W313" s="15">
        <f t="shared" si="208"/>
        <v>-1.0734613539272964E-2</v>
      </c>
      <c r="X313" s="15">
        <f t="shared" si="208"/>
        <v>-1.217998157191269E-2</v>
      </c>
      <c r="Y313" s="15">
        <f t="shared" si="208"/>
        <v>-9.7425357312937999E-3</v>
      </c>
      <c r="Z313" s="5">
        <f t="shared" si="213"/>
        <v>467.90403376659339</v>
      </c>
      <c r="AA313" s="5">
        <f t="shared" si="213"/>
        <v>5820.8497561568711</v>
      </c>
      <c r="AB313" s="5">
        <f t="shared" si="213"/>
        <v>51799.663156467766</v>
      </c>
      <c r="AC313" s="16">
        <f t="shared" si="251"/>
        <v>0.81568919487251712</v>
      </c>
      <c r="AD313" s="16">
        <f t="shared" si="251"/>
        <v>3.1032709206702629</v>
      </c>
      <c r="AE313" s="16">
        <f t="shared" si="251"/>
        <v>28.735509890922437</v>
      </c>
      <c r="AF313" s="15">
        <f t="shared" si="220"/>
        <v>-4.0504037456468023E-3</v>
      </c>
      <c r="AG313" s="15">
        <f t="shared" si="220"/>
        <v>2.9673830763510267E-4</v>
      </c>
      <c r="AH313" s="15">
        <f t="shared" si="220"/>
        <v>9.7937136394747881E-3</v>
      </c>
      <c r="AI313" s="1">
        <f t="shared" si="252"/>
        <v>251774.93552104285</v>
      </c>
      <c r="AJ313" s="1">
        <f t="shared" si="252"/>
        <v>213260.60625338339</v>
      </c>
      <c r="AK313" s="1">
        <f t="shared" si="252"/>
        <v>82143.906284521974</v>
      </c>
      <c r="AL313" s="14">
        <f t="shared" si="249"/>
        <v>99.685454402419467</v>
      </c>
      <c r="AM313" s="14">
        <f t="shared" si="249"/>
        <v>24.934992239068137</v>
      </c>
      <c r="AN313" s="14">
        <f t="shared" si="249"/>
        <v>7.7347016863595632</v>
      </c>
      <c r="AO313" s="11">
        <f t="shared" si="250"/>
        <v>1.5579635086241943E-3</v>
      </c>
      <c r="AP313" s="11">
        <f t="shared" si="250"/>
        <v>1.9626231133922684E-3</v>
      </c>
      <c r="AQ313" s="11">
        <f t="shared" si="250"/>
        <v>1.7803467964167339E-3</v>
      </c>
      <c r="AR313" s="1">
        <f t="shared" si="214"/>
        <v>105641.81689003111</v>
      </c>
      <c r="AS313" s="1">
        <f t="shared" si="211"/>
        <v>105660.44322892569</v>
      </c>
      <c r="AT313" s="1">
        <f t="shared" si="212"/>
        <v>41048.258406743225</v>
      </c>
      <c r="AU313" s="1">
        <f t="shared" si="221"/>
        <v>21128.363378006223</v>
      </c>
      <c r="AV313" s="1">
        <f t="shared" si="221"/>
        <v>21132.088645785141</v>
      </c>
      <c r="AW313" s="1">
        <f t="shared" si="221"/>
        <v>8209.6516813486451</v>
      </c>
      <c r="AX313" s="1">
        <f t="shared" si="222"/>
        <v>72518.487484691723</v>
      </c>
      <c r="AY313" s="1">
        <f t="shared" si="222"/>
        <v>28516.705788104875</v>
      </c>
      <c r="AZ313" s="1">
        <f t="shared" si="222"/>
        <v>7514.6315805332106</v>
      </c>
      <c r="BA313" s="1">
        <f t="shared" si="223"/>
        <v>13042.749916267005</v>
      </c>
      <c r="BB313" s="1">
        <f t="shared" si="223"/>
        <v>30407.179842160451</v>
      </c>
      <c r="BC313" s="1">
        <f t="shared" si="223"/>
        <v>39000.137982649459</v>
      </c>
      <c r="BD313" s="1">
        <f t="shared" si="224"/>
        <v>47.996590864057104</v>
      </c>
      <c r="BE313" s="2">
        <f t="shared" si="253"/>
        <v>0.40250950903973925</v>
      </c>
      <c r="BF313" s="2">
        <f t="shared" si="253"/>
        <v>0.31839023806359795</v>
      </c>
      <c r="BG313" s="2">
        <f t="shared" si="253"/>
        <v>0.18099193288069168</v>
      </c>
      <c r="BH313" s="2">
        <f t="shared" si="217"/>
        <v>0.19654449750797456</v>
      </c>
      <c r="BI313" s="2">
        <f t="shared" si="225"/>
        <v>1.6201390486741196E-2</v>
      </c>
      <c r="BJ313" s="2">
        <f t="shared" si="225"/>
        <v>1.0137234369419459E-2</v>
      </c>
      <c r="BK313" s="2">
        <f t="shared" si="225"/>
        <v>3.2758079767888806E-3</v>
      </c>
      <c r="BL313" s="2">
        <f t="shared" si="218"/>
        <v>1711.5443271642055</v>
      </c>
      <c r="BM313" s="2">
        <f t="shared" si="218"/>
        <v>1071.1046765883591</v>
      </c>
      <c r="BN313" s="2">
        <f t="shared" si="218"/>
        <v>134.46621232210069</v>
      </c>
      <c r="BO313" s="2">
        <f t="shared" si="226"/>
        <v>18175.451708836437</v>
      </c>
      <c r="BP313" s="2">
        <f t="shared" si="226"/>
        <v>1155.8880604324022</v>
      </c>
      <c r="BQ313" s="2">
        <f t="shared" si="226"/>
        <v>28.685142634928177</v>
      </c>
      <c r="BR313" s="11">
        <f t="shared" si="227"/>
        <v>1.9613175640697617E-2</v>
      </c>
      <c r="BS313" s="17">
        <f t="shared" si="215"/>
        <v>1.5247259504683338E-4</v>
      </c>
      <c r="BT313" s="17">
        <f t="shared" si="216"/>
        <v>5.8212918653728445E-4</v>
      </c>
      <c r="BU313" s="12">
        <f>(BU$3*temphigh!$I423+BU$4*temphigh!$I423^2+BU$5*temphigh!$I423^6)*(K313/K$56)^$BW$1</f>
        <v>-68.062293102672427</v>
      </c>
      <c r="BV313" s="12">
        <f>(BV$3*temphigh!$I423+BV$4*temphigh!$I423^2+BV$5*temphigh!$I423^6)*(L313/L$56)^$BW$1</f>
        <v>-38.383498724890174</v>
      </c>
      <c r="BW313" s="12">
        <f>(BW$3*temphigh!$I423+BW$4*temphigh!$I423^2+BW$5*temphigh!$I423^6)*(M313/M$56)^$BW$1</f>
        <v>-32.271862801611292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>
      <c r="A314" s="2">
        <f t="shared" ref="A314:A346" si="254">1+A313</f>
        <v>2268</v>
      </c>
      <c r="B314" s="5">
        <f t="shared" ref="B314:D329" si="255">B313*(1+E314)</f>
        <v>1165.4056374394625</v>
      </c>
      <c r="C314" s="5">
        <f t="shared" si="255"/>
        <v>2964.1697198579118</v>
      </c>
      <c r="D314" s="5">
        <f t="shared" si="255"/>
        <v>4369.955778172075</v>
      </c>
      <c r="E314" s="15">
        <f t="shared" ref="E314:G329" si="256">E313*$E$5</f>
        <v>7.3505212356315861E-9</v>
      </c>
      <c r="F314" s="15">
        <f t="shared" si="256"/>
        <v>1.4481019726928749E-8</v>
      </c>
      <c r="G314" s="15">
        <f t="shared" si="256"/>
        <v>2.9562486651688323E-8</v>
      </c>
      <c r="H314" s="5">
        <f t="shared" ref="H314:J346" si="257">AR314</f>
        <v>103031.83276088274</v>
      </c>
      <c r="I314" s="5">
        <f t="shared" si="257"/>
        <v>105528.63607988958</v>
      </c>
      <c r="J314" s="5">
        <f t="shared" si="257"/>
        <v>41035.859299597105</v>
      </c>
      <c r="K314" s="5">
        <f t="shared" ref="K314:M346" si="258">H314/B314*1000</f>
        <v>88408.558746340175</v>
      </c>
      <c r="L314" s="5">
        <f t="shared" si="258"/>
        <v>35601.414916602043</v>
      </c>
      <c r="M314" s="5">
        <f t="shared" si="258"/>
        <v>9390.4518449754542</v>
      </c>
      <c r="N314" s="15">
        <f t="shared" ref="N314:P346" si="259">K314/K313-1</f>
        <v>-2.4705982567518214E-2</v>
      </c>
      <c r="O314" s="15">
        <f t="shared" si="259"/>
        <v>-1.2474742029312536E-3</v>
      </c>
      <c r="P314" s="15">
        <f t="shared" si="259"/>
        <v>-3.0209126402513942E-4</v>
      </c>
      <c r="Q314" s="5">
        <f t="shared" ref="Q314:S346" si="260">T314*H314/1000</f>
        <v>895.09738514578976</v>
      </c>
      <c r="R314" s="5">
        <f t="shared" si="260"/>
        <v>2678.6507339287182</v>
      </c>
      <c r="S314" s="5">
        <f t="shared" si="260"/>
        <v>2157.0654668076204</v>
      </c>
      <c r="T314" s="5">
        <f t="shared" ref="T314:V329" si="261">T313*(1+W314)</f>
        <v>8.6875809267912398</v>
      </c>
      <c r="U314" s="5">
        <f t="shared" si="261"/>
        <v>25.383164545980371</v>
      </c>
      <c r="V314" s="5">
        <f t="shared" si="261"/>
        <v>52.565378272188369</v>
      </c>
      <c r="W314" s="15">
        <f t="shared" ref="W314:Y346" si="262">T$5-1</f>
        <v>-1.0734613539272964E-2</v>
      </c>
      <c r="X314" s="15">
        <f t="shared" si="262"/>
        <v>-1.217998157191269E-2</v>
      </c>
      <c r="Y314" s="15">
        <f t="shared" si="262"/>
        <v>-9.7425357312937999E-3</v>
      </c>
      <c r="Z314" s="5">
        <f t="shared" si="213"/>
        <v>450.31351195849072</v>
      </c>
      <c r="AA314" s="5">
        <f t="shared" si="213"/>
        <v>5744.6651140013046</v>
      </c>
      <c r="AB314" s="5">
        <f t="shared" si="213"/>
        <v>51782.874533818598</v>
      </c>
      <c r="AC314" s="16">
        <f t="shared" si="251"/>
        <v>0.8123853243023218</v>
      </c>
      <c r="AD314" s="16">
        <f t="shared" si="251"/>
        <v>3.1041917800313956</v>
      </c>
      <c r="AE314" s="16">
        <f t="shared" si="251"/>
        <v>29.016937246078427</v>
      </c>
      <c r="AF314" s="15">
        <f t="shared" si="220"/>
        <v>-4.0504037456468023E-3</v>
      </c>
      <c r="AG314" s="15">
        <f t="shared" si="220"/>
        <v>2.9673830763510267E-4</v>
      </c>
      <c r="AH314" s="15">
        <f t="shared" si="220"/>
        <v>9.7937136394747881E-3</v>
      </c>
      <c r="AI314" s="1">
        <f t="shared" si="252"/>
        <v>247725.80534694478</v>
      </c>
      <c r="AJ314" s="1">
        <f t="shared" si="252"/>
        <v>213066.63427383019</v>
      </c>
      <c r="AK314" s="1">
        <f t="shared" si="252"/>
        <v>82139.167337418417</v>
      </c>
      <c r="AL314" s="14">
        <f t="shared" ref="AL314:AN329" si="263">AL313*(1+AO314)</f>
        <v>99.839207639716065</v>
      </c>
      <c r="AM314" s="14">
        <f t="shared" si="263"/>
        <v>24.983440851247785</v>
      </c>
      <c r="AN314" s="14">
        <f t="shared" si="263"/>
        <v>7.7483344332144268</v>
      </c>
      <c r="AO314" s="11">
        <f t="shared" ref="AO314:AQ329" si="264">AO$5*AO313</f>
        <v>1.5423838735379523E-3</v>
      </c>
      <c r="AP314" s="11">
        <f t="shared" si="264"/>
        <v>1.9429968822583456E-3</v>
      </c>
      <c r="AQ314" s="11">
        <f t="shared" si="264"/>
        <v>1.7625433284525665E-3</v>
      </c>
      <c r="AR314" s="1">
        <f t="shared" si="214"/>
        <v>103031.83276088274</v>
      </c>
      <c r="AS314" s="1">
        <f t="shared" si="211"/>
        <v>105528.63607988958</v>
      </c>
      <c r="AT314" s="1">
        <f t="shared" si="212"/>
        <v>41035.859299597105</v>
      </c>
      <c r="AU314" s="1">
        <f t="shared" si="221"/>
        <v>20606.366552176551</v>
      </c>
      <c r="AV314" s="1">
        <f t="shared" si="221"/>
        <v>21105.727215977917</v>
      </c>
      <c r="AW314" s="1">
        <f t="shared" si="221"/>
        <v>8207.171859919421</v>
      </c>
      <c r="AX314" s="1">
        <f t="shared" si="222"/>
        <v>70726.846997072149</v>
      </c>
      <c r="AY314" s="1">
        <f t="shared" si="222"/>
        <v>28481.131933281642</v>
      </c>
      <c r="AZ314" s="1">
        <f t="shared" si="222"/>
        <v>7512.3614759803631</v>
      </c>
      <c r="BA314" s="1">
        <f t="shared" si="223"/>
        <v>13013.595878467186</v>
      </c>
      <c r="BB314" s="1">
        <f t="shared" si="223"/>
        <v>30403.480248900436</v>
      </c>
      <c r="BC314" s="1">
        <f t="shared" si="223"/>
        <v>38998.818810686396</v>
      </c>
      <c r="BD314" s="1">
        <f t="shared" si="224"/>
        <v>46.579318328186105</v>
      </c>
      <c r="BE314" s="2">
        <f t="shared" si="253"/>
        <v>0.40250950903973925</v>
      </c>
      <c r="BF314" s="2">
        <f t="shared" si="253"/>
        <v>0.31839023806359795</v>
      </c>
      <c r="BG314" s="2">
        <f t="shared" si="253"/>
        <v>0.18099193288069168</v>
      </c>
      <c r="BH314" s="2">
        <f t="shared" si="217"/>
        <v>0.19632640216049999</v>
      </c>
      <c r="BI314" s="2">
        <f t="shared" si="225"/>
        <v>1.6201390486741196E-2</v>
      </c>
      <c r="BJ314" s="2">
        <f t="shared" si="225"/>
        <v>1.0137234369419459E-2</v>
      </c>
      <c r="BK314" s="2">
        <f t="shared" si="225"/>
        <v>3.2758079767888806E-3</v>
      </c>
      <c r="BL314" s="2">
        <f t="shared" si="218"/>
        <v>1669.2589551236754</v>
      </c>
      <c r="BM314" s="2">
        <f t="shared" si="218"/>
        <v>1069.7685166270151</v>
      </c>
      <c r="BN314" s="2">
        <f t="shared" si="218"/>
        <v>134.42559522800636</v>
      </c>
      <c r="BO314" s="2">
        <f t="shared" si="226"/>
        <v>18418.853229467477</v>
      </c>
      <c r="BP314" s="2">
        <f t="shared" si="226"/>
        <v>1169.7561788976097</v>
      </c>
      <c r="BQ314" s="2">
        <f t="shared" si="226"/>
        <v>28.685775206255201</v>
      </c>
      <c r="BR314" s="11">
        <f t="shared" si="227"/>
        <v>1.9085833042184336E-2</v>
      </c>
      <c r="BS314" s="17">
        <f t="shared" si="215"/>
        <v>1.4953964767179835E-4</v>
      </c>
      <c r="BT314" s="17">
        <f t="shared" si="216"/>
        <v>5.6517396751192667E-4</v>
      </c>
      <c r="BU314" s="12">
        <f>(BU$3*temphigh!$I424+BU$4*temphigh!$I424^2+BU$5*temphigh!$I424^6)*(K314/K$56)^$BW$1</f>
        <v>-68.808995409093981</v>
      </c>
      <c r="BV314" s="12">
        <f>(BV$3*temphigh!$I424+BV$4*temphigh!$I424^2+BV$5*temphigh!$I424^6)*(L314/L$56)^$BW$1</f>
        <v>-38.565805300230544</v>
      </c>
      <c r="BW314" s="12">
        <f>(BW$3*temphigh!$I424+BW$4*temphigh!$I424^2+BW$5*temphigh!$I424^6)*(M314/M$56)^$BW$1</f>
        <v>-32.409963719518899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>
      <c r="A315" s="2">
        <f t="shared" si="254"/>
        <v>2269</v>
      </c>
      <c r="B315" s="5">
        <f t="shared" si="255"/>
        <v>1165.4056455774842</v>
      </c>
      <c r="C315" s="5">
        <f t="shared" si="255"/>
        <v>2964.1697606359016</v>
      </c>
      <c r="D315" s="5">
        <f t="shared" si="255"/>
        <v>4369.9559008994966</v>
      </c>
      <c r="E315" s="15">
        <f t="shared" si="256"/>
        <v>6.9829951738500065E-9</v>
      </c>
      <c r="F315" s="15">
        <f t="shared" si="256"/>
        <v>1.3756968740582312E-8</v>
      </c>
      <c r="G315" s="15">
        <f t="shared" si="256"/>
        <v>2.8084362319103905E-8</v>
      </c>
      <c r="H315" s="5">
        <f t="shared" si="257"/>
        <v>100306.83982781222</v>
      </c>
      <c r="I315" s="5">
        <f t="shared" si="257"/>
        <v>105393.67455952869</v>
      </c>
      <c r="J315" s="5">
        <f t="shared" si="257"/>
        <v>41022.563206669729</v>
      </c>
      <c r="K315" s="5">
        <f t="shared" si="258"/>
        <v>86070.32255975384</v>
      </c>
      <c r="L315" s="5">
        <f t="shared" si="258"/>
        <v>35555.883458212811</v>
      </c>
      <c r="M315" s="5">
        <f t="shared" si="258"/>
        <v>9387.4089663526793</v>
      </c>
      <c r="N315" s="15">
        <f t="shared" si="259"/>
        <v>-2.6448074934635524E-2</v>
      </c>
      <c r="O315" s="15">
        <f t="shared" si="259"/>
        <v>-1.2789227196697839E-3</v>
      </c>
      <c r="P315" s="15">
        <f t="shared" si="259"/>
        <v>-3.2403963866800556E-4</v>
      </c>
      <c r="Q315" s="5">
        <f t="shared" si="260"/>
        <v>862.06939091616971</v>
      </c>
      <c r="R315" s="5">
        <f t="shared" si="260"/>
        <v>2642.6407924508803</v>
      </c>
      <c r="S315" s="5">
        <f t="shared" si="260"/>
        <v>2135.3580744643587</v>
      </c>
      <c r="T315" s="5">
        <f t="shared" si="261"/>
        <v>8.5943231029509768</v>
      </c>
      <c r="U315" s="5">
        <f t="shared" si="261"/>
        <v>25.073998069573502</v>
      </c>
      <c r="V315" s="5">
        <f t="shared" si="261"/>
        <v>52.0532581961426</v>
      </c>
      <c r="W315" s="15">
        <f t="shared" si="262"/>
        <v>-1.0734613539272964E-2</v>
      </c>
      <c r="X315" s="15">
        <f t="shared" si="262"/>
        <v>-1.217998157191269E-2</v>
      </c>
      <c r="Y315" s="15">
        <f t="shared" si="262"/>
        <v>-9.7425357312937999E-3</v>
      </c>
      <c r="Z315" s="5">
        <f t="shared" si="213"/>
        <v>432.71376978085135</v>
      </c>
      <c r="AA315" s="5">
        <f t="shared" si="213"/>
        <v>5669.2980438317099</v>
      </c>
      <c r="AB315" s="5">
        <f t="shared" si="213"/>
        <v>51764.942847005397</v>
      </c>
      <c r="AC315" s="16">
        <f t="shared" si="251"/>
        <v>0.80909483574185914</v>
      </c>
      <c r="AD315" s="16">
        <f t="shared" si="251"/>
        <v>3.1051129126467769</v>
      </c>
      <c r="AE315" s="16">
        <f t="shared" si="251"/>
        <v>29.301120820161131</v>
      </c>
      <c r="AF315" s="15">
        <f t="shared" si="220"/>
        <v>-4.0504037456468023E-3</v>
      </c>
      <c r="AG315" s="15">
        <f t="shared" si="220"/>
        <v>2.9673830763510267E-4</v>
      </c>
      <c r="AH315" s="15">
        <f t="shared" si="220"/>
        <v>9.7937136394747881E-3</v>
      </c>
      <c r="AI315" s="1">
        <f t="shared" si="252"/>
        <v>243559.59136442683</v>
      </c>
      <c r="AJ315" s="1">
        <f t="shared" si="252"/>
        <v>212865.69806242507</v>
      </c>
      <c r="AK315" s="1">
        <f t="shared" si="252"/>
        <v>82132.422463596013</v>
      </c>
      <c r="AL315" s="14">
        <f t="shared" si="263"/>
        <v>99.991658119688282</v>
      </c>
      <c r="AM315" s="14">
        <f t="shared" si="263"/>
        <v>25.031498171453027</v>
      </c>
      <c r="AN315" s="14">
        <f t="shared" si="263"/>
        <v>7.7618546406246898</v>
      </c>
      <c r="AO315" s="11">
        <f t="shared" si="264"/>
        <v>1.5269600348025727E-3</v>
      </c>
      <c r="AP315" s="11">
        <f t="shared" si="264"/>
        <v>1.9235669134357622E-3</v>
      </c>
      <c r="AQ315" s="11">
        <f t="shared" si="264"/>
        <v>1.7449178951680407E-3</v>
      </c>
      <c r="AR315" s="1">
        <f t="shared" si="214"/>
        <v>100306.83982781222</v>
      </c>
      <c r="AS315" s="1">
        <f t="shared" si="211"/>
        <v>105393.67455952869</v>
      </c>
      <c r="AT315" s="1">
        <f t="shared" si="212"/>
        <v>41022.563206669729</v>
      </c>
      <c r="AU315" s="1">
        <f t="shared" si="221"/>
        <v>20061.367965562444</v>
      </c>
      <c r="AV315" s="1">
        <f t="shared" si="221"/>
        <v>21078.73491190574</v>
      </c>
      <c r="AW315" s="1">
        <f t="shared" si="221"/>
        <v>8204.5126413339458</v>
      </c>
      <c r="AX315" s="1">
        <f t="shared" si="222"/>
        <v>68856.258047803072</v>
      </c>
      <c r="AY315" s="1">
        <f t="shared" si="222"/>
        <v>28444.706766570253</v>
      </c>
      <c r="AZ315" s="1">
        <f t="shared" si="222"/>
        <v>7509.9271730821429</v>
      </c>
      <c r="BA315" s="1">
        <f t="shared" si="223"/>
        <v>12982.358299999571</v>
      </c>
      <c r="BB315" s="1">
        <f t="shared" si="223"/>
        <v>30399.687296877226</v>
      </c>
      <c r="BC315" s="1">
        <f t="shared" si="223"/>
        <v>38997.403637536292</v>
      </c>
      <c r="BD315" s="1">
        <f t="shared" si="224"/>
        <v>45.202640937146199</v>
      </c>
      <c r="BE315" s="2">
        <f t="shared" si="253"/>
        <v>0.40250950903973925</v>
      </c>
      <c r="BF315" s="2">
        <f t="shared" si="253"/>
        <v>0.31839023806359795</v>
      </c>
      <c r="BG315" s="2">
        <f t="shared" si="253"/>
        <v>0.18099193288069168</v>
      </c>
      <c r="BH315" s="2">
        <f t="shared" si="217"/>
        <v>0.19610946677170704</v>
      </c>
      <c r="BI315" s="2">
        <f t="shared" si="225"/>
        <v>1.6201390486741196E-2</v>
      </c>
      <c r="BJ315" s="2">
        <f t="shared" si="225"/>
        <v>1.0137234369419459E-2</v>
      </c>
      <c r="BK315" s="2">
        <f t="shared" si="225"/>
        <v>3.2758079767888806E-3</v>
      </c>
      <c r="BL315" s="2">
        <f t="shared" si="218"/>
        <v>1625.1102805413898</v>
      </c>
      <c r="BM315" s="2">
        <f t="shared" si="218"/>
        <v>1068.4003800642636</v>
      </c>
      <c r="BN315" s="2">
        <f t="shared" si="218"/>
        <v>134.38203978073474</v>
      </c>
      <c r="BO315" s="2">
        <f t="shared" si="226"/>
        <v>18661.045555757646</v>
      </c>
      <c r="BP315" s="2">
        <f t="shared" si="226"/>
        <v>1183.7908987662252</v>
      </c>
      <c r="BQ315" s="2">
        <f t="shared" si="226"/>
        <v>28.686414388362536</v>
      </c>
      <c r="BR315" s="11">
        <f t="shared" si="227"/>
        <v>1.8488390233121293E-2</v>
      </c>
      <c r="BS315" s="17">
        <f t="shared" si="215"/>
        <v>1.4673901139945319E-4</v>
      </c>
      <c r="BT315" s="17">
        <f t="shared" si="216"/>
        <v>5.4871258981740447E-4</v>
      </c>
      <c r="BU315" s="12">
        <f>(BU$3*temphigh!$I425+BU$4*temphigh!$I425^2+BU$5*temphigh!$I425^6)*(K315/K$56)^$BW$1</f>
        <v>-69.592310368481606</v>
      </c>
      <c r="BV315" s="12">
        <f>(BV$3*temphigh!$I425+BV$4*temphigh!$I425^2+BV$5*temphigh!$I425^6)*(L315/L$56)^$BW$1</f>
        <v>-38.747891475151597</v>
      </c>
      <c r="BW315" s="12">
        <f>(BW$3*temphigh!$I425+BW$4*temphigh!$I425^2+BW$5*temphigh!$I425^6)*(M315/M$56)^$BW$1</f>
        <v>-32.547746355343342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>
      <c r="A316" s="2">
        <f t="shared" si="254"/>
        <v>2270</v>
      </c>
      <c r="B316" s="5">
        <f t="shared" si="255"/>
        <v>1165.4056533086052</v>
      </c>
      <c r="C316" s="5">
        <f t="shared" si="255"/>
        <v>2964.1697993749926</v>
      </c>
      <c r="D316" s="5">
        <f t="shared" si="255"/>
        <v>4369.95601749055</v>
      </c>
      <c r="E316" s="15">
        <f t="shared" si="256"/>
        <v>6.6338454151575061E-9</v>
      </c>
      <c r="F316" s="15">
        <f t="shared" si="256"/>
        <v>1.3069120303553195E-8</v>
      </c>
      <c r="G316" s="15">
        <f t="shared" si="256"/>
        <v>2.6680144203148707E-8</v>
      </c>
      <c r="H316" s="5">
        <f t="shared" si="257"/>
        <v>97450.043790270851</v>
      </c>
      <c r="I316" s="5">
        <f t="shared" si="257"/>
        <v>105255.58993781218</v>
      </c>
      <c r="J316" s="5">
        <f t="shared" si="257"/>
        <v>41008.380353551409</v>
      </c>
      <c r="K316" s="5">
        <f t="shared" si="258"/>
        <v>83618.990103238844</v>
      </c>
      <c r="L316" s="5">
        <f t="shared" si="258"/>
        <v>35509.298407940645</v>
      </c>
      <c r="M316" s="5">
        <f t="shared" si="258"/>
        <v>9384.1631790840074</v>
      </c>
      <c r="N316" s="15">
        <f t="shared" si="259"/>
        <v>-2.8480577086407166E-2</v>
      </c>
      <c r="O316" s="15">
        <f t="shared" si="259"/>
        <v>-1.3101924559663081E-3</v>
      </c>
      <c r="P316" s="15">
        <f t="shared" si="259"/>
        <v>-3.4575965320204904E-4</v>
      </c>
      <c r="Q316" s="5">
        <f t="shared" si="260"/>
        <v>828.52673965589088</v>
      </c>
      <c r="R316" s="5">
        <f t="shared" si="260"/>
        <v>2607.0333139179793</v>
      </c>
      <c r="S316" s="5">
        <f t="shared" si="260"/>
        <v>2113.8232009700832</v>
      </c>
      <c r="T316" s="5">
        <f t="shared" si="261"/>
        <v>8.5020663658091529</v>
      </c>
      <c r="U316" s="5">
        <f t="shared" si="261"/>
        <v>24.768597235151923</v>
      </c>
      <c r="V316" s="5">
        <f t="shared" si="261"/>
        <v>51.546127468236421</v>
      </c>
      <c r="W316" s="15">
        <f t="shared" si="262"/>
        <v>-1.0734613539272964E-2</v>
      </c>
      <c r="X316" s="15">
        <f t="shared" si="262"/>
        <v>-1.217998157191269E-2</v>
      </c>
      <c r="Y316" s="15">
        <f t="shared" si="262"/>
        <v>-9.7425357312937999E-3</v>
      </c>
      <c r="Z316" s="5">
        <f t="shared" si="213"/>
        <v>415.05916882768082</v>
      </c>
      <c r="AA316" s="5">
        <f t="shared" si="213"/>
        <v>5594.743575354295</v>
      </c>
      <c r="AB316" s="5">
        <f t="shared" si="213"/>
        <v>51745.881187066654</v>
      </c>
      <c r="AC316" s="16">
        <f t="shared" si="251"/>
        <v>0.80581767498858681</v>
      </c>
      <c r="AD316" s="16">
        <f t="shared" si="251"/>
        <v>3.1060343185974917</v>
      </c>
      <c r="AE316" s="16">
        <f t="shared" si="251"/>
        <v>29.588087606789443</v>
      </c>
      <c r="AF316" s="15">
        <f t="shared" si="220"/>
        <v>-4.0504037456468023E-3</v>
      </c>
      <c r="AG316" s="15">
        <f t="shared" si="220"/>
        <v>2.9673830763510267E-4</v>
      </c>
      <c r="AH316" s="15">
        <f t="shared" si="220"/>
        <v>9.7937136394747881E-3</v>
      </c>
      <c r="AI316" s="1">
        <f t="shared" si="252"/>
        <v>239265.00019354658</v>
      </c>
      <c r="AJ316" s="1">
        <f t="shared" si="252"/>
        <v>212657.86316808831</v>
      </c>
      <c r="AK316" s="1">
        <f t="shared" si="252"/>
        <v>82123.692858570357</v>
      </c>
      <c r="AL316" s="14">
        <f t="shared" si="263"/>
        <v>100.14281455279307</v>
      </c>
      <c r="AM316" s="14">
        <f t="shared" si="263"/>
        <v>25.079166435512601</v>
      </c>
      <c r="AN316" s="14">
        <f t="shared" si="263"/>
        <v>7.775263001696187</v>
      </c>
      <c r="AO316" s="11">
        <f t="shared" si="264"/>
        <v>1.511690434454547E-3</v>
      </c>
      <c r="AP316" s="11">
        <f t="shared" si="264"/>
        <v>1.9043312443014046E-3</v>
      </c>
      <c r="AQ316" s="11">
        <f t="shared" si="264"/>
        <v>1.7274687162163603E-3</v>
      </c>
      <c r="AR316" s="1">
        <f t="shared" si="214"/>
        <v>97450.043790270851</v>
      </c>
      <c r="AS316" s="1">
        <f t="shared" si="211"/>
        <v>105255.58993781218</v>
      </c>
      <c r="AT316" s="1">
        <f t="shared" si="212"/>
        <v>41008.380353551409</v>
      </c>
      <c r="AU316" s="1">
        <f t="shared" si="221"/>
        <v>19490.008758054169</v>
      </c>
      <c r="AV316" s="1">
        <f t="shared" si="221"/>
        <v>21051.117987562437</v>
      </c>
      <c r="AW316" s="1">
        <f t="shared" si="221"/>
        <v>8201.6760707102821</v>
      </c>
      <c r="AX316" s="1">
        <f t="shared" si="222"/>
        <v>66895.192082591064</v>
      </c>
      <c r="AY316" s="1">
        <f t="shared" si="222"/>
        <v>28407.43872635252</v>
      </c>
      <c r="AZ316" s="1">
        <f t="shared" si="222"/>
        <v>7507.3305432672059</v>
      </c>
      <c r="BA316" s="1">
        <f t="shared" si="223"/>
        <v>12948.68513459618</v>
      </c>
      <c r="BB316" s="1">
        <f t="shared" si="223"/>
        <v>30395.801514887375</v>
      </c>
      <c r="BC316" s="1">
        <f t="shared" si="223"/>
        <v>38995.893462241744</v>
      </c>
      <c r="BD316" s="1">
        <f t="shared" si="224"/>
        <v>43.865245842382812</v>
      </c>
      <c r="BE316" s="2">
        <f t="shared" si="253"/>
        <v>0.40250950903973925</v>
      </c>
      <c r="BF316" s="2">
        <f t="shared" si="253"/>
        <v>0.31839023806359795</v>
      </c>
      <c r="BG316" s="2">
        <f t="shared" si="253"/>
        <v>0.18099193288069168</v>
      </c>
      <c r="BH316" s="2">
        <f t="shared" si="217"/>
        <v>0.19589351706507144</v>
      </c>
      <c r="BI316" s="2">
        <f t="shared" si="225"/>
        <v>1.6201390486741196E-2</v>
      </c>
      <c r="BJ316" s="2">
        <f t="shared" si="225"/>
        <v>1.0137234369419459E-2</v>
      </c>
      <c r="BK316" s="2">
        <f t="shared" si="225"/>
        <v>3.2758079767888806E-3</v>
      </c>
      <c r="BL316" s="2">
        <f t="shared" si="218"/>
        <v>1578.826212396207</v>
      </c>
      <c r="BM316" s="2">
        <f t="shared" si="218"/>
        <v>1067.0005838911106</v>
      </c>
      <c r="BN316" s="2">
        <f t="shared" si="218"/>
        <v>134.33557947735613</v>
      </c>
      <c r="BO316" s="2">
        <f t="shared" si="226"/>
        <v>18900.712104595281</v>
      </c>
      <c r="BP316" s="2">
        <f t="shared" si="226"/>
        <v>1197.9942203410908</v>
      </c>
      <c r="BQ316" s="2">
        <f t="shared" si="226"/>
        <v>28.68706012625001</v>
      </c>
      <c r="BR316" s="11">
        <f t="shared" si="227"/>
        <v>1.7803864083940052E-2</v>
      </c>
      <c r="BS316" s="17">
        <f t="shared" si="215"/>
        <v>1.4407529119292778E-4</v>
      </c>
      <c r="BT316" s="17">
        <f t="shared" si="216"/>
        <v>5.3273066972563544E-4</v>
      </c>
      <c r="BU316" s="12">
        <f>(BU$3*temphigh!$I426+BU$4*temphigh!$I426^2+BU$5*temphigh!$I426^6)*(K316/K$56)^$BW$1</f>
        <v>-70.4186466237432</v>
      </c>
      <c r="BV316" s="12">
        <f>(BV$3*temphigh!$I426+BV$4*temphigh!$I426^2+BV$5*temphigh!$I426^6)*(L316/L$56)^$BW$1</f>
        <v>-38.929759450665415</v>
      </c>
      <c r="BW316" s="12">
        <f>(BW$3*temphigh!$I426+BW$4*temphigh!$I426^2+BW$5*temphigh!$I426^6)*(M316/M$56)^$BW$1</f>
        <v>-32.685211346365229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>
      <c r="A317" s="2">
        <f t="shared" si="254"/>
        <v>2271</v>
      </c>
      <c r="B317" s="5">
        <f t="shared" si="255"/>
        <v>1165.4056606531703</v>
      </c>
      <c r="C317" s="5">
        <f t="shared" si="255"/>
        <v>2964.1698361771296</v>
      </c>
      <c r="D317" s="5">
        <f t="shared" si="255"/>
        <v>4369.9561282520535</v>
      </c>
      <c r="E317" s="15">
        <f t="shared" si="256"/>
        <v>6.3021531443996307E-9</v>
      </c>
      <c r="F317" s="15">
        <f t="shared" si="256"/>
        <v>1.2415664288375536E-8</v>
      </c>
      <c r="G317" s="15">
        <f t="shared" si="256"/>
        <v>2.534613699299127E-8</v>
      </c>
      <c r="H317" s="5">
        <f t="shared" si="257"/>
        <v>94440.255239164224</v>
      </c>
      <c r="I317" s="5">
        <f t="shared" si="257"/>
        <v>105114.41335798267</v>
      </c>
      <c r="J317" s="5">
        <f t="shared" si="257"/>
        <v>40993.320937002725</v>
      </c>
      <c r="K317" s="5">
        <f t="shared" si="258"/>
        <v>81036.379372169584</v>
      </c>
      <c r="L317" s="5">
        <f t="shared" si="258"/>
        <v>35461.670271075978</v>
      </c>
      <c r="M317" s="5">
        <f t="shared" si="258"/>
        <v>9380.716815891632</v>
      </c>
      <c r="N317" s="15">
        <f t="shared" si="259"/>
        <v>-3.0885457093905111E-2</v>
      </c>
      <c r="O317" s="15">
        <f t="shared" si="259"/>
        <v>-1.3412863390738217E-3</v>
      </c>
      <c r="P317" s="15">
        <f t="shared" si="259"/>
        <v>-3.6725311853669229E-4</v>
      </c>
      <c r="Q317" s="5">
        <f t="shared" si="260"/>
        <v>794.31809584612529</v>
      </c>
      <c r="R317" s="5">
        <f t="shared" si="260"/>
        <v>2571.8255406522139</v>
      </c>
      <c r="S317" s="5">
        <f t="shared" si="260"/>
        <v>2092.4605109882045</v>
      </c>
      <c r="T317" s="5">
        <f t="shared" si="261"/>
        <v>8.4107999690869413</v>
      </c>
      <c r="U317" s="5">
        <f t="shared" si="261"/>
        <v>24.466916177265645</v>
      </c>
      <c r="V317" s="5">
        <f t="shared" si="261"/>
        <v>51.043937479567305</v>
      </c>
      <c r="W317" s="15">
        <f t="shared" si="262"/>
        <v>-1.0734613539272964E-2</v>
      </c>
      <c r="X317" s="15">
        <f t="shared" si="262"/>
        <v>-1.217998157191269E-2</v>
      </c>
      <c r="Y317" s="15">
        <f t="shared" si="262"/>
        <v>-9.7425357312937999E-3</v>
      </c>
      <c r="Z317" s="5">
        <f t="shared" si="213"/>
        <v>397.29369795315012</v>
      </c>
      <c r="AA317" s="5">
        <f t="shared" si="213"/>
        <v>5520.9966698124581</v>
      </c>
      <c r="AB317" s="5">
        <f t="shared" si="213"/>
        <v>51725.702602059369</v>
      </c>
      <c r="AC317" s="16">
        <f t="shared" si="251"/>
        <v>0.80255378805950461</v>
      </c>
      <c r="AD317" s="16">
        <f t="shared" si="251"/>
        <v>3.1069559979646488</v>
      </c>
      <c r="AE317" s="16">
        <f t="shared" si="251"/>
        <v>29.87786486395003</v>
      </c>
      <c r="AF317" s="15">
        <f t="shared" si="220"/>
        <v>-4.0504037456468023E-3</v>
      </c>
      <c r="AG317" s="15">
        <f t="shared" si="220"/>
        <v>2.9673830763510267E-4</v>
      </c>
      <c r="AH317" s="15">
        <f t="shared" si="220"/>
        <v>9.7937136394747881E-3</v>
      </c>
      <c r="AI317" s="1">
        <f t="shared" si="252"/>
        <v>234828.5089322461</v>
      </c>
      <c r="AJ317" s="1">
        <f t="shared" si="252"/>
        <v>212443.19483884191</v>
      </c>
      <c r="AK317" s="1">
        <f t="shared" si="252"/>
        <v>82112.999643423609</v>
      </c>
      <c r="AL317" s="14">
        <f t="shared" si="263"/>
        <v>100.2926856382835</v>
      </c>
      <c r="AM317" s="14">
        <f t="shared" si="263"/>
        <v>25.126447885334542</v>
      </c>
      <c r="AN317" s="14">
        <f t="shared" si="263"/>
        <v>7.7885602100560147</v>
      </c>
      <c r="AO317" s="11">
        <f t="shared" si="264"/>
        <v>1.4965735301100014E-3</v>
      </c>
      <c r="AP317" s="11">
        <f t="shared" si="264"/>
        <v>1.8852879318583906E-3</v>
      </c>
      <c r="AQ317" s="11">
        <f t="shared" si="264"/>
        <v>1.7101940290541967E-3</v>
      </c>
      <c r="AR317" s="1">
        <f t="shared" si="214"/>
        <v>94440.255239164224</v>
      </c>
      <c r="AS317" s="1">
        <f t="shared" ref="AS317:AS346" si="265">MAX(0.3*C317,AM317*AJ317^$AR$5*C317^(1-$AR$5)*(1-BJ316+BV316/100))</f>
        <v>105114.41335798267</v>
      </c>
      <c r="AT317" s="1">
        <f t="shared" ref="AT317:AT346" si="266">MAX(0.3*D317,AN317*AK317^$AR$5*D317^(1-$AR$5)*(1-BK316+BW316/100))</f>
        <v>40993.320937002725</v>
      </c>
      <c r="AU317" s="1">
        <f t="shared" si="221"/>
        <v>18888.051047832847</v>
      </c>
      <c r="AV317" s="1">
        <f t="shared" si="221"/>
        <v>21022.882671596537</v>
      </c>
      <c r="AW317" s="1">
        <f t="shared" si="221"/>
        <v>8198.6641874005454</v>
      </c>
      <c r="AX317" s="1">
        <f t="shared" si="222"/>
        <v>64829.103497735647</v>
      </c>
      <c r="AY317" s="1">
        <f t="shared" si="222"/>
        <v>28369.336216860782</v>
      </c>
      <c r="AZ317" s="1">
        <f t="shared" si="222"/>
        <v>7504.5734527133054</v>
      </c>
      <c r="BA317" s="1">
        <f t="shared" si="223"/>
        <v>12912.123565868813</v>
      </c>
      <c r="BB317" s="1">
        <f t="shared" si="223"/>
        <v>30391.823423033402</v>
      </c>
      <c r="BC317" s="1">
        <f t="shared" si="223"/>
        <v>38994.289275850271</v>
      </c>
      <c r="BD317" s="1">
        <f t="shared" si="224"/>
        <v>42.565819924815699</v>
      </c>
      <c r="BE317" s="2">
        <f t="shared" si="253"/>
        <v>0.40250950903973925</v>
      </c>
      <c r="BF317" s="2">
        <f t="shared" si="253"/>
        <v>0.31839023806359795</v>
      </c>
      <c r="BG317" s="2">
        <f t="shared" si="253"/>
        <v>0.18099193288069168</v>
      </c>
      <c r="BH317" s="2">
        <f t="shared" si="217"/>
        <v>0.1956783395421752</v>
      </c>
      <c r="BI317" s="2">
        <f t="shared" si="225"/>
        <v>1.6201390486741196E-2</v>
      </c>
      <c r="BJ317" s="2">
        <f t="shared" si="225"/>
        <v>1.0137234369419459E-2</v>
      </c>
      <c r="BK317" s="2">
        <f t="shared" si="225"/>
        <v>3.2758079767888806E-3</v>
      </c>
      <c r="BL317" s="2">
        <f t="shared" si="218"/>
        <v>1530.0634527972056</v>
      </c>
      <c r="BM317" s="2">
        <f t="shared" si="218"/>
        <v>1065.5694438139058</v>
      </c>
      <c r="BN317" s="2">
        <f t="shared" si="218"/>
        <v>134.28624772050017</v>
      </c>
      <c r="BO317" s="2">
        <f t="shared" si="226"/>
        <v>19136.020010257631</v>
      </c>
      <c r="BP317" s="2">
        <f t="shared" si="226"/>
        <v>1212.368168086593</v>
      </c>
      <c r="BQ317" s="2">
        <f t="shared" si="226"/>
        <v>28.687712368710319</v>
      </c>
      <c r="BR317" s="11">
        <f t="shared" si="227"/>
        <v>1.7009245473543183E-2</v>
      </c>
      <c r="BS317" s="17">
        <f t="shared" si="215"/>
        <v>1.4155506407180003E-4</v>
      </c>
      <c r="BT317" s="17">
        <f t="shared" si="216"/>
        <v>5.1721424245207328E-4</v>
      </c>
      <c r="BU317" s="12">
        <f>(BU$3*temphigh!$I427+BU$4*temphigh!$I427^2+BU$5*temphigh!$I427^6)*(K317/K$56)^$BW$1</f>
        <v>-71.296275858852951</v>
      </c>
      <c r="BV317" s="12">
        <f>(BV$3*temphigh!$I427+BV$4*temphigh!$I427^2+BV$5*temphigh!$I427^6)*(L317/L$56)^$BW$1</f>
        <v>-39.111411397157781</v>
      </c>
      <c r="BW317" s="12">
        <f>(BW$3*temphigh!$I427+BW$4*temphigh!$I427^2+BW$5*temphigh!$I427^6)*(M317/M$56)^$BW$1</f>
        <v>-32.822359289802804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>
      <c r="A318" s="2">
        <f t="shared" si="254"/>
        <v>2272</v>
      </c>
      <c r="B318" s="5">
        <f t="shared" si="255"/>
        <v>1165.4056676305072</v>
      </c>
      <c r="C318" s="5">
        <f t="shared" si="255"/>
        <v>2964.1698711391605</v>
      </c>
      <c r="D318" s="5">
        <f t="shared" si="255"/>
        <v>4369.9562334754846</v>
      </c>
      <c r="E318" s="15">
        <f t="shared" si="256"/>
        <v>5.987045487179649E-9</v>
      </c>
      <c r="F318" s="15">
        <f t="shared" si="256"/>
        <v>1.1794881073956759E-8</v>
      </c>
      <c r="G318" s="15">
        <f t="shared" si="256"/>
        <v>2.4078830143341707E-8</v>
      </c>
      <c r="H318" s="5">
        <f t="shared" si="257"/>
        <v>91250.210203775467</v>
      </c>
      <c r="I318" s="5">
        <f t="shared" si="257"/>
        <v>104970.17585231141</v>
      </c>
      <c r="J318" s="5">
        <f t="shared" si="257"/>
        <v>40977.395129331599</v>
      </c>
      <c r="K318" s="5">
        <f t="shared" si="258"/>
        <v>78299.095961412837</v>
      </c>
      <c r="L318" s="5">
        <f t="shared" si="258"/>
        <v>35413.009515534381</v>
      </c>
      <c r="M318" s="5">
        <f t="shared" si="258"/>
        <v>9377.0722039341181</v>
      </c>
      <c r="N318" s="15">
        <f t="shared" si="259"/>
        <v>-3.3778451504915319E-2</v>
      </c>
      <c r="O318" s="15">
        <f t="shared" si="259"/>
        <v>-1.3722070948611886E-3</v>
      </c>
      <c r="P318" s="15">
        <f t="shared" si="259"/>
        <v>-3.8852169072411957E-4</v>
      </c>
      <c r="Q318" s="5">
        <f t="shared" si="260"/>
        <v>759.24858597327386</v>
      </c>
      <c r="R318" s="5">
        <f t="shared" si="260"/>
        <v>2537.0146897269692</v>
      </c>
      <c r="S318" s="5">
        <f t="shared" si="260"/>
        <v>2071.2696436250089</v>
      </c>
      <c r="T318" s="5">
        <f t="shared" si="261"/>
        <v>8.3205132818626648</v>
      </c>
      <c r="U318" s="5">
        <f t="shared" si="261"/>
        <v>24.168909589105017</v>
      </c>
      <c r="V318" s="5">
        <f t="shared" si="261"/>
        <v>50.546640094806691</v>
      </c>
      <c r="W318" s="15">
        <f t="shared" si="262"/>
        <v>-1.0734613539272964E-2</v>
      </c>
      <c r="X318" s="15">
        <f t="shared" si="262"/>
        <v>-1.217998157191269E-2</v>
      </c>
      <c r="Y318" s="15">
        <f t="shared" si="262"/>
        <v>-9.7425357312937999E-3</v>
      </c>
      <c r="Z318" s="5">
        <f t="shared" ref="Z318:AB346" si="267">Q317*AC318*(1-BE317)</f>
        <v>379.34727030535595</v>
      </c>
      <c r="AA318" s="5">
        <f t="shared" si="267"/>
        <v>5448.052224199072</v>
      </c>
      <c r="AB318" s="5">
        <f t="shared" si="267"/>
        <v>51704.420101382333</v>
      </c>
      <c r="AC318" s="16">
        <f t="shared" si="251"/>
        <v>0.79930312119026536</v>
      </c>
      <c r="AD318" s="16">
        <f t="shared" si="251"/>
        <v>3.1078779508293817</v>
      </c>
      <c r="AE318" s="16">
        <f t="shared" si="251"/>
        <v>30.170480116586482</v>
      </c>
      <c r="AF318" s="15">
        <f t="shared" si="220"/>
        <v>-4.0504037456468023E-3</v>
      </c>
      <c r="AG318" s="15">
        <f t="shared" si="220"/>
        <v>2.9673830763510267E-4</v>
      </c>
      <c r="AH318" s="15">
        <f t="shared" si="220"/>
        <v>9.7937136394747881E-3</v>
      </c>
      <c r="AI318" s="1">
        <f t="shared" si="252"/>
        <v>230233.70908685433</v>
      </c>
      <c r="AJ318" s="1">
        <f t="shared" si="252"/>
        <v>212221.75802655428</v>
      </c>
      <c r="AK318" s="1">
        <f t="shared" si="252"/>
        <v>82100.363866481799</v>
      </c>
      <c r="AL318" s="14">
        <f t="shared" si="263"/>
        <v>100.4412800630875</v>
      </c>
      <c r="AM318" s="14">
        <f t="shared" si="263"/>
        <v>25.17334476841355</v>
      </c>
      <c r="AN318" s="14">
        <f t="shared" si="263"/>
        <v>7.8017469597305205</v>
      </c>
      <c r="AO318" s="11">
        <f t="shared" si="264"/>
        <v>1.4816077948089014E-3</v>
      </c>
      <c r="AP318" s="11">
        <f t="shared" si="264"/>
        <v>1.8664350525398068E-3</v>
      </c>
      <c r="AQ318" s="11">
        <f t="shared" si="264"/>
        <v>1.6930920887636548E-3</v>
      </c>
      <c r="AR318" s="1">
        <f t="shared" ref="AR318:AR346" si="268">MAX(0.3*B318,AL318*AI318^$AR$5*B318^(1-$AR$5)*(1-BI317+BU317/100))</f>
        <v>91250.210203775467</v>
      </c>
      <c r="AS318" s="1">
        <f t="shared" si="265"/>
        <v>104970.17585231141</v>
      </c>
      <c r="AT318" s="1">
        <f t="shared" si="266"/>
        <v>40977.395129331599</v>
      </c>
      <c r="AU318" s="1">
        <f t="shared" si="221"/>
        <v>18250.042040755096</v>
      </c>
      <c r="AV318" s="1">
        <f t="shared" si="221"/>
        <v>20994.035170462284</v>
      </c>
      <c r="AW318" s="1">
        <f t="shared" si="221"/>
        <v>8195.4790258663197</v>
      </c>
      <c r="AX318" s="1">
        <f t="shared" si="222"/>
        <v>62639.276769130258</v>
      </c>
      <c r="AY318" s="1">
        <f t="shared" si="222"/>
        <v>28330.407612427505</v>
      </c>
      <c r="AZ318" s="1">
        <f t="shared" si="222"/>
        <v>7501.6577631472946</v>
      </c>
      <c r="BA318" s="1">
        <f t="shared" si="223"/>
        <v>12872.077828183745</v>
      </c>
      <c r="BB318" s="1">
        <f t="shared" si="223"/>
        <v>30387.753533322972</v>
      </c>
      <c r="BC318" s="1">
        <f t="shared" si="223"/>
        <v>38992.592062096977</v>
      </c>
      <c r="BD318" s="1">
        <f t="shared" si="224"/>
        <v>41.303033855229472</v>
      </c>
      <c r="BE318" s="2">
        <f t="shared" si="253"/>
        <v>0.40250950903973925</v>
      </c>
      <c r="BF318" s="2">
        <f t="shared" si="253"/>
        <v>0.31839023806359795</v>
      </c>
      <c r="BG318" s="2">
        <f t="shared" si="253"/>
        <v>0.18099193288069168</v>
      </c>
      <c r="BH318" s="2">
        <f t="shared" si="217"/>
        <v>0.19546366758057998</v>
      </c>
      <c r="BI318" s="2">
        <f t="shared" si="225"/>
        <v>1.6201390486741196E-2</v>
      </c>
      <c r="BJ318" s="2">
        <f t="shared" si="225"/>
        <v>1.0137234369419459E-2</v>
      </c>
      <c r="BK318" s="2">
        <f t="shared" si="225"/>
        <v>3.2758079767888806E-3</v>
      </c>
      <c r="BL318" s="2">
        <f t="shared" si="218"/>
        <v>1478.3802875085821</v>
      </c>
      <c r="BM318" s="2">
        <f t="shared" si="218"/>
        <v>1064.1072744140558</v>
      </c>
      <c r="BN318" s="2">
        <f t="shared" si="218"/>
        <v>134.23407783269428</v>
      </c>
      <c r="BO318" s="2">
        <f t="shared" si="226"/>
        <v>19364.355662467042</v>
      </c>
      <c r="BP318" s="2">
        <f t="shared" si="226"/>
        <v>1226.914790968566</v>
      </c>
      <c r="BQ318" s="2">
        <f t="shared" si="226"/>
        <v>28.688371068976686</v>
      </c>
      <c r="BR318" s="11">
        <f t="shared" si="227"/>
        <v>1.6072581765846999E-2</v>
      </c>
      <c r="BS318" s="17">
        <f t="shared" si="215"/>
        <v>1.3918758821694754E-4</v>
      </c>
      <c r="BT318" s="17">
        <f t="shared" si="216"/>
        <v>5.0214974995346925E-4</v>
      </c>
      <c r="BU318" s="12">
        <f>(BU$3*temphigh!$I428+BU$4*temphigh!$I428^2+BU$5*temphigh!$I428^6)*(K318/K$56)^$BW$1</f>
        <v>-72.236126827169272</v>
      </c>
      <c r="BV318" s="12">
        <f>(BV$3*temphigh!$I428+BV$4*temphigh!$I428^2+BV$5*temphigh!$I428^6)*(L318/L$56)^$BW$1</f>
        <v>-39.292849442010187</v>
      </c>
      <c r="BW318" s="12">
        <f>(BW$3*temphigh!$I428+BW$4*temphigh!$I428^2+BW$5*temphigh!$I428^6)*(M318/M$56)^$BW$1</f>
        <v>-32.959190733180982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>
      <c r="A319" s="2">
        <f t="shared" si="254"/>
        <v>2273</v>
      </c>
      <c r="B319" s="5">
        <f t="shared" si="255"/>
        <v>1165.4056742589771</v>
      </c>
      <c r="C319" s="5">
        <f t="shared" si="255"/>
        <v>2964.1699043530903</v>
      </c>
      <c r="D319" s="5">
        <f t="shared" si="255"/>
        <v>4369.9563334377472</v>
      </c>
      <c r="E319" s="15">
        <f t="shared" si="256"/>
        <v>5.6876932128206659E-9</v>
      </c>
      <c r="F319" s="15">
        <f t="shared" si="256"/>
        <v>1.120513702025892E-8</v>
      </c>
      <c r="G319" s="15">
        <f t="shared" si="256"/>
        <v>2.2874888636174622E-8</v>
      </c>
      <c r="H319" s="5">
        <f t="shared" si="257"/>
        <v>87844.011386517232</v>
      </c>
      <c r="I319" s="5">
        <f t="shared" si="257"/>
        <v>104822.90836267002</v>
      </c>
      <c r="J319" s="5">
        <f t="shared" si="257"/>
        <v>40960.613084042197</v>
      </c>
      <c r="K319" s="5">
        <f t="shared" si="258"/>
        <v>75376.337464954282</v>
      </c>
      <c r="L319" s="5">
        <f t="shared" si="258"/>
        <v>35363.326578793698</v>
      </c>
      <c r="M319" s="5">
        <f t="shared" si="258"/>
        <v>9373.231666097543</v>
      </c>
      <c r="N319" s="15">
        <f t="shared" si="259"/>
        <v>-3.7328125702740467E-2</v>
      </c>
      <c r="O319" s="15">
        <f t="shared" si="259"/>
        <v>-1.4029572018974257E-3</v>
      </c>
      <c r="P319" s="15">
        <f t="shared" si="259"/>
        <v>-4.0956684059267889E-4</v>
      </c>
      <c r="Q319" s="5">
        <f t="shared" si="260"/>
        <v>723.06125646717499</v>
      </c>
      <c r="R319" s="5">
        <f t="shared" si="260"/>
        <v>2502.5979550590209</v>
      </c>
      <c r="S319" s="5">
        <f t="shared" si="260"/>
        <v>2050.250213468822</v>
      </c>
      <c r="T319" s="5">
        <f t="shared" si="261"/>
        <v>8.2311957873334816</v>
      </c>
      <c r="U319" s="5">
        <f t="shared" si="261"/>
        <v>23.874532715696493</v>
      </c>
      <c r="V319" s="5">
        <f t="shared" si="261"/>
        <v>50.05418764758619</v>
      </c>
      <c r="W319" s="15">
        <f t="shared" si="262"/>
        <v>-1.0734613539272964E-2</v>
      </c>
      <c r="X319" s="15">
        <f t="shared" si="262"/>
        <v>-1.217998157191269E-2</v>
      </c>
      <c r="Y319" s="15">
        <f t="shared" si="262"/>
        <v>-9.7425357312937999E-3</v>
      </c>
      <c r="Z319" s="5">
        <f t="shared" si="267"/>
        <v>361.13024155897602</v>
      </c>
      <c r="AA319" s="5">
        <f t="shared" si="267"/>
        <v>5375.9050755135422</v>
      </c>
      <c r="AB319" s="5">
        <f t="shared" si="267"/>
        <v>51682.046661304943</v>
      </c>
      <c r="AC319" s="16">
        <f t="shared" si="251"/>
        <v>0.79606562083428911</v>
      </c>
      <c r="AD319" s="16">
        <f t="shared" si="251"/>
        <v>3.1088001772728471</v>
      </c>
      <c r="AE319" s="16">
        <f t="shared" si="251"/>
        <v>30.465961159213798</v>
      </c>
      <c r="AF319" s="15">
        <f t="shared" si="220"/>
        <v>-4.0504037456468023E-3</v>
      </c>
      <c r="AG319" s="15">
        <f t="shared" si="220"/>
        <v>2.9673830763510267E-4</v>
      </c>
      <c r="AH319" s="15">
        <f t="shared" si="220"/>
        <v>9.7937136394747881E-3</v>
      </c>
      <c r="AI319" s="1">
        <f t="shared" si="252"/>
        <v>225460.38021892399</v>
      </c>
      <c r="AJ319" s="1">
        <f t="shared" si="252"/>
        <v>211993.61739436112</v>
      </c>
      <c r="AK319" s="1">
        <f t="shared" si="252"/>
        <v>82085.806505699933</v>
      </c>
      <c r="AL319" s="14">
        <f t="shared" si="263"/>
        <v>100.58860650071493</v>
      </c>
      <c r="AM319" s="14">
        <f t="shared" si="263"/>
        <v>25.219859337348332</v>
      </c>
      <c r="AN319" s="14">
        <f t="shared" si="263"/>
        <v>7.8148239450260153</v>
      </c>
      <c r="AO319" s="11">
        <f t="shared" si="264"/>
        <v>1.4667917168608123E-3</v>
      </c>
      <c r="AP319" s="11">
        <f t="shared" si="264"/>
        <v>1.8477707020144087E-3</v>
      </c>
      <c r="AQ319" s="11">
        <f t="shared" si="264"/>
        <v>1.6761611678760182E-3</v>
      </c>
      <c r="AR319" s="1">
        <f t="shared" si="268"/>
        <v>87844.011386517232</v>
      </c>
      <c r="AS319" s="1">
        <f t="shared" si="265"/>
        <v>104822.90836267002</v>
      </c>
      <c r="AT319" s="1">
        <f t="shared" si="266"/>
        <v>40960.613084042197</v>
      </c>
      <c r="AU319" s="1">
        <f t="shared" si="221"/>
        <v>17568.802277303446</v>
      </c>
      <c r="AV319" s="1">
        <f t="shared" si="221"/>
        <v>20964.581672534005</v>
      </c>
      <c r="AW319" s="1">
        <f t="shared" si="221"/>
        <v>8192.1226168084395</v>
      </c>
      <c r="AX319" s="1">
        <f t="shared" si="222"/>
        <v>60301.069971963414</v>
      </c>
      <c r="AY319" s="1">
        <f t="shared" si="222"/>
        <v>28290.661263034963</v>
      </c>
      <c r="AZ319" s="1">
        <f t="shared" si="222"/>
        <v>7498.5853328780331</v>
      </c>
      <c r="BA319" s="1">
        <f t="shared" si="223"/>
        <v>12827.742771824966</v>
      </c>
      <c r="BB319" s="1">
        <f t="shared" si="223"/>
        <v>30383.592350404258</v>
      </c>
      <c r="BC319" s="1">
        <f t="shared" si="223"/>
        <v>38990.802798219898</v>
      </c>
      <c r="BD319" s="1">
        <f t="shared" si="224"/>
        <v>40.075517478052539</v>
      </c>
      <c r="BE319" s="2">
        <f t="shared" si="253"/>
        <v>0.40250950903973925</v>
      </c>
      <c r="BF319" s="2">
        <f t="shared" si="253"/>
        <v>0.31839023806359795</v>
      </c>
      <c r="BG319" s="2">
        <f t="shared" si="253"/>
        <v>0.18099193288069168</v>
      </c>
      <c r="BH319" s="2">
        <f t="shared" si="217"/>
        <v>0.19524916085754954</v>
      </c>
      <c r="BI319" s="2">
        <f t="shared" si="225"/>
        <v>1.6201390486741196E-2</v>
      </c>
      <c r="BJ319" s="2">
        <f t="shared" si="225"/>
        <v>1.0137234369419459E-2</v>
      </c>
      <c r="BK319" s="2">
        <f t="shared" si="225"/>
        <v>3.2758079767888806E-3</v>
      </c>
      <c r="BL319" s="2">
        <f t="shared" si="218"/>
        <v>1423.1951303947055</v>
      </c>
      <c r="BM319" s="2">
        <f t="shared" si="218"/>
        <v>1062.614389356565</v>
      </c>
      <c r="BN319" s="2">
        <f t="shared" si="218"/>
        <v>134.17910307486844</v>
      </c>
      <c r="BO319" s="2">
        <f t="shared" si="226"/>
        <v>19581.882559948393</v>
      </c>
      <c r="BP319" s="2">
        <f t="shared" si="226"/>
        <v>1241.636162815656</v>
      </c>
      <c r="BQ319" s="2">
        <f t="shared" si="226"/>
        <v>28.68903618559505</v>
      </c>
      <c r="BR319" s="11">
        <f t="shared" si="227"/>
        <v>1.4948205766631334E-2</v>
      </c>
      <c r="BS319" s="17">
        <f t="shared" ref="BS319:BS346" si="269">BS318/(1+BR318)</f>
        <v>1.3698587159497155E-4</v>
      </c>
      <c r="BT319" s="17">
        <f t="shared" ref="BT319:BT346" si="270">BT318/(1+BR$5)</f>
        <v>4.8752402908103806E-4</v>
      </c>
      <c r="BU319" s="12">
        <f>(BU$3*temphigh!$I429+BU$4*temphigh!$I429^2+BU$5*temphigh!$I429^6)*(K319/K$56)^$BW$1</f>
        <v>-73.253044839188448</v>
      </c>
      <c r="BV319" s="12">
        <f>(BV$3*temphigh!$I429+BV$4*temphigh!$I429^2+BV$5*temphigh!$I429^6)*(L319/L$56)^$BW$1</f>
        <v>-39.474075653855898</v>
      </c>
      <c r="BW319" s="12">
        <f>(BW$3*temphigh!$I429+BW$4*temphigh!$I429^2+BW$5*temphigh!$I429^6)*(M319/M$56)^$BW$1</f>
        <v>-33.095706162162344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>
      <c r="A320" s="2">
        <f t="shared" si="254"/>
        <v>2274</v>
      </c>
      <c r="B320" s="5">
        <f t="shared" si="255"/>
        <v>1165.4056805560235</v>
      </c>
      <c r="C320" s="5">
        <f t="shared" si="255"/>
        <v>2964.1699359063236</v>
      </c>
      <c r="D320" s="5">
        <f t="shared" si="255"/>
        <v>4369.9564284018988</v>
      </c>
      <c r="E320" s="15">
        <f t="shared" si="256"/>
        <v>5.4033085521796321E-9</v>
      </c>
      <c r="F320" s="15">
        <f t="shared" si="256"/>
        <v>1.0644880169245973E-8</v>
      </c>
      <c r="G320" s="15">
        <f t="shared" si="256"/>
        <v>2.173114420436589E-8</v>
      </c>
      <c r="H320" s="5">
        <f t="shared" si="257"/>
        <v>84173.081846961606</v>
      </c>
      <c r="I320" s="5">
        <f t="shared" si="257"/>
        <v>104672.64176764297</v>
      </c>
      <c r="J320" s="5">
        <f t="shared" si="257"/>
        <v>40942.984943211108</v>
      </c>
      <c r="K320" s="5">
        <f t="shared" si="258"/>
        <v>72226.421452486844</v>
      </c>
      <c r="L320" s="5">
        <f t="shared" si="258"/>
        <v>35312.631877037878</v>
      </c>
      <c r="M320" s="5">
        <f t="shared" si="258"/>
        <v>9369.1975226819432</v>
      </c>
      <c r="N320" s="15">
        <f t="shared" si="259"/>
        <v>-4.1789189000221327E-2</v>
      </c>
      <c r="O320" s="15">
        <f t="shared" si="259"/>
        <v>-1.4335388285054984E-3</v>
      </c>
      <c r="P320" s="15">
        <f t="shared" si="259"/>
        <v>-4.3038981210619109E-4</v>
      </c>
      <c r="Q320" s="5">
        <f t="shared" si="260"/>
        <v>685.40769213517979</v>
      </c>
      <c r="R320" s="5">
        <f t="shared" si="260"/>
        <v>2468.5725095742564</v>
      </c>
      <c r="S320" s="5">
        <f t="shared" si="260"/>
        <v>2029.4018116829063</v>
      </c>
      <c r="T320" s="5">
        <f t="shared" si="261"/>
        <v>8.1428370815903648</v>
      </c>
      <c r="U320" s="5">
        <f t="shared" si="261"/>
        <v>23.583741347181284</v>
      </c>
      <c r="V320" s="5">
        <f t="shared" si="261"/>
        <v>49.566532935928699</v>
      </c>
      <c r="W320" s="15">
        <f t="shared" si="262"/>
        <v>-1.0734613539272964E-2</v>
      </c>
      <c r="X320" s="15">
        <f t="shared" si="262"/>
        <v>-1.217998157191269E-2</v>
      </c>
      <c r="Y320" s="15">
        <f t="shared" si="262"/>
        <v>-9.7425357312937999E-3</v>
      </c>
      <c r="Z320" s="5">
        <f t="shared" si="267"/>
        <v>342.52503393421756</v>
      </c>
      <c r="AA320" s="5">
        <f t="shared" si="267"/>
        <v>5304.5500051121744</v>
      </c>
      <c r="AB320" s="5">
        <f t="shared" si="267"/>
        <v>51658.595232098538</v>
      </c>
      <c r="AC320" s="16">
        <f t="shared" si="251"/>
        <v>0.79284123366188131</v>
      </c>
      <c r="AD320" s="16">
        <f t="shared" si="251"/>
        <v>3.1097226773762268</v>
      </c>
      <c r="AE320" s="16">
        <f t="shared" si="251"/>
        <v>30.764336058558499</v>
      </c>
      <c r="AF320" s="15">
        <f t="shared" si="220"/>
        <v>-4.0504037456468023E-3</v>
      </c>
      <c r="AG320" s="15">
        <f t="shared" si="220"/>
        <v>2.9673830763510267E-4</v>
      </c>
      <c r="AH320" s="15">
        <f t="shared" si="220"/>
        <v>9.7937136394747881E-3</v>
      </c>
      <c r="AI320" s="1">
        <f t="shared" si="252"/>
        <v>220483.14447433504</v>
      </c>
      <c r="AJ320" s="1">
        <f t="shared" si="252"/>
        <v>211758.83732745901</v>
      </c>
      <c r="AK320" s="1">
        <f t="shared" si="252"/>
        <v>82069.348471938385</v>
      </c>
      <c r="AL320" s="14">
        <f t="shared" si="263"/>
        <v>100.7346736101925</v>
      </c>
      <c r="AM320" s="14">
        <f t="shared" si="263"/>
        <v>25.265993849368886</v>
      </c>
      <c r="AN320" s="14">
        <f t="shared" si="263"/>
        <v>7.8277918604121517</v>
      </c>
      <c r="AO320" s="11">
        <f t="shared" si="264"/>
        <v>1.4521237996922042E-3</v>
      </c>
      <c r="AP320" s="11">
        <f t="shared" si="264"/>
        <v>1.8292929949942647E-3</v>
      </c>
      <c r="AQ320" s="11">
        <f t="shared" si="264"/>
        <v>1.6593995561972579E-3</v>
      </c>
      <c r="AR320" s="1">
        <f t="shared" si="268"/>
        <v>84173.081846961606</v>
      </c>
      <c r="AS320" s="1">
        <f t="shared" si="265"/>
        <v>104672.64176764297</v>
      </c>
      <c r="AT320" s="1">
        <f t="shared" si="266"/>
        <v>40942.984943211108</v>
      </c>
      <c r="AU320" s="1">
        <f t="shared" si="221"/>
        <v>16834.616369392323</v>
      </c>
      <c r="AV320" s="1">
        <f t="shared" si="221"/>
        <v>20934.528353528596</v>
      </c>
      <c r="AW320" s="1">
        <f t="shared" si="221"/>
        <v>8188.5969886422217</v>
      </c>
      <c r="AX320" s="1">
        <f t="shared" si="222"/>
        <v>57781.137161989478</v>
      </c>
      <c r="AY320" s="1">
        <f t="shared" si="222"/>
        <v>28250.1055016303</v>
      </c>
      <c r="AZ320" s="1">
        <f t="shared" si="222"/>
        <v>7495.3580181455554</v>
      </c>
      <c r="BA320" s="1">
        <f t="shared" si="223"/>
        <v>12777.994618798766</v>
      </c>
      <c r="BB320" s="1">
        <f t="shared" si="223"/>
        <v>30379.340372488263</v>
      </c>
      <c r="BC320" s="1">
        <f t="shared" si="223"/>
        <v>38988.922455957072</v>
      </c>
      <c r="BD320" s="1">
        <f t="shared" si="224"/>
        <v>38.881819810299682</v>
      </c>
      <c r="BE320" s="2">
        <f t="shared" si="253"/>
        <v>0.40250950903973925</v>
      </c>
      <c r="BF320" s="2">
        <f t="shared" si="253"/>
        <v>0.31839023806359795</v>
      </c>
      <c r="BG320" s="2">
        <f t="shared" si="253"/>
        <v>0.18099193288069168</v>
      </c>
      <c r="BH320" s="2">
        <f t="shared" si="217"/>
        <v>0.19503437391564957</v>
      </c>
      <c r="BI320" s="2">
        <f t="shared" si="225"/>
        <v>1.6201390486741196E-2</v>
      </c>
      <c r="BJ320" s="2">
        <f t="shared" si="225"/>
        <v>1.0137234369419459E-2</v>
      </c>
      <c r="BK320" s="2">
        <f t="shared" si="225"/>
        <v>3.2758079767888806E-3</v>
      </c>
      <c r="BL320" s="2">
        <f t="shared" si="218"/>
        <v>1363.7209674750518</v>
      </c>
      <c r="BM320" s="2">
        <f t="shared" si="218"/>
        <v>1061.0911016648811</v>
      </c>
      <c r="BN320" s="2">
        <f t="shared" si="218"/>
        <v>134.12135667051797</v>
      </c>
      <c r="BO320" s="2">
        <f t="shared" si="226"/>
        <v>19782.767676530821</v>
      </c>
      <c r="BP320" s="2">
        <f t="shared" si="226"/>
        <v>1256.5343827102183</v>
      </c>
      <c r="BQ320" s="2">
        <f t="shared" si="226"/>
        <v>28.689707683620274</v>
      </c>
      <c r="BR320" s="11">
        <f t="shared" si="227"/>
        <v>1.3568598188927722E-2</v>
      </c>
      <c r="BS320" s="17">
        <f t="shared" si="269"/>
        <v>1.3496833711972584E-4</v>
      </c>
      <c r="BT320" s="17">
        <f t="shared" si="270"/>
        <v>4.7332430007867774E-4</v>
      </c>
      <c r="BU320" s="12">
        <f>(BU$3*temphigh!$I430+BU$4*temphigh!$I430^2+BU$5*temphigh!$I430^6)*(K320/K$56)^$BW$1</f>
        <v>-74.367880091289351</v>
      </c>
      <c r="BV320" s="12">
        <f>(BV$3*temphigh!$I430+BV$4*temphigh!$I430^2+BV$5*temphigh!$I430^6)*(L320/L$56)^$BW$1</f>
        <v>-39.655092022102778</v>
      </c>
      <c r="BW320" s="12">
        <f>(BW$3*temphigh!$I430+BW$4*temphigh!$I430^2+BW$5*temphigh!$I430^6)*(M320/M$56)^$BW$1</f>
        <v>-33.231905984803632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>
      <c r="A321" s="2">
        <f t="shared" si="254"/>
        <v>2275</v>
      </c>
      <c r="B321" s="5">
        <f t="shared" si="255"/>
        <v>1165.4056865382177</v>
      </c>
      <c r="C321" s="5">
        <f t="shared" si="255"/>
        <v>2964.1699658818952</v>
      </c>
      <c r="D321" s="5">
        <f t="shared" si="255"/>
        <v>4369.9565186178443</v>
      </c>
      <c r="E321" s="15">
        <f t="shared" si="256"/>
        <v>5.1331431245706503E-9</v>
      </c>
      <c r="F321" s="15">
        <f t="shared" si="256"/>
        <v>1.0112636160783674E-8</v>
      </c>
      <c r="G321" s="15">
        <f t="shared" si="256"/>
        <v>2.0644586994147596E-8</v>
      </c>
      <c r="H321" s="5">
        <f t="shared" si="257"/>
        <v>80169.477243833651</v>
      </c>
      <c r="I321" s="5">
        <f t="shared" si="257"/>
        <v>104519.40691873665</v>
      </c>
      <c r="J321" s="5">
        <f t="shared" si="257"/>
        <v>40924.52084726921</v>
      </c>
      <c r="K321" s="5">
        <f t="shared" si="258"/>
        <v>68791.046903137467</v>
      </c>
      <c r="L321" s="5">
        <f t="shared" si="258"/>
        <v>35260.935817369769</v>
      </c>
      <c r="M321" s="5">
        <f t="shared" si="258"/>
        <v>9364.9720936383728</v>
      </c>
      <c r="N321" s="15">
        <f t="shared" si="259"/>
        <v>-4.756395900922894E-2</v>
      </c>
      <c r="O321" s="15">
        <f t="shared" si="259"/>
        <v>-1.4639537446010653E-3</v>
      </c>
      <c r="P321" s="15">
        <f t="shared" si="259"/>
        <v>-4.5099156393502149E-4</v>
      </c>
      <c r="Q321" s="5">
        <f t="shared" si="260"/>
        <v>645.79936133673743</v>
      </c>
      <c r="R321" s="5">
        <f t="shared" si="260"/>
        <v>2434.9355074958257</v>
      </c>
      <c r="S321" s="5">
        <f t="shared" si="260"/>
        <v>2008.7240071803803</v>
      </c>
      <c r="T321" s="5">
        <f t="shared" si="261"/>
        <v>8.0554268724062315</v>
      </c>
      <c r="U321" s="5">
        <f t="shared" si="261"/>
        <v>23.296491812175862</v>
      </c>
      <c r="V321" s="5">
        <f t="shared" si="261"/>
        <v>49.083629217724059</v>
      </c>
      <c r="W321" s="15">
        <f t="shared" si="262"/>
        <v>-1.0734613539272964E-2</v>
      </c>
      <c r="X321" s="15">
        <f t="shared" si="262"/>
        <v>-1.217998157191269E-2</v>
      </c>
      <c r="Y321" s="15">
        <f t="shared" si="262"/>
        <v>-9.7425357312937999E-3</v>
      </c>
      <c r="Z321" s="5">
        <f t="shared" si="267"/>
        <v>323.37285464033295</v>
      </c>
      <c r="AA321" s="5">
        <f t="shared" si="267"/>
        <v>5233.9817432222399</v>
      </c>
      <c r="AB321" s="5">
        <f t="shared" si="267"/>
        <v>51634.078747344167</v>
      </c>
      <c r="AC321" s="16">
        <f t="shared" si="251"/>
        <v>0.78962990655935394</v>
      </c>
      <c r="AD321" s="16">
        <f t="shared" si="251"/>
        <v>3.110645451220726</v>
      </c>
      <c r="AE321" s="16">
        <f t="shared" si="251"/>
        <v>31.065633156224589</v>
      </c>
      <c r="AF321" s="15">
        <f t="shared" si="220"/>
        <v>-4.0504037456468023E-3</v>
      </c>
      <c r="AG321" s="15">
        <f t="shared" si="220"/>
        <v>2.9673830763510267E-4</v>
      </c>
      <c r="AH321" s="15">
        <f t="shared" si="220"/>
        <v>9.7937136394747881E-3</v>
      </c>
      <c r="AI321" s="1">
        <f t="shared" si="252"/>
        <v>215269.44639629385</v>
      </c>
      <c r="AJ321" s="1">
        <f t="shared" si="252"/>
        <v>211517.48194824171</v>
      </c>
      <c r="AK321" s="1">
        <f t="shared" si="252"/>
        <v>82051.010613386767</v>
      </c>
      <c r="AL321" s="14">
        <f t="shared" si="263"/>
        <v>100.87949003502605</v>
      </c>
      <c r="AM321" s="14">
        <f t="shared" si="263"/>
        <v>25.311750565873506</v>
      </c>
      <c r="AN321" s="14">
        <f t="shared" si="263"/>
        <v>7.840651400407932</v>
      </c>
      <c r="AO321" s="11">
        <f t="shared" si="264"/>
        <v>1.4376025616952821E-3</v>
      </c>
      <c r="AP321" s="11">
        <f t="shared" si="264"/>
        <v>1.811000065044322E-3</v>
      </c>
      <c r="AQ321" s="11">
        <f t="shared" si="264"/>
        <v>1.6428055606352854E-3</v>
      </c>
      <c r="AR321" s="1">
        <f t="shared" si="268"/>
        <v>80169.477243833651</v>
      </c>
      <c r="AS321" s="1">
        <f t="shared" si="265"/>
        <v>104519.40691873665</v>
      </c>
      <c r="AT321" s="1">
        <f t="shared" si="266"/>
        <v>40924.52084726921</v>
      </c>
      <c r="AU321" s="1">
        <f t="shared" si="221"/>
        <v>16033.895448766731</v>
      </c>
      <c r="AV321" s="1">
        <f t="shared" si="221"/>
        <v>20903.881383747332</v>
      </c>
      <c r="AW321" s="1">
        <f t="shared" si="221"/>
        <v>8184.9041694538428</v>
      </c>
      <c r="AX321" s="1">
        <f t="shared" si="222"/>
        <v>55032.837522509973</v>
      </c>
      <c r="AY321" s="1">
        <f t="shared" si="222"/>
        <v>28208.748653895818</v>
      </c>
      <c r="AZ321" s="1">
        <f t="shared" si="222"/>
        <v>7491.9776749106986</v>
      </c>
      <c r="BA321" s="1">
        <f t="shared" si="223"/>
        <v>12721.201758278412</v>
      </c>
      <c r="BB321" s="1">
        <f t="shared" si="223"/>
        <v>30374.998092532776</v>
      </c>
      <c r="BC321" s="1">
        <f t="shared" si="223"/>
        <v>38986.952002798811</v>
      </c>
      <c r="BD321" s="1">
        <f t="shared" si="224"/>
        <v>37.720340193555117</v>
      </c>
      <c r="BE321" s="2">
        <f t="shared" si="253"/>
        <v>0.40250950903973925</v>
      </c>
      <c r="BF321" s="2">
        <f t="shared" si="253"/>
        <v>0.31839023806359795</v>
      </c>
      <c r="BG321" s="2">
        <f t="shared" si="253"/>
        <v>0.18099193288069168</v>
      </c>
      <c r="BH321" s="2">
        <f t="shared" si="217"/>
        <v>0.19481870632522966</v>
      </c>
      <c r="BI321" s="2">
        <f t="shared" si="225"/>
        <v>1.6201390486741196E-2</v>
      </c>
      <c r="BJ321" s="2">
        <f t="shared" si="225"/>
        <v>1.0137234369419459E-2</v>
      </c>
      <c r="BK321" s="2">
        <f t="shared" si="225"/>
        <v>3.2758079767888806E-3</v>
      </c>
      <c r="BL321" s="2">
        <f t="shared" si="218"/>
        <v>1298.8570059452613</v>
      </c>
      <c r="BM321" s="2">
        <f t="shared" si="218"/>
        <v>1059.5377240879552</v>
      </c>
      <c r="BN321" s="2">
        <f t="shared" si="218"/>
        <v>134.06087183774733</v>
      </c>
      <c r="BO321" s="2">
        <f t="shared" si="226"/>
        <v>19957.752459635962</v>
      </c>
      <c r="BP321" s="2">
        <f t="shared" si="226"/>
        <v>1271.6115754211801</v>
      </c>
      <c r="BQ321" s="2">
        <f t="shared" si="226"/>
        <v>28.690385536294286</v>
      </c>
      <c r="BR321" s="11">
        <f t="shared" si="227"/>
        <v>1.1829799543401992E-2</v>
      </c>
      <c r="BS321" s="17">
        <f t="shared" si="269"/>
        <v>1.3316152193437226E-4</v>
      </c>
      <c r="BT321" s="17">
        <f t="shared" si="270"/>
        <v>4.5953815541619196E-4</v>
      </c>
      <c r="BU321" s="12">
        <f>(BU$3*temphigh!$I431+BU$4*temphigh!$I431^2+BU$5*temphigh!$I431^6)*(K321/K$56)^$BW$1</f>
        <v>-75.611140552483207</v>
      </c>
      <c r="BV321" s="12">
        <f>(BV$3*temphigh!$I431+BV$4*temphigh!$I431^2+BV$5*temphigh!$I431^6)*(L321/L$56)^$BW$1</f>
        <v>-39.835900429618611</v>
      </c>
      <c r="BW321" s="12">
        <f>(BW$3*temphigh!$I431+BW$4*temphigh!$I431^2+BW$5*temphigh!$I431^6)*(M321/M$56)^$BW$1</f>
        <v>-33.3677905106398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>
      <c r="A322" s="2">
        <f t="shared" si="254"/>
        <v>2276</v>
      </c>
      <c r="B322" s="5">
        <f t="shared" si="255"/>
        <v>1165.4056922213019</v>
      </c>
      <c r="C322" s="5">
        <f t="shared" si="255"/>
        <v>2964.1699943586887</v>
      </c>
      <c r="D322" s="5">
        <f t="shared" si="255"/>
        <v>4369.9566043229952</v>
      </c>
      <c r="E322" s="15">
        <f t="shared" si="256"/>
        <v>4.8764859683421175E-9</v>
      </c>
      <c r="F322" s="15">
        <f t="shared" si="256"/>
        <v>9.6070043527444895E-9</v>
      </c>
      <c r="G322" s="15">
        <f t="shared" si="256"/>
        <v>1.9612357644440214E-8</v>
      </c>
      <c r="H322" s="5">
        <f t="shared" si="257"/>
        <v>75734.226568965183</v>
      </c>
      <c r="I322" s="5">
        <f t="shared" si="257"/>
        <v>104363.23468961231</v>
      </c>
      <c r="J322" s="5">
        <f t="shared" si="257"/>
        <v>40905.230948233293</v>
      </c>
      <c r="K322" s="5">
        <f t="shared" si="258"/>
        <v>64985.289735983046</v>
      </c>
      <c r="L322" s="5">
        <f t="shared" si="258"/>
        <v>35208.248814417864</v>
      </c>
      <c r="M322" s="5">
        <f t="shared" si="258"/>
        <v>9360.5577015954004</v>
      </c>
      <c r="N322" s="15">
        <f t="shared" si="259"/>
        <v>-5.5323437256496355E-2</v>
      </c>
      <c r="O322" s="15">
        <f t="shared" si="259"/>
        <v>-1.4942031948553813E-3</v>
      </c>
      <c r="P322" s="15">
        <f t="shared" si="259"/>
        <v>-4.7137268523966824E-4</v>
      </c>
      <c r="Q322" s="5">
        <f t="shared" si="260"/>
        <v>603.52264182454292</v>
      </c>
      <c r="R322" s="5">
        <f t="shared" si="260"/>
        <v>2401.6840868299951</v>
      </c>
      <c r="S322" s="5">
        <f t="shared" si="260"/>
        <v>1988.216347924842</v>
      </c>
      <c r="T322" s="5">
        <f t="shared" si="261"/>
        <v>7.9689549780370763</v>
      </c>
      <c r="U322" s="5">
        <f t="shared" si="261"/>
        <v>23.012740971213347</v>
      </c>
      <c r="V322" s="5">
        <f t="shared" si="261"/>
        <v>48.605430206248805</v>
      </c>
      <c r="W322" s="15">
        <f t="shared" si="262"/>
        <v>-1.0734613539272964E-2</v>
      </c>
      <c r="X322" s="15">
        <f t="shared" si="262"/>
        <v>-1.217998157191269E-2</v>
      </c>
      <c r="Y322" s="15">
        <f t="shared" si="262"/>
        <v>-9.7425357312937999E-3</v>
      </c>
      <c r="Z322" s="5">
        <f t="shared" si="267"/>
        <v>303.45168786401808</v>
      </c>
      <c r="AA322" s="5">
        <f t="shared" si="267"/>
        <v>5164.1949737238056</v>
      </c>
      <c r="AB322" s="5">
        <f t="shared" si="267"/>
        <v>51608.510136271521</v>
      </c>
      <c r="AC322" s="16">
        <f t="shared" si="251"/>
        <v>0.78643158662815116</v>
      </c>
      <c r="AD322" s="16">
        <f t="shared" si="251"/>
        <v>3.111568498887574</v>
      </c>
      <c r="AE322" s="16">
        <f t="shared" si="251"/>
        <v>31.369881071385628</v>
      </c>
      <c r="AF322" s="15">
        <f t="shared" si="220"/>
        <v>-4.0504037456468023E-3</v>
      </c>
      <c r="AG322" s="15">
        <f t="shared" si="220"/>
        <v>2.9673830763510267E-4</v>
      </c>
      <c r="AH322" s="15">
        <f t="shared" si="220"/>
        <v>9.7937136394747881E-3</v>
      </c>
      <c r="AI322" s="1">
        <f t="shared" si="252"/>
        <v>209776.39720543119</v>
      </c>
      <c r="AJ322" s="1">
        <f t="shared" si="252"/>
        <v>211269.61513716486</v>
      </c>
      <c r="AK322" s="1">
        <f t="shared" si="252"/>
        <v>82030.813721501938</v>
      </c>
      <c r="AL322" s="14">
        <f t="shared" si="263"/>
        <v>101.02306440218995</v>
      </c>
      <c r="AM322" s="14">
        <f t="shared" si="263"/>
        <v>25.35713175197548</v>
      </c>
      <c r="AN322" s="14">
        <f t="shared" si="263"/>
        <v>7.8534032594703289</v>
      </c>
      <c r="AO322" s="11">
        <f t="shared" si="264"/>
        <v>1.4232265360783294E-3</v>
      </c>
      <c r="AP322" s="11">
        <f t="shared" si="264"/>
        <v>1.7928900643938788E-3</v>
      </c>
      <c r="AQ322" s="11">
        <f t="shared" si="264"/>
        <v>1.6263775050289326E-3</v>
      </c>
      <c r="AR322" s="1">
        <f t="shared" si="268"/>
        <v>75734.226568965183</v>
      </c>
      <c r="AS322" s="1">
        <f t="shared" si="265"/>
        <v>104363.23468961231</v>
      </c>
      <c r="AT322" s="1">
        <f t="shared" si="266"/>
        <v>40905.230948233293</v>
      </c>
      <c r="AU322" s="1">
        <f t="shared" si="221"/>
        <v>15146.845313793037</v>
      </c>
      <c r="AV322" s="1">
        <f t="shared" si="221"/>
        <v>20872.646937922462</v>
      </c>
      <c r="AW322" s="1">
        <f t="shared" si="221"/>
        <v>8181.0461896466586</v>
      </c>
      <c r="AX322" s="1">
        <f t="shared" si="222"/>
        <v>51988.231788786434</v>
      </c>
      <c r="AY322" s="1">
        <f t="shared" si="222"/>
        <v>28166.599051534293</v>
      </c>
      <c r="AZ322" s="1">
        <f t="shared" si="222"/>
        <v>7488.4461612763198</v>
      </c>
      <c r="BA322" s="1">
        <f t="shared" si="223"/>
        <v>12654.875468730736</v>
      </c>
      <c r="BB322" s="1">
        <f t="shared" si="223"/>
        <v>30370.565999802995</v>
      </c>
      <c r="BC322" s="1">
        <f t="shared" si="223"/>
        <v>38984.89240360813</v>
      </c>
      <c r="BD322" s="1">
        <f t="shared" si="224"/>
        <v>36.589201507446717</v>
      </c>
      <c r="BE322" s="2">
        <f t="shared" si="253"/>
        <v>0.40250950903973925</v>
      </c>
      <c r="BF322" s="2">
        <f t="shared" si="253"/>
        <v>0.31839023806359795</v>
      </c>
      <c r="BG322" s="2">
        <f t="shared" si="253"/>
        <v>0.18099193288069168</v>
      </c>
      <c r="BH322" s="2">
        <f t="shared" si="217"/>
        <v>0.19460132010961381</v>
      </c>
      <c r="BI322" s="2">
        <f t="shared" si="225"/>
        <v>1.6201390486741196E-2</v>
      </c>
      <c r="BJ322" s="2">
        <f t="shared" si="225"/>
        <v>1.0137234369419459E-2</v>
      </c>
      <c r="BK322" s="2">
        <f t="shared" si="225"/>
        <v>3.2758079767888806E-3</v>
      </c>
      <c r="BL322" s="2">
        <f t="shared" si="218"/>
        <v>1226.9997778551349</v>
      </c>
      <c r="BM322" s="2">
        <f t="shared" si="218"/>
        <v>1057.954569599327</v>
      </c>
      <c r="BN322" s="2">
        <f t="shared" si="218"/>
        <v>133.99768183261401</v>
      </c>
      <c r="BO322" s="2">
        <f t="shared" si="226"/>
        <v>20091.334187891447</v>
      </c>
      <c r="BP322" s="2">
        <f t="shared" si="226"/>
        <v>1286.8698918992418</v>
      </c>
      <c r="BQ322" s="2">
        <f t="shared" si="226"/>
        <v>28.691069727465312</v>
      </c>
      <c r="BR322" s="11">
        <f t="shared" si="227"/>
        <v>9.5636437492362114E-3</v>
      </c>
      <c r="BS322" s="17">
        <f t="shared" si="269"/>
        <v>1.3160466512694396E-4</v>
      </c>
      <c r="BT322" s="17">
        <f t="shared" si="270"/>
        <v>4.4615354894775918E-4</v>
      </c>
      <c r="BU322" s="12">
        <f>(BU$3*temphigh!$I432+BU$4*temphigh!$I432^2+BU$5*temphigh!$I432^6)*(K322/K$56)^$BW$1</f>
        <v>-77.029817145954041</v>
      </c>
      <c r="BV322" s="12">
        <f>(BV$3*temphigh!$I432+BV$4*temphigh!$I432^2+BV$5*temphigh!$I432^6)*(L322/L$56)^$BW$1</f>
        <v>-40.016502615223757</v>
      </c>
      <c r="BW322" s="12">
        <f>(BW$3*temphigh!$I432+BW$4*temphigh!$I432^2+BW$5*temphigh!$I432^6)*(M322/M$56)^$BW$1</f>
        <v>-33.503359922041675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>
      <c r="A323" s="2">
        <f t="shared" si="254"/>
        <v>2277</v>
      </c>
      <c r="B323" s="5">
        <f t="shared" si="255"/>
        <v>1165.4056976202321</v>
      </c>
      <c r="C323" s="5">
        <f t="shared" si="255"/>
        <v>2964.1700214116427</v>
      </c>
      <c r="D323" s="5">
        <f t="shared" si="255"/>
        <v>4369.956685742889</v>
      </c>
      <c r="E323" s="15">
        <f t="shared" si="256"/>
        <v>4.6326616699250113E-9</v>
      </c>
      <c r="F323" s="15">
        <f t="shared" si="256"/>
        <v>9.1266541351072643E-9</v>
      </c>
      <c r="G323" s="15">
        <f t="shared" si="256"/>
        <v>1.8631739762218202E-8</v>
      </c>
      <c r="H323" s="5">
        <f t="shared" si="257"/>
        <v>70715.623537201405</v>
      </c>
      <c r="I323" s="5">
        <f t="shared" si="257"/>
        <v>104204.15604458014</v>
      </c>
      <c r="J323" s="5">
        <f t="shared" si="257"/>
        <v>40885.125428048806</v>
      </c>
      <c r="K323" s="5">
        <f t="shared" si="258"/>
        <v>60678.975297274832</v>
      </c>
      <c r="L323" s="5">
        <f t="shared" si="258"/>
        <v>35154.581313441136</v>
      </c>
      <c r="M323" s="5">
        <f t="shared" si="258"/>
        <v>9355.9566760553298</v>
      </c>
      <c r="N323" s="15">
        <f t="shared" si="259"/>
        <v>-6.6265988136754661E-2</v>
      </c>
      <c r="O323" s="15">
        <f t="shared" si="259"/>
        <v>-1.5242877105194896E-3</v>
      </c>
      <c r="P323" s="15">
        <f t="shared" si="259"/>
        <v>-4.9153327042539274E-4</v>
      </c>
      <c r="Q323" s="5">
        <f t="shared" si="260"/>
        <v>557.48034752087028</v>
      </c>
      <c r="R323" s="5">
        <f t="shared" si="260"/>
        <v>2368.8153721694548</v>
      </c>
      <c r="S323" s="5">
        <f t="shared" si="260"/>
        <v>1967.8783624264079</v>
      </c>
      <c r="T323" s="5">
        <f t="shared" si="261"/>
        <v>7.8834113260359828</v>
      </c>
      <c r="U323" s="5">
        <f t="shared" si="261"/>
        <v>22.732446210264769</v>
      </c>
      <c r="V323" s="5">
        <f t="shared" si="261"/>
        <v>48.131890065729522</v>
      </c>
      <c r="W323" s="15">
        <f t="shared" si="262"/>
        <v>-1.0734613539272964E-2</v>
      </c>
      <c r="X323" s="15">
        <f t="shared" si="262"/>
        <v>-1.217998157191269E-2</v>
      </c>
      <c r="Y323" s="15">
        <f t="shared" si="262"/>
        <v>-9.7425357312937999E-3</v>
      </c>
      <c r="Z323" s="5">
        <f t="shared" si="267"/>
        <v>282.43783510528829</v>
      </c>
      <c r="AA323" s="5">
        <f t="shared" si="267"/>
        <v>5095.1843393595655</v>
      </c>
      <c r="AB323" s="5">
        <f t="shared" si="267"/>
        <v>51581.902340444998</v>
      </c>
      <c r="AC323" s="16">
        <f t="shared" si="251"/>
        <v>0.78324622118397758</v>
      </c>
      <c r="AD323" s="16">
        <f t="shared" si="251"/>
        <v>3.1124918204580245</v>
      </c>
      <c r="AE323" s="16">
        <f t="shared" si="251"/>
        <v>31.677108703503158</v>
      </c>
      <c r="AF323" s="15">
        <f t="shared" si="220"/>
        <v>-4.0504037456468023E-3</v>
      </c>
      <c r="AG323" s="15">
        <f t="shared" si="220"/>
        <v>2.9673830763510267E-4</v>
      </c>
      <c r="AH323" s="15">
        <f t="shared" si="220"/>
        <v>9.7937136394747881E-3</v>
      </c>
      <c r="AI323" s="1">
        <f t="shared" si="252"/>
        <v>203945.60279868112</v>
      </c>
      <c r="AJ323" s="1">
        <f t="shared" si="252"/>
        <v>211015.30056137082</v>
      </c>
      <c r="AK323" s="1">
        <f t="shared" si="252"/>
        <v>82008.778538998406</v>
      </c>
      <c r="AL323" s="14">
        <f t="shared" si="263"/>
        <v>101.16540532114297</v>
      </c>
      <c r="AM323" s="14">
        <f t="shared" si="263"/>
        <v>25.402139676059324</v>
      </c>
      <c r="AN323" s="14">
        <f t="shared" si="263"/>
        <v>7.8660481318854609</v>
      </c>
      <c r="AO323" s="11">
        <f t="shared" si="264"/>
        <v>1.408994270717546E-3</v>
      </c>
      <c r="AP323" s="11">
        <f t="shared" si="264"/>
        <v>1.7749611637499401E-3</v>
      </c>
      <c r="AQ323" s="11">
        <f t="shared" si="264"/>
        <v>1.6101137299786431E-3</v>
      </c>
      <c r="AR323" s="1">
        <f t="shared" si="268"/>
        <v>70715.623537201405</v>
      </c>
      <c r="AS323" s="1">
        <f t="shared" si="265"/>
        <v>104204.15604458014</v>
      </c>
      <c r="AT323" s="1">
        <f t="shared" si="266"/>
        <v>40885.125428048806</v>
      </c>
      <c r="AU323" s="1">
        <f t="shared" si="221"/>
        <v>14143.124707440282</v>
      </c>
      <c r="AV323" s="1">
        <f t="shared" si="221"/>
        <v>20840.831208916032</v>
      </c>
      <c r="AW323" s="1">
        <f t="shared" si="221"/>
        <v>8177.0250856097618</v>
      </c>
      <c r="AX323" s="1">
        <f t="shared" si="222"/>
        <v>48543.18023781987</v>
      </c>
      <c r="AY323" s="1">
        <f t="shared" si="222"/>
        <v>28123.665050752908</v>
      </c>
      <c r="AZ323" s="1">
        <f t="shared" si="222"/>
        <v>7484.7653408442629</v>
      </c>
      <c r="BA323" s="1">
        <f t="shared" si="223"/>
        <v>12574.97104130104</v>
      </c>
      <c r="BB323" s="1">
        <f t="shared" si="223"/>
        <v>30366.044581990896</v>
      </c>
      <c r="BC323" s="1">
        <f t="shared" si="223"/>
        <v>38982.744622788487</v>
      </c>
      <c r="BD323" s="1">
        <f t="shared" si="224"/>
        <v>35.485996482460322</v>
      </c>
      <c r="BE323" s="2">
        <f t="shared" si="253"/>
        <v>0.40250950903973925</v>
      </c>
      <c r="BF323" s="2">
        <f t="shared" si="253"/>
        <v>0.31839023806359795</v>
      </c>
      <c r="BG323" s="2">
        <f t="shared" si="253"/>
        <v>0.18099193288069168</v>
      </c>
      <c r="BH323" s="2">
        <f t="shared" si="217"/>
        <v>0.19438099544688275</v>
      </c>
      <c r="BI323" s="2">
        <f t="shared" si="225"/>
        <v>1.6201390486741196E-2</v>
      </c>
      <c r="BJ323" s="2">
        <f t="shared" si="225"/>
        <v>1.0137234369419459E-2</v>
      </c>
      <c r="BK323" s="2">
        <f t="shared" si="225"/>
        <v>3.2758079767888806E-3</v>
      </c>
      <c r="BL323" s="2">
        <f t="shared" si="218"/>
        <v>1145.6914304395866</v>
      </c>
      <c r="BM323" s="2">
        <f t="shared" si="218"/>
        <v>1056.3419520914663</v>
      </c>
      <c r="BN323" s="2">
        <f t="shared" si="218"/>
        <v>133.93182000921618</v>
      </c>
      <c r="BO323" s="2">
        <f t="shared" si="226"/>
        <v>20155.735084704324</v>
      </c>
      <c r="BP323" s="2">
        <f t="shared" si="226"/>
        <v>1302.311509868568</v>
      </c>
      <c r="BQ323" s="2">
        <f t="shared" si="226"/>
        <v>28.691760255185006</v>
      </c>
      <c r="BR323" s="11">
        <f t="shared" si="227"/>
        <v>6.4808743445321226E-3</v>
      </c>
      <c r="BS323" s="17">
        <f t="shared" si="269"/>
        <v>1.3035796796148597E-4</v>
      </c>
      <c r="BT323" s="17">
        <f t="shared" si="270"/>
        <v>4.3315878538617396E-4</v>
      </c>
      <c r="BU323" s="12">
        <f>(BU$3*temphigh!$I433+BU$4*temphigh!$I433^2+BU$5*temphigh!$I433^6)*(K323/K$56)^$BW$1</f>
        <v>-78.701247312838305</v>
      </c>
      <c r="BV323" s="12">
        <f>(BV$3*temphigh!$I433+BV$4*temphigh!$I433^2+BV$5*temphigh!$I433^6)*(L323/L$56)^$BW$1</f>
        <v>-40.196900120397459</v>
      </c>
      <c r="BW323" s="12">
        <f>(BW$3*temphigh!$I433+BW$4*temphigh!$I433^2+BW$5*temphigh!$I433^6)*(M323/M$56)^$BW$1</f>
        <v>-33.638614233580057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>
      <c r="A324" s="2">
        <f t="shared" si="254"/>
        <v>2278</v>
      </c>
      <c r="B324" s="5">
        <f t="shared" si="255"/>
        <v>1165.4057027492161</v>
      </c>
      <c r="C324" s="5">
        <f t="shared" si="255"/>
        <v>2964.1700471119493</v>
      </c>
      <c r="D324" s="5">
        <f t="shared" si="255"/>
        <v>4369.95676309179</v>
      </c>
      <c r="E324" s="15">
        <f t="shared" si="256"/>
        <v>4.4010285864287604E-9</v>
      </c>
      <c r="F324" s="15">
        <f t="shared" si="256"/>
        <v>8.6703214283519008E-9</v>
      </c>
      <c r="G324" s="15">
        <f t="shared" si="256"/>
        <v>1.770015277410729E-8</v>
      </c>
      <c r="H324" s="5">
        <f t="shared" si="257"/>
        <v>64865.293037382951</v>
      </c>
      <c r="I324" s="5">
        <f t="shared" si="257"/>
        <v>104042.20213672557</v>
      </c>
      <c r="J324" s="5">
        <f t="shared" si="257"/>
        <v>40864.214524812116</v>
      </c>
      <c r="K324" s="5">
        <f t="shared" si="258"/>
        <v>55658.980288464685</v>
      </c>
      <c r="L324" s="5">
        <f t="shared" si="258"/>
        <v>35099.943823430767</v>
      </c>
      <c r="M324" s="5">
        <f t="shared" si="258"/>
        <v>9351.1713593935565</v>
      </c>
      <c r="N324" s="15">
        <f t="shared" si="259"/>
        <v>-8.2730385347090762E-2</v>
      </c>
      <c r="O324" s="15">
        <f t="shared" si="259"/>
        <v>-1.55420681939622E-3</v>
      </c>
      <c r="P324" s="15">
        <f t="shared" si="259"/>
        <v>-5.1147272560814194E-4</v>
      </c>
      <c r="Q324" s="5">
        <f t="shared" si="260"/>
        <v>505.87053611748564</v>
      </c>
      <c r="R324" s="5">
        <f t="shared" si="260"/>
        <v>2336.3264780139916</v>
      </c>
      <c r="S324" s="5">
        <f t="shared" si="260"/>
        <v>1947.709561549852</v>
      </c>
      <c r="T324" s="5">
        <f t="shared" si="261"/>
        <v>7.798785952079859</v>
      </c>
      <c r="U324" s="5">
        <f t="shared" si="261"/>
        <v>22.455565434339249</v>
      </c>
      <c r="V324" s="5">
        <f t="shared" si="261"/>
        <v>47.662963406949444</v>
      </c>
      <c r="W324" s="15">
        <f t="shared" si="262"/>
        <v>-1.0734613539272964E-2</v>
      </c>
      <c r="X324" s="15">
        <f t="shared" si="262"/>
        <v>-1.217998157191269E-2</v>
      </c>
      <c r="Y324" s="15">
        <f t="shared" si="262"/>
        <v>-9.7425357312937999E-3</v>
      </c>
      <c r="Z324" s="5">
        <f t="shared" si="267"/>
        <v>259.83414901433349</v>
      </c>
      <c r="AA324" s="5">
        <f t="shared" si="267"/>
        <v>5026.9444476276967</v>
      </c>
      <c r="AB324" s="5">
        <f t="shared" si="267"/>
        <v>51554.268336889945</v>
      </c>
      <c r="AC324" s="16">
        <f t="shared" si="251"/>
        <v>0.78007375775593024</v>
      </c>
      <c r="AD324" s="16">
        <f t="shared" si="251"/>
        <v>3.1134154160133551</v>
      </c>
      <c r="AE324" s="16">
        <f t="shared" si="251"/>
        <v>31.987345235071782</v>
      </c>
      <c r="AF324" s="15">
        <f t="shared" si="220"/>
        <v>-4.0504037456468023E-3</v>
      </c>
      <c r="AG324" s="15">
        <f t="shared" si="220"/>
        <v>2.9673830763510267E-4</v>
      </c>
      <c r="AH324" s="15">
        <f t="shared" si="220"/>
        <v>9.7937136394747881E-3</v>
      </c>
      <c r="AI324" s="1">
        <f t="shared" si="252"/>
        <v>197694.16722625331</v>
      </c>
      <c r="AJ324" s="1">
        <f t="shared" si="252"/>
        <v>210754.60171414979</v>
      </c>
      <c r="AK324" s="1">
        <f t="shared" si="252"/>
        <v>81984.925770708316</v>
      </c>
      <c r="AL324" s="14">
        <f t="shared" si="263"/>
        <v>101.30652138287036</v>
      </c>
      <c r="AM324" s="14">
        <f t="shared" si="263"/>
        <v>25.446776609346472</v>
      </c>
      <c r="AN324" s="14">
        <f t="shared" si="263"/>
        <v>7.8785867116623036</v>
      </c>
      <c r="AO324" s="11">
        <f t="shared" si="264"/>
        <v>1.3949043280103706E-3</v>
      </c>
      <c r="AP324" s="11">
        <f t="shared" si="264"/>
        <v>1.7572115521124407E-3</v>
      </c>
      <c r="AQ324" s="11">
        <f t="shared" si="264"/>
        <v>1.5940125926788566E-3</v>
      </c>
      <c r="AR324" s="1">
        <f t="shared" si="268"/>
        <v>64865.293037382951</v>
      </c>
      <c r="AS324" s="1">
        <f t="shared" si="265"/>
        <v>104042.20213672557</v>
      </c>
      <c r="AT324" s="1">
        <f t="shared" si="266"/>
        <v>40864.214524812116</v>
      </c>
      <c r="AU324" s="1">
        <f t="shared" si="221"/>
        <v>12973.058607476591</v>
      </c>
      <c r="AV324" s="1">
        <f t="shared" si="221"/>
        <v>20808.440427345115</v>
      </c>
      <c r="AW324" s="1">
        <f t="shared" si="221"/>
        <v>8172.8429049624237</v>
      </c>
      <c r="AX324" s="1">
        <f t="shared" si="222"/>
        <v>44527.184230771752</v>
      </c>
      <c r="AY324" s="1">
        <f t="shared" si="222"/>
        <v>28079.955058744621</v>
      </c>
      <c r="AZ324" s="1">
        <f t="shared" si="222"/>
        <v>7480.9370875148443</v>
      </c>
      <c r="BA324" s="1">
        <f t="shared" si="223"/>
        <v>12474.333848632801</v>
      </c>
      <c r="BB324" s="1">
        <f t="shared" si="223"/>
        <v>30361.434328195843</v>
      </c>
      <c r="BC324" s="1">
        <f t="shared" si="223"/>
        <v>38980.50962729779</v>
      </c>
      <c r="BD324" s="1">
        <f t="shared" si="224"/>
        <v>34.407222833449701</v>
      </c>
      <c r="BE324" s="2">
        <f t="shared" si="253"/>
        <v>0.40250950903973925</v>
      </c>
      <c r="BF324" s="2">
        <f t="shared" si="253"/>
        <v>0.31839023806359795</v>
      </c>
      <c r="BG324" s="2">
        <f t="shared" si="253"/>
        <v>0.18099193288069168</v>
      </c>
      <c r="BH324" s="2">
        <f t="shared" si="217"/>
        <v>0.19415586139032401</v>
      </c>
      <c r="BI324" s="2">
        <f t="shared" si="225"/>
        <v>1.6201390486741196E-2</v>
      </c>
      <c r="BJ324" s="2">
        <f t="shared" si="225"/>
        <v>1.0137234369419459E-2</v>
      </c>
      <c r="BK324" s="2">
        <f t="shared" si="225"/>
        <v>3.2758079767888806E-3</v>
      </c>
      <c r="BL324" s="2">
        <f t="shared" si="218"/>
        <v>1050.9079415355361</v>
      </c>
      <c r="BM324" s="2">
        <f t="shared" si="218"/>
        <v>1054.700187370501</v>
      </c>
      <c r="BN324" s="2">
        <f t="shared" si="218"/>
        <v>133.86331990559157</v>
      </c>
      <c r="BO324" s="2">
        <f t="shared" si="226"/>
        <v>20096.586498147753</v>
      </c>
      <c r="BP324" s="2">
        <f t="shared" si="226"/>
        <v>1317.9386345757528</v>
      </c>
      <c r="BQ324" s="2">
        <f t="shared" si="226"/>
        <v>28.69245713726739</v>
      </c>
      <c r="BR324" s="11">
        <f t="shared" si="227"/>
        <v>2.0432768638228571E-3</v>
      </c>
      <c r="BS324" s="17">
        <f t="shared" si="269"/>
        <v>1.2951857435580306E-4</v>
      </c>
      <c r="BT324" s="17">
        <f t="shared" si="270"/>
        <v>4.2054251008366404E-4</v>
      </c>
      <c r="BU324" s="12">
        <f>(BU$3*temphigh!$I434+BU$4*temphigh!$I434^2+BU$5*temphigh!$I434^6)*(K324/K$56)^$BW$1</f>
        <v>-80.764543303121712</v>
      </c>
      <c r="BV324" s="12">
        <f>(BV$3*temphigh!$I434+BV$4*temphigh!$I434^2+BV$5*temphigh!$I434^6)*(L324/L$56)^$BW$1</f>
        <v>-40.377094210370849</v>
      </c>
      <c r="BW324" s="12">
        <f>(BW$3*temphigh!$I434+BW$4*temphigh!$I434^2+BW$5*temphigh!$I434^6)*(M324/M$56)^$BW$1</f>
        <v>-33.773553231880491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>
      <c r="A325" s="2">
        <f t="shared" si="254"/>
        <v>2279</v>
      </c>
      <c r="B325" s="5">
        <f t="shared" si="255"/>
        <v>1165.4057076217507</v>
      </c>
      <c r="C325" s="5">
        <f t="shared" si="255"/>
        <v>2964.1700715272414</v>
      </c>
      <c r="D325" s="5">
        <f t="shared" si="255"/>
        <v>4369.9568365732466</v>
      </c>
      <c r="E325" s="15">
        <f t="shared" si="256"/>
        <v>4.1809771571073224E-9</v>
      </c>
      <c r="F325" s="15">
        <f t="shared" si="256"/>
        <v>8.2368053569343059E-9</v>
      </c>
      <c r="G325" s="15">
        <f t="shared" si="256"/>
        <v>1.6815145135401924E-8</v>
      </c>
      <c r="H325" s="5">
        <f t="shared" si="257"/>
        <v>57738.980460147832</v>
      </c>
      <c r="I325" s="5">
        <f t="shared" si="257"/>
        <v>103877.4044538188</v>
      </c>
      <c r="J325" s="5">
        <f t="shared" si="257"/>
        <v>40842.508571730206</v>
      </c>
      <c r="K325" s="5">
        <f t="shared" si="258"/>
        <v>49544.103038568479</v>
      </c>
      <c r="L325" s="5">
        <f t="shared" si="258"/>
        <v>35044.346966332341</v>
      </c>
      <c r="M325" s="5">
        <f t="shared" si="258"/>
        <v>9346.2041157727635</v>
      </c>
      <c r="N325" s="15">
        <f t="shared" si="259"/>
        <v>-0.10986326408073832</v>
      </c>
      <c r="O325" s="15">
        <f t="shared" si="259"/>
        <v>-1.5839585777716048E-3</v>
      </c>
      <c r="P325" s="15">
        <f t="shared" si="259"/>
        <v>-5.3118945529784245E-4</v>
      </c>
      <c r="Q325" s="5">
        <f t="shared" si="260"/>
        <v>445.4602181709119</v>
      </c>
      <c r="R325" s="5">
        <f t="shared" si="260"/>
        <v>2304.214512960024</v>
      </c>
      <c r="S325" s="5">
        <f t="shared" si="260"/>
        <v>1927.7094408404676</v>
      </c>
      <c r="T325" s="5">
        <f t="shared" si="261"/>
        <v>7.7150689988087704</v>
      </c>
      <c r="U325" s="5">
        <f t="shared" si="261"/>
        <v>22.182057061162116</v>
      </c>
      <c r="V325" s="5">
        <f t="shared" si="261"/>
        <v>47.198605282897887</v>
      </c>
      <c r="W325" s="15">
        <f t="shared" si="262"/>
        <v>-1.0734613539272964E-2</v>
      </c>
      <c r="X325" s="15">
        <f t="shared" si="262"/>
        <v>-1.217998157191269E-2</v>
      </c>
      <c r="Y325" s="15">
        <f t="shared" si="262"/>
        <v>-9.7425357312937999E-3</v>
      </c>
      <c r="Z325" s="5">
        <f t="shared" si="267"/>
        <v>234.82450259151133</v>
      </c>
      <c r="AA325" s="5">
        <f t="shared" si="267"/>
        <v>4959.4698777834901</v>
      </c>
      <c r="AB325" s="5">
        <f t="shared" si="267"/>
        <v>51525.621171148261</v>
      </c>
      <c r="AC325" s="16">
        <f t="shared" si="251"/>
        <v>0.77691414408563486</v>
      </c>
      <c r="AD325" s="16">
        <f t="shared" si="251"/>
        <v>3.1143392856348679</v>
      </c>
      <c r="AE325" s="16">
        <f t="shared" si="251"/>
        <v>32.300620134391096</v>
      </c>
      <c r="AF325" s="15">
        <f t="shared" si="220"/>
        <v>-4.0504037456468023E-3</v>
      </c>
      <c r="AG325" s="15">
        <f t="shared" si="220"/>
        <v>2.9673830763510267E-4</v>
      </c>
      <c r="AH325" s="15">
        <f t="shared" si="220"/>
        <v>9.7937136394747881E-3</v>
      </c>
      <c r="AI325" s="1">
        <f t="shared" si="252"/>
        <v>190897.80911110458</v>
      </c>
      <c r="AJ325" s="1">
        <f t="shared" si="252"/>
        <v>210487.58197007992</v>
      </c>
      <c r="AK325" s="1">
        <f t="shared" si="252"/>
        <v>81959.276098599905</v>
      </c>
      <c r="AL325" s="14">
        <f t="shared" si="263"/>
        <v>101.44642115895168</v>
      </c>
      <c r="AM325" s="14">
        <f t="shared" si="263"/>
        <v>25.491044825470222</v>
      </c>
      <c r="AN325" s="14">
        <f t="shared" si="263"/>
        <v>7.8910196924288964</v>
      </c>
      <c r="AO325" s="11">
        <f t="shared" si="264"/>
        <v>1.3809552847302668E-3</v>
      </c>
      <c r="AP325" s="11">
        <f t="shared" si="264"/>
        <v>1.7396394365913163E-3</v>
      </c>
      <c r="AQ325" s="11">
        <f t="shared" si="264"/>
        <v>1.578072466752068E-3</v>
      </c>
      <c r="AR325" s="1">
        <f t="shared" si="268"/>
        <v>57738.980460147832</v>
      </c>
      <c r="AS325" s="1">
        <f t="shared" si="265"/>
        <v>103877.4044538188</v>
      </c>
      <c r="AT325" s="1">
        <f t="shared" si="266"/>
        <v>40842.508571730206</v>
      </c>
      <c r="AU325" s="1">
        <f t="shared" si="221"/>
        <v>11547.796092029566</v>
      </c>
      <c r="AV325" s="1">
        <f t="shared" si="221"/>
        <v>20775.480890763763</v>
      </c>
      <c r="AW325" s="1">
        <f t="shared" si="221"/>
        <v>8168.5017143460418</v>
      </c>
      <c r="AX325" s="1">
        <f t="shared" si="222"/>
        <v>39635.282430854786</v>
      </c>
      <c r="AY325" s="1">
        <f t="shared" si="222"/>
        <v>28035.477573065873</v>
      </c>
      <c r="AZ325" s="1">
        <f t="shared" si="222"/>
        <v>7476.9632926182112</v>
      </c>
      <c r="BA325" s="1">
        <f t="shared" si="223"/>
        <v>12338.703760552575</v>
      </c>
      <c r="BB325" s="1">
        <f t="shared" si="223"/>
        <v>30356.735733295194</v>
      </c>
      <c r="BC325" s="1">
        <f t="shared" si="223"/>
        <v>38978.188391032207</v>
      </c>
      <c r="BD325" s="1">
        <f t="shared" si="224"/>
        <v>33.346827648880158</v>
      </c>
      <c r="BE325" s="2">
        <f t="shared" si="253"/>
        <v>0.40250950903973925</v>
      </c>
      <c r="BF325" s="2">
        <f t="shared" si="253"/>
        <v>0.31839023806359795</v>
      </c>
      <c r="BG325" s="2">
        <f t="shared" si="253"/>
        <v>0.18099193288069168</v>
      </c>
      <c r="BH325" s="2">
        <f t="shared" si="217"/>
        <v>0.19392284970802212</v>
      </c>
      <c r="BI325" s="2">
        <f t="shared" si="225"/>
        <v>1.6201390486741196E-2</v>
      </c>
      <c r="BJ325" s="2">
        <f t="shared" si="225"/>
        <v>1.0137234369419459E-2</v>
      </c>
      <c r="BK325" s="2">
        <f t="shared" si="225"/>
        <v>3.2758079767888806E-3</v>
      </c>
      <c r="BL325" s="2">
        <f t="shared" si="218"/>
        <v>935.45176874117487</v>
      </c>
      <c r="BM325" s="2">
        <f t="shared" si="218"/>
        <v>1053.0295946353378</v>
      </c>
      <c r="BN325" s="2">
        <f t="shared" si="218"/>
        <v>133.79221537134205</v>
      </c>
      <c r="BO325" s="2">
        <f t="shared" si="226"/>
        <v>19793.921350615758</v>
      </c>
      <c r="BP325" s="2">
        <f t="shared" si="226"/>
        <v>1333.7534998100002</v>
      </c>
      <c r="BQ325" s="2">
        <f t="shared" si="226"/>
        <v>28.693160420287786</v>
      </c>
      <c r="BR325" s="11">
        <f t="shared" si="227"/>
        <v>-4.8608431121828499E-3</v>
      </c>
      <c r="BS325" s="17">
        <f t="shared" si="269"/>
        <v>1.2925447168426498E-4</v>
      </c>
      <c r="BT325" s="17">
        <f t="shared" si="270"/>
        <v>4.0829369911035343E-4</v>
      </c>
      <c r="BU325" s="12">
        <f>(BU$3*temphigh!$I435+BU$4*temphigh!$I435^2+BU$5*temphigh!$I435^6)*(K325/K$56)^$BW$1</f>
        <v>-83.50354665433855</v>
      </c>
      <c r="BV325" s="12">
        <f>(BV$3*temphigh!$I435+BV$4*temphigh!$I435^2+BV$5*temphigh!$I435^6)*(L325/L$56)^$BW$1</f>
        <v>-40.557085751181567</v>
      </c>
      <c r="BW325" s="12">
        <f>(BW$3*temphigh!$I435+BW$4*temphigh!$I435^2+BW$5*temphigh!$I435^6)*(M325/M$56)^$BW$1</f>
        <v>-33.908176381837855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>
      <c r="A326" s="2">
        <f t="shared" si="254"/>
        <v>2280</v>
      </c>
      <c r="B326" s="5">
        <f t="shared" si="255"/>
        <v>1165.4057122506588</v>
      </c>
      <c r="C326" s="5">
        <f t="shared" si="255"/>
        <v>2964.1700947217687</v>
      </c>
      <c r="D326" s="5">
        <f t="shared" si="255"/>
        <v>4369.9569063806321</v>
      </c>
      <c r="E326" s="15">
        <f t="shared" si="256"/>
        <v>3.971928299251956E-9</v>
      </c>
      <c r="F326" s="15">
        <f t="shared" si="256"/>
        <v>7.8249650890875896E-9</v>
      </c>
      <c r="G326" s="15">
        <f t="shared" si="256"/>
        <v>1.5974387878631828E-8</v>
      </c>
      <c r="H326" s="5">
        <f t="shared" si="257"/>
        <v>48435.75459190835</v>
      </c>
      <c r="I326" s="5">
        <f t="shared" si="257"/>
        <v>103709.79504591797</v>
      </c>
      <c r="J326" s="5">
        <f t="shared" si="257"/>
        <v>40820.018057917492</v>
      </c>
      <c r="K326" s="5">
        <f t="shared" si="258"/>
        <v>41561.281262615477</v>
      </c>
      <c r="L326" s="5">
        <f t="shared" si="258"/>
        <v>34987.801553828394</v>
      </c>
      <c r="M326" s="5">
        <f t="shared" si="258"/>
        <v>9341.0573450542834</v>
      </c>
      <c r="N326" s="15">
        <f t="shared" si="259"/>
        <v>-0.16112556866230143</v>
      </c>
      <c r="O326" s="15">
        <f t="shared" si="259"/>
        <v>-1.6135387701265991E-3</v>
      </c>
      <c r="P326" s="15">
        <f t="shared" si="259"/>
        <v>-5.5068032483840401E-4</v>
      </c>
      <c r="Q326" s="5">
        <f t="shared" si="260"/>
        <v>369.6738226000478</v>
      </c>
      <c r="R326" s="5">
        <f t="shared" si="260"/>
        <v>2272.476585419141</v>
      </c>
      <c r="S326" s="5">
        <f t="shared" si="260"/>
        <v>1907.8774837546136</v>
      </c>
      <c r="T326" s="5">
        <f t="shared" si="261"/>
        <v>7.632250714677733</v>
      </c>
      <c r="U326" s="5">
        <f t="shared" si="261"/>
        <v>21.911880014930045</v>
      </c>
      <c r="V326" s="5">
        <f t="shared" si="261"/>
        <v>46.738771184462024</v>
      </c>
      <c r="W326" s="15">
        <f t="shared" si="262"/>
        <v>-1.0734613539272964E-2</v>
      </c>
      <c r="X326" s="15">
        <f t="shared" si="262"/>
        <v>-1.217998157191269E-2</v>
      </c>
      <c r="Y326" s="15">
        <f t="shared" si="262"/>
        <v>-9.7425357312937999E-3</v>
      </c>
      <c r="Z326" s="5">
        <f t="shared" si="267"/>
        <v>205.9445536732328</v>
      </c>
      <c r="AA326" s="5">
        <f t="shared" si="267"/>
        <v>4892.7551896984369</v>
      </c>
      <c r="AB326" s="5">
        <f t="shared" si="267"/>
        <v>51495.974006384968</v>
      </c>
      <c r="AC326" s="16">
        <f t="shared" si="251"/>
        <v>0.77376732812638438</v>
      </c>
      <c r="AD326" s="16">
        <f t="shared" si="251"/>
        <v>3.1152634294038886</v>
      </c>
      <c r="AE326" s="16">
        <f t="shared" si="251"/>
        <v>32.616963158364776</v>
      </c>
      <c r="AF326" s="15">
        <f t="shared" si="220"/>
        <v>-4.0504037456468023E-3</v>
      </c>
      <c r="AG326" s="15">
        <f t="shared" si="220"/>
        <v>2.9673830763510267E-4</v>
      </c>
      <c r="AH326" s="15">
        <f t="shared" si="220"/>
        <v>9.7937136394747881E-3</v>
      </c>
      <c r="AI326" s="1">
        <f t="shared" si="252"/>
        <v>183355.8242920237</v>
      </c>
      <c r="AJ326" s="1">
        <f t="shared" si="252"/>
        <v>210214.30466383568</v>
      </c>
      <c r="AK326" s="1">
        <f t="shared" si="252"/>
        <v>81931.850203085953</v>
      </c>
      <c r="AL326" s="14">
        <f t="shared" si="263"/>
        <v>101.58511320065394</v>
      </c>
      <c r="AM326" s="14">
        <f t="shared" si="263"/>
        <v>25.534946600059946</v>
      </c>
      <c r="AN326" s="14">
        <f t="shared" si="263"/>
        <v>7.9033477673310051</v>
      </c>
      <c r="AO326" s="11">
        <f t="shared" si="264"/>
        <v>1.3671457318829641E-3</v>
      </c>
      <c r="AP326" s="11">
        <f t="shared" si="264"/>
        <v>1.7222430422254031E-3</v>
      </c>
      <c r="AQ326" s="11">
        <f t="shared" si="264"/>
        <v>1.5622917420845474E-3</v>
      </c>
      <c r="AR326" s="1">
        <f t="shared" si="268"/>
        <v>48435.75459190835</v>
      </c>
      <c r="AS326" s="1">
        <f t="shared" si="265"/>
        <v>103709.79504591797</v>
      </c>
      <c r="AT326" s="1">
        <f t="shared" si="266"/>
        <v>40820.018057917492</v>
      </c>
      <c r="AU326" s="1">
        <f t="shared" si="221"/>
        <v>9687.1509183816706</v>
      </c>
      <c r="AV326" s="1">
        <f t="shared" si="221"/>
        <v>20741.959009183596</v>
      </c>
      <c r="AW326" s="1">
        <f t="shared" si="221"/>
        <v>8164.0036115834992</v>
      </c>
      <c r="AX326" s="1">
        <f t="shared" si="222"/>
        <v>33249.02501009238</v>
      </c>
      <c r="AY326" s="1">
        <f t="shared" si="222"/>
        <v>27990.241243062716</v>
      </c>
      <c r="AZ326" s="1">
        <f t="shared" si="222"/>
        <v>7472.845876043426</v>
      </c>
      <c r="BA326" s="1">
        <f t="shared" si="223"/>
        <v>12133.948728876825</v>
      </c>
      <c r="BB326" s="1">
        <f t="shared" si="223"/>
        <v>30351.949304691458</v>
      </c>
      <c r="BC326" s="1">
        <f t="shared" si="223"/>
        <v>38975.78190156068</v>
      </c>
      <c r="BD326" s="1">
        <f t="shared" si="224"/>
        <v>32.291544307240251</v>
      </c>
      <c r="BE326" s="2">
        <f t="shared" si="253"/>
        <v>0.40250950903973925</v>
      </c>
      <c r="BF326" s="2">
        <f t="shared" si="253"/>
        <v>0.31839023806359795</v>
      </c>
      <c r="BG326" s="2">
        <f t="shared" si="253"/>
        <v>0.18099193288069168</v>
      </c>
      <c r="BH326" s="2">
        <f t="shared" ref="BH326:BH346" si="271">(BE326*Z326+BF326*AA326+BG326*AB326)/(Z326+AA326+AB326)</f>
        <v>0.19367645885333892</v>
      </c>
      <c r="BI326" s="2">
        <f t="shared" si="225"/>
        <v>1.6201390486741196E-2</v>
      </c>
      <c r="BJ326" s="2">
        <f t="shared" si="225"/>
        <v>1.0137234369419459E-2</v>
      </c>
      <c r="BK326" s="2">
        <f t="shared" si="225"/>
        <v>3.2758079767888806E-3</v>
      </c>
      <c r="BL326" s="2">
        <f t="shared" ref="BL326:BN346" si="272">BI326*AR326</f>
        <v>784.72657366347516</v>
      </c>
      <c r="BM326" s="2">
        <f t="shared" si="272"/>
        <v>1051.3304987849276</v>
      </c>
      <c r="BN326" s="2">
        <f t="shared" si="272"/>
        <v>133.71854076679227</v>
      </c>
      <c r="BO326" s="2">
        <f t="shared" si="226"/>
        <v>18933.107434044527</v>
      </c>
      <c r="BP326" s="2">
        <f t="shared" si="226"/>
        <v>1349.7583694242412</v>
      </c>
      <c r="BQ326" s="2">
        <f t="shared" si="226"/>
        <v>28.69387019502215</v>
      </c>
      <c r="BR326" s="11">
        <f t="shared" si="227"/>
        <v>-1.6890150603060455E-2</v>
      </c>
      <c r="BS326" s="17">
        <f t="shared" si="269"/>
        <v>1.2988582630844657E-4</v>
      </c>
      <c r="BT326" s="17">
        <f t="shared" si="270"/>
        <v>3.9640164962170235E-4</v>
      </c>
      <c r="BU326" s="12">
        <f>(BU$3*temphigh!$I436+BU$4*temphigh!$I436^2+BU$5*temphigh!$I436^6)*(K326/K$56)^$BW$1</f>
        <v>-87.622202763672092</v>
      </c>
      <c r="BV326" s="12">
        <f>(BV$3*temphigh!$I436+BV$4*temphigh!$I436^2+BV$5*temphigh!$I436^6)*(L326/L$56)^$BW$1</f>
        <v>-40.736875005178113</v>
      </c>
      <c r="BW326" s="12">
        <f>(BW$3*temphigh!$I436+BW$4*temphigh!$I436^2+BW$5*temphigh!$I436^6)*(M326/M$56)^$BW$1</f>
        <v>-34.042482670332596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>
      <c r="A327" s="2">
        <f t="shared" si="254"/>
        <v>2281</v>
      </c>
      <c r="B327" s="5">
        <f t="shared" si="255"/>
        <v>1165.4057166481214</v>
      </c>
      <c r="C327" s="5">
        <f t="shared" si="255"/>
        <v>2964.1701167565698</v>
      </c>
      <c r="D327" s="5">
        <f t="shared" si="255"/>
        <v>4369.9569726976497</v>
      </c>
      <c r="E327" s="15">
        <f t="shared" si="256"/>
        <v>3.7733318842893578E-9</v>
      </c>
      <c r="F327" s="15">
        <f t="shared" si="256"/>
        <v>7.4337168346332098E-9</v>
      </c>
      <c r="G327" s="15">
        <f t="shared" si="256"/>
        <v>1.5175668484700237E-8</v>
      </c>
      <c r="H327" s="5">
        <f t="shared" si="257"/>
        <v>34735.95077172562</v>
      </c>
      <c r="I327" s="5">
        <f t="shared" si="257"/>
        <v>103539.40690344016</v>
      </c>
      <c r="J327" s="5">
        <f t="shared" si="257"/>
        <v>40796.753729542026</v>
      </c>
      <c r="K327" s="5">
        <f t="shared" si="258"/>
        <v>29805.886718688263</v>
      </c>
      <c r="L327" s="5">
        <f t="shared" si="258"/>
        <v>34930.318714883411</v>
      </c>
      <c r="M327" s="5">
        <f t="shared" si="258"/>
        <v>9335.7335059428478</v>
      </c>
      <c r="N327" s="15">
        <f t="shared" si="259"/>
        <v>-0.2828448543163955</v>
      </c>
      <c r="O327" s="15">
        <f t="shared" si="259"/>
        <v>-1.6429394358072891E-3</v>
      </c>
      <c r="P327" s="15">
        <f t="shared" si="259"/>
        <v>-5.6993966686802455E-4</v>
      </c>
      <c r="Q327" s="5">
        <f t="shared" si="260"/>
        <v>262.26759429588816</v>
      </c>
      <c r="R327" s="5">
        <f t="shared" si="260"/>
        <v>2241.1098122122139</v>
      </c>
      <c r="S327" s="5">
        <f t="shared" si="260"/>
        <v>1888.2131665859354</v>
      </c>
      <c r="T327" s="5">
        <f t="shared" si="261"/>
        <v>7.5503214528208273</v>
      </c>
      <c r="U327" s="5">
        <f t="shared" si="261"/>
        <v>21.644993720142235</v>
      </c>
      <c r="V327" s="5">
        <f t="shared" si="261"/>
        <v>46.283417036160635</v>
      </c>
      <c r="W327" s="15">
        <f t="shared" si="262"/>
        <v>-1.0734613539272964E-2</v>
      </c>
      <c r="X327" s="15">
        <f t="shared" si="262"/>
        <v>-1.217998157191269E-2</v>
      </c>
      <c r="Y327" s="15">
        <f t="shared" si="262"/>
        <v>-9.7425357312937999E-3</v>
      </c>
      <c r="Z327" s="5">
        <f t="shared" si="267"/>
        <v>170.21484907490407</v>
      </c>
      <c r="AA327" s="5">
        <f t="shared" si="267"/>
        <v>4826.7949359827626</v>
      </c>
      <c r="AB327" s="5">
        <f t="shared" si="267"/>
        <v>51465.340200013845</v>
      </c>
      <c r="AC327" s="16">
        <f t="shared" ref="AC327:AE342" si="273">AC326*(1+AF327)</f>
        <v>0.77063325804228211</v>
      </c>
      <c r="AD327" s="16">
        <f t="shared" si="273"/>
        <v>3.1161878474017675</v>
      </c>
      <c r="AE327" s="16">
        <f t="shared" si="273"/>
        <v>32.936404355327099</v>
      </c>
      <c r="AF327" s="15">
        <f t="shared" ref="AF327:AH346" si="274">AC$5-1</f>
        <v>-4.0504037456468023E-3</v>
      </c>
      <c r="AG327" s="15">
        <f t="shared" si="274"/>
        <v>2.9673830763510267E-4</v>
      </c>
      <c r="AH327" s="15">
        <f t="shared" si="274"/>
        <v>9.7937136394747881E-3</v>
      </c>
      <c r="AI327" s="1">
        <f t="shared" si="252"/>
        <v>174707.392781203</v>
      </c>
      <c r="AJ327" s="1">
        <f t="shared" si="252"/>
        <v>209934.83320663573</v>
      </c>
      <c r="AK327" s="1">
        <f t="shared" si="252"/>
        <v>81902.668794360856</v>
      </c>
      <c r="AL327" s="14">
        <f t="shared" si="263"/>
        <v>101.72260603804972</v>
      </c>
      <c r="AM327" s="14">
        <f t="shared" si="263"/>
        <v>25.578484210334341</v>
      </c>
      <c r="AN327" s="14">
        <f t="shared" si="263"/>
        <v>7.9155716289332112</v>
      </c>
      <c r="AO327" s="11">
        <f t="shared" si="264"/>
        <v>1.3534742745641346E-3</v>
      </c>
      <c r="AP327" s="11">
        <f t="shared" si="264"/>
        <v>1.7050206118031492E-3</v>
      </c>
      <c r="AQ327" s="11">
        <f t="shared" si="264"/>
        <v>1.5466688246637019E-3</v>
      </c>
      <c r="AR327" s="1">
        <f t="shared" si="268"/>
        <v>34735.95077172562</v>
      </c>
      <c r="AS327" s="1">
        <f t="shared" si="265"/>
        <v>103539.40690344016</v>
      </c>
      <c r="AT327" s="1">
        <f t="shared" si="266"/>
        <v>40796.753729542026</v>
      </c>
      <c r="AU327" s="1">
        <f t="shared" ref="AU327:AW346" si="275">$AU$5*AR327</f>
        <v>6947.190154345124</v>
      </c>
      <c r="AV327" s="1">
        <f t="shared" si="275"/>
        <v>20707.881380688035</v>
      </c>
      <c r="AW327" s="1">
        <f t="shared" si="275"/>
        <v>8159.3507459084058</v>
      </c>
      <c r="AX327" s="1">
        <f t="shared" ref="AX327:AZ346" si="276">(AR327-AU327)/B327*1000</f>
        <v>23844.709374950609</v>
      </c>
      <c r="AY327" s="1">
        <f t="shared" si="276"/>
        <v>27944.254971906732</v>
      </c>
      <c r="AZ327" s="1">
        <f t="shared" si="276"/>
        <v>7468.5868047542781</v>
      </c>
      <c r="BA327" s="1">
        <f t="shared" ref="BA327:BC346" si="277">LN(AX327)*B327</f>
        <v>11746.494400558951</v>
      </c>
      <c r="BB327" s="1">
        <f t="shared" si="277"/>
        <v>30347.075573434769</v>
      </c>
      <c r="BC327" s="1">
        <f t="shared" si="277"/>
        <v>38973.291171203957</v>
      </c>
      <c r="BD327" s="1">
        <f t="shared" ref="BD327:BD346" si="278">SUM(BA327:BC327)*BT327</f>
        <v>31.199065521951304</v>
      </c>
      <c r="BE327" s="2">
        <f t="shared" si="253"/>
        <v>0.40250950903973925</v>
      </c>
      <c r="BF327" s="2">
        <f t="shared" si="253"/>
        <v>0.31839023806359795</v>
      </c>
      <c r="BG327" s="2">
        <f t="shared" si="253"/>
        <v>0.18099193288069168</v>
      </c>
      <c r="BH327" s="2">
        <f t="shared" si="271"/>
        <v>0.19340549740020127</v>
      </c>
      <c r="BI327" s="2">
        <f t="shared" ref="BI327:BK346" si="279">BI$5*BE327^2</f>
        <v>1.6201390486741196E-2</v>
      </c>
      <c r="BJ327" s="2">
        <f t="shared" si="279"/>
        <v>1.0137234369419459E-2</v>
      </c>
      <c r="BK327" s="2">
        <f t="shared" si="279"/>
        <v>3.2758079767888806E-3</v>
      </c>
      <c r="BL327" s="2">
        <f t="shared" si="272"/>
        <v>562.77070238094598</v>
      </c>
      <c r="BM327" s="2">
        <f t="shared" si="272"/>
        <v>1049.6032342508599</v>
      </c>
      <c r="BN327" s="2">
        <f t="shared" si="272"/>
        <v>133.64233129432529</v>
      </c>
      <c r="BO327" s="2">
        <f t="shared" ref="BO327:BQ346" si="280">2*BI$5*BE327*AR327/Z327*1000</f>
        <v>16428.120774590199</v>
      </c>
      <c r="BP327" s="2">
        <f t="shared" si="280"/>
        <v>1365.9555398633486</v>
      </c>
      <c r="BQ327" s="2">
        <f t="shared" si="280"/>
        <v>28.694586624982197</v>
      </c>
      <c r="BR327" s="11">
        <f t="shared" ref="BR327:BR346" si="281">SUM(H327:J327)*SUM(B326:D326)/SUM(H326:J326)/SUM(B327:D327)-1+BR$5</f>
        <v>-4.1999675439648249E-2</v>
      </c>
      <c r="BS327" s="17">
        <f t="shared" si="269"/>
        <v>1.3211730752989739E-4</v>
      </c>
      <c r="BT327" s="17">
        <f t="shared" si="270"/>
        <v>3.8485597050650711E-4</v>
      </c>
      <c r="BU327" s="12">
        <f>(BU$3*temphigh!$I437+BU$4*temphigh!$I437^2+BU$5*temphigh!$I437^6)*(K327/K$56)^$BW$1</f>
        <v>-95.615791200916831</v>
      </c>
      <c r="BV327" s="12">
        <f>(BV$3*temphigh!$I437+BV$4*temphigh!$I437^2+BV$5*temphigh!$I437^6)*(L327/L$56)^$BW$1</f>
        <v>-40.91646125986523</v>
      </c>
      <c r="BW327" s="12">
        <f>(BW$3*temphigh!$I437+BW$4*temphigh!$I437^2+BW$5*temphigh!$I437^6)*(M327/M$56)^$BW$1</f>
        <v>-34.176470321744539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>
      <c r="A328" s="2">
        <f t="shared" si="254"/>
        <v>2282</v>
      </c>
      <c r="B328" s="5">
        <f t="shared" si="255"/>
        <v>1165.4057208257107</v>
      </c>
      <c r="C328" s="5">
        <f t="shared" si="255"/>
        <v>2964.1701376896308</v>
      </c>
      <c r="D328" s="5">
        <f t="shared" si="255"/>
        <v>4369.957035698817</v>
      </c>
      <c r="E328" s="15">
        <f t="shared" si="256"/>
        <v>3.5846652900748897E-9</v>
      </c>
      <c r="F328" s="15">
        <f t="shared" si="256"/>
        <v>7.0620309929015493E-9</v>
      </c>
      <c r="G328" s="15">
        <f t="shared" si="256"/>
        <v>1.4416885060465224E-8</v>
      </c>
      <c r="H328" s="5">
        <f t="shared" si="257"/>
        <v>8826.6481513262243</v>
      </c>
      <c r="I328" s="5">
        <f t="shared" si="257"/>
        <v>103366.27464112738</v>
      </c>
      <c r="J328" s="5">
        <f t="shared" si="257"/>
        <v>40772.726773299946</v>
      </c>
      <c r="K328" s="5">
        <f t="shared" si="258"/>
        <v>7573.8843508270984</v>
      </c>
      <c r="L328" s="5">
        <f t="shared" si="258"/>
        <v>34871.91012648632</v>
      </c>
      <c r="M328" s="5">
        <f t="shared" si="258"/>
        <v>9330.2351579710248</v>
      </c>
      <c r="N328" s="15">
        <f t="shared" si="259"/>
        <v>-0.74589300354287802</v>
      </c>
      <c r="O328" s="15">
        <f t="shared" si="259"/>
        <v>-1.6721458763043762E-3</v>
      </c>
      <c r="P328" s="15">
        <f t="shared" si="259"/>
        <v>-5.8895725422358769E-4</v>
      </c>
      <c r="Q328" s="5">
        <f t="shared" si="260"/>
        <v>65.928632977119022</v>
      </c>
      <c r="R328" s="5">
        <f t="shared" si="260"/>
        <v>2210.1113331004417</v>
      </c>
      <c r="S328" s="5">
        <f t="shared" si="260"/>
        <v>1868.7159668896231</v>
      </c>
      <c r="T328" s="5">
        <f t="shared" si="261"/>
        <v>7.4692716699275135</v>
      </c>
      <c r="U328" s="5">
        <f t="shared" si="261"/>
        <v>21.381358095506737</v>
      </c>
      <c r="V328" s="5">
        <f t="shared" si="261"/>
        <v>45.832499191919467</v>
      </c>
      <c r="W328" s="15">
        <f t="shared" si="262"/>
        <v>-1.0734613539272964E-2</v>
      </c>
      <c r="X328" s="15">
        <f t="shared" si="262"/>
        <v>-1.217998157191269E-2</v>
      </c>
      <c r="Y328" s="15">
        <f t="shared" si="262"/>
        <v>-9.7425357312937999E-3</v>
      </c>
      <c r="Z328" s="5">
        <f t="shared" si="267"/>
        <v>120.27094911883164</v>
      </c>
      <c r="AA328" s="5">
        <f t="shared" si="267"/>
        <v>4761.5836802391577</v>
      </c>
      <c r="AB328" s="5">
        <f t="shared" si="267"/>
        <v>51433.733431172244</v>
      </c>
      <c r="AC328" s="16">
        <f t="shared" si="273"/>
        <v>0.76751188220738764</v>
      </c>
      <c r="AD328" s="16">
        <f t="shared" si="273"/>
        <v>3.1171125397098787</v>
      </c>
      <c r="AE328" s="16">
        <f t="shared" si="273"/>
        <v>33.258974067897121</v>
      </c>
      <c r="AF328" s="15">
        <f t="shared" si="274"/>
        <v>-4.0504037456468023E-3</v>
      </c>
      <c r="AG328" s="15">
        <f t="shared" si="274"/>
        <v>2.9673830763510267E-4</v>
      </c>
      <c r="AH328" s="15">
        <f t="shared" si="274"/>
        <v>9.7937136394747881E-3</v>
      </c>
      <c r="AI328" s="1">
        <f t="shared" ref="AI328:AK343" si="282">(1-$AI$5)*AI327+AU327</f>
        <v>164183.84365742782</v>
      </c>
      <c r="AJ328" s="1">
        <f t="shared" si="282"/>
        <v>209649.23126666021</v>
      </c>
      <c r="AK328" s="1">
        <f t="shared" si="282"/>
        <v>81871.752660833183</v>
      </c>
      <c r="AL328" s="14">
        <f t="shared" si="263"/>
        <v>101.85890817915971</v>
      </c>
      <c r="AM328" s="14">
        <f t="shared" si="263"/>
        <v>25.621659934703672</v>
      </c>
      <c r="AN328" s="14">
        <f t="shared" si="263"/>
        <v>7.9276919691223968</v>
      </c>
      <c r="AO328" s="11">
        <f t="shared" si="264"/>
        <v>1.3399395318184932E-3</v>
      </c>
      <c r="AP328" s="11">
        <f t="shared" si="264"/>
        <v>1.6879704056851177E-3</v>
      </c>
      <c r="AQ328" s="11">
        <f t="shared" si="264"/>
        <v>1.5312021364170649E-3</v>
      </c>
      <c r="AR328" s="1">
        <f t="shared" si="268"/>
        <v>8826.6481513262243</v>
      </c>
      <c r="AS328" s="1">
        <f t="shared" si="265"/>
        <v>103366.27464112738</v>
      </c>
      <c r="AT328" s="1">
        <f t="shared" si="266"/>
        <v>40772.726773299946</v>
      </c>
      <c r="AU328" s="1">
        <f t="shared" si="275"/>
        <v>1765.329630265245</v>
      </c>
      <c r="AV328" s="1">
        <f t="shared" si="275"/>
        <v>20673.254928225477</v>
      </c>
      <c r="AW328" s="1">
        <f t="shared" si="275"/>
        <v>8154.5453546599892</v>
      </c>
      <c r="AX328" s="1">
        <f t="shared" si="276"/>
        <v>6059.1074806616789</v>
      </c>
      <c r="AY328" s="1">
        <f t="shared" si="276"/>
        <v>27897.528101189058</v>
      </c>
      <c r="AZ328" s="1">
        <f t="shared" si="276"/>
        <v>7464.18812637682</v>
      </c>
      <c r="BA328" s="1">
        <f t="shared" si="277"/>
        <v>10149.888774388526</v>
      </c>
      <c r="BB328" s="1">
        <f t="shared" si="277"/>
        <v>30342.115114232638</v>
      </c>
      <c r="BC328" s="1">
        <f t="shared" si="277"/>
        <v>38970.717256977965</v>
      </c>
      <c r="BD328" s="1">
        <f t="shared" si="278"/>
        <v>29.690973461725722</v>
      </c>
      <c r="BE328" s="2">
        <f t="shared" ref="BE328:BG343" si="283">BE327</f>
        <v>0.40250950903973925</v>
      </c>
      <c r="BF328" s="2">
        <f t="shared" si="283"/>
        <v>0.31839023806359795</v>
      </c>
      <c r="BG328" s="2">
        <f t="shared" si="283"/>
        <v>0.18099193288069168</v>
      </c>
      <c r="BH328" s="2">
        <f t="shared" si="271"/>
        <v>0.19308229152261447</v>
      </c>
      <c r="BI328" s="2">
        <f t="shared" si="279"/>
        <v>1.6201390486741196E-2</v>
      </c>
      <c r="BJ328" s="2">
        <f t="shared" si="279"/>
        <v>1.0137234369419459E-2</v>
      </c>
      <c r="BK328" s="2">
        <f t="shared" si="279"/>
        <v>3.2758079767888806E-3</v>
      </c>
      <c r="BL328" s="2">
        <f t="shared" si="272"/>
        <v>143.00397338870846</v>
      </c>
      <c r="BM328" s="2">
        <f t="shared" si="272"/>
        <v>1047.8481519308875</v>
      </c>
      <c r="BN328" s="2">
        <f t="shared" si="272"/>
        <v>133.56362359940951</v>
      </c>
      <c r="BO328" s="2">
        <f t="shared" si="280"/>
        <v>5908.0099390361493</v>
      </c>
      <c r="BP328" s="2">
        <f t="shared" si="280"/>
        <v>1382.3473449523754</v>
      </c>
      <c r="BQ328" s="2">
        <f t="shared" si="280"/>
        <v>28.695310004633651</v>
      </c>
      <c r="BR328" s="11">
        <f t="shared" si="281"/>
        <v>-0.11578743289454332</v>
      </c>
      <c r="BS328" s="17">
        <f t="shared" si="269"/>
        <v>1.3790946009389823E-4</v>
      </c>
      <c r="BT328" s="17">
        <f t="shared" si="270"/>
        <v>3.7364657330728846E-4</v>
      </c>
      <c r="BU328" s="12">
        <f>(BU$3*temphigh!$I438+BU$4*temphigh!$I438^2+BU$5*temphigh!$I438^6)*(K328/K$56)^$BW$1</f>
        <v>-135.23202887727192</v>
      </c>
      <c r="BV328" s="12">
        <f>(BV$3*temphigh!$I438+BV$4*temphigh!$I438^2+BV$5*temphigh!$I438^6)*(L328/L$56)^$BW$1</f>
        <v>-41.095842065675264</v>
      </c>
      <c r="BW328" s="12">
        <f>(BW$3*temphigh!$I438+BW$4*temphigh!$I438^2+BW$5*temphigh!$I438^6)*(M328/M$56)^$BW$1</f>
        <v>-34.310136211320476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>
      <c r="A329" s="2">
        <f t="shared" si="254"/>
        <v>2283</v>
      </c>
      <c r="B329" s="5">
        <f t="shared" si="255"/>
        <v>1165.4057247944206</v>
      </c>
      <c r="C329" s="5">
        <f t="shared" si="255"/>
        <v>2964.1701575760389</v>
      </c>
      <c r="D329" s="5">
        <f t="shared" si="255"/>
        <v>4369.9570955499266</v>
      </c>
      <c r="E329" s="15">
        <f t="shared" si="256"/>
        <v>3.4054320255711452E-9</v>
      </c>
      <c r="F329" s="15">
        <f t="shared" si="256"/>
        <v>6.7089294432564718E-9</v>
      </c>
      <c r="G329" s="15">
        <f t="shared" si="256"/>
        <v>1.3696040807441962E-8</v>
      </c>
      <c r="H329" s="5">
        <f t="shared" si="257"/>
        <v>349.62171743832619</v>
      </c>
      <c r="I329" s="5">
        <f t="shared" si="257"/>
        <v>103190.43589604473</v>
      </c>
      <c r="J329" s="5">
        <f t="shared" si="257"/>
        <v>40747.949192892454</v>
      </c>
      <c r="K329" s="5">
        <f t="shared" si="258"/>
        <v>300</v>
      </c>
      <c r="L329" s="5">
        <f t="shared" si="258"/>
        <v>34812.588485280845</v>
      </c>
      <c r="M329" s="5">
        <f t="shared" si="258"/>
        <v>9324.5650476494266</v>
      </c>
      <c r="N329" s="15">
        <f t="shared" si="259"/>
        <v>-0.96039020585688784</v>
      </c>
      <c r="O329" s="15">
        <f t="shared" si="259"/>
        <v>-1.7011296768747464E-3</v>
      </c>
      <c r="P329" s="15">
        <f t="shared" si="259"/>
        <v>-6.0771354907962483E-4</v>
      </c>
      <c r="Q329" s="5">
        <f t="shared" si="260"/>
        <v>2.5833870091739688</v>
      </c>
      <c r="R329" s="5">
        <f t="shared" si="260"/>
        <v>2179.4783393413627</v>
      </c>
      <c r="S329" s="5">
        <f t="shared" si="260"/>
        <v>1849.3853801797279</v>
      </c>
      <c r="T329" s="5">
        <f t="shared" si="261"/>
        <v>7.3890919251310017</v>
      </c>
      <c r="U329" s="5">
        <f t="shared" si="261"/>
        <v>21.120933547920998</v>
      </c>
      <c r="V329" s="5">
        <f t="shared" si="261"/>
        <v>45.3859744308877</v>
      </c>
      <c r="W329" s="15">
        <f t="shared" si="262"/>
        <v>-1.0734613539272964E-2</v>
      </c>
      <c r="X329" s="15">
        <f t="shared" si="262"/>
        <v>-1.217998157191269E-2</v>
      </c>
      <c r="Y329" s="15">
        <f t="shared" si="262"/>
        <v>-9.7425357312937999E-3</v>
      </c>
      <c r="Z329" s="5">
        <f t="shared" si="267"/>
        <v>30.111163447526188</v>
      </c>
      <c r="AA329" s="5">
        <f t="shared" si="267"/>
        <v>4697.1160279667001</v>
      </c>
      <c r="AB329" s="5">
        <f t="shared" si="267"/>
        <v>51401.167931951524</v>
      </c>
      <c r="AC329" s="16">
        <f t="shared" si="273"/>
        <v>0.76440314920486641</v>
      </c>
      <c r="AD329" s="16">
        <f t="shared" si="273"/>
        <v>3.1180375064096202</v>
      </c>
      <c r="AE329" s="16">
        <f t="shared" si="273"/>
        <v>33.584702935860825</v>
      </c>
      <c r="AF329" s="15">
        <f t="shared" si="274"/>
        <v>-4.0504037456468023E-3</v>
      </c>
      <c r="AG329" s="15">
        <f t="shared" si="274"/>
        <v>2.9673830763510267E-4</v>
      </c>
      <c r="AH329" s="15">
        <f t="shared" si="274"/>
        <v>9.7937136394747881E-3</v>
      </c>
      <c r="AI329" s="1">
        <f t="shared" si="282"/>
        <v>149530.7889219503</v>
      </c>
      <c r="AJ329" s="1">
        <f t="shared" si="282"/>
        <v>209357.56306821966</v>
      </c>
      <c r="AK329" s="1">
        <f t="shared" si="282"/>
        <v>81839.122749409857</v>
      </c>
      <c r="AL329" s="14">
        <f t="shared" si="263"/>
        <v>101.99402810911947</v>
      </c>
      <c r="AM329" s="14">
        <f t="shared" si="263"/>
        <v>25.664476052380834</v>
      </c>
      <c r="AN329" s="14">
        <f t="shared" si="263"/>
        <v>7.9397094790135743</v>
      </c>
      <c r="AO329" s="11">
        <f t="shared" si="264"/>
        <v>1.3265401365003082E-3</v>
      </c>
      <c r="AP329" s="11">
        <f t="shared" si="264"/>
        <v>1.6710907016282664E-3</v>
      </c>
      <c r="AQ329" s="11">
        <f t="shared" si="264"/>
        <v>1.5158901150528943E-3</v>
      </c>
      <c r="AR329" s="1">
        <f t="shared" si="268"/>
        <v>349.62171743832619</v>
      </c>
      <c r="AS329" s="1">
        <f t="shared" si="265"/>
        <v>103190.43589604473</v>
      </c>
      <c r="AT329" s="1">
        <f t="shared" si="266"/>
        <v>40747.949192892454</v>
      </c>
      <c r="AU329" s="1">
        <f t="shared" si="275"/>
        <v>69.92434348766524</v>
      </c>
      <c r="AV329" s="1">
        <f t="shared" si="275"/>
        <v>20638.087179208946</v>
      </c>
      <c r="AW329" s="1">
        <f t="shared" si="275"/>
        <v>8149.5898385784913</v>
      </c>
      <c r="AX329" s="1">
        <f t="shared" si="276"/>
        <v>240.00000000000003</v>
      </c>
      <c r="AY329" s="1">
        <f t="shared" si="276"/>
        <v>27850.070788224679</v>
      </c>
      <c r="AZ329" s="1">
        <f t="shared" si="276"/>
        <v>7459.6520381195423</v>
      </c>
      <c r="BA329" s="1">
        <f t="shared" si="277"/>
        <v>6387.1679767938867</v>
      </c>
      <c r="BB329" s="1">
        <f t="shared" si="277"/>
        <v>30337.068586182857</v>
      </c>
      <c r="BC329" s="1">
        <f t="shared" si="277"/>
        <v>38968.061301312555</v>
      </c>
      <c r="BD329" s="1">
        <f t="shared" si="278"/>
        <v>27.45841526480222</v>
      </c>
      <c r="BE329" s="2">
        <f t="shared" si="283"/>
        <v>0.40250950903973925</v>
      </c>
      <c r="BF329" s="2">
        <f t="shared" si="283"/>
        <v>0.31839023806359795</v>
      </c>
      <c r="BG329" s="2">
        <f t="shared" si="283"/>
        <v>0.18099193288069168</v>
      </c>
      <c r="BH329" s="2">
        <f t="shared" si="271"/>
        <v>0.19260897505692298</v>
      </c>
      <c r="BI329" s="2">
        <f t="shared" si="279"/>
        <v>1.6201390486741196E-2</v>
      </c>
      <c r="BJ329" s="2">
        <f t="shared" si="279"/>
        <v>1.0137234369419459E-2</v>
      </c>
      <c r="BK329" s="2">
        <f t="shared" si="279"/>
        <v>3.2758079767888806E-3</v>
      </c>
      <c r="BL329" s="2">
        <f t="shared" si="272"/>
        <v>5.6643579668634159</v>
      </c>
      <c r="BM329" s="2">
        <f t="shared" si="272"/>
        <v>1046.0656333607601</v>
      </c>
      <c r="BN329" s="2">
        <f t="shared" si="272"/>
        <v>133.48245700386514</v>
      </c>
      <c r="BO329" s="2">
        <f t="shared" si="280"/>
        <v>934.71025177071078</v>
      </c>
      <c r="BP329" s="2">
        <f t="shared" si="280"/>
        <v>1398.936166584346</v>
      </c>
      <c r="BQ329" s="2">
        <f t="shared" si="280"/>
        <v>28.696040895838927</v>
      </c>
      <c r="BR329" s="11">
        <f t="shared" si="281"/>
        <v>-2.6729365089540297E-2</v>
      </c>
      <c r="BS329" s="17">
        <f t="shared" si="269"/>
        <v>1.5596867226775151E-4</v>
      </c>
      <c r="BT329" s="17">
        <f t="shared" si="270"/>
        <v>3.6276366340513443E-4</v>
      </c>
      <c r="BU329" s="12">
        <f>(BU$3*temphigh!$I439+BU$4*temphigh!$I439^2+BU$5*temphigh!$I439^6)*(K329/K$56)^$BW$1</f>
        <v>-304.3816347603796</v>
      </c>
      <c r="BV329" s="12">
        <f>(BV$3*temphigh!$I439+BV$4*temphigh!$I439^2+BV$5*temphigh!$I439^6)*(L329/L$56)^$BW$1</f>
        <v>-41.275011340245321</v>
      </c>
      <c r="BW329" s="12">
        <f>(BW$3*temphigh!$I439+BW$4*temphigh!$I439^2+BW$5*temphigh!$I439^6)*(M329/M$56)^$BW$1</f>
        <v>-34.443474398218285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>
      <c r="A330" s="2">
        <f t="shared" si="254"/>
        <v>2284</v>
      </c>
      <c r="B330" s="5">
        <f t="shared" ref="B330:D345" si="284">B329*(1+E330)</f>
        <v>1165.405728564695</v>
      </c>
      <c r="C330" s="5">
        <f t="shared" si="284"/>
        <v>2964.1701764681275</v>
      </c>
      <c r="D330" s="5">
        <f t="shared" si="284"/>
        <v>4369.9571524084813</v>
      </c>
      <c r="E330" s="15">
        <f t="shared" ref="E330:G345" si="285">E329*$E$5</f>
        <v>3.2351604242925876E-9</v>
      </c>
      <c r="F330" s="15">
        <f t="shared" si="285"/>
        <v>6.3734829710936477E-9</v>
      </c>
      <c r="G330" s="15">
        <f t="shared" si="285"/>
        <v>1.3011238767069864E-8</v>
      </c>
      <c r="H330" s="5">
        <f t="shared" si="257"/>
        <v>349.62171856940847</v>
      </c>
      <c r="I330" s="5">
        <f t="shared" si="257"/>
        <v>103011.93478407127</v>
      </c>
      <c r="J330" s="5">
        <f t="shared" si="257"/>
        <v>40722.434744786449</v>
      </c>
      <c r="K330" s="5">
        <f t="shared" si="258"/>
        <v>300</v>
      </c>
      <c r="L330" s="5">
        <f t="shared" si="258"/>
        <v>34752.368673654295</v>
      </c>
      <c r="M330" s="5">
        <f t="shared" si="258"/>
        <v>9318.7263226007763</v>
      </c>
      <c r="N330" s="15">
        <f t="shared" si="259"/>
        <v>0</v>
      </c>
      <c r="O330" s="15">
        <f t="shared" si="259"/>
        <v>-1.729828612199058E-3</v>
      </c>
      <c r="P330" s="15">
        <f t="shared" si="259"/>
        <v>-6.2616594112585577E-4</v>
      </c>
      <c r="Q330" s="5">
        <f t="shared" si="260"/>
        <v>2.5556553562760627</v>
      </c>
      <c r="R330" s="5">
        <f t="shared" si="260"/>
        <v>2149.2081430794174</v>
      </c>
      <c r="S330" s="5">
        <f t="shared" si="260"/>
        <v>1830.2209607807997</v>
      </c>
      <c r="T330" s="5">
        <f t="shared" ref="T330:V345" si="286">T329*(1+W330)</f>
        <v>7.3097728789085581</v>
      </c>
      <c r="U330" s="5">
        <f t="shared" si="286"/>
        <v>20.863680966525727</v>
      </c>
      <c r="V330" s="5">
        <f t="shared" si="286"/>
        <v>44.943799953295191</v>
      </c>
      <c r="W330" s="15">
        <f t="shared" si="262"/>
        <v>-1.0734613539272964E-2</v>
      </c>
      <c r="X330" s="15">
        <f t="shared" si="262"/>
        <v>-1.217998157191269E-2</v>
      </c>
      <c r="Y330" s="15">
        <f t="shared" si="262"/>
        <v>-9.7425357312937999E-3</v>
      </c>
      <c r="Z330" s="5">
        <f t="shared" si="267"/>
        <v>1.1751148019117335</v>
      </c>
      <c r="AA330" s="5">
        <f t="shared" si="267"/>
        <v>4633.3866873356656</v>
      </c>
      <c r="AB330" s="5">
        <f t="shared" si="267"/>
        <v>51367.658961868518</v>
      </c>
      <c r="AC330" s="16">
        <f t="shared" si="273"/>
        <v>0.7613070078261428</v>
      </c>
      <c r="AD330" s="16">
        <f t="shared" si="273"/>
        <v>3.1189627475824149</v>
      </c>
      <c r="AE330" s="16">
        <f t="shared" si="273"/>
        <v>33.913621899081477</v>
      </c>
      <c r="AF330" s="15">
        <f t="shared" si="274"/>
        <v>-4.0504037456468023E-3</v>
      </c>
      <c r="AG330" s="15">
        <f t="shared" si="274"/>
        <v>2.9673830763510267E-4</v>
      </c>
      <c r="AH330" s="15">
        <f t="shared" si="274"/>
        <v>9.7937136394747881E-3</v>
      </c>
      <c r="AI330" s="1">
        <f t="shared" si="282"/>
        <v>134647.63437324294</v>
      </c>
      <c r="AJ330" s="1">
        <f t="shared" si="282"/>
        <v>209059.89394060662</v>
      </c>
      <c r="AK330" s="1">
        <f t="shared" si="282"/>
        <v>81804.800313047366</v>
      </c>
      <c r="AL330" s="14">
        <f t="shared" ref="AL330:AN345" si="287">AL329*(1+AO330)</f>
        <v>102.12797428936985</v>
      </c>
      <c r="AM330" s="14">
        <f t="shared" si="287"/>
        <v>25.706934843001196</v>
      </c>
      <c r="AN330" s="14">
        <f t="shared" si="287"/>
        <v>7.9516248488580468</v>
      </c>
      <c r="AO330" s="11">
        <f t="shared" ref="AO330:AQ345" si="288">AO$5*AO329</f>
        <v>1.3132747351353052E-3</v>
      </c>
      <c r="AP330" s="11">
        <f t="shared" si="288"/>
        <v>1.6543797946119837E-3</v>
      </c>
      <c r="AQ330" s="11">
        <f t="shared" si="288"/>
        <v>1.5007312139023654E-3</v>
      </c>
      <c r="AR330" s="1">
        <f t="shared" si="268"/>
        <v>349.62171856940847</v>
      </c>
      <c r="AS330" s="1">
        <f t="shared" si="265"/>
        <v>103011.93478407127</v>
      </c>
      <c r="AT330" s="1">
        <f t="shared" si="266"/>
        <v>40722.434744786449</v>
      </c>
      <c r="AU330" s="1">
        <f t="shared" si="275"/>
        <v>69.924343713881697</v>
      </c>
      <c r="AV330" s="1">
        <f t="shared" si="275"/>
        <v>20602.386956814255</v>
      </c>
      <c r="AW330" s="1">
        <f t="shared" si="275"/>
        <v>8144.4869489572902</v>
      </c>
      <c r="AX330" s="1">
        <f t="shared" si="276"/>
        <v>240</v>
      </c>
      <c r="AY330" s="1">
        <f t="shared" si="276"/>
        <v>27801.894938923437</v>
      </c>
      <c r="AZ330" s="1">
        <f t="shared" si="276"/>
        <v>7454.9810580806225</v>
      </c>
      <c r="BA330" s="1">
        <f t="shared" si="277"/>
        <v>6387.167997457399</v>
      </c>
      <c r="BB330" s="1">
        <f t="shared" si="277"/>
        <v>30331.936833178341</v>
      </c>
      <c r="BC330" s="1">
        <f t="shared" si="277"/>
        <v>38965.324632949814</v>
      </c>
      <c r="BD330" s="1">
        <f t="shared" si="278"/>
        <v>26.655884364017268</v>
      </c>
      <c r="BE330" s="2">
        <f t="shared" si="283"/>
        <v>0.40250950903973925</v>
      </c>
      <c r="BF330" s="2">
        <f t="shared" si="283"/>
        <v>0.31839023806359795</v>
      </c>
      <c r="BG330" s="2">
        <f t="shared" si="283"/>
        <v>0.18099193288069168</v>
      </c>
      <c r="BH330" s="2">
        <f t="shared" si="271"/>
        <v>0.19236433522458099</v>
      </c>
      <c r="BI330" s="2">
        <f t="shared" si="279"/>
        <v>1.6201390486741196E-2</v>
      </c>
      <c r="BJ330" s="2">
        <f t="shared" si="279"/>
        <v>1.0137234369419459E-2</v>
      </c>
      <c r="BK330" s="2">
        <f t="shared" si="279"/>
        <v>3.2758079767888806E-3</v>
      </c>
      <c r="BL330" s="2">
        <f t="shared" si="272"/>
        <v>5.6643579851885217</v>
      </c>
      <c r="BM330" s="2">
        <f t="shared" si="272"/>
        <v>1044.256125753483</v>
      </c>
      <c r="BN330" s="2">
        <f t="shared" si="272"/>
        <v>133.39887657123612</v>
      </c>
      <c r="BO330" s="2">
        <f t="shared" si="280"/>
        <v>23951.032879862043</v>
      </c>
      <c r="BP330" s="2">
        <f t="shared" si="280"/>
        <v>1415.724464739294</v>
      </c>
      <c r="BQ330" s="2">
        <f t="shared" si="280"/>
        <v>28.696780523083561</v>
      </c>
      <c r="BR330" s="11">
        <f t="shared" si="281"/>
        <v>2.8586043902734865E-2</v>
      </c>
      <c r="BS330" s="17">
        <f t="shared" si="269"/>
        <v>1.6025210940644535E-4</v>
      </c>
      <c r="BT330" s="17">
        <f t="shared" si="270"/>
        <v>3.5219773146129556E-4</v>
      </c>
      <c r="BU330" s="12">
        <f>(BU$3*temphigh!$I440+BU$4*temphigh!$I440^2+BU$5*temphigh!$I440^6)*(K330/K$56)^$BW$1</f>
        <v>-305.62816092669601</v>
      </c>
      <c r="BV330" s="12">
        <f>(BV$3*temphigh!$I440+BV$4*temphigh!$I440^2+BV$5*temphigh!$I440^6)*(L330/L$56)^$BW$1</f>
        <v>-41.453952666267639</v>
      </c>
      <c r="BW330" s="12">
        <f>(BW$3*temphigh!$I440+BW$4*temphigh!$I440^2+BW$5*temphigh!$I440^6)*(M330/M$56)^$BW$1</f>
        <v>-34.576470901247838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>
      <c r="A331" s="2">
        <f t="shared" si="254"/>
        <v>2285</v>
      </c>
      <c r="B331" s="5">
        <f t="shared" si="284"/>
        <v>1165.4057321464559</v>
      </c>
      <c r="C331" s="5">
        <f t="shared" si="284"/>
        <v>2964.1701944156111</v>
      </c>
      <c r="D331" s="5">
        <f t="shared" si="284"/>
        <v>4369.9572064241102</v>
      </c>
      <c r="E331" s="15">
        <f t="shared" si="285"/>
        <v>3.0734024030779582E-9</v>
      </c>
      <c r="F331" s="15">
        <f t="shared" si="285"/>
        <v>6.0548088225389649E-9</v>
      </c>
      <c r="G331" s="15">
        <f t="shared" si="285"/>
        <v>1.2360676828716369E-8</v>
      </c>
      <c r="H331" s="5">
        <f t="shared" si="257"/>
        <v>349.62171964393673</v>
      </c>
      <c r="I331" s="5">
        <f t="shared" si="257"/>
        <v>102830.83403626093</v>
      </c>
      <c r="J331" s="5">
        <f t="shared" si="257"/>
        <v>40696.202247570836</v>
      </c>
      <c r="K331" s="5">
        <f t="shared" si="258"/>
        <v>300</v>
      </c>
      <c r="L331" s="5">
        <f t="shared" si="258"/>
        <v>34691.271854089377</v>
      </c>
      <c r="M331" s="5">
        <f t="shared" si="258"/>
        <v>9312.7232888562103</v>
      </c>
      <c r="N331" s="15">
        <f t="shared" si="259"/>
        <v>0</v>
      </c>
      <c r="O331" s="15">
        <f t="shared" si="259"/>
        <v>-1.7580620227258814E-3</v>
      </c>
      <c r="P331" s="15">
        <f t="shared" si="259"/>
        <v>-6.4419036859220125E-4</v>
      </c>
      <c r="Q331" s="5">
        <f t="shared" si="260"/>
        <v>2.5282213914571079</v>
      </c>
      <c r="R331" s="5">
        <f t="shared" si="260"/>
        <v>2119.2984204635441</v>
      </c>
      <c r="S331" s="5">
        <f t="shared" si="260"/>
        <v>1811.2224659008566</v>
      </c>
      <c r="T331" s="5">
        <f t="shared" si="286"/>
        <v>7.2313052919936158</v>
      </c>
      <c r="U331" s="5">
        <f t="shared" si="286"/>
        <v>20.609561716831177</v>
      </c>
      <c r="V331" s="5">
        <f t="shared" si="286"/>
        <v>44.505933376350093</v>
      </c>
      <c r="W331" s="15">
        <f t="shared" si="262"/>
        <v>-1.0734613539272964E-2</v>
      </c>
      <c r="X331" s="15">
        <f t="shared" si="262"/>
        <v>-1.217998157191269E-2</v>
      </c>
      <c r="Y331" s="15">
        <f t="shared" si="262"/>
        <v>-9.7425357312937999E-3</v>
      </c>
      <c r="Z331" s="5">
        <f t="shared" si="267"/>
        <v>1.1577918064255703</v>
      </c>
      <c r="AA331" s="5">
        <f t="shared" si="267"/>
        <v>4570.3906169070569</v>
      </c>
      <c r="AB331" s="5">
        <f t="shared" si="267"/>
        <v>51333.223987224053</v>
      </c>
      <c r="AC331" s="16">
        <f t="shared" si="273"/>
        <v>0.75822340707005664</v>
      </c>
      <c r="AD331" s="16">
        <f t="shared" si="273"/>
        <v>3.1198882633097096</v>
      </c>
      <c r="AE331" s="16">
        <f t="shared" si="273"/>
        <v>34.245762200438499</v>
      </c>
      <c r="AF331" s="15">
        <f t="shared" si="274"/>
        <v>-4.0504037456468023E-3</v>
      </c>
      <c r="AG331" s="15">
        <f t="shared" si="274"/>
        <v>2.9673830763510267E-4</v>
      </c>
      <c r="AH331" s="15">
        <f t="shared" si="274"/>
        <v>9.7937136394747881E-3</v>
      </c>
      <c r="AI331" s="1">
        <f t="shared" si="282"/>
        <v>121252.79527963253</v>
      </c>
      <c r="AJ331" s="1">
        <f t="shared" si="282"/>
        <v>208756.2915033602</v>
      </c>
      <c r="AK331" s="1">
        <f t="shared" si="282"/>
        <v>81768.807230699924</v>
      </c>
      <c r="AL331" s="14">
        <f t="shared" si="287"/>
        <v>102.26075515687079</v>
      </c>
      <c r="AM331" s="14">
        <f t="shared" si="287"/>
        <v>25.749038586251004</v>
      </c>
      <c r="AN331" s="14">
        <f t="shared" si="287"/>
        <v>7.9634387679538507</v>
      </c>
      <c r="AO331" s="11">
        <f t="shared" si="288"/>
        <v>1.3001419877839522E-3</v>
      </c>
      <c r="AP331" s="11">
        <f t="shared" si="288"/>
        <v>1.6378359966658638E-3</v>
      </c>
      <c r="AQ331" s="11">
        <f t="shared" si="288"/>
        <v>1.4857239017633417E-3</v>
      </c>
      <c r="AR331" s="1">
        <f t="shared" si="268"/>
        <v>349.62171964393673</v>
      </c>
      <c r="AS331" s="1">
        <f t="shared" si="265"/>
        <v>102830.83403626093</v>
      </c>
      <c r="AT331" s="1">
        <f t="shared" si="266"/>
        <v>40696.202247570836</v>
      </c>
      <c r="AU331" s="1">
        <f t="shared" si="275"/>
        <v>69.924343928787351</v>
      </c>
      <c r="AV331" s="1">
        <f t="shared" si="275"/>
        <v>20566.166807252186</v>
      </c>
      <c r="AW331" s="1">
        <f t="shared" si="275"/>
        <v>8139.2404495141673</v>
      </c>
      <c r="AX331" s="1">
        <f t="shared" si="276"/>
        <v>240</v>
      </c>
      <c r="AY331" s="1">
        <f t="shared" si="276"/>
        <v>27753.017483271502</v>
      </c>
      <c r="AZ331" s="1">
        <f t="shared" si="276"/>
        <v>7450.1786310849684</v>
      </c>
      <c r="BA331" s="1">
        <f t="shared" si="277"/>
        <v>6387.1680170877371</v>
      </c>
      <c r="BB331" s="1">
        <f t="shared" si="277"/>
        <v>30326.721235606692</v>
      </c>
      <c r="BC331" s="1">
        <f t="shared" si="277"/>
        <v>38962.50912312937</v>
      </c>
      <c r="BD331" s="1">
        <f t="shared" si="278"/>
        <v>25.876753236045065</v>
      </c>
      <c r="BE331" s="2">
        <f t="shared" si="283"/>
        <v>0.40250950903973925</v>
      </c>
      <c r="BF331" s="2">
        <f t="shared" si="283"/>
        <v>0.31839023806359795</v>
      </c>
      <c r="BG331" s="2">
        <f t="shared" si="283"/>
        <v>0.18099193288069168</v>
      </c>
      <c r="BH331" s="2">
        <f t="shared" si="271"/>
        <v>0.19222926323904216</v>
      </c>
      <c r="BI331" s="2">
        <f t="shared" si="279"/>
        <v>1.6201390486741196E-2</v>
      </c>
      <c r="BJ331" s="2">
        <f t="shared" si="279"/>
        <v>1.0137234369419459E-2</v>
      </c>
      <c r="BK331" s="2">
        <f t="shared" si="279"/>
        <v>3.2758079767888806E-3</v>
      </c>
      <c r="BL331" s="2">
        <f t="shared" si="272"/>
        <v>5.6643580025973739</v>
      </c>
      <c r="BM331" s="2">
        <f t="shared" si="272"/>
        <v>1042.4202650284526</v>
      </c>
      <c r="BN331" s="2">
        <f t="shared" si="272"/>
        <v>133.31294394760613</v>
      </c>
      <c r="BO331" s="2">
        <f t="shared" si="280"/>
        <v>24309.390676717841</v>
      </c>
      <c r="BP331" s="2">
        <f t="shared" si="280"/>
        <v>1432.714902221639</v>
      </c>
      <c r="BQ331" s="2">
        <f t="shared" si="280"/>
        <v>28.697532450035034</v>
      </c>
      <c r="BR331" s="11">
        <f t="shared" si="281"/>
        <v>2.8561016245112064E-2</v>
      </c>
      <c r="BS331" s="17">
        <f t="shared" si="269"/>
        <v>1.557984481282726E-4</v>
      </c>
      <c r="BT331" s="17">
        <f t="shared" si="270"/>
        <v>3.4193954510805394E-4</v>
      </c>
      <c r="BU331" s="12">
        <f>(BU$3*temphigh!$I441+BU$4*temphigh!$I441^2+BU$5*temphigh!$I441^6)*(K331/K$56)^$BW$1</f>
        <v>-306.86957784521815</v>
      </c>
      <c r="BV331" s="12">
        <f>(BV$3*temphigh!$I441+BV$4*temphigh!$I441^2+BV$5*temphigh!$I441^6)*(L331/L$56)^$BW$1</f>
        <v>-41.63266457413566</v>
      </c>
      <c r="BW331" s="12">
        <f>(BW$3*temphigh!$I441+BW$4*temphigh!$I441^2+BW$5*temphigh!$I441^6)*(M331/M$56)^$BW$1</f>
        <v>-34.709124008452818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>
      <c r="A332" s="2">
        <f t="shared" si="254"/>
        <v>2286</v>
      </c>
      <c r="B332" s="5">
        <f t="shared" si="284"/>
        <v>1165.4057355491286</v>
      </c>
      <c r="C332" s="5">
        <f t="shared" si="284"/>
        <v>2964.170211465721</v>
      </c>
      <c r="D332" s="5">
        <f t="shared" si="284"/>
        <v>4369.9572577389581</v>
      </c>
      <c r="E332" s="15">
        <f t="shared" si="285"/>
        <v>2.9197322829240603E-9</v>
      </c>
      <c r="F332" s="15">
        <f t="shared" si="285"/>
        <v>5.7520683814120161E-9</v>
      </c>
      <c r="G332" s="15">
        <f t="shared" si="285"/>
        <v>1.174264298728055E-8</v>
      </c>
      <c r="H332" s="5">
        <f t="shared" si="257"/>
        <v>349.62172066473858</v>
      </c>
      <c r="I332" s="5">
        <f t="shared" si="257"/>
        <v>102647.17021167296</v>
      </c>
      <c r="J332" s="5">
        <f t="shared" si="257"/>
        <v>40669.262995490571</v>
      </c>
      <c r="K332" s="5">
        <f t="shared" si="258"/>
        <v>300</v>
      </c>
      <c r="L332" s="5">
        <f t="shared" si="258"/>
        <v>34629.310359649033</v>
      </c>
      <c r="M332" s="5">
        <f t="shared" si="258"/>
        <v>9306.5585306280755</v>
      </c>
      <c r="N332" s="15">
        <f t="shared" si="259"/>
        <v>0</v>
      </c>
      <c r="O332" s="15">
        <f t="shared" si="259"/>
        <v>-1.7860831018520207E-3</v>
      </c>
      <c r="P332" s="15">
        <f t="shared" si="259"/>
        <v>-6.6197158843017689E-4</v>
      </c>
      <c r="Q332" s="5">
        <f t="shared" si="260"/>
        <v>2.5010819191805824</v>
      </c>
      <c r="R332" s="5">
        <f t="shared" si="260"/>
        <v>2089.7462778718673</v>
      </c>
      <c r="S332" s="5">
        <f t="shared" si="260"/>
        <v>1792.389290628312</v>
      </c>
      <c r="T332" s="5">
        <f t="shared" si="286"/>
        <v>7.1536800242995646</v>
      </c>
      <c r="U332" s="5">
        <f t="shared" si="286"/>
        <v>20.358537634914978</v>
      </c>
      <c r="V332" s="5">
        <f t="shared" si="286"/>
        <v>44.07233273017642</v>
      </c>
      <c r="W332" s="15">
        <f t="shared" si="262"/>
        <v>-1.0734613539272964E-2</v>
      </c>
      <c r="X332" s="15">
        <f t="shared" si="262"/>
        <v>-1.217998157191269E-2</v>
      </c>
      <c r="Y332" s="15">
        <f t="shared" si="262"/>
        <v>-9.7425357312937999E-3</v>
      </c>
      <c r="Z332" s="5">
        <f t="shared" si="267"/>
        <v>1.1407241782918496</v>
      </c>
      <c r="AA332" s="5">
        <f t="shared" si="267"/>
        <v>4508.123543163194</v>
      </c>
      <c r="AB332" s="5">
        <f t="shared" si="267"/>
        <v>51297.886852084441</v>
      </c>
      <c r="AC332" s="16">
        <f t="shared" si="273"/>
        <v>0.75515229614202306</v>
      </c>
      <c r="AD332" s="16">
        <f t="shared" si="273"/>
        <v>3.1208140536729747</v>
      </c>
      <c r="AE332" s="16">
        <f t="shared" si="273"/>
        <v>34.581155388795146</v>
      </c>
      <c r="AF332" s="15">
        <f t="shared" si="274"/>
        <v>-4.0504037456468023E-3</v>
      </c>
      <c r="AG332" s="15">
        <f t="shared" si="274"/>
        <v>2.9673830763510267E-4</v>
      </c>
      <c r="AH332" s="15">
        <f t="shared" si="274"/>
        <v>9.7937136394747881E-3</v>
      </c>
      <c r="AI332" s="1">
        <f t="shared" si="282"/>
        <v>109197.44009559805</v>
      </c>
      <c r="AJ332" s="1">
        <f t="shared" si="282"/>
        <v>208446.82916027636</v>
      </c>
      <c r="AK332" s="1">
        <f t="shared" si="282"/>
        <v>81731.166957144102</v>
      </c>
      <c r="AL332" s="14">
        <f t="shared" si="287"/>
        <v>102.3923791233379</v>
      </c>
      <c r="AM332" s="14">
        <f t="shared" si="287"/>
        <v>25.790789561504344</v>
      </c>
      <c r="AN332" s="14">
        <f t="shared" si="287"/>
        <v>7.9751519245584506</v>
      </c>
      <c r="AO332" s="11">
        <f t="shared" si="288"/>
        <v>1.2871405679061127E-3</v>
      </c>
      <c r="AP332" s="11">
        <f t="shared" si="288"/>
        <v>1.6214576366992051E-3</v>
      </c>
      <c r="AQ332" s="11">
        <f t="shared" si="288"/>
        <v>1.4708666627457083E-3</v>
      </c>
      <c r="AR332" s="1">
        <f t="shared" si="268"/>
        <v>349.62172066473858</v>
      </c>
      <c r="AS332" s="1">
        <f t="shared" si="265"/>
        <v>102647.17021167296</v>
      </c>
      <c r="AT332" s="1">
        <f t="shared" si="266"/>
        <v>40669.262995490571</v>
      </c>
      <c r="AU332" s="1">
        <f t="shared" si="275"/>
        <v>69.924344132947724</v>
      </c>
      <c r="AV332" s="1">
        <f t="shared" si="275"/>
        <v>20529.434042334593</v>
      </c>
      <c r="AW332" s="1">
        <f t="shared" si="275"/>
        <v>8133.8525990981143</v>
      </c>
      <c r="AX332" s="1">
        <f t="shared" si="276"/>
        <v>239.99999999999997</v>
      </c>
      <c r="AY332" s="1">
        <f t="shared" si="276"/>
        <v>27703.448287719231</v>
      </c>
      <c r="AZ332" s="1">
        <f t="shared" si="276"/>
        <v>7445.2468245024602</v>
      </c>
      <c r="BA332" s="1">
        <f t="shared" si="277"/>
        <v>6387.1680357365576</v>
      </c>
      <c r="BB332" s="1">
        <f t="shared" si="277"/>
        <v>30321.422422095988</v>
      </c>
      <c r="BC332" s="1">
        <f t="shared" si="277"/>
        <v>38959.615835210592</v>
      </c>
      <c r="BD332" s="1">
        <f t="shared" si="278"/>
        <v>25.120341785422866</v>
      </c>
      <c r="BE332" s="2">
        <f t="shared" si="283"/>
        <v>0.40250950903973925</v>
      </c>
      <c r="BF332" s="2">
        <f t="shared" si="283"/>
        <v>0.31839023806359795</v>
      </c>
      <c r="BG332" s="2">
        <f t="shared" si="283"/>
        <v>0.18099193288069168</v>
      </c>
      <c r="BH332" s="2">
        <f t="shared" si="271"/>
        <v>0.19209554975435653</v>
      </c>
      <c r="BI332" s="2">
        <f t="shared" si="279"/>
        <v>1.6201390486741196E-2</v>
      </c>
      <c r="BJ332" s="2">
        <f t="shared" si="279"/>
        <v>1.0137234369419459E-2</v>
      </c>
      <c r="BK332" s="2">
        <f t="shared" si="279"/>
        <v>3.2758079767888806E-3</v>
      </c>
      <c r="BL332" s="2">
        <f t="shared" si="272"/>
        <v>5.6643580191357836</v>
      </c>
      <c r="BM332" s="2">
        <f t="shared" si="272"/>
        <v>1040.5584217934204</v>
      </c>
      <c r="BN332" s="2">
        <f t="shared" si="272"/>
        <v>133.22469613075285</v>
      </c>
      <c r="BO332" s="2">
        <f t="shared" si="280"/>
        <v>24673.11025968078</v>
      </c>
      <c r="BP332" s="2">
        <f t="shared" si="280"/>
        <v>1449.90955315823</v>
      </c>
      <c r="BQ332" s="2">
        <f t="shared" si="280"/>
        <v>28.698291372553598</v>
      </c>
      <c r="BR332" s="11">
        <f t="shared" si="281"/>
        <v>2.8536216425617295E-2</v>
      </c>
      <c r="BS332" s="17">
        <f t="shared" si="269"/>
        <v>1.5147224682599184E-4</v>
      </c>
      <c r="BT332" s="17">
        <f t="shared" si="270"/>
        <v>3.3198014088160575E-4</v>
      </c>
      <c r="BU332" s="12">
        <f>(BU$3*temphigh!$I442+BU$4*temphigh!$I442^2+BU$5*temphigh!$I442^6)*(K332/K$56)^$BW$1</f>
        <v>-308.10594126186027</v>
      </c>
      <c r="BV332" s="12">
        <f>(BV$3*temphigh!$I442+BV$4*temphigh!$I442^2+BV$5*temphigh!$I442^6)*(L332/L$56)^$BW$1</f>
        <v>-41.811155249750954</v>
      </c>
      <c r="BW332" s="12">
        <f>(BW$3*temphigh!$I442+BW$4*temphigh!$I442^2+BW$5*temphigh!$I442^6)*(M332/M$56)^$BW$1</f>
        <v>-34.841439171270387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>
      <c r="A333" s="2">
        <f t="shared" si="254"/>
        <v>2287</v>
      </c>
      <c r="B333" s="5">
        <f t="shared" si="284"/>
        <v>1165.4057387816677</v>
      </c>
      <c r="C333" s="5">
        <f t="shared" si="284"/>
        <v>2964.170227663325</v>
      </c>
      <c r="D333" s="5">
        <f t="shared" si="284"/>
        <v>4369.9573064880633</v>
      </c>
      <c r="E333" s="15">
        <f t="shared" si="285"/>
        <v>2.773745668777857E-9</v>
      </c>
      <c r="F333" s="15">
        <f t="shared" si="285"/>
        <v>5.4644649623414151E-9</v>
      </c>
      <c r="G333" s="15">
        <f t="shared" si="285"/>
        <v>1.1155510837916522E-8</v>
      </c>
      <c r="H333" s="5">
        <f t="shared" si="257"/>
        <v>349.62172163450026</v>
      </c>
      <c r="I333" s="5">
        <f t="shared" si="257"/>
        <v>102460.96242596359</v>
      </c>
      <c r="J333" s="5">
        <f t="shared" si="257"/>
        <v>40641.623739533294</v>
      </c>
      <c r="K333" s="5">
        <f t="shared" si="258"/>
        <v>300</v>
      </c>
      <c r="L333" s="5">
        <f t="shared" si="258"/>
        <v>34566.490638675044</v>
      </c>
      <c r="M333" s="5">
        <f t="shared" si="258"/>
        <v>9300.2335924867712</v>
      </c>
      <c r="N333" s="15">
        <f t="shared" si="259"/>
        <v>0</v>
      </c>
      <c r="O333" s="15">
        <f t="shared" si="259"/>
        <v>-1.814062143356665E-3</v>
      </c>
      <c r="P333" s="15">
        <f t="shared" si="259"/>
        <v>-6.7962159379197917E-4</v>
      </c>
      <c r="Q333" s="5">
        <f t="shared" si="260"/>
        <v>2.4742337782110106</v>
      </c>
      <c r="R333" s="5">
        <f t="shared" si="260"/>
        <v>2060.5484618181149</v>
      </c>
      <c r="S333" s="5">
        <f t="shared" si="260"/>
        <v>1773.7206150758184</v>
      </c>
      <c r="T333" s="5">
        <f t="shared" si="286"/>
        <v>7.0768880338550924</v>
      </c>
      <c r="U333" s="5">
        <f t="shared" si="286"/>
        <v>20.110571021690621</v>
      </c>
      <c r="V333" s="5">
        <f t="shared" si="286"/>
        <v>43.642956453791207</v>
      </c>
      <c r="W333" s="15">
        <f t="shared" si="262"/>
        <v>-1.0734613539272964E-2</v>
      </c>
      <c r="X333" s="15">
        <f t="shared" si="262"/>
        <v>-1.217998157191269E-2</v>
      </c>
      <c r="Y333" s="15">
        <f t="shared" si="262"/>
        <v>-9.7425357312937999E-3</v>
      </c>
      <c r="Z333" s="5">
        <f t="shared" si="267"/>
        <v>1.1239081530184449</v>
      </c>
      <c r="AA333" s="5">
        <f t="shared" si="267"/>
        <v>4446.5799747566325</v>
      </c>
      <c r="AB333" s="5">
        <f t="shared" si="267"/>
        <v>51261.661912231772</v>
      </c>
      <c r="AC333" s="16">
        <f t="shared" si="273"/>
        <v>0.75209362445319561</v>
      </c>
      <c r="AD333" s="16">
        <f t="shared" si="273"/>
        <v>3.1217401187537055</v>
      </c>
      <c r="AE333" s="16">
        <f t="shared" si="273"/>
        <v>34.919833321995185</v>
      </c>
      <c r="AF333" s="15">
        <f t="shared" si="274"/>
        <v>-4.0504037456468023E-3</v>
      </c>
      <c r="AG333" s="15">
        <f t="shared" si="274"/>
        <v>2.9673830763510267E-4</v>
      </c>
      <c r="AH333" s="15">
        <f t="shared" si="274"/>
        <v>9.7937136394747881E-3</v>
      </c>
      <c r="AI333" s="1">
        <f t="shared" si="282"/>
        <v>98347.620430171199</v>
      </c>
      <c r="AJ333" s="1">
        <f t="shared" si="282"/>
        <v>208131.58028658331</v>
      </c>
      <c r="AK333" s="1">
        <f t="shared" si="282"/>
        <v>81691.902860527814</v>
      </c>
      <c r="AL333" s="14">
        <f t="shared" si="287"/>
        <v>102.52285457450182</v>
      </c>
      <c r="AM333" s="14">
        <f t="shared" si="287"/>
        <v>25.832190047468437</v>
      </c>
      <c r="AN333" s="14">
        <f t="shared" si="287"/>
        <v>7.9867650058036546</v>
      </c>
      <c r="AO333" s="11">
        <f t="shared" si="288"/>
        <v>1.2742691622270516E-3</v>
      </c>
      <c r="AP333" s="11">
        <f t="shared" si="288"/>
        <v>1.6052430603322131E-3</v>
      </c>
      <c r="AQ333" s="11">
        <f t="shared" si="288"/>
        <v>1.4561579961182513E-3</v>
      </c>
      <c r="AR333" s="1">
        <f t="shared" si="268"/>
        <v>349.62172163450026</v>
      </c>
      <c r="AS333" s="1">
        <f t="shared" si="265"/>
        <v>102460.96242596359</v>
      </c>
      <c r="AT333" s="1">
        <f t="shared" si="266"/>
        <v>40641.623739533294</v>
      </c>
      <c r="AU333" s="1">
        <f t="shared" si="275"/>
        <v>69.924344326900055</v>
      </c>
      <c r="AV333" s="1">
        <f t="shared" si="275"/>
        <v>20492.192485192718</v>
      </c>
      <c r="AW333" s="1">
        <f t="shared" si="275"/>
        <v>8128.3247479066595</v>
      </c>
      <c r="AX333" s="1">
        <f t="shared" si="276"/>
        <v>240</v>
      </c>
      <c r="AY333" s="1">
        <f t="shared" si="276"/>
        <v>27653.192510940033</v>
      </c>
      <c r="AZ333" s="1">
        <f t="shared" si="276"/>
        <v>7440.1868739894162</v>
      </c>
      <c r="BA333" s="1">
        <f t="shared" si="277"/>
        <v>6387.1680534529369</v>
      </c>
      <c r="BB333" s="1">
        <f t="shared" si="277"/>
        <v>30316.040515605873</v>
      </c>
      <c r="BC333" s="1">
        <f t="shared" si="277"/>
        <v>38956.645342808093</v>
      </c>
      <c r="BD333" s="1">
        <f t="shared" si="278"/>
        <v>24.385989282275034</v>
      </c>
      <c r="BE333" s="2">
        <f t="shared" si="283"/>
        <v>0.40250950903973925</v>
      </c>
      <c r="BF333" s="2">
        <f t="shared" si="283"/>
        <v>0.31839023806359795</v>
      </c>
      <c r="BG333" s="2">
        <f t="shared" si="283"/>
        <v>0.18099193288069168</v>
      </c>
      <c r="BH333" s="2">
        <f t="shared" si="271"/>
        <v>0.19196318536360901</v>
      </c>
      <c r="BI333" s="2">
        <f t="shared" si="279"/>
        <v>1.6201390486741196E-2</v>
      </c>
      <c r="BJ333" s="2">
        <f t="shared" si="279"/>
        <v>1.0137234369419459E-2</v>
      </c>
      <c r="BK333" s="2">
        <f t="shared" si="279"/>
        <v>3.2758079767888806E-3</v>
      </c>
      <c r="BL333" s="2">
        <f t="shared" si="272"/>
        <v>5.6643580348472709</v>
      </c>
      <c r="BM333" s="2">
        <f t="shared" si="272"/>
        <v>1038.6707898282739</v>
      </c>
      <c r="BN333" s="2">
        <f t="shared" si="272"/>
        <v>133.13415523561551</v>
      </c>
      <c r="BO333" s="2">
        <f t="shared" si="280"/>
        <v>25042.271852337311</v>
      </c>
      <c r="BP333" s="2">
        <f t="shared" si="280"/>
        <v>1467.3106254347038</v>
      </c>
      <c r="BQ333" s="2">
        <f t="shared" si="280"/>
        <v>28.699054075235647</v>
      </c>
      <c r="BR333" s="11">
        <f t="shared" si="281"/>
        <v>2.8511491169502107E-2</v>
      </c>
      <c r="BS333" s="17">
        <f t="shared" si="269"/>
        <v>1.4726972605047414E-4</v>
      </c>
      <c r="BT333" s="17">
        <f t="shared" si="270"/>
        <v>3.223108163899085E-4</v>
      </c>
      <c r="BU333" s="12">
        <f>(BU$3*temphigh!$I443+BU$4*temphigh!$I443^2+BU$5*temphigh!$I443^6)*(K333/K$56)^$BW$1</f>
        <v>-309.33730100134994</v>
      </c>
      <c r="BV333" s="12">
        <f>(BV$3*temphigh!$I443+BV$4*temphigh!$I443^2+BV$5*temphigh!$I443^6)*(L333/L$56)^$BW$1</f>
        <v>-41.989433858360727</v>
      </c>
      <c r="BW333" s="12">
        <f>(BW$3*temphigh!$I443+BW$4*temphigh!$I443^2+BW$5*temphigh!$I443^6)*(M333/M$56)^$BW$1</f>
        <v>-34.973422167848305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>
      <c r="A334" s="2">
        <f t="shared" si="254"/>
        <v>2288</v>
      </c>
      <c r="B334" s="5">
        <f t="shared" si="284"/>
        <v>1165.4057418525799</v>
      </c>
      <c r="C334" s="5">
        <f t="shared" si="284"/>
        <v>2964.1702430510491</v>
      </c>
      <c r="D334" s="5">
        <f t="shared" si="284"/>
        <v>4369.9573527997145</v>
      </c>
      <c r="E334" s="15">
        <f t="shared" si="285"/>
        <v>2.6350583853389641E-9</v>
      </c>
      <c r="F334" s="15">
        <f t="shared" si="285"/>
        <v>5.1912417142243443E-9</v>
      </c>
      <c r="G334" s="15">
        <f t="shared" si="285"/>
        <v>1.0597735296020695E-8</v>
      </c>
      <c r="H334" s="5">
        <f t="shared" si="257"/>
        <v>349.62172255577394</v>
      </c>
      <c r="I334" s="5">
        <f t="shared" si="257"/>
        <v>102272.22746325358</v>
      </c>
      <c r="J334" s="5">
        <f t="shared" si="257"/>
        <v>40613.290858793749</v>
      </c>
      <c r="K334" s="5">
        <f t="shared" si="258"/>
        <v>300</v>
      </c>
      <c r="L334" s="5">
        <f t="shared" si="258"/>
        <v>34502.818352964699</v>
      </c>
      <c r="M334" s="5">
        <f t="shared" si="258"/>
        <v>9293.7499339150072</v>
      </c>
      <c r="N334" s="15">
        <f t="shared" si="259"/>
        <v>0</v>
      </c>
      <c r="O334" s="15">
        <f t="shared" si="259"/>
        <v>-1.8420234317655382E-3</v>
      </c>
      <c r="P334" s="15">
        <f t="shared" si="259"/>
        <v>-6.9715007771442572E-4</v>
      </c>
      <c r="Q334" s="5">
        <f t="shared" si="260"/>
        <v>2.4476738412458645</v>
      </c>
      <c r="R334" s="5">
        <f t="shared" si="260"/>
        <v>2031.7016816000157</v>
      </c>
      <c r="S334" s="5">
        <f t="shared" si="260"/>
        <v>1755.2155948701193</v>
      </c>
      <c r="T334" s="5">
        <f t="shared" si="286"/>
        <v>7.0009203757509528</v>
      </c>
      <c r="U334" s="5">
        <f t="shared" si="286"/>
        <v>19.865624637245787</v>
      </c>
      <c r="V334" s="5">
        <f t="shared" si="286"/>
        <v>43.217763391120847</v>
      </c>
      <c r="W334" s="15">
        <f t="shared" si="262"/>
        <v>-1.0734613539272964E-2</v>
      </c>
      <c r="X334" s="15">
        <f t="shared" si="262"/>
        <v>-1.217998157191269E-2</v>
      </c>
      <c r="Y334" s="15">
        <f t="shared" si="262"/>
        <v>-9.7425357312937999E-3</v>
      </c>
      <c r="Z334" s="5">
        <f t="shared" si="267"/>
        <v>1.1073400216066513</v>
      </c>
      <c r="AA334" s="5">
        <f t="shared" si="267"/>
        <v>4385.7536474804328</v>
      </c>
      <c r="AB334" s="5">
        <f t="shared" si="267"/>
        <v>51224.557794613145</v>
      </c>
      <c r="AC334" s="16">
        <f t="shared" si="273"/>
        <v>0.74904734161963327</v>
      </c>
      <c r="AD334" s="16">
        <f t="shared" si="273"/>
        <v>3.1226664586334212</v>
      </c>
      <c r="AE334" s="16">
        <f t="shared" si="273"/>
        <v>35.261828169888993</v>
      </c>
      <c r="AF334" s="15">
        <f t="shared" si="274"/>
        <v>-4.0504037456468023E-3</v>
      </c>
      <c r="AG334" s="15">
        <f t="shared" si="274"/>
        <v>2.9673830763510267E-4</v>
      </c>
      <c r="AH334" s="15">
        <f t="shared" si="274"/>
        <v>9.7937136394747881E-3</v>
      </c>
      <c r="AI334" s="1">
        <f t="shared" si="282"/>
        <v>88582.782731480969</v>
      </c>
      <c r="AJ334" s="1">
        <f t="shared" si="282"/>
        <v>207810.61474311771</v>
      </c>
      <c r="AK334" s="1">
        <f t="shared" si="282"/>
        <v>81651.037322381701</v>
      </c>
      <c r="AL334" s="14">
        <f t="shared" si="287"/>
        <v>102.65218986938953</v>
      </c>
      <c r="AM334" s="14">
        <f t="shared" si="287"/>
        <v>25.87324232183725</v>
      </c>
      <c r="AN334" s="14">
        <f t="shared" si="287"/>
        <v>7.9982786976127107</v>
      </c>
      <c r="AO334" s="11">
        <f t="shared" si="288"/>
        <v>1.2615264706047811E-3</v>
      </c>
      <c r="AP334" s="11">
        <f t="shared" si="288"/>
        <v>1.5891906297288909E-3</v>
      </c>
      <c r="AQ334" s="11">
        <f t="shared" si="288"/>
        <v>1.4415964161570687E-3</v>
      </c>
      <c r="AR334" s="1">
        <f t="shared" si="268"/>
        <v>349.62172255577394</v>
      </c>
      <c r="AS334" s="1">
        <f t="shared" si="265"/>
        <v>102272.22746325358</v>
      </c>
      <c r="AT334" s="1">
        <f t="shared" si="266"/>
        <v>40613.290858793749</v>
      </c>
      <c r="AU334" s="1">
        <f t="shared" si="275"/>
        <v>69.924344511154786</v>
      </c>
      <c r="AV334" s="1">
        <f t="shared" si="275"/>
        <v>20454.445492650717</v>
      </c>
      <c r="AW334" s="1">
        <f t="shared" si="275"/>
        <v>8122.6581717587505</v>
      </c>
      <c r="AX334" s="1">
        <f t="shared" si="276"/>
        <v>239.99999999999997</v>
      </c>
      <c r="AY334" s="1">
        <f t="shared" si="276"/>
        <v>27602.254682371764</v>
      </c>
      <c r="AZ334" s="1">
        <f t="shared" si="276"/>
        <v>7434.9999471320061</v>
      </c>
      <c r="BA334" s="1">
        <f t="shared" si="277"/>
        <v>6387.1680702834983</v>
      </c>
      <c r="BB334" s="1">
        <f t="shared" si="277"/>
        <v>30310.575566966952</v>
      </c>
      <c r="BC334" s="1">
        <f t="shared" si="277"/>
        <v>38953.598177118918</v>
      </c>
      <c r="BD334" s="1">
        <f t="shared" si="278"/>
        <v>23.673054117651855</v>
      </c>
      <c r="BE334" s="2">
        <f t="shared" si="283"/>
        <v>0.40250950903973925</v>
      </c>
      <c r="BF334" s="2">
        <f t="shared" si="283"/>
        <v>0.31839023806359795</v>
      </c>
      <c r="BG334" s="2">
        <f t="shared" si="283"/>
        <v>0.18099193288069168</v>
      </c>
      <c r="BH334" s="2">
        <f t="shared" si="271"/>
        <v>0.19183216006052775</v>
      </c>
      <c r="BI334" s="2">
        <f t="shared" si="279"/>
        <v>1.6201390486741196E-2</v>
      </c>
      <c r="BJ334" s="2">
        <f t="shared" si="279"/>
        <v>1.0137234369419459E-2</v>
      </c>
      <c r="BK334" s="2">
        <f t="shared" si="279"/>
        <v>3.2758079767888806E-3</v>
      </c>
      <c r="BL334" s="2">
        <f t="shared" si="272"/>
        <v>5.6643580497731856</v>
      </c>
      <c r="BM334" s="2">
        <f t="shared" si="272"/>
        <v>1036.7575392775789</v>
      </c>
      <c r="BN334" s="2">
        <f t="shared" si="272"/>
        <v>133.04134215888348</v>
      </c>
      <c r="BO334" s="2">
        <f t="shared" si="280"/>
        <v>25416.956878587589</v>
      </c>
      <c r="BP334" s="2">
        <f t="shared" si="280"/>
        <v>1484.9205617386438</v>
      </c>
      <c r="BQ334" s="2">
        <f t="shared" si="280"/>
        <v>28.699820280154047</v>
      </c>
      <c r="BR334" s="11">
        <f t="shared" si="281"/>
        <v>2.8486820542939245E-2</v>
      </c>
      <c r="BS334" s="17">
        <f t="shared" si="269"/>
        <v>1.4318724420182835E-4</v>
      </c>
      <c r="BT334" s="17">
        <f t="shared" si="270"/>
        <v>3.1292312270864901E-4</v>
      </c>
      <c r="BU334" s="12">
        <f>(BU$3*temphigh!$I444+BU$4*temphigh!$I444^2+BU$5*temphigh!$I444^6)*(K334/K$56)^$BW$1</f>
        <v>-310.56370261083862</v>
      </c>
      <c r="BV334" s="12">
        <f>(BV$3*temphigh!$I444+BV$4*temphigh!$I444^2+BV$5*temphigh!$I444^6)*(L334/L$56)^$BW$1</f>
        <v>-42.167509252663642</v>
      </c>
      <c r="BW334" s="12">
        <f>(BW$3*temphigh!$I444+BW$4*temphigh!$I444^2+BW$5*temphigh!$I444^6)*(M334/M$56)^$BW$1</f>
        <v>-35.1050783919015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>
      <c r="A335" s="2">
        <f t="shared" si="254"/>
        <v>2289</v>
      </c>
      <c r="B335" s="5">
        <f t="shared" si="284"/>
        <v>1165.4057447699465</v>
      </c>
      <c r="C335" s="5">
        <f t="shared" si="284"/>
        <v>2964.1702576693874</v>
      </c>
      <c r="D335" s="5">
        <f t="shared" si="284"/>
        <v>4369.9573967957831</v>
      </c>
      <c r="E335" s="15">
        <f t="shared" si="285"/>
        <v>2.5033054660720158E-9</v>
      </c>
      <c r="F335" s="15">
        <f t="shared" si="285"/>
        <v>4.931679628513127E-9</v>
      </c>
      <c r="G335" s="15">
        <f t="shared" si="285"/>
        <v>1.006784853121966E-8</v>
      </c>
      <c r="H335" s="5">
        <f t="shared" si="257"/>
        <v>349.62172343098393</v>
      </c>
      <c r="I335" s="5">
        <f t="shared" si="257"/>
        <v>102080.98207654322</v>
      </c>
      <c r="J335" s="5">
        <f t="shared" si="257"/>
        <v>40584.270808825553</v>
      </c>
      <c r="K335" s="5">
        <f t="shared" si="258"/>
        <v>300</v>
      </c>
      <c r="L335" s="5">
        <f t="shared" si="258"/>
        <v>34438.299153843327</v>
      </c>
      <c r="M335" s="5">
        <f t="shared" si="258"/>
        <v>9287.1090319057712</v>
      </c>
      <c r="N335" s="15">
        <f t="shared" si="259"/>
        <v>0</v>
      </c>
      <c r="O335" s="15">
        <f t="shared" si="259"/>
        <v>-1.8699689532993835E-3</v>
      </c>
      <c r="P335" s="15">
        <f t="shared" si="259"/>
        <v>-7.1455570210710029E-4</v>
      </c>
      <c r="Q335" s="5">
        <f t="shared" si="260"/>
        <v>2.4213990145514037</v>
      </c>
      <c r="R335" s="5">
        <f t="shared" si="260"/>
        <v>2003.2026577889221</v>
      </c>
      <c r="S335" s="5">
        <f t="shared" si="260"/>
        <v>1736.8733814774184</v>
      </c>
      <c r="T335" s="5">
        <f t="shared" si="286"/>
        <v>6.9257682010980446</v>
      </c>
      <c r="U335" s="5">
        <f t="shared" si="286"/>
        <v>19.623661695249599</v>
      </c>
      <c r="V335" s="5">
        <f t="shared" si="286"/>
        <v>42.796712787056251</v>
      </c>
      <c r="W335" s="15">
        <f t="shared" si="262"/>
        <v>-1.0734613539272964E-2</v>
      </c>
      <c r="X335" s="15">
        <f t="shared" si="262"/>
        <v>-1.217998157191269E-2</v>
      </c>
      <c r="Y335" s="15">
        <f t="shared" si="262"/>
        <v>-9.7425357312937999E-3</v>
      </c>
      <c r="Z335" s="5">
        <f t="shared" si="267"/>
        <v>1.0910161297331897</v>
      </c>
      <c r="AA335" s="5">
        <f t="shared" si="267"/>
        <v>4325.6382100680239</v>
      </c>
      <c r="AB335" s="5">
        <f t="shared" si="267"/>
        <v>51186.582655947808</v>
      </c>
      <c r="AC335" s="16">
        <f t="shared" si="273"/>
        <v>0.74601339746147033</v>
      </c>
      <c r="AD335" s="16">
        <f t="shared" si="273"/>
        <v>3.123593073393665</v>
      </c>
      <c r="AE335" s="16">
        <f t="shared" si="273"/>
        <v>35.607172417389251</v>
      </c>
      <c r="AF335" s="15">
        <f t="shared" si="274"/>
        <v>-4.0504037456468023E-3</v>
      </c>
      <c r="AG335" s="15">
        <f t="shared" si="274"/>
        <v>2.9673830763510267E-4</v>
      </c>
      <c r="AH335" s="15">
        <f t="shared" si="274"/>
        <v>9.7937136394747881E-3</v>
      </c>
      <c r="AI335" s="1">
        <f t="shared" si="282"/>
        <v>79794.428802844021</v>
      </c>
      <c r="AJ335" s="1">
        <f t="shared" si="282"/>
        <v>207483.99876145663</v>
      </c>
      <c r="AK335" s="1">
        <f t="shared" si="282"/>
        <v>81608.59176190228</v>
      </c>
      <c r="AL335" s="14">
        <f t="shared" si="287"/>
        <v>102.78039333962745</v>
      </c>
      <c r="AM335" s="14">
        <f t="shared" si="287"/>
        <v>25.913948660953231</v>
      </c>
      <c r="AN335" s="14">
        <f t="shared" si="287"/>
        <v>8.0096936846195543</v>
      </c>
      <c r="AO335" s="11">
        <f t="shared" si="288"/>
        <v>1.2489112058987333E-3</v>
      </c>
      <c r="AP335" s="11">
        <f t="shared" si="288"/>
        <v>1.5732987234316021E-3</v>
      </c>
      <c r="AQ335" s="11">
        <f t="shared" si="288"/>
        <v>1.427180451995498E-3</v>
      </c>
      <c r="AR335" s="1">
        <f t="shared" si="268"/>
        <v>349.62172343098393</v>
      </c>
      <c r="AS335" s="1">
        <f t="shared" si="265"/>
        <v>102080.98207654322</v>
      </c>
      <c r="AT335" s="1">
        <f t="shared" si="266"/>
        <v>40584.270808825553</v>
      </c>
      <c r="AU335" s="1">
        <f t="shared" si="275"/>
        <v>69.92434468619679</v>
      </c>
      <c r="AV335" s="1">
        <f t="shared" si="275"/>
        <v>20416.196415308645</v>
      </c>
      <c r="AW335" s="1">
        <f t="shared" si="275"/>
        <v>8116.8541617651108</v>
      </c>
      <c r="AX335" s="1">
        <f t="shared" si="276"/>
        <v>240</v>
      </c>
      <c r="AY335" s="1">
        <f t="shared" si="276"/>
        <v>27550.639323074662</v>
      </c>
      <c r="AZ335" s="1">
        <f t="shared" si="276"/>
        <v>7429.687225524618</v>
      </c>
      <c r="BA335" s="1">
        <f t="shared" si="277"/>
        <v>6387.1680862725307</v>
      </c>
      <c r="BB335" s="1">
        <f t="shared" si="277"/>
        <v>30305.027621093614</v>
      </c>
      <c r="BC335" s="1">
        <f t="shared" si="277"/>
        <v>38950.474875162312</v>
      </c>
      <c r="BD335" s="1">
        <f t="shared" si="278"/>
        <v>22.980913290006278</v>
      </c>
      <c r="BE335" s="2">
        <f t="shared" si="283"/>
        <v>0.40250950903973925</v>
      </c>
      <c r="BF335" s="2">
        <f t="shared" si="283"/>
        <v>0.31839023806359795</v>
      </c>
      <c r="BG335" s="2">
        <f t="shared" si="283"/>
        <v>0.18099193288069168</v>
      </c>
      <c r="BH335" s="2">
        <f t="shared" si="271"/>
        <v>0.19170246370631888</v>
      </c>
      <c r="BI335" s="2">
        <f t="shared" si="279"/>
        <v>1.6201390486741196E-2</v>
      </c>
      <c r="BJ335" s="2">
        <f t="shared" si="279"/>
        <v>1.0137234369419459E-2</v>
      </c>
      <c r="BK335" s="2">
        <f t="shared" si="279"/>
        <v>3.2758079767888806E-3</v>
      </c>
      <c r="BL335" s="2">
        <f t="shared" si="272"/>
        <v>5.6643580639528048</v>
      </c>
      <c r="BM335" s="2">
        <f t="shared" si="272"/>
        <v>1034.8188399704256</v>
      </c>
      <c r="BN335" s="2">
        <f t="shared" si="272"/>
        <v>132.94627804771088</v>
      </c>
      <c r="BO335" s="2">
        <f t="shared" si="280"/>
        <v>25797.247980604596</v>
      </c>
      <c r="BP335" s="2">
        <f t="shared" si="280"/>
        <v>1502.7418663663675</v>
      </c>
      <c r="BQ335" s="2">
        <f t="shared" si="280"/>
        <v>28.700590026160857</v>
      </c>
      <c r="BR335" s="11">
        <f t="shared" si="281"/>
        <v>2.8462203680738679E-2</v>
      </c>
      <c r="BS335" s="17">
        <f t="shared" si="269"/>
        <v>1.3922127278815266E-4</v>
      </c>
      <c r="BT335" s="17">
        <f t="shared" si="270"/>
        <v>3.0380885699868835E-4</v>
      </c>
      <c r="BU335" s="12">
        <f>(BU$3*temphigh!$I445+BU$4*temphigh!$I445^2+BU$5*temphigh!$I445^6)*(K335/K$56)^$BW$1</f>
        <v>-311.7851883831334</v>
      </c>
      <c r="BV335" s="12">
        <f>(BV$3*temphigh!$I445+BV$4*temphigh!$I445^2+BV$5*temphigh!$I445^6)*(L335/L$56)^$BW$1</f>
        <v>-42.345389873748296</v>
      </c>
      <c r="BW335" s="12">
        <f>(BW$3*temphigh!$I445+BW$4*temphigh!$I445^2+BW$5*temphigh!$I445^6)*(M335/M$56)^$BW$1</f>
        <v>-35.23641286223129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>
      <c r="A336" s="2">
        <f t="shared" si="254"/>
        <v>2290</v>
      </c>
      <c r="B336" s="5">
        <f t="shared" si="284"/>
        <v>1165.4057475414447</v>
      </c>
      <c r="C336" s="5">
        <f t="shared" si="284"/>
        <v>2964.1702715568085</v>
      </c>
      <c r="D336" s="5">
        <f t="shared" si="284"/>
        <v>4369.9574385920487</v>
      </c>
      <c r="E336" s="15">
        <f t="shared" si="285"/>
        <v>2.3781401927684147E-9</v>
      </c>
      <c r="F336" s="15">
        <f t="shared" si="285"/>
        <v>4.6850956470874707E-9</v>
      </c>
      <c r="G336" s="15">
        <f t="shared" si="285"/>
        <v>9.5644561046586765E-9</v>
      </c>
      <c r="H336" s="5">
        <f t="shared" si="257"/>
        <v>349.62172426243342</v>
      </c>
      <c r="I336" s="5">
        <f t="shared" si="257"/>
        <v>101887.24320662144</v>
      </c>
      <c r="J336" s="5">
        <f t="shared" si="257"/>
        <v>40554.570128657222</v>
      </c>
      <c r="K336" s="5">
        <f t="shared" si="258"/>
        <v>300</v>
      </c>
      <c r="L336" s="5">
        <f t="shared" si="258"/>
        <v>34372.938756014635</v>
      </c>
      <c r="M336" s="5">
        <f t="shared" si="258"/>
        <v>9280.3123825671519</v>
      </c>
      <c r="N336" s="15">
        <f t="shared" si="259"/>
        <v>0</v>
      </c>
      <c r="O336" s="15">
        <f t="shared" si="259"/>
        <v>-1.8978985441967522E-3</v>
      </c>
      <c r="P336" s="15">
        <f t="shared" si="259"/>
        <v>-7.3183692743017392E-4</v>
      </c>
      <c r="Q336" s="5">
        <f t="shared" si="260"/>
        <v>2.3954062376024301</v>
      </c>
      <c r="R336" s="5">
        <f t="shared" si="260"/>
        <v>1975.0481269499944</v>
      </c>
      <c r="S336" s="5">
        <f t="shared" si="260"/>
        <v>1718.6931226730464</v>
      </c>
      <c r="T336" s="5">
        <f t="shared" si="286"/>
        <v>6.8514227559966709</v>
      </c>
      <c r="U336" s="5">
        <f t="shared" si="286"/>
        <v>19.384645857428008</v>
      </c>
      <c r="V336" s="5">
        <f t="shared" si="286"/>
        <v>42.379764283546436</v>
      </c>
      <c r="W336" s="15">
        <f t="shared" si="262"/>
        <v>-1.0734613539272964E-2</v>
      </c>
      <c r="X336" s="15">
        <f t="shared" si="262"/>
        <v>-1.217998157191269E-2</v>
      </c>
      <c r="Y336" s="15">
        <f t="shared" si="262"/>
        <v>-9.7425357312937999E-3</v>
      </c>
      <c r="Z336" s="5">
        <f t="shared" si="267"/>
        <v>1.074932876944263</v>
      </c>
      <c r="AA336" s="5">
        <f t="shared" si="267"/>
        <v>4266.2273273382516</v>
      </c>
      <c r="AB336" s="5">
        <f t="shared" si="267"/>
        <v>51147.744747881974</v>
      </c>
      <c r="AC336" s="16">
        <f t="shared" si="273"/>
        <v>0.74299174200208973</v>
      </c>
      <c r="AD336" s="16">
        <f t="shared" si="273"/>
        <v>3.1245199631160046</v>
      </c>
      <c r="AE336" s="16">
        <f t="shared" si="273"/>
        <v>35.955898867556563</v>
      </c>
      <c r="AF336" s="15">
        <f t="shared" si="274"/>
        <v>-4.0504037456468023E-3</v>
      </c>
      <c r="AG336" s="15">
        <f t="shared" si="274"/>
        <v>2.9673830763510267E-4</v>
      </c>
      <c r="AH336" s="15">
        <f t="shared" si="274"/>
        <v>9.7937136394747881E-3</v>
      </c>
      <c r="AI336" s="1">
        <f t="shared" si="282"/>
        <v>71884.91026724581</v>
      </c>
      <c r="AJ336" s="1">
        <f t="shared" si="282"/>
        <v>207151.79530061962</v>
      </c>
      <c r="AK336" s="1">
        <f t="shared" si="282"/>
        <v>81564.586747477166</v>
      </c>
      <c r="AL336" s="14">
        <f t="shared" si="287"/>
        <v>102.9074732887661</v>
      </c>
      <c r="AM336" s="14">
        <f t="shared" si="287"/>
        <v>25.954311339477108</v>
      </c>
      <c r="AN336" s="14">
        <f t="shared" si="287"/>
        <v>8.021010650090183</v>
      </c>
      <c r="AO336" s="11">
        <f t="shared" si="288"/>
        <v>1.2364220938397459E-3</v>
      </c>
      <c r="AP336" s="11">
        <f t="shared" si="288"/>
        <v>1.557565736197286E-3</v>
      </c>
      <c r="AQ336" s="11">
        <f t="shared" si="288"/>
        <v>1.4129086474755431E-3</v>
      </c>
      <c r="AR336" s="1">
        <f t="shared" si="268"/>
        <v>349.62172426243342</v>
      </c>
      <c r="AS336" s="1">
        <f t="shared" si="265"/>
        <v>101887.24320662144</v>
      </c>
      <c r="AT336" s="1">
        <f t="shared" si="266"/>
        <v>40554.570128657222</v>
      </c>
      <c r="AU336" s="1">
        <f t="shared" si="275"/>
        <v>69.924344852486684</v>
      </c>
      <c r="AV336" s="1">
        <f t="shared" si="275"/>
        <v>20377.448641324288</v>
      </c>
      <c r="AW336" s="1">
        <f t="shared" si="275"/>
        <v>8110.9140257314448</v>
      </c>
      <c r="AX336" s="1">
        <f t="shared" si="276"/>
        <v>240</v>
      </c>
      <c r="AY336" s="1">
        <f t="shared" si="276"/>
        <v>27498.351004811706</v>
      </c>
      <c r="AZ336" s="1">
        <f t="shared" si="276"/>
        <v>7424.2499060537211</v>
      </c>
      <c r="BA336" s="1">
        <f t="shared" si="277"/>
        <v>6387.1681014621117</v>
      </c>
      <c r="BB336" s="1">
        <f t="shared" si="277"/>
        <v>30299.396723369529</v>
      </c>
      <c r="BC336" s="1">
        <f t="shared" si="277"/>
        <v>38947.275980663835</v>
      </c>
      <c r="BD336" s="1">
        <f t="shared" si="278"/>
        <v>22.308961869454691</v>
      </c>
      <c r="BE336" s="2">
        <f t="shared" si="283"/>
        <v>0.40250950903973925</v>
      </c>
      <c r="BF336" s="2">
        <f t="shared" si="283"/>
        <v>0.31839023806359795</v>
      </c>
      <c r="BG336" s="2">
        <f t="shared" si="283"/>
        <v>0.18099193288069168</v>
      </c>
      <c r="BH336" s="2">
        <f t="shared" si="271"/>
        <v>0.19157408614929802</v>
      </c>
      <c r="BI336" s="2">
        <f t="shared" si="279"/>
        <v>1.6201390486741196E-2</v>
      </c>
      <c r="BJ336" s="2">
        <f t="shared" si="279"/>
        <v>1.0137234369419459E-2</v>
      </c>
      <c r="BK336" s="2">
        <f t="shared" si="279"/>
        <v>3.2758079767888806E-3</v>
      </c>
      <c r="BL336" s="2">
        <f t="shared" si="272"/>
        <v>5.6643580774234419</v>
      </c>
      <c r="BM336" s="2">
        <f t="shared" si="272"/>
        <v>1032.8548636395622</v>
      </c>
      <c r="BN336" s="2">
        <f t="shared" si="272"/>
        <v>132.84898432269938</v>
      </c>
      <c r="BO336" s="2">
        <f t="shared" si="280"/>
        <v>26183.229037062203</v>
      </c>
      <c r="BP336" s="2">
        <f t="shared" si="280"/>
        <v>1520.7770768483422</v>
      </c>
      <c r="BQ336" s="2">
        <f t="shared" si="280"/>
        <v>28.701363357903219</v>
      </c>
      <c r="BR336" s="11">
        <f t="shared" si="281"/>
        <v>2.8437641315898293E-2</v>
      </c>
      <c r="BS336" s="17">
        <f t="shared" si="269"/>
        <v>1.3536839009727045E-4</v>
      </c>
      <c r="BT336" s="17">
        <f t="shared" si="270"/>
        <v>2.9496005533853235E-4</v>
      </c>
      <c r="BU336" s="12">
        <f>(BU$3*temphigh!$I446+BU$4*temphigh!$I446^2+BU$5*temphigh!$I446^6)*(K336/K$56)^$BW$1</f>
        <v>-313.0017980092062</v>
      </c>
      <c r="BV336" s="12">
        <f>(BV$3*temphigh!$I446+BV$4*temphigh!$I446^2+BV$5*temphigh!$I446^6)*(L336/L$56)^$BW$1</f>
        <v>-42.523083812871704</v>
      </c>
      <c r="BW336" s="12">
        <f>(BW$3*temphigh!$I446+BW$4*temphigh!$I446^2+BW$5*temphigh!$I446^6)*(M336/M$56)^$BW$1</f>
        <v>-35.367430287911844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>
      <c r="A337" s="2">
        <f t="shared" si="254"/>
        <v>2291</v>
      </c>
      <c r="B337" s="5">
        <f t="shared" si="284"/>
        <v>1165.4057501743682</v>
      </c>
      <c r="C337" s="5">
        <f t="shared" si="284"/>
        <v>2964.1702847498586</v>
      </c>
      <c r="D337" s="5">
        <f t="shared" si="284"/>
        <v>4369.9574782985019</v>
      </c>
      <c r="E337" s="15">
        <f t="shared" si="285"/>
        <v>2.2592331831299939E-9</v>
      </c>
      <c r="F337" s="15">
        <f t="shared" si="285"/>
        <v>4.4508408647330969E-9</v>
      </c>
      <c r="G337" s="15">
        <f t="shared" si="285"/>
        <v>9.0862332994257425E-9</v>
      </c>
      <c r="H337" s="5">
        <f t="shared" si="257"/>
        <v>349.62172505231047</v>
      </c>
      <c r="I337" s="5">
        <f t="shared" si="257"/>
        <v>101691.02791319648</v>
      </c>
      <c r="J337" s="5">
        <f t="shared" si="257"/>
        <v>40524.195411648216</v>
      </c>
      <c r="K337" s="5">
        <f t="shared" si="258"/>
        <v>300</v>
      </c>
      <c r="L337" s="5">
        <f t="shared" si="258"/>
        <v>34306.742914325529</v>
      </c>
      <c r="M337" s="5">
        <f t="shared" si="258"/>
        <v>9273.3614944525325</v>
      </c>
      <c r="N337" s="15">
        <f t="shared" si="259"/>
        <v>0</v>
      </c>
      <c r="O337" s="15">
        <f t="shared" si="259"/>
        <v>-1.9258126911689821E-3</v>
      </c>
      <c r="P337" s="15">
        <f t="shared" si="259"/>
        <v>-7.4899290326435608E-4</v>
      </c>
      <c r="Q337" s="5">
        <f t="shared" si="260"/>
        <v>2.3696924827258918</v>
      </c>
      <c r="R337" s="5">
        <f t="shared" si="260"/>
        <v>1947.2348405243699</v>
      </c>
      <c r="S337" s="5">
        <f t="shared" si="260"/>
        <v>1700.6739614738335</v>
      </c>
      <c r="T337" s="5">
        <f t="shared" si="286"/>
        <v>6.7778753805168659</v>
      </c>
      <c r="U337" s="5">
        <f t="shared" si="286"/>
        <v>19.148541228106481</v>
      </c>
      <c r="V337" s="5">
        <f t="shared" si="286"/>
        <v>41.966877915730173</v>
      </c>
      <c r="W337" s="15">
        <f t="shared" si="262"/>
        <v>-1.0734613539272964E-2</v>
      </c>
      <c r="X337" s="15">
        <f t="shared" si="262"/>
        <v>-1.217998157191269E-2</v>
      </c>
      <c r="Y337" s="15">
        <f t="shared" si="262"/>
        <v>-9.7425357312937999E-3</v>
      </c>
      <c r="Z337" s="5">
        <f t="shared" si="267"/>
        <v>1.0590867158614963</v>
      </c>
      <c r="AA337" s="5">
        <f t="shared" si="267"/>
        <v>4207.5146902805991</v>
      </c>
      <c r="AB337" s="5">
        <f t="shared" si="267"/>
        <v>51108.052425809445</v>
      </c>
      <c r="AC337" s="16">
        <f t="shared" si="273"/>
        <v>0.73998232546729981</v>
      </c>
      <c r="AD337" s="16">
        <f t="shared" si="273"/>
        <v>3.1254471278820315</v>
      </c>
      <c r="AE337" s="16">
        <f t="shared" si="273"/>
        <v>36.308040644715327</v>
      </c>
      <c r="AF337" s="15">
        <f t="shared" si="274"/>
        <v>-4.0504037456468023E-3</v>
      </c>
      <c r="AG337" s="15">
        <f t="shared" si="274"/>
        <v>2.9673830763510267E-4</v>
      </c>
      <c r="AH337" s="15">
        <f t="shared" si="274"/>
        <v>9.7937136394747881E-3</v>
      </c>
      <c r="AI337" s="1">
        <f t="shared" si="282"/>
        <v>64766.343585373717</v>
      </c>
      <c r="AJ337" s="1">
        <f t="shared" si="282"/>
        <v>206814.06441188196</v>
      </c>
      <c r="AK337" s="1">
        <f t="shared" si="282"/>
        <v>81519.042098460894</v>
      </c>
      <c r="AL337" s="14">
        <f t="shared" si="287"/>
        <v>103.03343799162559</v>
      </c>
      <c r="AM337" s="14">
        <f t="shared" si="287"/>
        <v>25.994332630065585</v>
      </c>
      <c r="AN337" s="14">
        <f t="shared" si="287"/>
        <v>8.0322302758460999</v>
      </c>
      <c r="AO337" s="11">
        <f t="shared" si="288"/>
        <v>1.2240578729013484E-3</v>
      </c>
      <c r="AP337" s="11">
        <f t="shared" si="288"/>
        <v>1.5419900788353131E-3</v>
      </c>
      <c r="AQ337" s="11">
        <f t="shared" si="288"/>
        <v>1.3987795610007877E-3</v>
      </c>
      <c r="AR337" s="1">
        <f t="shared" si="268"/>
        <v>349.62172505231047</v>
      </c>
      <c r="AS337" s="1">
        <f t="shared" si="265"/>
        <v>101691.02791319648</v>
      </c>
      <c r="AT337" s="1">
        <f t="shared" si="266"/>
        <v>40524.195411648216</v>
      </c>
      <c r="AU337" s="1">
        <f t="shared" si="275"/>
        <v>69.92434501046209</v>
      </c>
      <c r="AV337" s="1">
        <f t="shared" si="275"/>
        <v>20338.205582639297</v>
      </c>
      <c r="AW337" s="1">
        <f t="shared" si="275"/>
        <v>8104.8390823296431</v>
      </c>
      <c r="AX337" s="1">
        <f t="shared" si="276"/>
        <v>240</v>
      </c>
      <c r="AY337" s="1">
        <f t="shared" si="276"/>
        <v>27445.394331460418</v>
      </c>
      <c r="AZ337" s="1">
        <f t="shared" si="276"/>
        <v>7418.6891955620258</v>
      </c>
      <c r="BA337" s="1">
        <f t="shared" si="277"/>
        <v>6387.1681158922147</v>
      </c>
      <c r="BB337" s="1">
        <f t="shared" si="277"/>
        <v>30293.68291771692</v>
      </c>
      <c r="BC337" s="1">
        <f t="shared" si="277"/>
        <v>38944.002041044638</v>
      </c>
      <c r="BD337" s="1">
        <f t="shared" si="278"/>
        <v>21.656612473658498</v>
      </c>
      <c r="BE337" s="2">
        <f t="shared" si="283"/>
        <v>0.40250950903973925</v>
      </c>
      <c r="BF337" s="2">
        <f t="shared" si="283"/>
        <v>0.31839023806359795</v>
      </c>
      <c r="BG337" s="2">
        <f t="shared" si="283"/>
        <v>0.18099193288069168</v>
      </c>
      <c r="BH337" s="2">
        <f t="shared" si="271"/>
        <v>0.19144701724680291</v>
      </c>
      <c r="BI337" s="2">
        <f t="shared" si="279"/>
        <v>1.6201390486741196E-2</v>
      </c>
      <c r="BJ337" s="2">
        <f t="shared" si="279"/>
        <v>1.0137234369419459E-2</v>
      </c>
      <c r="BK337" s="2">
        <f t="shared" si="279"/>
        <v>3.2758079767888806E-3</v>
      </c>
      <c r="BL337" s="2">
        <f t="shared" si="272"/>
        <v>5.6643580902205484</v>
      </c>
      <c r="BM337" s="2">
        <f t="shared" si="272"/>
        <v>1030.8657832232489</v>
      </c>
      <c r="BN337" s="2">
        <f t="shared" si="272"/>
        <v>132.74948258242858</v>
      </c>
      <c r="BO337" s="2">
        <f t="shared" si="280"/>
        <v>26574.985181635664</v>
      </c>
      <c r="BP337" s="2">
        <f t="shared" si="280"/>
        <v>1539.0287601850471</v>
      </c>
      <c r="BQ337" s="2">
        <f t="shared" si="280"/>
        <v>28.7021403002441</v>
      </c>
      <c r="BR337" s="11">
        <f t="shared" si="281"/>
        <v>2.841313352576666E-2</v>
      </c>
      <c r="BS337" s="17">
        <f t="shared" si="269"/>
        <v>1.3162527766298499E-4</v>
      </c>
      <c r="BT337" s="17">
        <f t="shared" si="270"/>
        <v>2.8636898576556537E-4</v>
      </c>
      <c r="BU337" s="12">
        <f>(BU$3*temphigh!$I447+BU$4*temphigh!$I447^2+BU$5*temphigh!$I447^6)*(K337/K$56)^$BW$1</f>
        <v>-314.21356900502622</v>
      </c>
      <c r="BV337" s="12">
        <f>(BV$3*temphigh!$I447+BV$4*temphigh!$I447^2+BV$5*temphigh!$I447^6)*(L337/L$56)^$BW$1</f>
        <v>-42.700598873532286</v>
      </c>
      <c r="BW337" s="12">
        <f>(BW$3*temphigh!$I447+BW$4*temphigh!$I447^2+BW$5*temphigh!$I447^6)*(M337/M$56)^$BW$1</f>
        <v>-35.498135118229136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>
      <c r="A338" s="2">
        <f t="shared" si="254"/>
        <v>2292</v>
      </c>
      <c r="B338" s="5">
        <f t="shared" si="284"/>
        <v>1165.4057526756455</v>
      </c>
      <c r="C338" s="5">
        <f t="shared" si="284"/>
        <v>2964.1702972832563</v>
      </c>
      <c r="D338" s="5">
        <f t="shared" si="284"/>
        <v>4369.9575160196327</v>
      </c>
      <c r="E338" s="15">
        <f t="shared" si="285"/>
        <v>2.146271523973494E-9</v>
      </c>
      <c r="F338" s="15">
        <f t="shared" si="285"/>
        <v>4.2282988214964422E-9</v>
      </c>
      <c r="G338" s="15">
        <f t="shared" si="285"/>
        <v>8.6319216344544554E-9</v>
      </c>
      <c r="H338" s="5">
        <f t="shared" si="257"/>
        <v>349.62172580269367</v>
      </c>
      <c r="I338" s="5">
        <f t="shared" si="257"/>
        <v>101492.35329950829</v>
      </c>
      <c r="J338" s="5">
        <f t="shared" si="257"/>
        <v>40493.153284003121</v>
      </c>
      <c r="K338" s="5">
        <f t="shared" si="258"/>
        <v>300</v>
      </c>
      <c r="L338" s="5">
        <f t="shared" si="258"/>
        <v>34239.717398331944</v>
      </c>
      <c r="M338" s="5">
        <f t="shared" si="258"/>
        <v>9266.2578836432785</v>
      </c>
      <c r="N338" s="15">
        <f t="shared" si="259"/>
        <v>0</v>
      </c>
      <c r="O338" s="15">
        <f t="shared" si="259"/>
        <v>-1.9537126028247309E-3</v>
      </c>
      <c r="P338" s="15">
        <f t="shared" si="259"/>
        <v>-7.6602328222652449E-4</v>
      </c>
      <c r="Q338" s="5">
        <f t="shared" si="260"/>
        <v>2.344254754748317</v>
      </c>
      <c r="R338" s="5">
        <f t="shared" si="260"/>
        <v>1919.7595636769038</v>
      </c>
      <c r="S338" s="5">
        <f t="shared" si="260"/>
        <v>1682.8150354582733</v>
      </c>
      <c r="T338" s="5">
        <f t="shared" si="286"/>
        <v>6.705117507689665</v>
      </c>
      <c r="U338" s="5">
        <f t="shared" si="286"/>
        <v>18.915312348819135</v>
      </c>
      <c r="V338" s="5">
        <f t="shared" si="286"/>
        <v>41.558014108105326</v>
      </c>
      <c r="W338" s="15">
        <f t="shared" si="262"/>
        <v>-1.0734613539272964E-2</v>
      </c>
      <c r="X338" s="15">
        <f t="shared" si="262"/>
        <v>-1.217998157191269E-2</v>
      </c>
      <c r="Y338" s="15">
        <f t="shared" si="262"/>
        <v>-9.7425357312937999E-3</v>
      </c>
      <c r="Z338" s="5">
        <f t="shared" si="267"/>
        <v>1.0434741513995722</v>
      </c>
      <c r="AA338" s="5">
        <f t="shared" si="267"/>
        <v>4149.4940137177236</v>
      </c>
      <c r="AB338" s="5">
        <f t="shared" si="267"/>
        <v>51067.51411212211</v>
      </c>
      <c r="AC338" s="16">
        <f t="shared" si="273"/>
        <v>0.73698509828451464</v>
      </c>
      <c r="AD338" s="16">
        <f t="shared" si="273"/>
        <v>3.1263745677733623</v>
      </c>
      <c r="AE338" s="16">
        <f t="shared" si="273"/>
        <v>36.663631197600083</v>
      </c>
      <c r="AF338" s="15">
        <f t="shared" si="274"/>
        <v>-4.0504037456468023E-3</v>
      </c>
      <c r="AG338" s="15">
        <f t="shared" si="274"/>
        <v>2.9673830763510267E-4</v>
      </c>
      <c r="AH338" s="15">
        <f t="shared" si="274"/>
        <v>9.7937136394747881E-3</v>
      </c>
      <c r="AI338" s="1">
        <f t="shared" si="282"/>
        <v>58359.633571846811</v>
      </c>
      <c r="AJ338" s="1">
        <f t="shared" si="282"/>
        <v>206470.86355333307</v>
      </c>
      <c r="AK338" s="1">
        <f t="shared" si="282"/>
        <v>81471.976970944437</v>
      </c>
      <c r="AL338" s="14">
        <f t="shared" si="287"/>
        <v>103.15829569366188</v>
      </c>
      <c r="AM338" s="14">
        <f t="shared" si="287"/>
        <v>26.034014803056877</v>
      </c>
      <c r="AN338" s="14">
        <f t="shared" si="287"/>
        <v>8.0433532421898146</v>
      </c>
      <c r="AO338" s="11">
        <f t="shared" si="288"/>
        <v>1.2118172941723349E-3</v>
      </c>
      <c r="AP338" s="11">
        <f t="shared" si="288"/>
        <v>1.5265701780469599E-3</v>
      </c>
      <c r="AQ338" s="11">
        <f t="shared" si="288"/>
        <v>1.3847917653907799E-3</v>
      </c>
      <c r="AR338" s="1">
        <f t="shared" si="268"/>
        <v>349.62172580269367</v>
      </c>
      <c r="AS338" s="1">
        <f t="shared" si="265"/>
        <v>101492.35329950829</v>
      </c>
      <c r="AT338" s="1">
        <f t="shared" si="266"/>
        <v>40493.153284003121</v>
      </c>
      <c r="AU338" s="1">
        <f t="shared" si="275"/>
        <v>69.924345160538735</v>
      </c>
      <c r="AV338" s="1">
        <f t="shared" si="275"/>
        <v>20298.470659901661</v>
      </c>
      <c r="AW338" s="1">
        <f t="shared" si="275"/>
        <v>8098.6306568006248</v>
      </c>
      <c r="AX338" s="1">
        <f t="shared" si="276"/>
        <v>240.00000000000003</v>
      </c>
      <c r="AY338" s="1">
        <f t="shared" si="276"/>
        <v>27391.773918665556</v>
      </c>
      <c r="AZ338" s="1">
        <f t="shared" si="276"/>
        <v>7413.0063069146227</v>
      </c>
      <c r="BA338" s="1">
        <f t="shared" si="277"/>
        <v>6387.1681296008128</v>
      </c>
      <c r="BB338" s="1">
        <f t="shared" si="277"/>
        <v>30287.886244453348</v>
      </c>
      <c r="BC338" s="1">
        <f t="shared" si="277"/>
        <v>38940.653605224135</v>
      </c>
      <c r="BD338" s="1">
        <f t="shared" si="278"/>
        <v>21.023294759195235</v>
      </c>
      <c r="BE338" s="2">
        <f t="shared" si="283"/>
        <v>0.40250950903973925</v>
      </c>
      <c r="BF338" s="2">
        <f t="shared" si="283"/>
        <v>0.31839023806359795</v>
      </c>
      <c r="BG338" s="2">
        <f t="shared" si="283"/>
        <v>0.18099193288069168</v>
      </c>
      <c r="BH338" s="2">
        <f t="shared" si="271"/>
        <v>0.19132124686750257</v>
      </c>
      <c r="BI338" s="2">
        <f t="shared" si="279"/>
        <v>1.6201390486741196E-2</v>
      </c>
      <c r="BJ338" s="2">
        <f t="shared" si="279"/>
        <v>1.0137234369419459E-2</v>
      </c>
      <c r="BK338" s="2">
        <f t="shared" si="279"/>
        <v>3.2758079767888806E-3</v>
      </c>
      <c r="BL338" s="2">
        <f t="shared" si="272"/>
        <v>5.6643581023778005</v>
      </c>
      <c r="BM338" s="2">
        <f t="shared" si="272"/>
        <v>1028.8517721010378</v>
      </c>
      <c r="BN338" s="2">
        <f t="shared" si="272"/>
        <v>132.64779453307227</v>
      </c>
      <c r="BO338" s="2">
        <f t="shared" si="280"/>
        <v>26972.602821779161</v>
      </c>
      <c r="BP338" s="2">
        <f t="shared" si="280"/>
        <v>1557.4995130412767</v>
      </c>
      <c r="BQ338" s="2">
        <f t="shared" si="280"/>
        <v>28.702920863603005</v>
      </c>
      <c r="BR338" s="11">
        <f t="shared" si="281"/>
        <v>2.8388679734031003E-2</v>
      </c>
      <c r="BS338" s="17">
        <f t="shared" si="269"/>
        <v>1.2798871715273281E-4</v>
      </c>
      <c r="BT338" s="17">
        <f t="shared" si="270"/>
        <v>2.7802814151996636E-4</v>
      </c>
      <c r="BU338" s="12">
        <f>(BU$3*temphigh!$I448+BU$4*temphigh!$I448^2+BU$5*temphigh!$I448^6)*(K338/K$56)^$BW$1</f>
        <v>-315.4205369999811</v>
      </c>
      <c r="BV338" s="12">
        <f>(BV$3*temphigh!$I448+BV$4*temphigh!$I448^2+BV$5*temphigh!$I448^6)*(L338/L$56)^$BW$1</f>
        <v>-42.877942616643217</v>
      </c>
      <c r="BW338" s="12">
        <f>(BW$3*temphigh!$I448+BW$4*temphigh!$I448^2+BW$5*temphigh!$I448^6)*(M338/M$56)^$BW$1</f>
        <v>-35.628531576913225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>
      <c r="A339" s="2">
        <f t="shared" si="254"/>
        <v>2293</v>
      </c>
      <c r="B339" s="5">
        <f t="shared" si="284"/>
        <v>1165.4057550518587</v>
      </c>
      <c r="C339" s="5">
        <f t="shared" si="284"/>
        <v>2964.1703091899844</v>
      </c>
      <c r="D339" s="5">
        <f t="shared" si="284"/>
        <v>4369.9575518547072</v>
      </c>
      <c r="E339" s="15">
        <f t="shared" si="285"/>
        <v>2.0389579477748191E-9</v>
      </c>
      <c r="F339" s="15">
        <f t="shared" si="285"/>
        <v>4.01688388042162E-9</v>
      </c>
      <c r="G339" s="15">
        <f t="shared" si="285"/>
        <v>8.2003255527317319E-9</v>
      </c>
      <c r="H339" s="5">
        <f t="shared" si="257"/>
        <v>349.62172651555761</v>
      </c>
      <c r="I339" s="5">
        <f t="shared" si="257"/>
        <v>101291.23646188277</v>
      </c>
      <c r="J339" s="5">
        <f t="shared" si="257"/>
        <v>40461.45039164678</v>
      </c>
      <c r="K339" s="5">
        <f t="shared" si="258"/>
        <v>300</v>
      </c>
      <c r="L339" s="5">
        <f t="shared" si="258"/>
        <v>34171.86797527923</v>
      </c>
      <c r="M339" s="5">
        <f t="shared" si="258"/>
        <v>9259.0030707447131</v>
      </c>
      <c r="N339" s="15">
        <f t="shared" si="259"/>
        <v>0</v>
      </c>
      <c r="O339" s="15">
        <f t="shared" si="259"/>
        <v>-1.9815999724349664E-3</v>
      </c>
      <c r="P339" s="15">
        <f t="shared" si="259"/>
        <v>-7.829280157820584E-4</v>
      </c>
      <c r="Q339" s="5">
        <f t="shared" si="260"/>
        <v>2.3190900906470175</v>
      </c>
      <c r="R339" s="5">
        <f t="shared" si="260"/>
        <v>1892.6190747038504</v>
      </c>
      <c r="S339" s="5">
        <f t="shared" si="260"/>
        <v>1665.1154764792732</v>
      </c>
      <c r="T339" s="5">
        <f t="shared" si="286"/>
        <v>6.6331406625092031</v>
      </c>
      <c r="U339" s="5">
        <f t="shared" si="286"/>
        <v>18.684924192983544</v>
      </c>
      <c r="V339" s="5">
        <f t="shared" si="286"/>
        <v>41.1531336707355</v>
      </c>
      <c r="W339" s="15">
        <f t="shared" si="262"/>
        <v>-1.0734613539272964E-2</v>
      </c>
      <c r="X339" s="15">
        <f t="shared" si="262"/>
        <v>-1.217998157191269E-2</v>
      </c>
      <c r="Y339" s="15">
        <f t="shared" si="262"/>
        <v>-9.7425357312937999E-3</v>
      </c>
      <c r="Z339" s="5">
        <f t="shared" si="267"/>
        <v>1.0280917399954013</v>
      </c>
      <c r="AA339" s="5">
        <f t="shared" si="267"/>
        <v>4092.1590338904052</v>
      </c>
      <c r="AB339" s="5">
        <f t="shared" si="267"/>
        <v>51026.138269120274</v>
      </c>
      <c r="AC339" s="16">
        <f t="shared" si="273"/>
        <v>0.73400001108193713</v>
      </c>
      <c r="AD339" s="16">
        <f t="shared" si="273"/>
        <v>3.1273022828716366</v>
      </c>
      <c r="AE339" s="16">
        <f t="shared" si="273"/>
        <v>37.022704302532695</v>
      </c>
      <c r="AF339" s="15">
        <f t="shared" si="274"/>
        <v>-4.0504037456468023E-3</v>
      </c>
      <c r="AG339" s="15">
        <f t="shared" si="274"/>
        <v>2.9673830763510267E-4</v>
      </c>
      <c r="AH339" s="15">
        <f t="shared" si="274"/>
        <v>9.7937136394747881E-3</v>
      </c>
      <c r="AI339" s="1">
        <f t="shared" si="282"/>
        <v>52593.594559822668</v>
      </c>
      <c r="AJ339" s="1">
        <f t="shared" si="282"/>
        <v>206122.24785790141</v>
      </c>
      <c r="AK339" s="1">
        <f t="shared" si="282"/>
        <v>81423.409930650625</v>
      </c>
      <c r="AL339" s="14">
        <f t="shared" si="287"/>
        <v>103.28205461035321</v>
      </c>
      <c r="AM339" s="14">
        <f t="shared" si="287"/>
        <v>26.073360126163923</v>
      </c>
      <c r="AN339" s="14">
        <f t="shared" si="287"/>
        <v>8.05438022783237</v>
      </c>
      <c r="AO339" s="11">
        <f t="shared" si="288"/>
        <v>1.1996991212306115E-3</v>
      </c>
      <c r="AP339" s="11">
        <f t="shared" si="288"/>
        <v>1.5113044762664902E-3</v>
      </c>
      <c r="AQ339" s="11">
        <f t="shared" si="288"/>
        <v>1.3709438477368721E-3</v>
      </c>
      <c r="AR339" s="1">
        <f t="shared" si="268"/>
        <v>349.62172651555761</v>
      </c>
      <c r="AS339" s="1">
        <f t="shared" si="265"/>
        <v>101291.23646188277</v>
      </c>
      <c r="AT339" s="1">
        <f t="shared" si="266"/>
        <v>40461.45039164678</v>
      </c>
      <c r="AU339" s="1">
        <f t="shared" si="275"/>
        <v>69.924345303111522</v>
      </c>
      <c r="AV339" s="1">
        <f t="shared" si="275"/>
        <v>20258.247292376556</v>
      </c>
      <c r="AW339" s="1">
        <f t="shared" si="275"/>
        <v>8092.2900783293562</v>
      </c>
      <c r="AX339" s="1">
        <f t="shared" si="276"/>
        <v>240</v>
      </c>
      <c r="AY339" s="1">
        <f t="shared" si="276"/>
        <v>27337.494380223383</v>
      </c>
      <c r="AZ339" s="1">
        <f t="shared" si="276"/>
        <v>7407.2024565957699</v>
      </c>
      <c r="BA339" s="1">
        <f t="shared" si="277"/>
        <v>6387.1681426239793</v>
      </c>
      <c r="BB339" s="1">
        <f t="shared" si="277"/>
        <v>30282.00673885279</v>
      </c>
      <c r="BC339" s="1">
        <f t="shared" si="277"/>
        <v>38937.231222315408</v>
      </c>
      <c r="BD339" s="1">
        <f t="shared" si="278"/>
        <v>20.408454928195319</v>
      </c>
      <c r="BE339" s="2">
        <f t="shared" si="283"/>
        <v>0.40250950903973925</v>
      </c>
      <c r="BF339" s="2">
        <f t="shared" si="283"/>
        <v>0.31839023806359795</v>
      </c>
      <c r="BG339" s="2">
        <f t="shared" si="283"/>
        <v>0.18099193288069168</v>
      </c>
      <c r="BH339" s="2">
        <f t="shared" si="271"/>
        <v>0.19119676489119633</v>
      </c>
      <c r="BI339" s="2">
        <f t="shared" si="279"/>
        <v>1.6201390486741196E-2</v>
      </c>
      <c r="BJ339" s="2">
        <f t="shared" si="279"/>
        <v>1.0137234369419459E-2</v>
      </c>
      <c r="BK339" s="2">
        <f t="shared" si="279"/>
        <v>3.2758079767888806E-3</v>
      </c>
      <c r="BL339" s="2">
        <f t="shared" si="272"/>
        <v>5.6643581139271868</v>
      </c>
      <c r="BM339" s="2">
        <f t="shared" si="272"/>
        <v>1026.8130035823915</v>
      </c>
      <c r="BN339" s="2">
        <f t="shared" si="272"/>
        <v>132.5439419454041</v>
      </c>
      <c r="BO339" s="2">
        <f t="shared" si="280"/>
        <v>27376.169657784154</v>
      </c>
      <c r="BP339" s="2">
        <f t="shared" si="280"/>
        <v>1576.1919624220923</v>
      </c>
      <c r="BQ339" s="2">
        <f t="shared" si="280"/>
        <v>28.703705049818296</v>
      </c>
      <c r="BR339" s="11">
        <f t="shared" si="281"/>
        <v>2.8364278938380422E-2</v>
      </c>
      <c r="BS339" s="17">
        <f t="shared" si="269"/>
        <v>1.2445558734255433E-4</v>
      </c>
      <c r="BT339" s="17">
        <f t="shared" si="270"/>
        <v>2.6993023448540422E-4</v>
      </c>
      <c r="BU339" s="12">
        <f>(BU$3*temphigh!$I449+BU$4*temphigh!$I449^2+BU$5*temphigh!$I449^6)*(K339/K$56)^$BW$1</f>
        <v>-316.62273593983474</v>
      </c>
      <c r="BV339" s="12">
        <f>(BV$3*temphigh!$I449+BV$4*temphigh!$I449^2+BV$5*temphigh!$I449^6)*(L339/L$56)^$BW$1</f>
        <v>-43.055122392318943</v>
      </c>
      <c r="BW339" s="12">
        <f>(BW$3*temphigh!$I449+BW$4*temphigh!$I449^2+BW$5*temphigh!$I449^6)*(M339/M$56)^$BW$1</f>
        <v>-35.758623685879044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>
      <c r="A340" s="2">
        <f t="shared" si="254"/>
        <v>2294</v>
      </c>
      <c r="B340" s="5">
        <f t="shared" si="284"/>
        <v>1165.4057573092614</v>
      </c>
      <c r="C340" s="5">
        <f t="shared" si="284"/>
        <v>2964.170320501376</v>
      </c>
      <c r="D340" s="5">
        <f t="shared" si="284"/>
        <v>4369.9575858980279</v>
      </c>
      <c r="E340" s="15">
        <f t="shared" si="285"/>
        <v>1.937010050386078E-9</v>
      </c>
      <c r="F340" s="15">
        <f t="shared" si="285"/>
        <v>3.8160396864005389E-9</v>
      </c>
      <c r="G340" s="15">
        <f t="shared" si="285"/>
        <v>7.7903092750951451E-9</v>
      </c>
      <c r="H340" s="5">
        <f t="shared" si="257"/>
        <v>349.62172719277839</v>
      </c>
      <c r="I340" s="5">
        <f t="shared" si="257"/>
        <v>101087.69445913161</v>
      </c>
      <c r="J340" s="5">
        <f t="shared" si="257"/>
        <v>40429.09339255379</v>
      </c>
      <c r="K340" s="5">
        <f t="shared" si="258"/>
        <v>300</v>
      </c>
      <c r="L340" s="5">
        <f t="shared" si="258"/>
        <v>34103.200399777663</v>
      </c>
      <c r="M340" s="5">
        <f t="shared" si="258"/>
        <v>9251.598579130281</v>
      </c>
      <c r="N340" s="15">
        <f t="shared" si="259"/>
        <v>0</v>
      </c>
      <c r="O340" s="15">
        <f t="shared" si="259"/>
        <v>-2.0094767880773912E-3</v>
      </c>
      <c r="P340" s="15">
        <f t="shared" si="259"/>
        <v>-7.99707220945578E-4</v>
      </c>
      <c r="Q340" s="5">
        <f t="shared" si="260"/>
        <v>2.2941955592050438</v>
      </c>
      <c r="R340" s="5">
        <f t="shared" si="260"/>
        <v>1865.8101648624668</v>
      </c>
      <c r="S340" s="5">
        <f t="shared" si="260"/>
        <v>1647.5744106258376</v>
      </c>
      <c r="T340" s="5">
        <f t="shared" si="286"/>
        <v>6.56193646094553</v>
      </c>
      <c r="U340" s="5">
        <f t="shared" si="286"/>
        <v>18.457342160640419</v>
      </c>
      <c r="V340" s="5">
        <f t="shared" si="286"/>
        <v>40.75219779549365</v>
      </c>
      <c r="W340" s="15">
        <f t="shared" si="262"/>
        <v>-1.0734613539272964E-2</v>
      </c>
      <c r="X340" s="15">
        <f t="shared" si="262"/>
        <v>-1.217998157191269E-2</v>
      </c>
      <c r="Y340" s="15">
        <f t="shared" si="262"/>
        <v>-9.7425357312937999E-3</v>
      </c>
      <c r="Z340" s="5">
        <f t="shared" si="267"/>
        <v>1.0129360888486474</v>
      </c>
      <c r="AA340" s="5">
        <f t="shared" si="267"/>
        <v>4035.5035072320779</v>
      </c>
      <c r="AB340" s="5">
        <f t="shared" si="267"/>
        <v>50983.933382465497</v>
      </c>
      <c r="AC340" s="16">
        <f t="shared" si="273"/>
        <v>0.73102701468774611</v>
      </c>
      <c r="AD340" s="16">
        <f t="shared" si="273"/>
        <v>3.1282302732585192</v>
      </c>
      <c r="AE340" s="16">
        <f t="shared" si="273"/>
        <v>37.385294066630649</v>
      </c>
      <c r="AF340" s="15">
        <f t="shared" si="274"/>
        <v>-4.0504037456468023E-3</v>
      </c>
      <c r="AG340" s="15">
        <f t="shared" si="274"/>
        <v>2.9673830763510267E-4</v>
      </c>
      <c r="AH340" s="15">
        <f t="shared" si="274"/>
        <v>9.7937136394747881E-3</v>
      </c>
      <c r="AI340" s="1">
        <f t="shared" si="282"/>
        <v>47404.15944914351</v>
      </c>
      <c r="AJ340" s="1">
        <f t="shared" si="282"/>
        <v>205768.27036448783</v>
      </c>
      <c r="AK340" s="1">
        <f t="shared" si="282"/>
        <v>81373.359015914917</v>
      </c>
      <c r="AL340" s="14">
        <f t="shared" si="287"/>
        <v>103.40472292660661</v>
      </c>
      <c r="AM340" s="14">
        <f t="shared" si="287"/>
        <v>26.112370864175205</v>
      </c>
      <c r="AN340" s="14">
        <f t="shared" si="287"/>
        <v>8.0653119098228441</v>
      </c>
      <c r="AO340" s="11">
        <f t="shared" si="288"/>
        <v>1.1877021300183055E-3</v>
      </c>
      <c r="AP340" s="11">
        <f t="shared" si="288"/>
        <v>1.4961914315038253E-3</v>
      </c>
      <c r="AQ340" s="11">
        <f t="shared" si="288"/>
        <v>1.3572344092595034E-3</v>
      </c>
      <c r="AR340" s="1">
        <f t="shared" si="268"/>
        <v>349.62172719277839</v>
      </c>
      <c r="AS340" s="1">
        <f t="shared" si="265"/>
        <v>101087.69445913161</v>
      </c>
      <c r="AT340" s="1">
        <f t="shared" si="266"/>
        <v>40429.09339255379</v>
      </c>
      <c r="AU340" s="1">
        <f t="shared" si="275"/>
        <v>69.924345438555676</v>
      </c>
      <c r="AV340" s="1">
        <f t="shared" si="275"/>
        <v>20217.538891826323</v>
      </c>
      <c r="AW340" s="1">
        <f t="shared" si="275"/>
        <v>8085.8186785107582</v>
      </c>
      <c r="AX340" s="1">
        <f t="shared" si="276"/>
        <v>239.99999999999997</v>
      </c>
      <c r="AY340" s="1">
        <f t="shared" si="276"/>
        <v>27282.560319822132</v>
      </c>
      <c r="AZ340" s="1">
        <f t="shared" si="276"/>
        <v>7401.2788633042246</v>
      </c>
      <c r="BA340" s="1">
        <f t="shared" si="277"/>
        <v>6387.1681549959885</v>
      </c>
      <c r="BB340" s="1">
        <f t="shared" si="277"/>
        <v>30276.044430270344</v>
      </c>
      <c r="BC340" s="1">
        <f t="shared" si="277"/>
        <v>38933.735440903307</v>
      </c>
      <c r="BD340" s="1">
        <f t="shared" si="278"/>
        <v>19.811555249596978</v>
      </c>
      <c r="BE340" s="2">
        <f t="shared" si="283"/>
        <v>0.40250950903973925</v>
      </c>
      <c r="BF340" s="2">
        <f t="shared" si="283"/>
        <v>0.31839023806359795</v>
      </c>
      <c r="BG340" s="2">
        <f t="shared" si="283"/>
        <v>0.18099193288069168</v>
      </c>
      <c r="BH340" s="2">
        <f t="shared" si="271"/>
        <v>0.19107356120901187</v>
      </c>
      <c r="BI340" s="2">
        <f t="shared" si="279"/>
        <v>1.6201390486741196E-2</v>
      </c>
      <c r="BJ340" s="2">
        <f t="shared" si="279"/>
        <v>1.0137234369419459E-2</v>
      </c>
      <c r="BK340" s="2">
        <f t="shared" si="279"/>
        <v>3.2758079767888806E-3</v>
      </c>
      <c r="BL340" s="2">
        <f t="shared" si="272"/>
        <v>5.6643581248991053</v>
      </c>
      <c r="BM340" s="2">
        <f t="shared" si="272"/>
        <v>1024.7496505964821</v>
      </c>
      <c r="BN340" s="2">
        <f t="shared" si="272"/>
        <v>132.43794662967034</v>
      </c>
      <c r="BO340" s="2">
        <f t="shared" si="280"/>
        <v>27785.774702123017</v>
      </c>
      <c r="BP340" s="2">
        <f t="shared" si="280"/>
        <v>1595.1087663020694</v>
      </c>
      <c r="BQ340" s="2">
        <f t="shared" si="280"/>
        <v>28.704492855974532</v>
      </c>
      <c r="BR340" s="11">
        <f t="shared" si="281"/>
        <v>2.8339929884166531E-2</v>
      </c>
      <c r="BS340" s="17">
        <f t="shared" si="269"/>
        <v>1.2102286115094795E-4</v>
      </c>
      <c r="BT340" s="17">
        <f t="shared" si="270"/>
        <v>2.620681888207808E-4</v>
      </c>
      <c r="BU340" s="12">
        <f>(BU$3*temphigh!$I450+BU$4*temphigh!$I450^2+BU$5*temphigh!$I450^6)*(K340/K$56)^$BW$1</f>
        <v>-317.82019823642582</v>
      </c>
      <c r="BV340" s="12">
        <f>(BV$3*temphigh!$I450+BV$4*temphigh!$I450^2+BV$5*temphigh!$I450^6)*(L340/L$56)^$BW$1</f>
        <v>-43.232145362864379</v>
      </c>
      <c r="BW340" s="12">
        <f>(BW$3*temphigh!$I450+BW$4*temphigh!$I450^2+BW$5*temphigh!$I450^6)*(M340/M$56)^$BW$1</f>
        <v>-35.888415282362203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>
      <c r="A341" s="2">
        <f t="shared" si="254"/>
        <v>2295</v>
      </c>
      <c r="B341" s="5">
        <f t="shared" si="284"/>
        <v>1165.405759453794</v>
      </c>
      <c r="C341" s="5">
        <f t="shared" si="284"/>
        <v>2964.1703312471977</v>
      </c>
      <c r="D341" s="5">
        <f t="shared" si="284"/>
        <v>4369.9576182391829</v>
      </c>
      <c r="E341" s="15">
        <f t="shared" si="285"/>
        <v>1.840159547866774E-9</v>
      </c>
      <c r="F341" s="15">
        <f t="shared" si="285"/>
        <v>3.6252377020805117E-9</v>
      </c>
      <c r="G341" s="15">
        <f t="shared" si="285"/>
        <v>7.4007938113403873E-9</v>
      </c>
      <c r="H341" s="5">
        <f t="shared" si="257"/>
        <v>349.62172783613818</v>
      </c>
      <c r="I341" s="5">
        <f t="shared" si="257"/>
        <v>100881.74429447846</v>
      </c>
      <c r="J341" s="5">
        <f t="shared" si="257"/>
        <v>40396.088952343787</v>
      </c>
      <c r="K341" s="5">
        <f t="shared" si="258"/>
        <v>300</v>
      </c>
      <c r="L341" s="5">
        <f t="shared" si="258"/>
        <v>34033.720407703993</v>
      </c>
      <c r="M341" s="5">
        <f t="shared" si="258"/>
        <v>9244.0459339330773</v>
      </c>
      <c r="N341" s="15">
        <f t="shared" si="259"/>
        <v>0</v>
      </c>
      <c r="O341" s="15">
        <f t="shared" si="259"/>
        <v>-2.0373452127420144E-3</v>
      </c>
      <c r="P341" s="15">
        <f t="shared" si="259"/>
        <v>-8.163611004741167E-4</v>
      </c>
      <c r="Q341" s="5">
        <f t="shared" si="260"/>
        <v>2.2695682606698293</v>
      </c>
      <c r="R341" s="5">
        <f t="shared" si="260"/>
        <v>1839.3296384552234</v>
      </c>
      <c r="S341" s="5">
        <f t="shared" si="260"/>
        <v>1630.1909583292017</v>
      </c>
      <c r="T341" s="5">
        <f t="shared" si="286"/>
        <v>6.4914966089680153</v>
      </c>
      <c r="U341" s="5">
        <f t="shared" si="286"/>
        <v>18.232532073257332</v>
      </c>
      <c r="V341" s="5">
        <f t="shared" si="286"/>
        <v>40.3551680523423</v>
      </c>
      <c r="W341" s="15">
        <f t="shared" si="262"/>
        <v>-1.0734613539272964E-2</v>
      </c>
      <c r="X341" s="15">
        <f t="shared" si="262"/>
        <v>-1.217998157191269E-2</v>
      </c>
      <c r="Y341" s="15">
        <f t="shared" si="262"/>
        <v>-9.7425357312937999E-3</v>
      </c>
      <c r="Z341" s="5">
        <f t="shared" si="267"/>
        <v>0.99800385517345136</v>
      </c>
      <c r="AA341" s="5">
        <f t="shared" si="267"/>
        <v>3979.5212100410608</v>
      </c>
      <c r="AB341" s="5">
        <f t="shared" si="267"/>
        <v>50940.907951510446</v>
      </c>
      <c r="AC341" s="16">
        <f t="shared" si="273"/>
        <v>0.72806606012928587</v>
      </c>
      <c r="AD341" s="16">
        <f t="shared" si="273"/>
        <v>3.1291585390156986</v>
      </c>
      <c r="AE341" s="16">
        <f t="shared" si="273"/>
        <v>37.751434931046788</v>
      </c>
      <c r="AF341" s="15">
        <f t="shared" si="274"/>
        <v>-4.0504037456468023E-3</v>
      </c>
      <c r="AG341" s="15">
        <f t="shared" si="274"/>
        <v>2.9673830763510267E-4</v>
      </c>
      <c r="AH341" s="15">
        <f t="shared" si="274"/>
        <v>9.7937136394747881E-3</v>
      </c>
      <c r="AI341" s="1">
        <f t="shared" si="282"/>
        <v>42733.66784966772</v>
      </c>
      <c r="AJ341" s="1">
        <f t="shared" si="282"/>
        <v>205408.98221986537</v>
      </c>
      <c r="AK341" s="1">
        <f t="shared" si="282"/>
        <v>81321.841792834181</v>
      </c>
      <c r="AL341" s="14">
        <f t="shared" si="287"/>
        <v>103.52630879618376</v>
      </c>
      <c r="AM341" s="14">
        <f t="shared" si="287"/>
        <v>26.151049278663002</v>
      </c>
      <c r="AN341" s="14">
        <f t="shared" si="287"/>
        <v>8.0761489634798131</v>
      </c>
      <c r="AO341" s="11">
        <f t="shared" si="288"/>
        <v>1.1758251087181223E-3</v>
      </c>
      <c r="AP341" s="11">
        <f t="shared" si="288"/>
        <v>1.4812295171887869E-3</v>
      </c>
      <c r="AQ341" s="11">
        <f t="shared" si="288"/>
        <v>1.3436620651669084E-3</v>
      </c>
      <c r="AR341" s="1">
        <f t="shared" si="268"/>
        <v>349.62172783613818</v>
      </c>
      <c r="AS341" s="1">
        <f t="shared" si="265"/>
        <v>100881.74429447846</v>
      </c>
      <c r="AT341" s="1">
        <f t="shared" si="266"/>
        <v>40396.088952343787</v>
      </c>
      <c r="AU341" s="1">
        <f t="shared" si="275"/>
        <v>69.924345567227633</v>
      </c>
      <c r="AV341" s="1">
        <f t="shared" si="275"/>
        <v>20176.348858895693</v>
      </c>
      <c r="AW341" s="1">
        <f t="shared" si="275"/>
        <v>8079.2177904687578</v>
      </c>
      <c r="AX341" s="1">
        <f t="shared" si="276"/>
        <v>240</v>
      </c>
      <c r="AY341" s="1">
        <f t="shared" si="276"/>
        <v>27226.976326163192</v>
      </c>
      <c r="AZ341" s="1">
        <f t="shared" si="276"/>
        <v>7395.2367471464604</v>
      </c>
      <c r="BA341" s="1">
        <f t="shared" si="277"/>
        <v>6387.1681667493967</v>
      </c>
      <c r="BB341" s="1">
        <f t="shared" si="277"/>
        <v>30269.999341622908</v>
      </c>
      <c r="BC341" s="1">
        <f t="shared" si="277"/>
        <v>38930.166808671434</v>
      </c>
      <c r="BD341" s="1">
        <f t="shared" si="278"/>
        <v>19.232073594425731</v>
      </c>
      <c r="BE341" s="2">
        <f t="shared" si="283"/>
        <v>0.40250950903973925</v>
      </c>
      <c r="BF341" s="2">
        <f t="shared" si="283"/>
        <v>0.31839023806359795</v>
      </c>
      <c r="BG341" s="2">
        <f t="shared" si="283"/>
        <v>0.18099193288069168</v>
      </c>
      <c r="BH341" s="2">
        <f t="shared" si="271"/>
        <v>0.19095162572419089</v>
      </c>
      <c r="BI341" s="2">
        <f t="shared" si="279"/>
        <v>1.6201390486741196E-2</v>
      </c>
      <c r="BJ341" s="2">
        <f t="shared" si="279"/>
        <v>1.0137234369419459E-2</v>
      </c>
      <c r="BK341" s="2">
        <f t="shared" si="279"/>
        <v>3.2758079767888806E-3</v>
      </c>
      <c r="BL341" s="2">
        <f t="shared" si="272"/>
        <v>5.6643581353224288</v>
      </c>
      <c r="BM341" s="2">
        <f t="shared" si="272"/>
        <v>1022.6618855089724</v>
      </c>
      <c r="BN341" s="2">
        <f t="shared" si="272"/>
        <v>132.32983042116095</v>
      </c>
      <c r="BO341" s="2">
        <f t="shared" si="280"/>
        <v>28201.508299081946</v>
      </c>
      <c r="BP341" s="2">
        <f t="shared" si="280"/>
        <v>1614.2526141660444</v>
      </c>
      <c r="BQ341" s="2">
        <f t="shared" si="280"/>
        <v>28.705284276694048</v>
      </c>
      <c r="BR341" s="11">
        <f t="shared" si="281"/>
        <v>2.8315631172873806E-2</v>
      </c>
      <c r="BS341" s="17">
        <f t="shared" si="269"/>
        <v>1.1768760274103148E-4</v>
      </c>
      <c r="BT341" s="17">
        <f t="shared" si="270"/>
        <v>2.5443513477745706E-4</v>
      </c>
      <c r="BU341" s="12">
        <f>(BU$3*temphigh!$I451+BU$4*temphigh!$I451^2+BU$5*temphigh!$I451^6)*(K341/K$56)^$BW$1</f>
        <v>-319.01295488372853</v>
      </c>
      <c r="BV341" s="12">
        <f>(BV$3*temphigh!$I451+BV$4*temphigh!$I451^2+BV$5*temphigh!$I451^6)*(L341/L$56)^$BW$1</f>
        <v>-43.409018520196781</v>
      </c>
      <c r="BW341" s="12">
        <f>(BW$3*temphigh!$I451+BW$4*temphigh!$I451^2+BW$5*temphigh!$I451^6)*(M341/M$56)^$BW$1</f>
        <v>-36.017910031910262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>
      <c r="A342" s="2">
        <f t="shared" si="254"/>
        <v>2296</v>
      </c>
      <c r="B342" s="5">
        <f t="shared" si="284"/>
        <v>1165.4057614910998</v>
      </c>
      <c r="C342" s="5">
        <f t="shared" si="284"/>
        <v>2964.1703414557287</v>
      </c>
      <c r="D342" s="5">
        <f t="shared" si="284"/>
        <v>4369.9576489632809</v>
      </c>
      <c r="E342" s="15">
        <f t="shared" si="285"/>
        <v>1.7481515704734353E-9</v>
      </c>
      <c r="F342" s="15">
        <f t="shared" si="285"/>
        <v>3.443975816976486E-9</v>
      </c>
      <c r="G342" s="15">
        <f t="shared" si="285"/>
        <v>7.0307541207733676E-9</v>
      </c>
      <c r="H342" s="5">
        <f t="shared" si="257"/>
        <v>349.62172844732993</v>
      </c>
      <c r="I342" s="5">
        <f t="shared" si="257"/>
        <v>100673.40290484899</v>
      </c>
      <c r="J342" s="5">
        <f t="shared" si="257"/>
        <v>40362.44374176643</v>
      </c>
      <c r="K342" s="5">
        <f t="shared" si="258"/>
        <v>300</v>
      </c>
      <c r="L342" s="5">
        <f t="shared" si="258"/>
        <v>33963.433712587328</v>
      </c>
      <c r="M342" s="5">
        <f t="shared" si="258"/>
        <v>9236.3466614698027</v>
      </c>
      <c r="N342" s="15">
        <f t="shared" si="259"/>
        <v>0</v>
      </c>
      <c r="O342" s="15">
        <f t="shared" si="259"/>
        <v>-2.0652075140381587E-3</v>
      </c>
      <c r="P342" s="15">
        <f t="shared" si="259"/>
        <v>-8.3288989672936076E-4</v>
      </c>
      <c r="Q342" s="5">
        <f t="shared" si="260"/>
        <v>2.2452053264154981</v>
      </c>
      <c r="R342" s="5">
        <f t="shared" si="260"/>
        <v>1813.1743130547745</v>
      </c>
      <c r="S342" s="5">
        <f t="shared" si="260"/>
        <v>1612.9642345489087</v>
      </c>
      <c r="T342" s="5">
        <f t="shared" si="286"/>
        <v>6.4218129015792424</v>
      </c>
      <c r="U342" s="5">
        <f t="shared" si="286"/>
        <v>18.010460168595749</v>
      </c>
      <c r="V342" s="5">
        <f t="shared" si="286"/>
        <v>39.962006385649993</v>
      </c>
      <c r="W342" s="15">
        <f t="shared" si="262"/>
        <v>-1.0734613539272964E-2</v>
      </c>
      <c r="X342" s="15">
        <f t="shared" si="262"/>
        <v>-1.217998157191269E-2</v>
      </c>
      <c r="Y342" s="15">
        <f t="shared" si="262"/>
        <v>-9.7425357312937999E-3</v>
      </c>
      <c r="Z342" s="5">
        <f t="shared" si="267"/>
        <v>0.98329174546117992</v>
      </c>
      <c r="AA342" s="5">
        <f t="shared" si="267"/>
        <v>3924.2059386953688</v>
      </c>
      <c r="AB342" s="5">
        <f t="shared" si="267"/>
        <v>50897.070483745883</v>
      </c>
      <c r="AC342" s="16">
        <f t="shared" si="273"/>
        <v>0.72511709863225993</v>
      </c>
      <c r="AD342" s="16">
        <f t="shared" si="273"/>
        <v>3.1300870802248881</v>
      </c>
      <c r="AE342" s="16">
        <f t="shared" si="273"/>
        <v>38.121161674240724</v>
      </c>
      <c r="AF342" s="15">
        <f t="shared" si="274"/>
        <v>-4.0504037456468023E-3</v>
      </c>
      <c r="AG342" s="15">
        <f t="shared" si="274"/>
        <v>2.9673830763510267E-4</v>
      </c>
      <c r="AH342" s="15">
        <f t="shared" si="274"/>
        <v>9.7937136394747881E-3</v>
      </c>
      <c r="AI342" s="1">
        <f t="shared" si="282"/>
        <v>38530.225410268176</v>
      </c>
      <c r="AJ342" s="1">
        <f t="shared" si="282"/>
        <v>205044.43285677451</v>
      </c>
      <c r="AK342" s="1">
        <f t="shared" si="282"/>
        <v>81268.87540401952</v>
      </c>
      <c r="AL342" s="14">
        <f t="shared" si="287"/>
        <v>103.64682034114625</v>
      </c>
      <c r="AM342" s="14">
        <f t="shared" si="287"/>
        <v>26.189397627699048</v>
      </c>
      <c r="AN342" s="14">
        <f t="shared" si="287"/>
        <v>8.0868920623247309</v>
      </c>
      <c r="AO342" s="11">
        <f t="shared" si="288"/>
        <v>1.1640668576309411E-3</v>
      </c>
      <c r="AP342" s="11">
        <f t="shared" si="288"/>
        <v>1.466417222016899E-3</v>
      </c>
      <c r="AQ342" s="11">
        <f t="shared" si="288"/>
        <v>1.3302254445152393E-3</v>
      </c>
      <c r="AR342" s="1">
        <f t="shared" si="268"/>
        <v>349.62172844732993</v>
      </c>
      <c r="AS342" s="1">
        <f t="shared" si="265"/>
        <v>100673.40290484899</v>
      </c>
      <c r="AT342" s="1">
        <f t="shared" si="266"/>
        <v>40362.44374176643</v>
      </c>
      <c r="AU342" s="1">
        <f t="shared" si="275"/>
        <v>69.924345689465994</v>
      </c>
      <c r="AV342" s="1">
        <f t="shared" si="275"/>
        <v>20134.680580969798</v>
      </c>
      <c r="AW342" s="1">
        <f t="shared" si="275"/>
        <v>8072.4887483532866</v>
      </c>
      <c r="AX342" s="1">
        <f t="shared" si="276"/>
        <v>239.99999999999997</v>
      </c>
      <c r="AY342" s="1">
        <f t="shared" si="276"/>
        <v>27170.746970069864</v>
      </c>
      <c r="AZ342" s="1">
        <f t="shared" si="276"/>
        <v>7389.0773291758424</v>
      </c>
      <c r="BA342" s="1">
        <f t="shared" si="277"/>
        <v>6387.1681779151349</v>
      </c>
      <c r="BB342" s="1">
        <f t="shared" si="277"/>
        <v>30263.871489078512</v>
      </c>
      <c r="BC342" s="1">
        <f t="shared" si="277"/>
        <v>38926.525872230755</v>
      </c>
      <c r="BD342" s="1">
        <f t="shared" si="278"/>
        <v>18.669502984587037</v>
      </c>
      <c r="BE342" s="2">
        <f t="shared" si="283"/>
        <v>0.40250950903973925</v>
      </c>
      <c r="BF342" s="2">
        <f t="shared" si="283"/>
        <v>0.31839023806359795</v>
      </c>
      <c r="BG342" s="2">
        <f t="shared" si="283"/>
        <v>0.18099193288069168</v>
      </c>
      <c r="BH342" s="2">
        <f t="shared" si="271"/>
        <v>0.19083094835326928</v>
      </c>
      <c r="BI342" s="2">
        <f t="shared" si="279"/>
        <v>1.6201390486741196E-2</v>
      </c>
      <c r="BJ342" s="2">
        <f t="shared" si="279"/>
        <v>1.0137234369419459E-2</v>
      </c>
      <c r="BK342" s="2">
        <f t="shared" si="279"/>
        <v>3.2758079767888806E-3</v>
      </c>
      <c r="BL342" s="2">
        <f t="shared" si="272"/>
        <v>5.6643581452245844</v>
      </c>
      <c r="BM342" s="2">
        <f t="shared" si="272"/>
        <v>1020.5498800134479</v>
      </c>
      <c r="BN342" s="2">
        <f t="shared" si="272"/>
        <v>132.2196151719709</v>
      </c>
      <c r="BO342" s="2">
        <f t="shared" si="280"/>
        <v>28623.462144687684</v>
      </c>
      <c r="BP342" s="2">
        <f t="shared" si="280"/>
        <v>1633.6262274861031</v>
      </c>
      <c r="BQ342" s="2">
        <f t="shared" si="280"/>
        <v>28.706079305461962</v>
      </c>
      <c r="BR342" s="11">
        <f t="shared" si="281"/>
        <v>2.8291381325590143E-2</v>
      </c>
      <c r="BS342" s="17">
        <f t="shared" si="269"/>
        <v>1.1444696469973877E-4</v>
      </c>
      <c r="BT342" s="17">
        <f t="shared" si="270"/>
        <v>2.4702440269656022E-4</v>
      </c>
      <c r="BU342" s="12">
        <f>(BU$3*temphigh!$I452+BU$4*temphigh!$I452^2+BU$5*temphigh!$I452^6)*(K342/K$56)^$BW$1</f>
        <v>-320.20103555225728</v>
      </c>
      <c r="BV342" s="12">
        <f>(BV$3*temphigh!$I452+BV$4*temphigh!$I452^2+BV$5*temphigh!$I452^6)*(L342/L$56)^$BW$1</f>
        <v>-43.585748699750162</v>
      </c>
      <c r="BW342" s="12">
        <f>(BW$3*temphigh!$I452+BW$4*temphigh!$I452^2+BW$5*temphigh!$I452^6)*(M342/M$56)^$BW$1</f>
        <v>-36.147111438742996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>
      <c r="A343" s="2">
        <f t="shared" si="254"/>
        <v>2297</v>
      </c>
      <c r="B343" s="5">
        <f t="shared" si="284"/>
        <v>1165.4057634265405</v>
      </c>
      <c r="C343" s="5">
        <f t="shared" si="284"/>
        <v>2964.1703511538331</v>
      </c>
      <c r="D343" s="5">
        <f t="shared" si="284"/>
        <v>4369.9576781511742</v>
      </c>
      <c r="E343" s="15">
        <f t="shared" si="285"/>
        <v>1.6607439919497635E-9</v>
      </c>
      <c r="F343" s="15">
        <f t="shared" si="285"/>
        <v>3.2717770261276618E-9</v>
      </c>
      <c r="G343" s="15">
        <f t="shared" si="285"/>
        <v>6.6792164147346991E-9</v>
      </c>
      <c r="H343" s="5">
        <f t="shared" si="257"/>
        <v>349.62172902796215</v>
      </c>
      <c r="I343" s="5">
        <f t="shared" si="257"/>
        <v>100462.68715428538</v>
      </c>
      <c r="J343" s="5">
        <f t="shared" si="257"/>
        <v>40328.16443524327</v>
      </c>
      <c r="K343" s="5">
        <f t="shared" si="258"/>
        <v>300</v>
      </c>
      <c r="L343" s="5">
        <f t="shared" si="258"/>
        <v>33892.346003386498</v>
      </c>
      <c r="M343" s="5">
        <f t="shared" si="258"/>
        <v>9228.502288906644</v>
      </c>
      <c r="N343" s="15">
        <f t="shared" si="259"/>
        <v>0</v>
      </c>
      <c r="O343" s="15">
        <f t="shared" si="259"/>
        <v>-2.093066025137591E-3</v>
      </c>
      <c r="P343" s="15">
        <f t="shared" si="259"/>
        <v>-8.4929386592669243E-4</v>
      </c>
      <c r="Q343" s="5">
        <f t="shared" si="260"/>
        <v>2.2211039186087951</v>
      </c>
      <c r="R343" s="5">
        <f t="shared" si="260"/>
        <v>1787.3410198001068</v>
      </c>
      <c r="S343" s="5">
        <f t="shared" si="260"/>
        <v>1595.8933490004611</v>
      </c>
      <c r="T343" s="5">
        <f t="shared" si="286"/>
        <v>6.3528772218592717</v>
      </c>
      <c r="U343" s="5">
        <f t="shared" si="286"/>
        <v>17.791093095640587</v>
      </c>
      <c r="V343" s="5">
        <f t="shared" si="286"/>
        <v>39.572675110543607</v>
      </c>
      <c r="W343" s="15">
        <f t="shared" si="262"/>
        <v>-1.0734613539272964E-2</v>
      </c>
      <c r="X343" s="15">
        <f t="shared" si="262"/>
        <v>-1.217998157191269E-2</v>
      </c>
      <c r="Y343" s="15">
        <f t="shared" si="262"/>
        <v>-9.7425357312937999E-3</v>
      </c>
      <c r="Z343" s="5">
        <f t="shared" si="267"/>
        <v>0.9687965147540395</v>
      </c>
      <c r="AA343" s="5">
        <f t="shared" si="267"/>
        <v>3869.5515101682854</v>
      </c>
      <c r="AB343" s="5">
        <f t="shared" si="267"/>
        <v>50852.429491630181</v>
      </c>
      <c r="AC343" s="16">
        <f t="shared" ref="AC343:AE346" si="289">AC342*(1+AF343)</f>
        <v>0.72218008161992731</v>
      </c>
      <c r="AD343" s="16">
        <f t="shared" si="289"/>
        <v>3.1310158969678246</v>
      </c>
      <c r="AE343" s="16">
        <f t="shared" si="289"/>
        <v>38.494509415282359</v>
      </c>
      <c r="AF343" s="15">
        <f t="shared" si="274"/>
        <v>-4.0504037456468023E-3</v>
      </c>
      <c r="AG343" s="15">
        <f t="shared" si="274"/>
        <v>2.9673830763510267E-4</v>
      </c>
      <c r="AH343" s="15">
        <f t="shared" si="274"/>
        <v>9.7937136394747881E-3</v>
      </c>
      <c r="AI343" s="1">
        <f t="shared" si="282"/>
        <v>34747.127214930828</v>
      </c>
      <c r="AJ343" s="1">
        <f t="shared" si="282"/>
        <v>204674.67015206686</v>
      </c>
      <c r="AK343" s="1">
        <f t="shared" si="282"/>
        <v>81214.476611970851</v>
      </c>
      <c r="AL343" s="14">
        <f t="shared" si="287"/>
        <v>103.76626565131961</v>
      </c>
      <c r="AM343" s="14">
        <f t="shared" si="287"/>
        <v>26.227418165577401</v>
      </c>
      <c r="AN343" s="14">
        <f t="shared" si="287"/>
        <v>8.0975418780171999</v>
      </c>
      <c r="AO343" s="11">
        <f t="shared" si="288"/>
        <v>1.1524261890546318E-3</v>
      </c>
      <c r="AP343" s="11">
        <f t="shared" si="288"/>
        <v>1.45175304979673E-3</v>
      </c>
      <c r="AQ343" s="11">
        <f t="shared" si="288"/>
        <v>1.3169231900700868E-3</v>
      </c>
      <c r="AR343" s="1">
        <f t="shared" si="268"/>
        <v>349.62172902796215</v>
      </c>
      <c r="AS343" s="1">
        <f t="shared" si="265"/>
        <v>100462.68715428538</v>
      </c>
      <c r="AT343" s="1">
        <f t="shared" si="266"/>
        <v>40328.16443524327</v>
      </c>
      <c r="AU343" s="1">
        <f t="shared" si="275"/>
        <v>69.924345805592438</v>
      </c>
      <c r="AV343" s="1">
        <f t="shared" si="275"/>
        <v>20092.537430857075</v>
      </c>
      <c r="AW343" s="1">
        <f t="shared" si="275"/>
        <v>8065.6328870486541</v>
      </c>
      <c r="AX343" s="1">
        <f t="shared" si="276"/>
        <v>240</v>
      </c>
      <c r="AY343" s="1">
        <f t="shared" si="276"/>
        <v>27113.876802709201</v>
      </c>
      <c r="AZ343" s="1">
        <f t="shared" si="276"/>
        <v>7382.8018311253145</v>
      </c>
      <c r="BA343" s="1">
        <f t="shared" si="277"/>
        <v>6387.1681885225862</v>
      </c>
      <c r="BB343" s="1">
        <f t="shared" si="277"/>
        <v>30257.660881861564</v>
      </c>
      <c r="BC343" s="1">
        <f t="shared" si="277"/>
        <v>38922.813177060736</v>
      </c>
      <c r="BD343" s="1">
        <f t="shared" si="278"/>
        <v>18.123351154720801</v>
      </c>
      <c r="BE343" s="2">
        <f t="shared" si="283"/>
        <v>0.40250950903973925</v>
      </c>
      <c r="BF343" s="2">
        <f t="shared" si="283"/>
        <v>0.31839023806359795</v>
      </c>
      <c r="BG343" s="2">
        <f t="shared" si="283"/>
        <v>0.18099193288069168</v>
      </c>
      <c r="BH343" s="2">
        <f t="shared" si="271"/>
        <v>0.19071151902747524</v>
      </c>
      <c r="BI343" s="2">
        <f t="shared" si="279"/>
        <v>1.6201390486741196E-2</v>
      </c>
      <c r="BJ343" s="2">
        <f t="shared" si="279"/>
        <v>1.0137234369419459E-2</v>
      </c>
      <c r="BK343" s="2">
        <f t="shared" si="279"/>
        <v>3.2758079767888806E-3</v>
      </c>
      <c r="BL343" s="2">
        <f t="shared" si="272"/>
        <v>5.6643581546316337</v>
      </c>
      <c r="BM343" s="2">
        <f t="shared" si="272"/>
        <v>1018.4138050646565</v>
      </c>
      <c r="BN343" s="2">
        <f t="shared" si="272"/>
        <v>132.10732274622356</v>
      </c>
      <c r="BO343" s="2">
        <f t="shared" si="280"/>
        <v>29051.72930693247</v>
      </c>
      <c r="BP343" s="2">
        <f t="shared" si="280"/>
        <v>1653.2323601590001</v>
      </c>
      <c r="BQ343" s="2">
        <f t="shared" si="280"/>
        <v>28.706877935365522</v>
      </c>
      <c r="BR343" s="11">
        <f t="shared" si="281"/>
        <v>2.8267178818379785E-2</v>
      </c>
      <c r="BS343" s="17">
        <f t="shared" si="269"/>
        <v>1.1129818529860963E-4</v>
      </c>
      <c r="BT343" s="17">
        <f t="shared" si="270"/>
        <v>2.3982951718112643E-4</v>
      </c>
      <c r="BU343" s="12">
        <f>(BU$3*temphigh!$I453+BU$4*temphigh!$I453^2+BU$5*temphigh!$I453^6)*(K343/K$56)^$BW$1</f>
        <v>-321.38446866915172</v>
      </c>
      <c r="BV343" s="12">
        <f>(BV$3*temphigh!$I453+BV$4*temphigh!$I453^2+BV$5*temphigh!$I453^6)*(L343/L$56)^$BW$1</f>
        <v>-43.762342592128668</v>
      </c>
      <c r="BW343" s="12">
        <f>(BW$3*temphigh!$I453+BW$4*temphigh!$I453^2+BW$5*temphigh!$I453^6)*(M343/M$56)^$BW$1</f>
        <v>-36.276022854407877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>
      <c r="A344" s="2">
        <f t="shared" si="254"/>
        <v>2298</v>
      </c>
      <c r="B344" s="5">
        <f t="shared" si="284"/>
        <v>1165.4057652652091</v>
      </c>
      <c r="C344" s="5">
        <f t="shared" si="284"/>
        <v>2964.1703603670321</v>
      </c>
      <c r="D344" s="5">
        <f t="shared" si="284"/>
        <v>4369.9577058796731</v>
      </c>
      <c r="E344" s="15">
        <f t="shared" si="285"/>
        <v>1.5777067923522753E-9</v>
      </c>
      <c r="F344" s="15">
        <f t="shared" si="285"/>
        <v>3.1081881748212786E-9</v>
      </c>
      <c r="G344" s="15">
        <f t="shared" si="285"/>
        <v>6.3452555939979637E-9</v>
      </c>
      <c r="H344" s="5">
        <f t="shared" si="257"/>
        <v>349.62172957956273</v>
      </c>
      <c r="I344" s="5">
        <f t="shared" si="257"/>
        <v>100249.61382952638</v>
      </c>
      <c r="J344" s="5">
        <f t="shared" si="257"/>
        <v>40293.257709968304</v>
      </c>
      <c r="K344" s="5">
        <f t="shared" si="258"/>
        <v>300</v>
      </c>
      <c r="L344" s="5">
        <f t="shared" si="258"/>
        <v>33820.462942998049</v>
      </c>
      <c r="M344" s="5">
        <f t="shared" si="258"/>
        <v>9220.5143440529628</v>
      </c>
      <c r="N344" s="15">
        <f t="shared" si="259"/>
        <v>0</v>
      </c>
      <c r="O344" s="15">
        <f t="shared" si="259"/>
        <v>-2.1209231246862581E-3</v>
      </c>
      <c r="P344" s="15">
        <f t="shared" si="259"/>
        <v>-8.6557326461123019E-4</v>
      </c>
      <c r="Q344" s="5">
        <f t="shared" si="260"/>
        <v>2.1972612298785994</v>
      </c>
      <c r="R344" s="5">
        <f t="shared" si="260"/>
        <v>1761.8266037229835</v>
      </c>
      <c r="S344" s="5">
        <f t="shared" si="260"/>
        <v>1578.9774064020851</v>
      </c>
      <c r="T344" s="5">
        <f t="shared" si="286"/>
        <v>6.2846815400201628</v>
      </c>
      <c r="U344" s="5">
        <f t="shared" si="286"/>
        <v>17.5743979095915</v>
      </c>
      <c r="V344" s="5">
        <f t="shared" si="286"/>
        <v>39.187136909296257</v>
      </c>
      <c r="W344" s="15">
        <f t="shared" si="262"/>
        <v>-1.0734613539272964E-2</v>
      </c>
      <c r="X344" s="15">
        <f t="shared" si="262"/>
        <v>-1.217998157191269E-2</v>
      </c>
      <c r="Y344" s="15">
        <f t="shared" si="262"/>
        <v>-9.7425357312937999E-3</v>
      </c>
      <c r="Z344" s="5">
        <f t="shared" si="267"/>
        <v>0.95451496592939722</v>
      </c>
      <c r="AA344" s="5">
        <f t="shared" si="267"/>
        <v>3815.5517626967649</v>
      </c>
      <c r="AB344" s="5">
        <f t="shared" si="267"/>
        <v>50806.993490750909</v>
      </c>
      <c r="AC344" s="16">
        <f t="shared" si="289"/>
        <v>0.71925496071230244</v>
      </c>
      <c r="AD344" s="16">
        <f t="shared" si="289"/>
        <v>3.1319449893262692</v>
      </c>
      <c r="AE344" s="16">
        <f t="shared" si="289"/>
        <v>38.871513617187702</v>
      </c>
      <c r="AF344" s="15">
        <f t="shared" si="274"/>
        <v>-4.0504037456468023E-3</v>
      </c>
      <c r="AG344" s="15">
        <f t="shared" si="274"/>
        <v>2.9673830763510267E-4</v>
      </c>
      <c r="AH344" s="15">
        <f t="shared" si="274"/>
        <v>9.7937136394747881E-3</v>
      </c>
      <c r="AI344" s="1">
        <f t="shared" ref="AI344:AK346" si="290">(1-$AI$5)*AI343+AU343</f>
        <v>31342.338839243341</v>
      </c>
      <c r="AJ344" s="1">
        <f t="shared" si="290"/>
        <v>204299.74056771726</v>
      </c>
      <c r="AK344" s="1">
        <f t="shared" si="290"/>
        <v>81158.661837822408</v>
      </c>
      <c r="AL344" s="14">
        <f t="shared" si="287"/>
        <v>103.88465278377582</v>
      </c>
      <c r="AM344" s="14">
        <f t="shared" si="287"/>
        <v>26.265113142544472</v>
      </c>
      <c r="AN344" s="14">
        <f t="shared" si="287"/>
        <v>8.1080990802921065</v>
      </c>
      <c r="AO344" s="11">
        <f t="shared" si="288"/>
        <v>1.1409019271640855E-3</v>
      </c>
      <c r="AP344" s="11">
        <f t="shared" si="288"/>
        <v>1.4372355192987627E-3</v>
      </c>
      <c r="AQ344" s="11">
        <f t="shared" si="288"/>
        <v>1.303753958169386E-3</v>
      </c>
      <c r="AR344" s="1">
        <f t="shared" si="268"/>
        <v>349.62172957956273</v>
      </c>
      <c r="AS344" s="1">
        <f t="shared" si="265"/>
        <v>100249.61382952638</v>
      </c>
      <c r="AT344" s="1">
        <f t="shared" si="266"/>
        <v>40293.257709968304</v>
      </c>
      <c r="AU344" s="1">
        <f t="shared" si="275"/>
        <v>69.924345915912554</v>
      </c>
      <c r="AV344" s="1">
        <f t="shared" si="275"/>
        <v>20049.922765905278</v>
      </c>
      <c r="AW344" s="1">
        <f t="shared" si="275"/>
        <v>8058.6515419936613</v>
      </c>
      <c r="AX344" s="1">
        <f t="shared" si="276"/>
        <v>240</v>
      </c>
      <c r="AY344" s="1">
        <f t="shared" si="276"/>
        <v>27056.370354398441</v>
      </c>
      <c r="AZ344" s="1">
        <f t="shared" si="276"/>
        <v>7376.4114752423702</v>
      </c>
      <c r="BA344" s="1">
        <f t="shared" si="277"/>
        <v>6387.1681985996647</v>
      </c>
      <c r="BB344" s="1">
        <f t="shared" si="277"/>
        <v>30251.367522117747</v>
      </c>
      <c r="BC344" s="1">
        <f t="shared" si="277"/>
        <v>38919.029267509526</v>
      </c>
      <c r="BD344" s="1">
        <f t="shared" si="278"/>
        <v>17.593140126706842</v>
      </c>
      <c r="BE344" s="2">
        <f t="shared" ref="BE344:BG346" si="291">BE343</f>
        <v>0.40250950903973925</v>
      </c>
      <c r="BF344" s="2">
        <f t="shared" si="291"/>
        <v>0.31839023806359795</v>
      </c>
      <c r="BG344" s="2">
        <f t="shared" si="291"/>
        <v>0.18099193288069168</v>
      </c>
      <c r="BH344" s="2">
        <f t="shared" si="271"/>
        <v>0.1905933276942316</v>
      </c>
      <c r="BI344" s="2">
        <f t="shared" si="279"/>
        <v>1.6201390486741196E-2</v>
      </c>
      <c r="BJ344" s="2">
        <f t="shared" si="279"/>
        <v>1.0137234369419459E-2</v>
      </c>
      <c r="BK344" s="2">
        <f t="shared" si="279"/>
        <v>3.2758079767888806E-3</v>
      </c>
      <c r="BL344" s="2">
        <f t="shared" si="272"/>
        <v>5.6643581635683304</v>
      </c>
      <c r="BM344" s="2">
        <f t="shared" si="272"/>
        <v>1016.2538308337031</v>
      </c>
      <c r="BN344" s="2">
        <f t="shared" si="272"/>
        <v>131.99297501712422</v>
      </c>
      <c r="BO344" s="2">
        <f t="shared" si="280"/>
        <v>29486.404246301448</v>
      </c>
      <c r="BP344" s="2">
        <f t="shared" si="280"/>
        <v>1673.0737989206173</v>
      </c>
      <c r="BQ344" s="2">
        <f t="shared" si="280"/>
        <v>28.707680159482756</v>
      </c>
      <c r="BR344" s="11">
        <f t="shared" si="281"/>
        <v>2.8243022100646414E-2</v>
      </c>
      <c r="BS344" s="17">
        <f t="shared" si="269"/>
        <v>1.0823858583768719E-4</v>
      </c>
      <c r="BT344" s="17">
        <f t="shared" si="270"/>
        <v>2.3284419143798681E-4</v>
      </c>
      <c r="BU344" s="12">
        <f>(BU$3*temphigh!$I454+BU$4*temphigh!$I454^2+BU$5*temphigh!$I454^6)*(K344/K$56)^$BW$1</f>
        <v>-322.56328148845887</v>
      </c>
      <c r="BV344" s="12">
        <f>(BV$3*temphigh!$I454+BV$4*temphigh!$I454^2+BV$5*temphigh!$I454^6)*(L344/L$56)^$BW$1</f>
        <v>-43.938806753289271</v>
      </c>
      <c r="BW344" s="12">
        <f>(BW$3*temphigh!$I454+BW$4*temphigh!$I454^2+BW$5*temphigh!$I454^6)*(M344/M$56)^$BW$1</f>
        <v>-36.404647485299392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>
      <c r="A345" s="2">
        <f t="shared" si="254"/>
        <v>2299</v>
      </c>
      <c r="B345" s="5">
        <f t="shared" si="284"/>
        <v>1165.4057670119444</v>
      </c>
      <c r="C345" s="5">
        <f t="shared" si="284"/>
        <v>2964.1703691195712</v>
      </c>
      <c r="D345" s="5">
        <f t="shared" si="284"/>
        <v>4369.9577322217465</v>
      </c>
      <c r="E345" s="15">
        <f t="shared" si="285"/>
        <v>1.4988214527346614E-9</v>
      </c>
      <c r="F345" s="15">
        <f t="shared" si="285"/>
        <v>2.9527787660802143E-9</v>
      </c>
      <c r="G345" s="15">
        <f t="shared" si="285"/>
        <v>6.0279928142980655E-9</v>
      </c>
      <c r="H345" s="5">
        <f t="shared" si="257"/>
        <v>349.62173010358327</v>
      </c>
      <c r="I345" s="5">
        <f t="shared" si="257"/>
        <v>100034.19963659113</v>
      </c>
      <c r="J345" s="5">
        <f t="shared" si="257"/>
        <v>40257.73024527551</v>
      </c>
      <c r="K345" s="5">
        <f t="shared" si="258"/>
        <v>300</v>
      </c>
      <c r="L345" s="5">
        <f t="shared" si="258"/>
        <v>33747.790167102867</v>
      </c>
      <c r="M345" s="5">
        <f t="shared" si="258"/>
        <v>9212.3843552161597</v>
      </c>
      <c r="N345" s="15">
        <f t="shared" si="259"/>
        <v>0</v>
      </c>
      <c r="O345" s="15">
        <f t="shared" si="259"/>
        <v>-2.1487812280295282E-3</v>
      </c>
      <c r="P345" s="15">
        <f t="shared" si="259"/>
        <v>-8.8172834328348326E-4</v>
      </c>
      <c r="Q345" s="5">
        <f t="shared" si="260"/>
        <v>2.1736744829889747</v>
      </c>
      <c r="R345" s="5">
        <f t="shared" si="260"/>
        <v>1736.6279240813078</v>
      </c>
      <c r="S345" s="5">
        <f t="shared" si="260"/>
        <v>1562.2155067277727</v>
      </c>
      <c r="T345" s="5">
        <f t="shared" si="286"/>
        <v>6.2172179124706437</v>
      </c>
      <c r="U345" s="5">
        <f t="shared" si="286"/>
        <v>17.360342066915216</v>
      </c>
      <c r="V345" s="5">
        <f t="shared" si="286"/>
        <v>38.805354827750335</v>
      </c>
      <c r="W345" s="15">
        <f t="shared" si="262"/>
        <v>-1.0734613539272964E-2</v>
      </c>
      <c r="X345" s="15">
        <f t="shared" si="262"/>
        <v>-1.217998157191269E-2</v>
      </c>
      <c r="Y345" s="15">
        <f t="shared" si="262"/>
        <v>-9.7425357312937999E-3</v>
      </c>
      <c r="Z345" s="5">
        <f t="shared" si="267"/>
        <v>0.94044394899465111</v>
      </c>
      <c r="AA345" s="5">
        <f t="shared" si="267"/>
        <v>3762.2005565156906</v>
      </c>
      <c r="AB345" s="5">
        <f t="shared" si="267"/>
        <v>50760.770998690954</v>
      </c>
      <c r="AC345" s="16">
        <f t="shared" si="289"/>
        <v>0.71634168772535833</v>
      </c>
      <c r="AD345" s="16">
        <f t="shared" si="289"/>
        <v>3.1328743573820081</v>
      </c>
      <c r="AE345" s="16">
        <f t="shared" si="289"/>
        <v>39.252210090287385</v>
      </c>
      <c r="AF345" s="15">
        <f t="shared" si="274"/>
        <v>-4.0504037456468023E-3</v>
      </c>
      <c r="AG345" s="15">
        <f t="shared" si="274"/>
        <v>2.9673830763510267E-4</v>
      </c>
      <c r="AH345" s="15">
        <f t="shared" si="274"/>
        <v>9.7937136394747881E-3</v>
      </c>
      <c r="AI345" s="1">
        <f t="shared" si="290"/>
        <v>28278.029301234918</v>
      </c>
      <c r="AJ345" s="1">
        <f t="shared" si="290"/>
        <v>203919.68927685081</v>
      </c>
      <c r="AK345" s="1">
        <f t="shared" si="290"/>
        <v>81101.447196033827</v>
      </c>
      <c r="AL345" s="14">
        <f t="shared" si="287"/>
        <v>104.00198976233396</v>
      </c>
      <c r="AM345" s="14">
        <f t="shared" si="287"/>
        <v>26.302484804536068</v>
      </c>
      <c r="AN345" s="14">
        <f t="shared" si="287"/>
        <v>8.1185643368985758</v>
      </c>
      <c r="AO345" s="11">
        <f t="shared" si="288"/>
        <v>1.1294929078924446E-3</v>
      </c>
      <c r="AP345" s="11">
        <f t="shared" si="288"/>
        <v>1.4228631641057751E-3</v>
      </c>
      <c r="AQ345" s="11">
        <f t="shared" si="288"/>
        <v>1.2907164185876922E-3</v>
      </c>
      <c r="AR345" s="1">
        <f t="shared" si="268"/>
        <v>349.62173010358327</v>
      </c>
      <c r="AS345" s="1">
        <f t="shared" si="265"/>
        <v>100034.19963659113</v>
      </c>
      <c r="AT345" s="1">
        <f t="shared" si="266"/>
        <v>40257.73024527551</v>
      </c>
      <c r="AU345" s="1">
        <f t="shared" si="275"/>
        <v>69.924346020716655</v>
      </c>
      <c r="AV345" s="1">
        <f t="shared" si="275"/>
        <v>20006.839927318229</v>
      </c>
      <c r="AW345" s="1">
        <f t="shared" si="275"/>
        <v>8051.5460490551022</v>
      </c>
      <c r="AX345" s="1">
        <f t="shared" si="276"/>
        <v>239.99999999999997</v>
      </c>
      <c r="AY345" s="1">
        <f t="shared" si="276"/>
        <v>26998.23213368229</v>
      </c>
      <c r="AZ345" s="1">
        <f t="shared" si="276"/>
        <v>7369.9074841729289</v>
      </c>
      <c r="BA345" s="1">
        <f t="shared" si="277"/>
        <v>6387.1682081728904</v>
      </c>
      <c r="BB345" s="1">
        <f t="shared" si="277"/>
        <v>30244.991404804907</v>
      </c>
      <c r="BC345" s="1">
        <f t="shared" si="277"/>
        <v>38915.174686821898</v>
      </c>
      <c r="BD345" s="1">
        <f t="shared" si="278"/>
        <v>17.078405796438979</v>
      </c>
      <c r="BE345" s="2">
        <f t="shared" si="291"/>
        <v>0.40250950903973925</v>
      </c>
      <c r="BF345" s="2">
        <f t="shared" si="291"/>
        <v>0.31839023806359795</v>
      </c>
      <c r="BG345" s="2">
        <f t="shared" si="291"/>
        <v>0.18099193288069168</v>
      </c>
      <c r="BH345" s="2">
        <f t="shared" si="271"/>
        <v>0.19047636431869167</v>
      </c>
      <c r="BI345" s="2">
        <f t="shared" si="279"/>
        <v>1.6201390486741196E-2</v>
      </c>
      <c r="BJ345" s="2">
        <f t="shared" si="279"/>
        <v>1.0137234369419459E-2</v>
      </c>
      <c r="BK345" s="2">
        <f t="shared" si="279"/>
        <v>3.2758079767888806E-3</v>
      </c>
      <c r="BL345" s="2">
        <f t="shared" si="272"/>
        <v>5.6643581720581917</v>
      </c>
      <c r="BM345" s="2">
        <f t="shared" si="272"/>
        <v>1014.0701266734192</v>
      </c>
      <c r="BN345" s="2">
        <f t="shared" si="272"/>
        <v>131.87659386488849</v>
      </c>
      <c r="BO345" s="2">
        <f t="shared" si="280"/>
        <v>29927.5828366073</v>
      </c>
      <c r="BP345" s="2">
        <f t="shared" si="280"/>
        <v>1693.1533637480022</v>
      </c>
      <c r="BQ345" s="2">
        <f t="shared" si="280"/>
        <v>28.708485971065336</v>
      </c>
      <c r="BR345" s="11">
        <f t="shared" si="281"/>
        <v>2.8218909603384773E-2</v>
      </c>
      <c r="BS345" s="17">
        <f t="shared" si="269"/>
        <v>1.052655680721873E-4</v>
      </c>
      <c r="BT345" s="17">
        <f t="shared" si="270"/>
        <v>2.2606232178445321E-4</v>
      </c>
      <c r="BU345" s="12">
        <f>(BU$3*temphigh!$I455+BU$4*temphigh!$I455^2+BU$5*temphigh!$I455^6)*(K345/K$56)^$BW$1</f>
        <v>-323.73750015441118</v>
      </c>
      <c r="BV345" s="12">
        <f>(BV$3*temphigh!$I455+BV$4*temphigh!$I455^2+BV$5*temphigh!$I455^6)*(L345/L$56)^$BW$1</f>
        <v>-44.115147613733718</v>
      </c>
      <c r="BW345" s="12">
        <f>(BW$3*temphigh!$I455+BW$4*temphigh!$I455^2+BW$5*temphigh!$I455^6)*(M345/M$56)^$BW$1</f>
        <v>-36.532988399391805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>
      <c r="A346" s="2">
        <f t="shared" si="254"/>
        <v>2300</v>
      </c>
      <c r="B346" s="5">
        <f t="shared" ref="B346:D346" si="292">B345*(1+E346)</f>
        <v>1165.4057686713427</v>
      </c>
      <c r="C346" s="5">
        <f t="shared" si="292"/>
        <v>2964.1703774344837</v>
      </c>
      <c r="D346" s="5">
        <f t="shared" si="292"/>
        <v>4369.9577572467169</v>
      </c>
      <c r="E346" s="15">
        <f t="shared" ref="E346:G346" si="293">E345*$E$5</f>
        <v>1.4238803800979283E-9</v>
      </c>
      <c r="F346" s="15">
        <f t="shared" si="293"/>
        <v>2.8051398277762035E-9</v>
      </c>
      <c r="G346" s="15">
        <f t="shared" si="293"/>
        <v>5.7265931735831616E-9</v>
      </c>
      <c r="H346" s="5">
        <f t="shared" si="257"/>
        <v>349.62173060140282</v>
      </c>
      <c r="I346" s="5">
        <f t="shared" si="257"/>
        <v>99816.461197691387</v>
      </c>
      <c r="J346" s="5">
        <f t="shared" si="257"/>
        <v>40221.58872210321</v>
      </c>
      <c r="K346" s="5">
        <f t="shared" si="258"/>
        <v>300</v>
      </c>
      <c r="L346" s="5">
        <f t="shared" si="258"/>
        <v>33674.333283123698</v>
      </c>
      <c r="M346" s="5">
        <f t="shared" si="258"/>
        <v>9204.113851078675</v>
      </c>
      <c r="N346" s="15">
        <f t="shared" si="259"/>
        <v>0</v>
      </c>
      <c r="O346" s="15">
        <f t="shared" si="259"/>
        <v>-2.1766427850666847E-3</v>
      </c>
      <c r="P346" s="15">
        <f t="shared" si="259"/>
        <v>-8.9775934422464676E-4</v>
      </c>
      <c r="Q346" s="5">
        <f t="shared" si="260"/>
        <v>2.1503409305157377</v>
      </c>
      <c r="R346" s="5">
        <f t="shared" si="260"/>
        <v>1711.7418546864999</v>
      </c>
      <c r="S346" s="5">
        <f t="shared" si="260"/>
        <v>1545.606745459407</v>
      </c>
      <c r="T346" s="5">
        <f t="shared" ref="T346:V346" si="294">T345*(1+W346)</f>
        <v>6.1504784808908264</v>
      </c>
      <c r="U346" s="5">
        <f t="shared" si="294"/>
        <v>17.148893420458087</v>
      </c>
      <c r="V346" s="5">
        <f t="shared" si="294"/>
        <v>38.427292271775443</v>
      </c>
      <c r="W346" s="15">
        <f t="shared" si="262"/>
        <v>-1.0734613539272964E-2</v>
      </c>
      <c r="X346" s="15">
        <f t="shared" si="262"/>
        <v>-1.217998157191269E-2</v>
      </c>
      <c r="Y346" s="15">
        <f t="shared" si="262"/>
        <v>-9.7425357312937999E-3</v>
      </c>
      <c r="Z346" s="5">
        <f t="shared" si="267"/>
        <v>0.92658036039248837</v>
      </c>
      <c r="AA346" s="5">
        <f t="shared" si="267"/>
        <v>3709.4917746081901</v>
      </c>
      <c r="AB346" s="5">
        <f t="shared" si="267"/>
        <v>50713.770534231109</v>
      </c>
      <c r="AC346" s="16">
        <f t="shared" si="289"/>
        <v>0.71344021467023255</v>
      </c>
      <c r="AD346" s="16">
        <f t="shared" si="289"/>
        <v>3.1338040012168511</v>
      </c>
      <c r="AE346" s="16">
        <f t="shared" si="289"/>
        <v>39.636634995628164</v>
      </c>
      <c r="AF346" s="15">
        <f t="shared" si="274"/>
        <v>-4.0504037456468023E-3</v>
      </c>
      <c r="AG346" s="15">
        <f t="shared" si="274"/>
        <v>2.9673830763510267E-4</v>
      </c>
      <c r="AH346" s="15">
        <f t="shared" si="274"/>
        <v>9.7937136394747881E-3</v>
      </c>
      <c r="AI346" s="1">
        <f t="shared" si="290"/>
        <v>25520.150717132143</v>
      </c>
      <c r="AJ346" s="1">
        <f t="shared" si="290"/>
        <v>203534.56027648394</v>
      </c>
      <c r="AK346" s="1">
        <f t="shared" si="290"/>
        <v>81042.848525485548</v>
      </c>
      <c r="AL346" s="14">
        <f t="shared" ref="AL346:AN346" si="295">AL345*(1+AO346)</f>
        <v>104.11828457707878</v>
      </c>
      <c r="AM346" s="14">
        <f t="shared" si="295"/>
        <v>26.339535392921363</v>
      </c>
      <c r="AN346" s="14">
        <f t="shared" si="295"/>
        <v>8.128938313540722</v>
      </c>
      <c r="AO346" s="11">
        <f t="shared" ref="AO346:AQ346" si="296">AO$5*AO345</f>
        <v>1.1181979788135201E-3</v>
      </c>
      <c r="AP346" s="11">
        <f t="shared" si="296"/>
        <v>1.4086345324647173E-3</v>
      </c>
      <c r="AQ346" s="11">
        <f t="shared" si="296"/>
        <v>1.2778092544018153E-3</v>
      </c>
      <c r="AR346" s="1">
        <f t="shared" si="268"/>
        <v>349.62173060140282</v>
      </c>
      <c r="AS346" s="1">
        <f t="shared" si="265"/>
        <v>99816.461197691387</v>
      </c>
      <c r="AT346" s="1">
        <f t="shared" si="266"/>
        <v>40221.58872210321</v>
      </c>
      <c r="AU346" s="1">
        <f t="shared" si="275"/>
        <v>69.924346120280561</v>
      </c>
      <c r="AV346" s="1">
        <f t="shared" si="275"/>
        <v>19963.292239538277</v>
      </c>
      <c r="AW346" s="1">
        <f t="shared" si="275"/>
        <v>8044.3177444206422</v>
      </c>
      <c r="AX346" s="1">
        <f t="shared" si="276"/>
        <v>240</v>
      </c>
      <c r="AY346" s="1">
        <f t="shared" si="276"/>
        <v>26939.466626498961</v>
      </c>
      <c r="AZ346" s="1">
        <f t="shared" si="276"/>
        <v>7363.2910808629404</v>
      </c>
      <c r="BA346" s="1">
        <f t="shared" si="277"/>
        <v>6387.1682172674537</v>
      </c>
      <c r="BB346" s="1">
        <f t="shared" si="277"/>
        <v>30238.532517590251</v>
      </c>
      <c r="BC346" s="1">
        <f t="shared" si="277"/>
        <v>38911.249977176696</v>
      </c>
      <c r="BD346" s="1">
        <f t="shared" si="278"/>
        <v>16.578697532505146</v>
      </c>
      <c r="BE346" s="2">
        <f t="shared" si="291"/>
        <v>0.40250950903973925</v>
      </c>
      <c r="BF346" s="2">
        <f t="shared" si="291"/>
        <v>0.31839023806359795</v>
      </c>
      <c r="BG346" s="2">
        <f t="shared" si="291"/>
        <v>0.18099193288069168</v>
      </c>
      <c r="BH346" s="2">
        <f t="shared" si="271"/>
        <v>0.1903606188852677</v>
      </c>
      <c r="BI346" s="2">
        <f t="shared" si="279"/>
        <v>1.6201390486741196E-2</v>
      </c>
      <c r="BJ346" s="2">
        <f t="shared" si="279"/>
        <v>1.0137234369419459E-2</v>
      </c>
      <c r="BK346" s="2">
        <f t="shared" si="279"/>
        <v>3.2758079767888806E-3</v>
      </c>
      <c r="BL346" s="2">
        <f t="shared" si="272"/>
        <v>5.6643581801235605</v>
      </c>
      <c r="BM346" s="2">
        <f t="shared" si="272"/>
        <v>1011.8628610870609</v>
      </c>
      <c r="BN346" s="2">
        <f t="shared" si="272"/>
        <v>131.75820117498736</v>
      </c>
      <c r="BO346" s="2">
        <f t="shared" si="280"/>
        <v>30375.362386136647</v>
      </c>
      <c r="BP346" s="2">
        <f t="shared" si="280"/>
        <v>1713.4739082555659</v>
      </c>
      <c r="BQ346" s="2">
        <f t="shared" si="280"/>
        <v>28.709295363601232</v>
      </c>
      <c r="BR346" s="11">
        <f t="shared" si="281"/>
        <v>2.8194839741519234E-2</v>
      </c>
      <c r="BS346" s="17">
        <f t="shared" si="269"/>
        <v>1.0237661172054444E-4</v>
      </c>
      <c r="BT346" s="17">
        <f t="shared" si="270"/>
        <v>2.1947798231500312E-4</v>
      </c>
      <c r="BU346" s="12">
        <f>(BU$3*temphigh!$I456+BU$4*temphigh!$I456^2+BU$5*temphigh!$I456^6)*(K346/K$56)^$BW$1</f>
        <v>-324.90714975945315</v>
      </c>
      <c r="BV346" s="12">
        <f>(BV$3*temphigh!$I456+BV$4*temphigh!$I456^2+BV$5*temphigh!$I456^6)*(L346/L$56)^$BW$1</f>
        <v>-44.291371487007169</v>
      </c>
      <c r="BW346" s="12">
        <f>(BW$3*temphigh!$I456+BW$4*temphigh!$I456^2+BW$5*temphigh!$I456^6)*(M346/M$56)^$BW$1</f>
        <v>-36.661048532402482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C307"/>
  <sheetViews>
    <sheetView tabSelected="1" workbookViewId="0">
      <selection activeCell="M3" sqref="M3:O6"/>
    </sheetView>
  </sheetViews>
  <sheetFormatPr defaultRowHeight="15"/>
  <cols>
    <col min="1" max="5" width="9.140625" style="2"/>
    <col min="6" max="6" width="10.7109375" style="2" customWidth="1"/>
    <col min="7" max="9" width="9.140625" style="2"/>
    <col min="10" max="11" width="10.140625" style="2" bestFit="1" customWidth="1"/>
    <col min="12" max="16384" width="9.140625" style="2"/>
  </cols>
  <sheetData>
    <row r="1" spans="1:55">
      <c r="B1" s="2" t="s">
        <v>73</v>
      </c>
      <c r="G1" s="2" t="s">
        <v>74</v>
      </c>
      <c r="M1" s="2" t="s">
        <v>75</v>
      </c>
    </row>
    <row r="2" spans="1:55">
      <c r="A2" s="2">
        <v>3</v>
      </c>
      <c r="B2" s="2" t="s">
        <v>65</v>
      </c>
      <c r="C2" s="2" t="s">
        <v>66</v>
      </c>
      <c r="D2" s="2" t="s">
        <v>67</v>
      </c>
      <c r="F2" s="2" t="s">
        <v>68</v>
      </c>
      <c r="G2" s="2" t="s">
        <v>65</v>
      </c>
      <c r="H2" s="2" t="s">
        <v>66</v>
      </c>
      <c r="I2" s="2" t="s">
        <v>67</v>
      </c>
      <c r="L2" s="2" t="s">
        <v>68</v>
      </c>
      <c r="M2" s="2" t="s">
        <v>65</v>
      </c>
      <c r="N2" s="2" t="s">
        <v>66</v>
      </c>
      <c r="O2" s="2" t="s">
        <v>67</v>
      </c>
      <c r="AE2" s="1"/>
      <c r="AJ2" s="18"/>
      <c r="AN2" s="1"/>
      <c r="AO2" s="18"/>
      <c r="AS2" s="1"/>
      <c r="AT2" s="18"/>
      <c r="AX2" s="1"/>
      <c r="AY2" s="18"/>
      <c r="BC2" s="1"/>
    </row>
    <row r="3" spans="1:55">
      <c r="A3" s="2">
        <v>2015</v>
      </c>
      <c r="B3" s="21">
        <v>-0.01</v>
      </c>
      <c r="C3" s="21">
        <v>-0.01</v>
      </c>
      <c r="D3" s="21">
        <v>0</v>
      </c>
      <c r="F3" s="2">
        <v>2015</v>
      </c>
      <c r="G3" s="21">
        <v>0.10432701059239431</v>
      </c>
      <c r="H3" s="21">
        <v>5.4695221082280421E-2</v>
      </c>
      <c r="I3" s="21">
        <v>1.5649789026421997E-2</v>
      </c>
      <c r="K3" s="1">
        <v>2015</v>
      </c>
      <c r="M3" s="21">
        <v>0.10267381546003281</v>
      </c>
      <c r="N3" s="21">
        <v>5.3843849789935803E-2</v>
      </c>
      <c r="O3" s="21">
        <v>1.5408460323634668E-2</v>
      </c>
      <c r="U3" s="3"/>
      <c r="V3" s="3"/>
    </row>
    <row r="4" spans="1:55">
      <c r="A4" s="2">
        <v>2025</v>
      </c>
      <c r="B4" s="21">
        <v>0.01</v>
      </c>
      <c r="C4" s="21">
        <v>0.01</v>
      </c>
      <c r="D4" s="21">
        <v>0.01</v>
      </c>
      <c r="E4" s="20"/>
      <c r="F4" s="2">
        <v>2025</v>
      </c>
      <c r="G4" s="21">
        <v>0.17931507344962633</v>
      </c>
      <c r="H4" s="21">
        <v>0.13584277317501767</v>
      </c>
      <c r="I4" s="21">
        <v>7.3108575404686876E-2</v>
      </c>
      <c r="K4" s="1">
        <v>2025</v>
      </c>
      <c r="L4" s="2" t="s">
        <v>71</v>
      </c>
      <c r="M4" s="21">
        <v>1.2215527840971803E-2</v>
      </c>
      <c r="N4" s="21">
        <v>1.0459493193196024E-2</v>
      </c>
      <c r="O4" s="21">
        <v>6.7106044469667243E-3</v>
      </c>
      <c r="U4" s="3"/>
      <c r="V4" s="3"/>
    </row>
    <row r="5" spans="1:55">
      <c r="B5" s="21"/>
      <c r="C5" s="21"/>
      <c r="D5" s="21"/>
      <c r="E5" s="20"/>
      <c r="F5" s="3"/>
      <c r="G5" s="3"/>
      <c r="H5" s="3"/>
      <c r="I5" s="3"/>
      <c r="L5" s="2" t="s">
        <v>66</v>
      </c>
      <c r="M5" s="21">
        <v>0.14950789050460667</v>
      </c>
      <c r="N5" s="21">
        <v>0.11076968641152254</v>
      </c>
      <c r="O5" s="21">
        <v>5.7402569690651904E-2</v>
      </c>
      <c r="P5" s="3"/>
      <c r="Q5" s="3"/>
      <c r="R5" s="12"/>
      <c r="S5" s="3"/>
      <c r="T5" s="3"/>
      <c r="U5" s="3"/>
      <c r="V5" s="3"/>
    </row>
    <row r="6" spans="1:55">
      <c r="A6" s="2">
        <v>1.5</v>
      </c>
      <c r="B6" s="21" t="s">
        <v>65</v>
      </c>
      <c r="C6" s="21" t="s">
        <v>66</v>
      </c>
      <c r="D6" s="21" t="s">
        <v>67</v>
      </c>
      <c r="E6" s="12"/>
      <c r="F6" s="2" t="s">
        <v>69</v>
      </c>
      <c r="G6" s="2" t="s">
        <v>65</v>
      </c>
      <c r="H6" s="2" t="s">
        <v>66</v>
      </c>
      <c r="I6" s="2" t="s">
        <v>67</v>
      </c>
      <c r="L6" s="2" t="s">
        <v>72</v>
      </c>
      <c r="M6" s="21">
        <v>0.40250950903973925</v>
      </c>
      <c r="N6" s="21">
        <v>0.31839023806359795</v>
      </c>
      <c r="O6" s="21">
        <v>0.18099193288069168</v>
      </c>
      <c r="P6" s="12"/>
      <c r="Q6" s="12"/>
      <c r="R6" s="12"/>
      <c r="S6" s="12"/>
      <c r="T6" s="12"/>
      <c r="U6" s="3"/>
      <c r="V6" s="17"/>
      <c r="W6" s="17"/>
      <c r="X6" s="17"/>
      <c r="Y6" s="17"/>
      <c r="Z6" s="17"/>
      <c r="AA6" s="17"/>
      <c r="AB6" s="1"/>
      <c r="AC6" s="17"/>
      <c r="AD6" s="17"/>
      <c r="AE6" s="17"/>
      <c r="AF6" s="17"/>
      <c r="AG6" s="17"/>
      <c r="AH6" s="17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>
      <c r="A7" s="2">
        <v>2015</v>
      </c>
      <c r="B7" s="21">
        <v>0.08</v>
      </c>
      <c r="C7" s="21">
        <v>0.04</v>
      </c>
      <c r="D7" s="21">
        <v>0.01</v>
      </c>
      <c r="E7" s="1"/>
      <c r="F7" s="2">
        <v>2015</v>
      </c>
      <c r="G7" s="21">
        <v>0.11018725659965402</v>
      </c>
      <c r="H7" s="21">
        <v>5.7726198300135353E-2</v>
      </c>
      <c r="I7" s="21">
        <v>1.6504380919180217E-2</v>
      </c>
      <c r="K7" s="1"/>
      <c r="L7" s="1"/>
      <c r="M7" s="1"/>
      <c r="N7" s="1"/>
      <c r="O7" s="12"/>
      <c r="P7" s="12"/>
      <c r="Q7" s="12"/>
      <c r="R7" s="12"/>
      <c r="S7" s="12"/>
      <c r="T7" s="12"/>
      <c r="U7" s="1"/>
      <c r="V7" s="17"/>
      <c r="W7" s="17"/>
      <c r="X7" s="17"/>
      <c r="Y7" s="17"/>
      <c r="Z7" s="17"/>
      <c r="AA7" s="17"/>
      <c r="AB7" s="1"/>
      <c r="AC7" s="17"/>
      <c r="AD7" s="17"/>
      <c r="AE7" s="17"/>
      <c r="AF7" s="17"/>
      <c r="AG7" s="17"/>
      <c r="AH7" s="17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>
      <c r="A8" s="2">
        <v>2025</v>
      </c>
      <c r="B8" s="21">
        <v>0.15</v>
      </c>
      <c r="C8" s="21">
        <v>0.11</v>
      </c>
      <c r="D8" s="21">
        <v>0.06</v>
      </c>
      <c r="E8" s="1"/>
      <c r="F8" s="2">
        <v>2025</v>
      </c>
      <c r="G8" s="21">
        <v>0.18803185528556537</v>
      </c>
      <c r="H8" s="21">
        <v>0.14531260956164163</v>
      </c>
      <c r="I8" s="21">
        <v>8.1078125102868701E-2</v>
      </c>
      <c r="J8" s="1"/>
      <c r="K8" s="1"/>
      <c r="L8" s="1"/>
      <c r="P8" s="12"/>
      <c r="Q8" s="12"/>
      <c r="R8" s="12"/>
      <c r="S8" s="12"/>
      <c r="T8" s="12"/>
      <c r="U8" s="1"/>
      <c r="V8" s="17"/>
      <c r="W8" s="17"/>
      <c r="X8" s="17"/>
      <c r="Y8" s="17"/>
      <c r="Z8" s="17"/>
      <c r="AA8" s="17"/>
      <c r="AB8" s="1"/>
      <c r="AC8" s="17"/>
      <c r="AD8" s="17"/>
      <c r="AE8" s="17"/>
      <c r="AF8" s="17"/>
      <c r="AG8" s="17"/>
      <c r="AH8" s="17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>
      <c r="A9" s="1"/>
      <c r="B9" s="21"/>
      <c r="C9" s="21"/>
      <c r="D9" s="21"/>
      <c r="E9" s="1"/>
      <c r="F9" s="1"/>
      <c r="G9" s="1"/>
      <c r="H9" s="1"/>
      <c r="I9" s="1"/>
      <c r="J9" s="1"/>
      <c r="K9" s="1"/>
      <c r="L9" s="1"/>
      <c r="M9" s="1"/>
      <c r="N9" s="1"/>
      <c r="O9" s="12"/>
      <c r="P9" s="12"/>
      <c r="Q9" s="12"/>
      <c r="R9" s="12"/>
      <c r="S9" s="12"/>
      <c r="T9" s="12"/>
      <c r="U9" s="1"/>
      <c r="V9" s="17"/>
      <c r="W9" s="17"/>
      <c r="X9" s="17"/>
      <c r="Y9" s="17"/>
      <c r="Z9" s="17"/>
      <c r="AA9" s="17"/>
      <c r="AB9" s="1"/>
      <c r="AC9" s="17"/>
      <c r="AD9" s="17"/>
      <c r="AE9" s="17"/>
      <c r="AF9" s="17"/>
      <c r="AG9" s="17"/>
      <c r="AH9" s="17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>
      <c r="A10" s="2">
        <v>4.5</v>
      </c>
      <c r="B10" s="21" t="s">
        <v>65</v>
      </c>
      <c r="C10" s="21" t="s">
        <v>66</v>
      </c>
      <c r="D10" s="21" t="s">
        <v>67</v>
      </c>
      <c r="E10" s="1"/>
      <c r="F10" s="2" t="s">
        <v>70</v>
      </c>
      <c r="G10" s="2" t="s">
        <v>65</v>
      </c>
      <c r="H10" s="2" t="s">
        <v>66</v>
      </c>
      <c r="I10" s="2" t="s">
        <v>67</v>
      </c>
      <c r="J10" s="1"/>
      <c r="K10" s="1"/>
      <c r="L10" s="1"/>
      <c r="M10" s="1"/>
      <c r="N10" s="1"/>
      <c r="O10" s="12"/>
      <c r="P10" s="12"/>
      <c r="Q10" s="12"/>
      <c r="R10" s="12"/>
      <c r="S10" s="12"/>
      <c r="T10" s="12"/>
      <c r="U10" s="1"/>
      <c r="V10" s="17"/>
      <c r="W10" s="17"/>
      <c r="X10" s="17"/>
      <c r="Y10" s="17"/>
      <c r="Z10" s="17"/>
      <c r="AA10" s="17"/>
      <c r="AB10" s="1"/>
      <c r="AC10" s="17"/>
      <c r="AD10" s="17"/>
      <c r="AE10" s="17"/>
      <c r="AF10" s="17"/>
      <c r="AG10" s="17"/>
      <c r="AH10" s="17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>
      <c r="A11" s="2">
        <v>2015</v>
      </c>
      <c r="B11" s="21">
        <v>0.28000000000000003</v>
      </c>
      <c r="C11" s="21">
        <v>0.15</v>
      </c>
      <c r="D11" s="21">
        <v>0.04</v>
      </c>
      <c r="E11" s="1"/>
      <c r="F11" s="2">
        <v>2015</v>
      </c>
      <c r="G11" s="21">
        <v>0.11920697536196005</v>
      </c>
      <c r="H11" s="21">
        <v>6.2402091326300507E-2</v>
      </c>
      <c r="I11" s="21">
        <v>1.7824283861043677E-2</v>
      </c>
      <c r="J11" s="1"/>
      <c r="K11" s="1"/>
      <c r="L11" s="1"/>
      <c r="M11" s="1"/>
      <c r="N11" s="1"/>
      <c r="O11" s="12"/>
      <c r="P11" s="12"/>
      <c r="Q11" s="12"/>
      <c r="R11" s="12"/>
      <c r="S11" s="12"/>
      <c r="T11" s="12"/>
      <c r="U11" s="1"/>
      <c r="V11" s="17"/>
      <c r="W11" s="17"/>
      <c r="X11" s="17"/>
      <c r="Y11" s="17"/>
      <c r="Z11" s="17"/>
      <c r="AA11" s="17"/>
      <c r="AB11" s="1"/>
      <c r="AC11" s="17"/>
      <c r="AD11" s="17"/>
      <c r="AE11" s="17"/>
      <c r="AF11" s="17"/>
      <c r="AG11" s="17"/>
      <c r="AH11" s="17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>
      <c r="A12" s="2">
        <v>2025</v>
      </c>
      <c r="B12" s="21">
        <v>0.4</v>
      </c>
      <c r="C12" s="21">
        <v>0.32</v>
      </c>
      <c r="D12" s="21">
        <v>0.18</v>
      </c>
      <c r="E12" s="1"/>
      <c r="F12" s="2">
        <v>2025</v>
      </c>
      <c r="G12" s="21">
        <v>0.20013489896655151</v>
      </c>
      <c r="H12" s="21">
        <v>0.15289877095224369</v>
      </c>
      <c r="I12" s="21">
        <v>8.3437358951569104E-2</v>
      </c>
      <c r="J12" s="1"/>
      <c r="K12" s="1"/>
      <c r="L12" s="1"/>
      <c r="M12" s="1"/>
      <c r="N12" s="1"/>
      <c r="O12" s="12"/>
      <c r="P12" s="12"/>
      <c r="Q12" s="12"/>
      <c r="R12" s="12"/>
      <c r="S12" s="12"/>
      <c r="T12" s="12"/>
      <c r="U12" s="1"/>
      <c r="V12" s="17"/>
      <c r="W12" s="17"/>
      <c r="X12" s="17"/>
      <c r="Y12" s="17"/>
      <c r="Z12" s="17"/>
      <c r="AA12" s="17"/>
      <c r="AB12" s="1"/>
      <c r="AC12" s="17"/>
      <c r="AD12" s="17"/>
      <c r="AE12" s="17"/>
      <c r="AF12" s="17"/>
      <c r="AG12" s="17"/>
      <c r="AH12" s="17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>
      <c r="A13" s="1"/>
      <c r="B13" s="1"/>
      <c r="C13" s="1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2"/>
      <c r="P13" s="12"/>
      <c r="Q13" s="12"/>
      <c r="R13" s="12"/>
      <c r="S13" s="12"/>
      <c r="T13" s="12"/>
      <c r="U13" s="1"/>
      <c r="V13" s="17"/>
      <c r="W13" s="17"/>
      <c r="X13" s="17"/>
      <c r="Y13" s="17"/>
      <c r="Z13" s="17"/>
      <c r="AA13" s="17"/>
      <c r="AB13" s="1"/>
      <c r="AC13" s="17"/>
      <c r="AD13" s="17"/>
      <c r="AE13" s="17"/>
      <c r="AF13" s="17"/>
      <c r="AG13" s="17"/>
      <c r="AH13" s="17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>
      <c r="A14" s="1"/>
      <c r="B14" s="1"/>
      <c r="C14" s="1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2"/>
      <c r="P14" s="12"/>
      <c r="Q14" s="12"/>
      <c r="R14" s="12"/>
      <c r="S14" s="12"/>
      <c r="T14" s="12"/>
      <c r="U14" s="1"/>
      <c r="V14" s="17"/>
      <c r="W14" s="17"/>
      <c r="X14" s="17"/>
      <c r="Y14" s="17"/>
      <c r="Z14" s="17"/>
      <c r="AA14" s="17"/>
      <c r="AB14" s="1"/>
      <c r="AC14" s="17"/>
      <c r="AD14" s="17"/>
      <c r="AE14" s="17"/>
      <c r="AF14" s="17"/>
      <c r="AG14" s="17"/>
      <c r="AH14" s="17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>
      <c r="A15" s="1"/>
      <c r="B15" s="1"/>
      <c r="C15" s="1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2"/>
      <c r="P15" s="12"/>
      <c r="Q15" s="12"/>
      <c r="R15" s="12"/>
      <c r="S15" s="12"/>
      <c r="T15" s="12"/>
      <c r="U15" s="1"/>
      <c r="V15" s="17"/>
      <c r="W15" s="17"/>
      <c r="X15" s="17"/>
      <c r="Y15" s="17"/>
      <c r="Z15" s="17"/>
      <c r="AA15" s="17"/>
      <c r="AB15" s="1"/>
      <c r="AC15" s="17"/>
      <c r="AD15" s="17"/>
      <c r="AE15" s="17"/>
      <c r="AF15" s="17"/>
      <c r="AG15" s="17"/>
      <c r="AH15" s="17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>
      <c r="A16" s="1"/>
      <c r="B16" s="1"/>
      <c r="C16" s="1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2"/>
      <c r="P16" s="12"/>
      <c r="Q16" s="12"/>
      <c r="R16" s="12"/>
      <c r="S16" s="12"/>
      <c r="T16" s="12"/>
      <c r="U16" s="1"/>
      <c r="V16" s="17"/>
      <c r="W16" s="17"/>
      <c r="X16" s="17"/>
      <c r="Y16" s="17"/>
      <c r="Z16" s="17"/>
      <c r="AA16" s="17"/>
      <c r="AB16" s="1"/>
      <c r="AC16" s="17"/>
      <c r="AD16" s="17"/>
      <c r="AE16" s="17"/>
      <c r="AF16" s="17"/>
      <c r="AG16" s="17"/>
      <c r="AH16" s="17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>
      <c r="A17" s="1"/>
      <c r="B17" s="1"/>
      <c r="C17" s="1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2"/>
      <c r="P17" s="12"/>
      <c r="Q17" s="12"/>
      <c r="R17" s="12"/>
      <c r="S17" s="12"/>
      <c r="T17" s="12"/>
      <c r="U17" s="1"/>
      <c r="V17" s="17"/>
      <c r="W17" s="17"/>
      <c r="X17" s="17"/>
      <c r="Y17" s="17"/>
      <c r="Z17" s="17"/>
      <c r="AA17" s="17"/>
      <c r="AB17" s="1"/>
      <c r="AC17" s="17"/>
      <c r="AD17" s="17"/>
      <c r="AE17" s="17"/>
      <c r="AF17" s="17"/>
      <c r="AG17" s="17"/>
      <c r="AH17" s="17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>
      <c r="A18" s="1"/>
      <c r="B18" s="1"/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2"/>
      <c r="P18" s="12"/>
      <c r="Q18" s="12"/>
      <c r="R18" s="12"/>
      <c r="S18" s="12"/>
      <c r="T18" s="12"/>
      <c r="U18" s="1"/>
      <c r="V18" s="17"/>
      <c r="W18" s="17"/>
      <c r="X18" s="17"/>
      <c r="Y18" s="17"/>
      <c r="Z18" s="17"/>
      <c r="AA18" s="17"/>
      <c r="AB18" s="1"/>
      <c r="AC18" s="17"/>
      <c r="AD18" s="17"/>
      <c r="AE18" s="17"/>
      <c r="AF18" s="17"/>
      <c r="AG18" s="17"/>
      <c r="AH18" s="17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>
      <c r="A19" s="1"/>
      <c r="B19" s="1"/>
      <c r="C19" s="1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2"/>
      <c r="P19" s="12"/>
      <c r="Q19" s="12"/>
      <c r="R19" s="12"/>
      <c r="S19" s="12"/>
      <c r="T19" s="12"/>
      <c r="U19" s="1"/>
      <c r="V19" s="17"/>
      <c r="W19" s="17"/>
      <c r="X19" s="17"/>
      <c r="Y19" s="17"/>
      <c r="Z19" s="17"/>
      <c r="AA19" s="17"/>
      <c r="AB19" s="1"/>
      <c r="AC19" s="17"/>
      <c r="AD19" s="17"/>
      <c r="AE19" s="17"/>
      <c r="AF19" s="17"/>
      <c r="AG19" s="17"/>
      <c r="AH19" s="17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>
      <c r="A20" s="1"/>
      <c r="B20" s="1"/>
      <c r="C20" s="1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2"/>
      <c r="P20" s="12"/>
      <c r="Q20" s="12"/>
      <c r="R20" s="12"/>
      <c r="S20" s="12"/>
      <c r="T20" s="12"/>
      <c r="U20" s="1"/>
      <c r="V20" s="17"/>
      <c r="W20" s="17"/>
      <c r="X20" s="17"/>
      <c r="Y20" s="17"/>
      <c r="Z20" s="17"/>
      <c r="AA20" s="17"/>
      <c r="AB20" s="1"/>
      <c r="AC20" s="17"/>
      <c r="AD20" s="17"/>
      <c r="AE20" s="17"/>
      <c r="AF20" s="17"/>
      <c r="AG20" s="17"/>
      <c r="AH20" s="17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>
      <c r="A21" s="1"/>
      <c r="B21" s="1"/>
      <c r="C21" s="1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2"/>
      <c r="P21" s="12"/>
      <c r="Q21" s="12"/>
      <c r="R21" s="12"/>
      <c r="S21" s="12"/>
      <c r="T21" s="12"/>
      <c r="U21" s="1"/>
      <c r="V21" s="17"/>
      <c r="W21" s="17"/>
      <c r="X21" s="17"/>
      <c r="Y21" s="17"/>
      <c r="Z21" s="17"/>
      <c r="AA21" s="17"/>
      <c r="AB21" s="1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>
      <c r="A22" s="1"/>
      <c r="B22" s="1"/>
      <c r="C22" s="1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2"/>
      <c r="P22" s="12"/>
      <c r="Q22" s="12"/>
      <c r="R22" s="12"/>
      <c r="S22" s="12"/>
      <c r="T22" s="12"/>
      <c r="U22" s="1"/>
      <c r="V22" s="17"/>
      <c r="W22" s="17"/>
      <c r="X22" s="17"/>
      <c r="Y22" s="17"/>
      <c r="Z22" s="17"/>
      <c r="AA22" s="17"/>
      <c r="AB22" s="1"/>
      <c r="AC22" s="17"/>
      <c r="AD22" s="17"/>
      <c r="AE22" s="17"/>
      <c r="AF22" s="17"/>
      <c r="AG22" s="17"/>
      <c r="AH22" s="17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>
      <c r="A23" s="1"/>
      <c r="B23" s="1"/>
      <c r="C23" s="1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2"/>
      <c r="P23" s="12"/>
      <c r="Q23" s="12"/>
      <c r="R23" s="12"/>
      <c r="S23" s="12"/>
      <c r="T23" s="12"/>
      <c r="U23" s="1"/>
      <c r="V23" s="17"/>
      <c r="W23" s="17"/>
      <c r="X23" s="17"/>
      <c r="Y23" s="17"/>
      <c r="Z23" s="17"/>
      <c r="AA23" s="17"/>
      <c r="AB23" s="1"/>
      <c r="AC23" s="17"/>
      <c r="AD23" s="17"/>
      <c r="AE23" s="17"/>
      <c r="AF23" s="17"/>
      <c r="AG23" s="17"/>
      <c r="AH23" s="17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>
      <c r="A24" s="1"/>
      <c r="B24" s="1"/>
      <c r="C24" s="1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2"/>
      <c r="P24" s="12"/>
      <c r="Q24" s="12"/>
      <c r="R24" s="12"/>
      <c r="S24" s="12"/>
      <c r="T24" s="12"/>
      <c r="U24" s="1"/>
      <c r="V24" s="17"/>
      <c r="W24" s="17"/>
      <c r="X24" s="17"/>
      <c r="Y24" s="17"/>
      <c r="Z24" s="17"/>
      <c r="AA24" s="17"/>
      <c r="AB24" s="1"/>
      <c r="AC24" s="17"/>
      <c r="AD24" s="17"/>
      <c r="AE24" s="17"/>
      <c r="AF24" s="17"/>
      <c r="AG24" s="17"/>
      <c r="AH24" s="17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>
      <c r="A25" s="1"/>
      <c r="B25" s="1"/>
      <c r="C25" s="1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2"/>
      <c r="P25" s="12"/>
      <c r="Q25" s="12"/>
      <c r="R25" s="12"/>
      <c r="S25" s="12"/>
      <c r="T25" s="12"/>
      <c r="U25" s="1"/>
      <c r="V25" s="17"/>
      <c r="W25" s="17"/>
      <c r="X25" s="17"/>
      <c r="Y25" s="17"/>
      <c r="Z25" s="17"/>
      <c r="AA25" s="17"/>
      <c r="AB25" s="1"/>
      <c r="AC25" s="17"/>
      <c r="AD25" s="17"/>
      <c r="AE25" s="17"/>
      <c r="AF25" s="17"/>
      <c r="AG25" s="17"/>
      <c r="AH25" s="17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>
      <c r="A26" s="1"/>
      <c r="B26" s="1"/>
      <c r="C26" s="1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2"/>
      <c r="P26" s="12"/>
      <c r="Q26" s="12"/>
      <c r="R26" s="12"/>
      <c r="S26" s="12"/>
      <c r="T26" s="12"/>
      <c r="U26" s="1"/>
      <c r="V26" s="17"/>
      <c r="W26" s="17"/>
      <c r="X26" s="17"/>
      <c r="Y26" s="17"/>
      <c r="Z26" s="17"/>
      <c r="AA26" s="17"/>
      <c r="AB26" s="1"/>
      <c r="AC26" s="17"/>
      <c r="AD26" s="17"/>
      <c r="AE26" s="17"/>
      <c r="AF26" s="17"/>
      <c r="AG26" s="17"/>
      <c r="AH26" s="17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>
      <c r="A27" s="1"/>
      <c r="B27" s="1"/>
      <c r="C27" s="1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2"/>
      <c r="P27" s="12"/>
      <c r="Q27" s="12"/>
      <c r="R27" s="12"/>
      <c r="S27" s="12"/>
      <c r="T27" s="12"/>
      <c r="U27" s="1"/>
      <c r="V27" s="17"/>
      <c r="W27" s="17"/>
      <c r="X27" s="17"/>
      <c r="Y27" s="17"/>
      <c r="Z27" s="17"/>
      <c r="AA27" s="17"/>
      <c r="AB27" s="1"/>
      <c r="AC27" s="17"/>
      <c r="AD27" s="17"/>
      <c r="AE27" s="17"/>
      <c r="AF27" s="17"/>
      <c r="AG27" s="17"/>
      <c r="AH27" s="17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>
      <c r="A28" s="1"/>
      <c r="B28" s="1"/>
      <c r="C28" s="1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2"/>
      <c r="P28" s="12"/>
      <c r="Q28" s="12"/>
      <c r="R28" s="12"/>
      <c r="S28" s="12"/>
      <c r="T28" s="12"/>
      <c r="U28" s="1"/>
      <c r="V28" s="17"/>
      <c r="W28" s="17"/>
      <c r="X28" s="17"/>
      <c r="Y28" s="17"/>
      <c r="Z28" s="17"/>
      <c r="AA28" s="17"/>
      <c r="AB28" s="1"/>
      <c r="AC28" s="17"/>
      <c r="AD28" s="17"/>
      <c r="AE28" s="17"/>
      <c r="AF28" s="17"/>
      <c r="AG28" s="17"/>
      <c r="AH28" s="1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>
      <c r="A29" s="1"/>
      <c r="B29" s="1"/>
      <c r="C29" s="1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2"/>
      <c r="P29" s="12"/>
      <c r="Q29" s="12"/>
      <c r="R29" s="12"/>
      <c r="S29" s="12"/>
      <c r="T29" s="12"/>
      <c r="U29" s="1"/>
      <c r="V29" s="17"/>
      <c r="W29" s="17"/>
      <c r="X29" s="17"/>
      <c r="Y29" s="17"/>
      <c r="Z29" s="17"/>
      <c r="AA29" s="17"/>
      <c r="AB29" s="1"/>
      <c r="AC29" s="17"/>
      <c r="AD29" s="17"/>
      <c r="AE29" s="17"/>
      <c r="AF29" s="17"/>
      <c r="AG29" s="17"/>
      <c r="AH29" s="17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>
      <c r="A30" s="1"/>
      <c r="B30" s="1"/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2"/>
      <c r="P30" s="12"/>
      <c r="Q30" s="12"/>
      <c r="R30" s="12"/>
      <c r="S30" s="12"/>
      <c r="T30" s="12"/>
      <c r="U30" s="1"/>
      <c r="V30" s="17"/>
      <c r="W30" s="17"/>
      <c r="X30" s="17"/>
      <c r="Y30" s="17"/>
      <c r="Z30" s="17"/>
      <c r="AA30" s="17"/>
      <c r="AB30" s="1"/>
      <c r="AC30" s="17"/>
      <c r="AD30" s="17"/>
      <c r="AE30" s="17"/>
      <c r="AF30" s="17"/>
      <c r="AG30" s="17"/>
      <c r="AH30" s="17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>
      <c r="A31" s="1"/>
      <c r="B31" s="1"/>
      <c r="C31" s="1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2"/>
      <c r="P31" s="12"/>
      <c r="Q31" s="12"/>
      <c r="R31" s="12"/>
      <c r="S31" s="12"/>
      <c r="T31" s="12"/>
      <c r="U31" s="1"/>
      <c r="V31" s="17"/>
      <c r="W31" s="17"/>
      <c r="X31" s="17"/>
      <c r="Y31" s="17"/>
      <c r="Z31" s="17"/>
      <c r="AA31" s="17"/>
      <c r="AB31" s="1"/>
      <c r="AC31" s="17"/>
      <c r="AD31" s="17"/>
      <c r="AE31" s="17"/>
      <c r="AF31" s="17"/>
      <c r="AG31" s="17"/>
      <c r="AH31" s="17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>
      <c r="A32" s="1"/>
      <c r="B32" s="1"/>
      <c r="C32" s="1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2"/>
      <c r="P32" s="12"/>
      <c r="Q32" s="12"/>
      <c r="R32" s="12"/>
      <c r="S32" s="12"/>
      <c r="T32" s="12"/>
      <c r="U32" s="1"/>
      <c r="V32" s="17"/>
      <c r="W32" s="17"/>
      <c r="X32" s="17"/>
      <c r="Y32" s="17"/>
      <c r="Z32" s="17"/>
      <c r="AA32" s="17"/>
      <c r="AB32" s="1"/>
      <c r="AC32" s="17"/>
      <c r="AD32" s="17"/>
      <c r="AE32" s="17"/>
      <c r="AF32" s="17"/>
      <c r="AG32" s="17"/>
      <c r="AH32" s="17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>
      <c r="A33" s="1"/>
      <c r="B33" s="1"/>
      <c r="C33" s="1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2"/>
      <c r="P33" s="12"/>
      <c r="Q33" s="12"/>
      <c r="R33" s="12"/>
      <c r="S33" s="12"/>
      <c r="T33" s="12"/>
      <c r="U33" s="1"/>
      <c r="V33" s="17"/>
      <c r="W33" s="17"/>
      <c r="X33" s="17"/>
      <c r="Y33" s="17"/>
      <c r="Z33" s="17"/>
      <c r="AA33" s="17"/>
      <c r="AB33" s="1"/>
      <c r="AC33" s="17"/>
      <c r="AD33" s="17"/>
      <c r="AE33" s="17"/>
      <c r="AF33" s="17"/>
      <c r="AG33" s="17"/>
      <c r="AH33" s="17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>
      <c r="A34" s="1"/>
      <c r="B34" s="1"/>
      <c r="C34" s="1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2"/>
      <c r="P34" s="12"/>
      <c r="Q34" s="12"/>
      <c r="R34" s="12"/>
      <c r="S34" s="12"/>
      <c r="T34" s="12"/>
      <c r="U34" s="1"/>
      <c r="V34" s="17"/>
      <c r="W34" s="17"/>
      <c r="X34" s="17"/>
      <c r="Y34" s="17"/>
      <c r="Z34" s="17"/>
      <c r="AA34" s="17"/>
      <c r="AB34" s="1"/>
      <c r="AC34" s="17"/>
      <c r="AD34" s="17"/>
      <c r="AE34" s="17"/>
      <c r="AF34" s="17"/>
      <c r="AG34" s="17"/>
      <c r="AH34" s="17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>
      <c r="A35" s="1"/>
      <c r="B35" s="1"/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2"/>
      <c r="P35" s="12"/>
      <c r="Q35" s="12"/>
      <c r="R35" s="12"/>
      <c r="S35" s="12"/>
      <c r="T35" s="12"/>
      <c r="U35" s="1"/>
      <c r="V35" s="17"/>
      <c r="W35" s="17"/>
      <c r="X35" s="17"/>
      <c r="Y35" s="17"/>
      <c r="Z35" s="17"/>
      <c r="AA35" s="17"/>
      <c r="AB35" s="1"/>
      <c r="AC35" s="17"/>
      <c r="AD35" s="17"/>
      <c r="AE35" s="17"/>
      <c r="AF35" s="17"/>
      <c r="AG35" s="17"/>
      <c r="AH35" s="17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>
      <c r="A36" s="1"/>
      <c r="B36" s="1"/>
      <c r="C36" s="1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2"/>
      <c r="P36" s="12"/>
      <c r="Q36" s="12"/>
      <c r="R36" s="12"/>
      <c r="S36" s="12"/>
      <c r="T36" s="12"/>
      <c r="U36" s="1"/>
      <c r="V36" s="17"/>
      <c r="W36" s="17"/>
      <c r="X36" s="17"/>
      <c r="Y36" s="17"/>
      <c r="Z36" s="17"/>
      <c r="AA36" s="17"/>
      <c r="AB36" s="1"/>
      <c r="AC36" s="17"/>
      <c r="AD36" s="17"/>
      <c r="AE36" s="17"/>
      <c r="AF36" s="17"/>
      <c r="AG36" s="17"/>
      <c r="AH36" s="17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>
      <c r="A37" s="1"/>
      <c r="B37" s="1"/>
      <c r="C37" s="1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2"/>
      <c r="P37" s="12"/>
      <c r="Q37" s="12"/>
      <c r="R37" s="12"/>
      <c r="S37" s="12"/>
      <c r="T37" s="12"/>
      <c r="U37" s="1"/>
      <c r="V37" s="17"/>
      <c r="W37" s="17"/>
      <c r="X37" s="17"/>
      <c r="Y37" s="17"/>
      <c r="Z37" s="17"/>
      <c r="AA37" s="17"/>
      <c r="AB37" s="1"/>
      <c r="AC37" s="17"/>
      <c r="AD37" s="17"/>
      <c r="AE37" s="17"/>
      <c r="AF37" s="17"/>
      <c r="AG37" s="17"/>
      <c r="AH37" s="17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>
      <c r="A38" s="1"/>
      <c r="B38" s="1"/>
      <c r="C38" s="1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2"/>
      <c r="P38" s="12"/>
      <c r="Q38" s="12"/>
      <c r="R38" s="12"/>
      <c r="S38" s="12"/>
      <c r="T38" s="12"/>
      <c r="U38" s="1"/>
      <c r="V38" s="17"/>
      <c r="W38" s="17"/>
      <c r="X38" s="17"/>
      <c r="Y38" s="17"/>
      <c r="Z38" s="17"/>
      <c r="AA38" s="17"/>
      <c r="AB38" s="1"/>
      <c r="AC38" s="17"/>
      <c r="AD38" s="17"/>
      <c r="AE38" s="17"/>
      <c r="AF38" s="17"/>
      <c r="AG38" s="17"/>
      <c r="AH38" s="17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>
      <c r="A39" s="1"/>
      <c r="B39" s="1"/>
      <c r="C39" s="1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2"/>
      <c r="P39" s="12"/>
      <c r="Q39" s="12"/>
      <c r="R39" s="12"/>
      <c r="S39" s="12"/>
      <c r="T39" s="12"/>
      <c r="U39" s="1"/>
      <c r="V39" s="17"/>
      <c r="W39" s="17"/>
      <c r="X39" s="17"/>
      <c r="Y39" s="17"/>
      <c r="Z39" s="17"/>
      <c r="AA39" s="17"/>
      <c r="AB39" s="1"/>
      <c r="AC39" s="17"/>
      <c r="AD39" s="17"/>
      <c r="AE39" s="17"/>
      <c r="AF39" s="17"/>
      <c r="AG39" s="17"/>
      <c r="AH39" s="17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>
      <c r="A40" s="1"/>
      <c r="B40" s="1"/>
      <c r="C40" s="1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2"/>
      <c r="P40" s="12"/>
      <c r="Q40" s="12"/>
      <c r="R40" s="12"/>
      <c r="S40" s="12"/>
      <c r="T40" s="12"/>
      <c r="U40" s="1"/>
      <c r="V40" s="17"/>
      <c r="W40" s="17"/>
      <c r="X40" s="17"/>
      <c r="Y40" s="17"/>
      <c r="Z40" s="17"/>
      <c r="AA40" s="17"/>
      <c r="AB40" s="1"/>
      <c r="AC40" s="17"/>
      <c r="AD40" s="17"/>
      <c r="AE40" s="17"/>
      <c r="AF40" s="17"/>
      <c r="AG40" s="17"/>
      <c r="AH40" s="1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>
      <c r="A41" s="1"/>
      <c r="B41" s="1"/>
      <c r="C41" s="1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2"/>
      <c r="P41" s="12"/>
      <c r="Q41" s="12"/>
      <c r="R41" s="12"/>
      <c r="S41" s="12"/>
      <c r="T41" s="12"/>
      <c r="U41" s="1"/>
      <c r="V41" s="17"/>
      <c r="W41" s="17"/>
      <c r="X41" s="17"/>
      <c r="Y41" s="17"/>
      <c r="Z41" s="17"/>
      <c r="AA41" s="17"/>
      <c r="AB41" s="1"/>
      <c r="AC41" s="17"/>
      <c r="AD41" s="17"/>
      <c r="AE41" s="17"/>
      <c r="AF41" s="17"/>
      <c r="AG41" s="17"/>
      <c r="AH41" s="1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>
      <c r="A42" s="1"/>
      <c r="B42" s="1"/>
      <c r="C42" s="1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2"/>
      <c r="P42" s="12"/>
      <c r="Q42" s="12"/>
      <c r="R42" s="12"/>
      <c r="S42" s="12"/>
      <c r="T42" s="12"/>
      <c r="U42" s="1"/>
      <c r="V42" s="17"/>
      <c r="W42" s="17"/>
      <c r="X42" s="17"/>
      <c r="Y42" s="17"/>
      <c r="Z42" s="17"/>
      <c r="AA42" s="17"/>
      <c r="AB42" s="1"/>
      <c r="AC42" s="17"/>
      <c r="AD42" s="17"/>
      <c r="AE42" s="17"/>
      <c r="AF42" s="17"/>
      <c r="AG42" s="17"/>
      <c r="AH42" s="1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>
      <c r="A43" s="1"/>
      <c r="B43" s="1"/>
      <c r="C43" s="1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2"/>
      <c r="P43" s="12"/>
      <c r="Q43" s="12"/>
      <c r="R43" s="12"/>
      <c r="S43" s="12"/>
      <c r="T43" s="12"/>
      <c r="U43" s="1"/>
      <c r="V43" s="17"/>
      <c r="W43" s="17"/>
      <c r="X43" s="17"/>
      <c r="Y43" s="17"/>
      <c r="Z43" s="17"/>
      <c r="AA43" s="17"/>
      <c r="AB43" s="1"/>
      <c r="AC43" s="17"/>
      <c r="AD43" s="17"/>
      <c r="AE43" s="17"/>
      <c r="AF43" s="17"/>
      <c r="AG43" s="17"/>
      <c r="AH43" s="1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>
      <c r="A44" s="1"/>
      <c r="B44" s="1"/>
      <c r="C44" s="1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2"/>
      <c r="P44" s="12"/>
      <c r="Q44" s="12"/>
      <c r="R44" s="12"/>
      <c r="S44" s="12"/>
      <c r="T44" s="12"/>
      <c r="U44" s="1"/>
      <c r="V44" s="17"/>
      <c r="W44" s="17"/>
      <c r="X44" s="17"/>
      <c r="Y44" s="17"/>
      <c r="Z44" s="17"/>
      <c r="AA44" s="17"/>
      <c r="AB44" s="1"/>
      <c r="AC44" s="17"/>
      <c r="AD44" s="17"/>
      <c r="AE44" s="17"/>
      <c r="AF44" s="17"/>
      <c r="AG44" s="17"/>
      <c r="AH44" s="1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>
      <c r="A45" s="1"/>
      <c r="B45" s="1"/>
      <c r="C45" s="1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2"/>
      <c r="P45" s="12"/>
      <c r="Q45" s="12"/>
      <c r="R45" s="12"/>
      <c r="S45" s="12"/>
      <c r="T45" s="12"/>
      <c r="U45" s="1"/>
      <c r="V45" s="17"/>
      <c r="W45" s="17"/>
      <c r="X45" s="17"/>
      <c r="Y45" s="17"/>
      <c r="Z45" s="17"/>
      <c r="AA45" s="17"/>
      <c r="AB45" s="1"/>
      <c r="AC45" s="17"/>
      <c r="AD45" s="17"/>
      <c r="AE45" s="17"/>
      <c r="AF45" s="17"/>
      <c r="AG45" s="17"/>
      <c r="AH45" s="17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>
      <c r="A46" s="1"/>
      <c r="B46" s="1"/>
      <c r="C46" s="1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2"/>
      <c r="P46" s="12"/>
      <c r="Q46" s="12"/>
      <c r="R46" s="12"/>
      <c r="S46" s="12"/>
      <c r="T46" s="12"/>
      <c r="U46" s="1"/>
      <c r="V46" s="17"/>
      <c r="W46" s="17"/>
      <c r="X46" s="17"/>
      <c r="Y46" s="17"/>
      <c r="Z46" s="17"/>
      <c r="AA46" s="17"/>
      <c r="AB46" s="1"/>
      <c r="AC46" s="17"/>
      <c r="AD46" s="17"/>
      <c r="AE46" s="17"/>
      <c r="AF46" s="17"/>
      <c r="AG46" s="17"/>
      <c r="AH46" s="17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>
      <c r="A47" s="1"/>
      <c r="B47" s="1"/>
      <c r="C47" s="1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2"/>
      <c r="P47" s="12"/>
      <c r="Q47" s="12"/>
      <c r="R47" s="12"/>
      <c r="S47" s="12"/>
      <c r="T47" s="12"/>
      <c r="U47" s="1"/>
      <c r="V47" s="17"/>
      <c r="W47" s="17"/>
      <c r="X47" s="17"/>
      <c r="Y47" s="17"/>
      <c r="Z47" s="17"/>
      <c r="AA47" s="17"/>
      <c r="AB47" s="1"/>
      <c r="AC47" s="17"/>
      <c r="AD47" s="17"/>
      <c r="AE47" s="17"/>
      <c r="AF47" s="17"/>
      <c r="AG47" s="17"/>
      <c r="AH47" s="17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>
      <c r="A48" s="1"/>
      <c r="B48" s="1"/>
      <c r="C48" s="1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2"/>
      <c r="P48" s="12"/>
      <c r="Q48" s="12"/>
      <c r="R48" s="12"/>
      <c r="S48" s="12"/>
      <c r="T48" s="12"/>
      <c r="U48" s="1"/>
      <c r="V48" s="17"/>
      <c r="W48" s="17"/>
      <c r="X48" s="17"/>
      <c r="Y48" s="17"/>
      <c r="Z48" s="17"/>
      <c r="AA48" s="17"/>
      <c r="AB48" s="1"/>
      <c r="AC48" s="17"/>
      <c r="AD48" s="17"/>
      <c r="AE48" s="17"/>
      <c r="AF48" s="17"/>
      <c r="AG48" s="17"/>
      <c r="AH48" s="17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>
      <c r="A49" s="1"/>
      <c r="B49" s="1"/>
      <c r="C49" s="1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2"/>
      <c r="P49" s="12"/>
      <c r="Q49" s="12"/>
      <c r="R49" s="12"/>
      <c r="S49" s="12"/>
      <c r="T49" s="12"/>
      <c r="U49" s="1"/>
      <c r="V49" s="17"/>
      <c r="W49" s="17"/>
      <c r="X49" s="17"/>
      <c r="Y49" s="17"/>
      <c r="Z49" s="17"/>
      <c r="AA49" s="17"/>
      <c r="AB49" s="1"/>
      <c r="AC49" s="17"/>
      <c r="AD49" s="17"/>
      <c r="AE49" s="17"/>
      <c r="AF49" s="17"/>
      <c r="AG49" s="17"/>
      <c r="AH49" s="17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>
      <c r="A50" s="1"/>
      <c r="B50" s="1"/>
      <c r="C50" s="1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2"/>
      <c r="P50" s="12"/>
      <c r="Q50" s="12"/>
      <c r="R50" s="12"/>
      <c r="S50" s="12"/>
      <c r="T50" s="12"/>
      <c r="U50" s="1"/>
      <c r="V50" s="17"/>
      <c r="W50" s="17"/>
      <c r="X50" s="17"/>
      <c r="Y50" s="17"/>
      <c r="Z50" s="17"/>
      <c r="AA50" s="17"/>
      <c r="AB50" s="1"/>
      <c r="AC50" s="17"/>
      <c r="AD50" s="17"/>
      <c r="AE50" s="17"/>
      <c r="AF50" s="17"/>
      <c r="AG50" s="17"/>
      <c r="AH50" s="17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>
      <c r="A51" s="1"/>
      <c r="B51" s="1"/>
      <c r="C51" s="1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2"/>
      <c r="P51" s="12"/>
      <c r="Q51" s="12"/>
      <c r="R51" s="12"/>
      <c r="S51" s="12"/>
      <c r="T51" s="12"/>
      <c r="U51" s="1"/>
      <c r="V51" s="17"/>
      <c r="W51" s="17"/>
      <c r="X51" s="17"/>
      <c r="Y51" s="17"/>
      <c r="Z51" s="17"/>
      <c r="AA51" s="17"/>
      <c r="AB51" s="1"/>
      <c r="AC51" s="17"/>
      <c r="AD51" s="17"/>
      <c r="AE51" s="17"/>
      <c r="AF51" s="17"/>
      <c r="AG51" s="17"/>
      <c r="AH51" s="17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>
      <c r="A52" s="1"/>
      <c r="B52" s="1"/>
      <c r="C52" s="1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2"/>
      <c r="P52" s="12"/>
      <c r="Q52" s="12"/>
      <c r="R52" s="12"/>
      <c r="S52" s="12"/>
      <c r="T52" s="12"/>
      <c r="U52" s="1"/>
      <c r="V52" s="17"/>
      <c r="W52" s="17"/>
      <c r="X52" s="17"/>
      <c r="Y52" s="17"/>
      <c r="Z52" s="17"/>
      <c r="AA52" s="17"/>
      <c r="AB52" s="1"/>
      <c r="AC52" s="17"/>
      <c r="AD52" s="17"/>
      <c r="AE52" s="17"/>
      <c r="AF52" s="17"/>
      <c r="AG52" s="17"/>
      <c r="AH52" s="17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>
      <c r="A53" s="1"/>
      <c r="B53" s="1"/>
      <c r="C53" s="1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2"/>
      <c r="P53" s="12"/>
      <c r="Q53" s="12"/>
      <c r="R53" s="12"/>
      <c r="S53" s="12"/>
      <c r="T53" s="12"/>
      <c r="U53" s="1"/>
      <c r="V53" s="17"/>
      <c r="W53" s="17"/>
      <c r="X53" s="17"/>
      <c r="Y53" s="17"/>
      <c r="Z53" s="17"/>
      <c r="AA53" s="17"/>
      <c r="AB53" s="1"/>
      <c r="AC53" s="17"/>
      <c r="AD53" s="17"/>
      <c r="AE53" s="17"/>
      <c r="AF53" s="17"/>
      <c r="AG53" s="17"/>
      <c r="AH53" s="17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>
      <c r="A54" s="1"/>
      <c r="B54" s="1"/>
      <c r="C54" s="1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2"/>
      <c r="P54" s="12"/>
      <c r="Q54" s="12"/>
      <c r="R54" s="12"/>
      <c r="S54" s="12"/>
      <c r="T54" s="12"/>
      <c r="U54" s="1"/>
      <c r="V54" s="17"/>
      <c r="W54" s="17"/>
      <c r="X54" s="17"/>
      <c r="Y54" s="17"/>
      <c r="Z54" s="17"/>
      <c r="AA54" s="17"/>
      <c r="AB54" s="1"/>
      <c r="AC54" s="17"/>
      <c r="AD54" s="17"/>
      <c r="AE54" s="17"/>
      <c r="AF54" s="17"/>
      <c r="AG54" s="17"/>
      <c r="AH54" s="17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>
      <c r="A55" s="1"/>
      <c r="B55" s="1"/>
      <c r="C55" s="1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2"/>
      <c r="P55" s="12"/>
      <c r="Q55" s="12"/>
      <c r="R55" s="12"/>
      <c r="S55" s="12"/>
      <c r="T55" s="12"/>
      <c r="U55" s="1"/>
      <c r="V55" s="17"/>
      <c r="W55" s="17"/>
      <c r="X55" s="17"/>
      <c r="Y55" s="17"/>
      <c r="Z55" s="17"/>
      <c r="AA55" s="17"/>
      <c r="AB55" s="1"/>
      <c r="AC55" s="17"/>
      <c r="AD55" s="17"/>
      <c r="AE55" s="17"/>
      <c r="AF55" s="17"/>
      <c r="AG55" s="17"/>
      <c r="AH55" s="17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>
      <c r="A56" s="1"/>
      <c r="B56" s="1"/>
      <c r="C56" s="1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2"/>
      <c r="P56" s="12"/>
      <c r="Q56" s="12"/>
      <c r="R56" s="12"/>
      <c r="S56" s="12"/>
      <c r="T56" s="12"/>
      <c r="U56" s="1"/>
      <c r="V56" s="17"/>
      <c r="W56" s="17"/>
      <c r="X56" s="17"/>
      <c r="Y56" s="17"/>
      <c r="Z56" s="17"/>
      <c r="AA56" s="17"/>
      <c r="AB56" s="1"/>
      <c r="AC56" s="17"/>
      <c r="AD56" s="17"/>
      <c r="AE56" s="17"/>
      <c r="AF56" s="17"/>
      <c r="AG56" s="17"/>
      <c r="AH56" s="17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>
      <c r="A57" s="1"/>
      <c r="B57" s="1"/>
      <c r="C57" s="1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2"/>
      <c r="P57" s="12"/>
      <c r="Q57" s="12"/>
      <c r="R57" s="12"/>
      <c r="S57" s="12"/>
      <c r="T57" s="12"/>
      <c r="U57" s="1"/>
      <c r="V57" s="17"/>
      <c r="W57" s="17"/>
      <c r="X57" s="17"/>
      <c r="Y57" s="17"/>
      <c r="Z57" s="17"/>
      <c r="AA57" s="17"/>
      <c r="AB57" s="1"/>
      <c r="AC57" s="17"/>
      <c r="AD57" s="17"/>
      <c r="AE57" s="17"/>
      <c r="AF57" s="17"/>
      <c r="AG57" s="17"/>
      <c r="AH57" s="17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>
      <c r="A58" s="1"/>
      <c r="B58" s="1"/>
      <c r="C58" s="1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2"/>
      <c r="P58" s="12"/>
      <c r="Q58" s="12"/>
      <c r="R58" s="12"/>
      <c r="S58" s="12"/>
      <c r="T58" s="12"/>
      <c r="U58" s="1"/>
      <c r="V58" s="17"/>
      <c r="W58" s="17"/>
      <c r="X58" s="17"/>
      <c r="Y58" s="17"/>
      <c r="Z58" s="17"/>
      <c r="AA58" s="17"/>
      <c r="AB58" s="1"/>
      <c r="AC58" s="17"/>
      <c r="AD58" s="17"/>
      <c r="AE58" s="17"/>
      <c r="AF58" s="17"/>
      <c r="AG58" s="17"/>
      <c r="AH58" s="17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>
      <c r="A59" s="1"/>
      <c r="B59" s="1"/>
      <c r="C59" s="1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2"/>
      <c r="P59" s="12"/>
      <c r="Q59" s="12"/>
      <c r="R59" s="12"/>
      <c r="S59" s="12"/>
      <c r="T59" s="12"/>
      <c r="U59" s="1"/>
      <c r="V59" s="17"/>
      <c r="W59" s="17"/>
      <c r="X59" s="17"/>
      <c r="Y59" s="17"/>
      <c r="Z59" s="17"/>
      <c r="AA59" s="17"/>
      <c r="AB59" s="1"/>
      <c r="AC59" s="17"/>
      <c r="AD59" s="17"/>
      <c r="AE59" s="17"/>
      <c r="AF59" s="17"/>
      <c r="AG59" s="17"/>
      <c r="AH59" s="17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>
      <c r="A60" s="1"/>
      <c r="B60" s="1"/>
      <c r="C60" s="1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2"/>
      <c r="P60" s="12"/>
      <c r="Q60" s="12"/>
      <c r="R60" s="12"/>
      <c r="S60" s="12"/>
      <c r="T60" s="12"/>
      <c r="U60" s="1"/>
      <c r="V60" s="17"/>
      <c r="W60" s="17"/>
      <c r="X60" s="17"/>
      <c r="Y60" s="17"/>
      <c r="Z60" s="17"/>
      <c r="AA60" s="17"/>
      <c r="AB60" s="1"/>
      <c r="AC60" s="17"/>
      <c r="AD60" s="17"/>
      <c r="AE60" s="17"/>
      <c r="AF60" s="17"/>
      <c r="AG60" s="17"/>
      <c r="AH60" s="17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>
      <c r="A61" s="1"/>
      <c r="B61" s="1"/>
      <c r="C61" s="1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2"/>
      <c r="P61" s="12"/>
      <c r="Q61" s="12"/>
      <c r="R61" s="12"/>
      <c r="S61" s="12"/>
      <c r="T61" s="12"/>
      <c r="U61" s="1"/>
      <c r="V61" s="17"/>
      <c r="W61" s="17"/>
      <c r="X61" s="17"/>
      <c r="Y61" s="17"/>
      <c r="Z61" s="17"/>
      <c r="AA61" s="17"/>
      <c r="AB61" s="1"/>
      <c r="AC61" s="17"/>
      <c r="AD61" s="17"/>
      <c r="AE61" s="17"/>
      <c r="AF61" s="17"/>
      <c r="AG61" s="17"/>
      <c r="AH61" s="17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>
      <c r="A62" s="1"/>
      <c r="B62" s="1"/>
      <c r="C62" s="1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2"/>
      <c r="P62" s="12"/>
      <c r="Q62" s="12"/>
      <c r="R62" s="12"/>
      <c r="S62" s="12"/>
      <c r="T62" s="12"/>
      <c r="U62" s="1"/>
      <c r="V62" s="17"/>
      <c r="W62" s="17"/>
      <c r="X62" s="17"/>
      <c r="Y62" s="17"/>
      <c r="Z62" s="17"/>
      <c r="AA62" s="17"/>
      <c r="AB62" s="1"/>
      <c r="AC62" s="17"/>
      <c r="AD62" s="17"/>
      <c r="AE62" s="17"/>
      <c r="AF62" s="17"/>
      <c r="AG62" s="17"/>
      <c r="AH62" s="17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>
      <c r="A63" s="1"/>
      <c r="B63" s="1"/>
      <c r="C63" s="1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2"/>
      <c r="P63" s="12"/>
      <c r="Q63" s="12"/>
      <c r="R63" s="12"/>
      <c r="S63" s="12"/>
      <c r="T63" s="12"/>
      <c r="U63" s="1"/>
      <c r="V63" s="17"/>
      <c r="W63" s="17"/>
      <c r="X63" s="17"/>
      <c r="Y63" s="17"/>
      <c r="Z63" s="17"/>
      <c r="AA63" s="17"/>
      <c r="AB63" s="1"/>
      <c r="AC63" s="17"/>
      <c r="AD63" s="17"/>
      <c r="AE63" s="17"/>
      <c r="AF63" s="17"/>
      <c r="AG63" s="17"/>
      <c r="AH63" s="17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>
      <c r="A64" s="1"/>
      <c r="B64" s="1"/>
      <c r="C64" s="1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2"/>
      <c r="P64" s="12"/>
      <c r="Q64" s="12"/>
      <c r="R64" s="12"/>
      <c r="S64" s="12"/>
      <c r="T64" s="12"/>
      <c r="U64" s="1"/>
      <c r="V64" s="17"/>
      <c r="W64" s="17"/>
      <c r="X64" s="17"/>
      <c r="Y64" s="17"/>
      <c r="Z64" s="17"/>
      <c r="AA64" s="17"/>
      <c r="AB64" s="1"/>
      <c r="AC64" s="17"/>
      <c r="AD64" s="17"/>
      <c r="AE64" s="17"/>
      <c r="AF64" s="17"/>
      <c r="AG64" s="17"/>
      <c r="AH64" s="17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>
      <c r="A65" s="1"/>
      <c r="B65" s="1"/>
      <c r="C65" s="1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2"/>
      <c r="P65" s="12"/>
      <c r="Q65" s="12"/>
      <c r="R65" s="12"/>
      <c r="S65" s="12"/>
      <c r="T65" s="12"/>
      <c r="U65" s="1"/>
      <c r="V65" s="17"/>
      <c r="W65" s="17"/>
      <c r="X65" s="17"/>
      <c r="Y65" s="17"/>
      <c r="Z65" s="17"/>
      <c r="AA65" s="17"/>
      <c r="AB65" s="1"/>
      <c r="AC65" s="17"/>
      <c r="AD65" s="17"/>
      <c r="AE65" s="17"/>
      <c r="AF65" s="17"/>
      <c r="AG65" s="17"/>
      <c r="AH65" s="17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>
      <c r="A66" s="1"/>
      <c r="B66" s="1"/>
      <c r="C66" s="1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2"/>
      <c r="P66" s="12"/>
      <c r="Q66" s="12"/>
      <c r="R66" s="12"/>
      <c r="S66" s="12"/>
      <c r="T66" s="12"/>
      <c r="U66" s="1"/>
      <c r="V66" s="17"/>
      <c r="W66" s="17"/>
      <c r="X66" s="17"/>
      <c r="Y66" s="17"/>
      <c r="Z66" s="17"/>
      <c r="AA66" s="17"/>
      <c r="AB66" s="1"/>
      <c r="AC66" s="17"/>
      <c r="AD66" s="17"/>
      <c r="AE66" s="17"/>
      <c r="AF66" s="17"/>
      <c r="AG66" s="17"/>
      <c r="AH66" s="17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>
      <c r="A67" s="1"/>
      <c r="B67" s="1"/>
      <c r="C67" s="1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2"/>
      <c r="P67" s="12"/>
      <c r="Q67" s="12"/>
      <c r="R67" s="12"/>
      <c r="S67" s="12"/>
      <c r="T67" s="12"/>
      <c r="U67" s="1"/>
      <c r="V67" s="17"/>
      <c r="W67" s="17"/>
      <c r="X67" s="17"/>
      <c r="Y67" s="17"/>
      <c r="Z67" s="17"/>
      <c r="AA67" s="17"/>
      <c r="AB67" s="1"/>
      <c r="AC67" s="17"/>
      <c r="AD67" s="17"/>
      <c r="AE67" s="17"/>
      <c r="AF67" s="17"/>
      <c r="AG67" s="17"/>
      <c r="AH67" s="17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>
      <c r="A68" s="1"/>
      <c r="B68" s="1"/>
      <c r="C68" s="1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2"/>
      <c r="P68" s="12"/>
      <c r="Q68" s="12"/>
      <c r="R68" s="12"/>
      <c r="S68" s="12"/>
      <c r="T68" s="12"/>
      <c r="U68" s="1"/>
      <c r="V68" s="17"/>
      <c r="W68" s="17"/>
      <c r="X68" s="17"/>
      <c r="Y68" s="17"/>
      <c r="Z68" s="17"/>
      <c r="AA68" s="17"/>
      <c r="AB68" s="1"/>
      <c r="AC68" s="17"/>
      <c r="AD68" s="17"/>
      <c r="AE68" s="17"/>
      <c r="AF68" s="17"/>
      <c r="AG68" s="17"/>
      <c r="AH68" s="17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>
      <c r="A69" s="1"/>
      <c r="B69" s="1"/>
      <c r="C69" s="1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2"/>
      <c r="P69" s="12"/>
      <c r="Q69" s="12"/>
      <c r="R69" s="12"/>
      <c r="S69" s="12"/>
      <c r="T69" s="12"/>
      <c r="U69" s="1"/>
      <c r="V69" s="17"/>
      <c r="W69" s="17"/>
      <c r="X69" s="17"/>
      <c r="Y69" s="17"/>
      <c r="Z69" s="17"/>
      <c r="AA69" s="17"/>
      <c r="AB69" s="1"/>
      <c r="AC69" s="17"/>
      <c r="AD69" s="17"/>
      <c r="AE69" s="17"/>
      <c r="AF69" s="17"/>
      <c r="AG69" s="17"/>
      <c r="AH69" s="17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>
      <c r="A70" s="1"/>
      <c r="B70" s="1"/>
      <c r="C70" s="1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2"/>
      <c r="P70" s="12"/>
      <c r="Q70" s="12"/>
      <c r="R70" s="12"/>
      <c r="S70" s="12"/>
      <c r="T70" s="12"/>
      <c r="U70" s="1"/>
      <c r="V70" s="17"/>
      <c r="W70" s="17"/>
      <c r="X70" s="17"/>
      <c r="Y70" s="17"/>
      <c r="Z70" s="17"/>
      <c r="AA70" s="17"/>
      <c r="AB70" s="1"/>
      <c r="AC70" s="17"/>
      <c r="AD70" s="17"/>
      <c r="AE70" s="17"/>
      <c r="AF70" s="17"/>
      <c r="AG70" s="17"/>
      <c r="AH70" s="17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>
      <c r="A71" s="1"/>
      <c r="B71" s="1"/>
      <c r="C71" s="1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2"/>
      <c r="P71" s="12"/>
      <c r="Q71" s="12"/>
      <c r="R71" s="12"/>
      <c r="S71" s="12"/>
      <c r="T71" s="12"/>
      <c r="U71" s="1"/>
      <c r="V71" s="17"/>
      <c r="W71" s="17"/>
      <c r="X71" s="17"/>
      <c r="Y71" s="17"/>
      <c r="Z71" s="17"/>
      <c r="AA71" s="17"/>
      <c r="AB71" s="1"/>
      <c r="AC71" s="17"/>
      <c r="AD71" s="17"/>
      <c r="AE71" s="17"/>
      <c r="AF71" s="17"/>
      <c r="AG71" s="17"/>
      <c r="AH71" s="17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>
      <c r="A72" s="1"/>
      <c r="B72" s="1"/>
      <c r="C72" s="1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2"/>
      <c r="P72" s="12"/>
      <c r="Q72" s="12"/>
      <c r="R72" s="12"/>
      <c r="S72" s="12"/>
      <c r="T72" s="12"/>
      <c r="U72" s="1"/>
      <c r="V72" s="17"/>
      <c r="W72" s="17"/>
      <c r="X72" s="17"/>
      <c r="Y72" s="17"/>
      <c r="Z72" s="17"/>
      <c r="AA72" s="17"/>
      <c r="AB72" s="1"/>
      <c r="AC72" s="17"/>
      <c r="AD72" s="17"/>
      <c r="AE72" s="17"/>
      <c r="AF72" s="17"/>
      <c r="AG72" s="17"/>
      <c r="AH72" s="17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>
      <c r="A73" s="1"/>
      <c r="B73" s="1"/>
      <c r="C73" s="1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2"/>
      <c r="P73" s="12"/>
      <c r="Q73" s="12"/>
      <c r="R73" s="12"/>
      <c r="S73" s="12"/>
      <c r="T73" s="12"/>
      <c r="U73" s="1"/>
      <c r="V73" s="17"/>
      <c r="W73" s="17"/>
      <c r="X73" s="17"/>
      <c r="Y73" s="17"/>
      <c r="Z73" s="17"/>
      <c r="AA73" s="17"/>
      <c r="AB73" s="1"/>
      <c r="AC73" s="17"/>
      <c r="AD73" s="17"/>
      <c r="AE73" s="17"/>
      <c r="AF73" s="17"/>
      <c r="AG73" s="17"/>
      <c r="AH73" s="17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>
      <c r="A74" s="1"/>
      <c r="B74" s="1"/>
      <c r="C74" s="1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2"/>
      <c r="P74" s="12"/>
      <c r="Q74" s="12"/>
      <c r="R74" s="12"/>
      <c r="S74" s="12"/>
      <c r="T74" s="12"/>
      <c r="U74" s="1"/>
      <c r="V74" s="17"/>
      <c r="W74" s="17"/>
      <c r="X74" s="17"/>
      <c r="Y74" s="17"/>
      <c r="Z74" s="17"/>
      <c r="AA74" s="17"/>
      <c r="AB74" s="1"/>
      <c r="AC74" s="17"/>
      <c r="AD74" s="17"/>
      <c r="AE74" s="17"/>
      <c r="AF74" s="17"/>
      <c r="AG74" s="17"/>
      <c r="AH74" s="17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>
      <c r="A75" s="1"/>
      <c r="B75" s="1"/>
      <c r="C75" s="1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2"/>
      <c r="P75" s="12"/>
      <c r="Q75" s="12"/>
      <c r="R75" s="12"/>
      <c r="S75" s="12"/>
      <c r="T75" s="12"/>
      <c r="U75" s="1"/>
      <c r="V75" s="17"/>
      <c r="W75" s="17"/>
      <c r="X75" s="17"/>
      <c r="Y75" s="17"/>
      <c r="Z75" s="17"/>
      <c r="AA75" s="17"/>
      <c r="AB75" s="1"/>
      <c r="AC75" s="17"/>
      <c r="AD75" s="17"/>
      <c r="AE75" s="17"/>
      <c r="AF75" s="17"/>
      <c r="AG75" s="17"/>
      <c r="AH75" s="17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>
      <c r="A76" s="1"/>
      <c r="B76" s="1"/>
      <c r="C76" s="1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2"/>
      <c r="P76" s="12"/>
      <c r="Q76" s="12"/>
      <c r="R76" s="12"/>
      <c r="S76" s="12"/>
      <c r="T76" s="12"/>
      <c r="U76" s="1"/>
      <c r="V76" s="17"/>
      <c r="W76" s="17"/>
      <c r="X76" s="17"/>
      <c r="Y76" s="17"/>
      <c r="Z76" s="17"/>
      <c r="AA76" s="17"/>
      <c r="AB76" s="1"/>
      <c r="AC76" s="17"/>
      <c r="AD76" s="17"/>
      <c r="AE76" s="17"/>
      <c r="AF76" s="17"/>
      <c r="AG76" s="17"/>
      <c r="AH76" s="17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>
      <c r="A77" s="1"/>
      <c r="B77" s="1"/>
      <c r="C77" s="1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2"/>
      <c r="P77" s="12"/>
      <c r="Q77" s="12"/>
      <c r="R77" s="12"/>
      <c r="S77" s="12"/>
      <c r="T77" s="12"/>
      <c r="U77" s="1"/>
      <c r="V77" s="17"/>
      <c r="W77" s="17"/>
      <c r="X77" s="17"/>
      <c r="Y77" s="17"/>
      <c r="Z77" s="17"/>
      <c r="AA77" s="17"/>
      <c r="AB77" s="1"/>
      <c r="AC77" s="17"/>
      <c r="AD77" s="17"/>
      <c r="AE77" s="17"/>
      <c r="AF77" s="17"/>
      <c r="AG77" s="17"/>
      <c r="AH77" s="17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>
      <c r="A78" s="1"/>
      <c r="B78" s="1"/>
      <c r="C78" s="1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2"/>
      <c r="P78" s="12"/>
      <c r="Q78" s="12"/>
      <c r="R78" s="12"/>
      <c r="S78" s="12"/>
      <c r="T78" s="12"/>
      <c r="U78" s="1"/>
      <c r="V78" s="17"/>
      <c r="W78" s="17"/>
      <c r="X78" s="17"/>
      <c r="Y78" s="17"/>
      <c r="Z78" s="17"/>
      <c r="AA78" s="17"/>
      <c r="AB78" s="1"/>
      <c r="AC78" s="17"/>
      <c r="AD78" s="17"/>
      <c r="AE78" s="17"/>
      <c r="AF78" s="17"/>
      <c r="AG78" s="17"/>
      <c r="AH78" s="17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>
      <c r="A79" s="1"/>
      <c r="B79" s="1"/>
      <c r="C79" s="1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2"/>
      <c r="P79" s="12"/>
      <c r="Q79" s="12"/>
      <c r="R79" s="12"/>
      <c r="S79" s="12"/>
      <c r="T79" s="12"/>
      <c r="U79" s="1"/>
      <c r="V79" s="17"/>
      <c r="W79" s="17"/>
      <c r="X79" s="17"/>
      <c r="Y79" s="17"/>
      <c r="Z79" s="17"/>
      <c r="AA79" s="17"/>
      <c r="AB79" s="1"/>
      <c r="AC79" s="17"/>
      <c r="AD79" s="17"/>
      <c r="AE79" s="17"/>
      <c r="AF79" s="17"/>
      <c r="AG79" s="17"/>
      <c r="AH79" s="1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>
      <c r="A80" s="1"/>
      <c r="B80" s="1"/>
      <c r="C80" s="1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2"/>
      <c r="P80" s="12"/>
      <c r="Q80" s="12"/>
      <c r="R80" s="12"/>
      <c r="S80" s="12"/>
      <c r="T80" s="12"/>
      <c r="U80" s="1"/>
      <c r="V80" s="17"/>
      <c r="W80" s="17"/>
      <c r="X80" s="17"/>
      <c r="Y80" s="17"/>
      <c r="Z80" s="17"/>
      <c r="AA80" s="17"/>
      <c r="AB80" s="1"/>
      <c r="AC80" s="17"/>
      <c r="AD80" s="17"/>
      <c r="AE80" s="17"/>
      <c r="AF80" s="17"/>
      <c r="AG80" s="17"/>
      <c r="AH80" s="1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>
      <c r="A81" s="1"/>
      <c r="B81" s="1"/>
      <c r="C81" s="1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2"/>
      <c r="P81" s="12"/>
      <c r="Q81" s="12"/>
      <c r="R81" s="12"/>
      <c r="S81" s="12"/>
      <c r="T81" s="12"/>
      <c r="U81" s="1"/>
      <c r="V81" s="17"/>
      <c r="W81" s="17"/>
      <c r="X81" s="17"/>
      <c r="Y81" s="17"/>
      <c r="Z81" s="17"/>
      <c r="AA81" s="17"/>
      <c r="AB81" s="1"/>
      <c r="AC81" s="17"/>
      <c r="AD81" s="17"/>
      <c r="AE81" s="17"/>
      <c r="AF81" s="17"/>
      <c r="AG81" s="17"/>
      <c r="AH81" s="1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>
      <c r="A82" s="1"/>
      <c r="B82" s="1"/>
      <c r="C82" s="1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2"/>
      <c r="P82" s="12"/>
      <c r="Q82" s="12"/>
      <c r="R82" s="12"/>
      <c r="S82" s="12"/>
      <c r="T82" s="12"/>
      <c r="U82" s="1"/>
      <c r="V82" s="17"/>
      <c r="W82" s="17"/>
      <c r="X82" s="17"/>
      <c r="Y82" s="17"/>
      <c r="Z82" s="17"/>
      <c r="AA82" s="17"/>
      <c r="AB82" s="1"/>
      <c r="AC82" s="17"/>
      <c r="AD82" s="17"/>
      <c r="AE82" s="17"/>
      <c r="AF82" s="17"/>
      <c r="AG82" s="17"/>
      <c r="AH82" s="1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>
      <c r="A83" s="1"/>
      <c r="B83" s="1"/>
      <c r="C83" s="1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2"/>
      <c r="P83" s="12"/>
      <c r="Q83" s="12"/>
      <c r="R83" s="12"/>
      <c r="S83" s="12"/>
      <c r="T83" s="12"/>
      <c r="U83" s="1"/>
      <c r="V83" s="17"/>
      <c r="W83" s="17"/>
      <c r="X83" s="17"/>
      <c r="Y83" s="17"/>
      <c r="Z83" s="17"/>
      <c r="AA83" s="17"/>
      <c r="AB83" s="1"/>
      <c r="AC83" s="17"/>
      <c r="AD83" s="17"/>
      <c r="AE83" s="17"/>
      <c r="AF83" s="17"/>
      <c r="AG83" s="17"/>
      <c r="AH83" s="1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>
      <c r="A84" s="1"/>
      <c r="B84" s="1"/>
      <c r="C84" s="1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2"/>
      <c r="P84" s="12"/>
      <c r="Q84" s="12"/>
      <c r="R84" s="12"/>
      <c r="S84" s="12"/>
      <c r="T84" s="12"/>
      <c r="U84" s="1"/>
      <c r="V84" s="17"/>
      <c r="W84" s="17"/>
      <c r="X84" s="17"/>
      <c r="Y84" s="17"/>
      <c r="Z84" s="17"/>
      <c r="AA84" s="17"/>
      <c r="AB84" s="1"/>
      <c r="AC84" s="17"/>
      <c r="AD84" s="17"/>
      <c r="AE84" s="17"/>
      <c r="AF84" s="17"/>
      <c r="AG84" s="17"/>
      <c r="AH84" s="17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>
      <c r="A85" s="1"/>
      <c r="B85" s="1"/>
      <c r="C85" s="1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2"/>
      <c r="P85" s="12"/>
      <c r="Q85" s="12"/>
      <c r="R85" s="12"/>
      <c r="S85" s="12"/>
      <c r="T85" s="12"/>
      <c r="U85" s="1"/>
      <c r="V85" s="17"/>
      <c r="W85" s="17"/>
      <c r="X85" s="17"/>
      <c r="Y85" s="17"/>
      <c r="Z85" s="17"/>
      <c r="AA85" s="17"/>
      <c r="AB85" s="1"/>
      <c r="AC85" s="17"/>
      <c r="AD85" s="17"/>
      <c r="AE85" s="17"/>
      <c r="AF85" s="17"/>
      <c r="AG85" s="17"/>
      <c r="AH85" s="17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>
      <c r="A86" s="1"/>
      <c r="B86" s="1"/>
      <c r="C86" s="1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2"/>
      <c r="P86" s="12"/>
      <c r="Q86" s="12"/>
      <c r="R86" s="12"/>
      <c r="S86" s="12"/>
      <c r="T86" s="12"/>
      <c r="U86" s="1"/>
      <c r="V86" s="17"/>
      <c r="W86" s="17"/>
      <c r="X86" s="17"/>
      <c r="Y86" s="17"/>
      <c r="Z86" s="17"/>
      <c r="AA86" s="17"/>
      <c r="AB86" s="1"/>
      <c r="AC86" s="17"/>
      <c r="AD86" s="17"/>
      <c r="AE86" s="17"/>
      <c r="AF86" s="17"/>
      <c r="AG86" s="17"/>
      <c r="AH86" s="17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>
      <c r="A87" s="1"/>
      <c r="B87" s="1"/>
      <c r="C87" s="1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2"/>
      <c r="P87" s="12"/>
      <c r="Q87" s="12"/>
      <c r="R87" s="12"/>
      <c r="S87" s="12"/>
      <c r="T87" s="12"/>
      <c r="U87" s="1"/>
      <c r="V87" s="17"/>
      <c r="W87" s="17"/>
      <c r="X87" s="17"/>
      <c r="Y87" s="17"/>
      <c r="Z87" s="17"/>
      <c r="AA87" s="17"/>
      <c r="AB87" s="1"/>
      <c r="AC87" s="17"/>
      <c r="AD87" s="17"/>
      <c r="AE87" s="17"/>
      <c r="AF87" s="17"/>
      <c r="AG87" s="17"/>
      <c r="AH87" s="17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>
      <c r="A88" s="1"/>
      <c r="B88" s="1"/>
      <c r="C88" s="1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2"/>
      <c r="P88" s="12"/>
      <c r="Q88" s="12"/>
      <c r="R88" s="12"/>
      <c r="S88" s="12"/>
      <c r="T88" s="12"/>
      <c r="U88" s="1"/>
      <c r="V88" s="17"/>
      <c r="W88" s="17"/>
      <c r="X88" s="17"/>
      <c r="Y88" s="17"/>
      <c r="Z88" s="17"/>
      <c r="AA88" s="17"/>
      <c r="AB88" s="1"/>
      <c r="AC88" s="17"/>
      <c r="AD88" s="17"/>
      <c r="AE88" s="17"/>
      <c r="AF88" s="17"/>
      <c r="AG88" s="17"/>
      <c r="AH88" s="1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>
      <c r="A89" s="1"/>
      <c r="B89" s="1"/>
      <c r="C89" s="1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2"/>
      <c r="P89" s="12"/>
      <c r="Q89" s="12"/>
      <c r="R89" s="12"/>
      <c r="S89" s="12"/>
      <c r="T89" s="12"/>
      <c r="U89" s="1"/>
      <c r="V89" s="17"/>
      <c r="W89" s="17"/>
      <c r="X89" s="17"/>
      <c r="Y89" s="17"/>
      <c r="Z89" s="17"/>
      <c r="AA89" s="17"/>
      <c r="AB89" s="1"/>
      <c r="AC89" s="17"/>
      <c r="AD89" s="17"/>
      <c r="AE89" s="17"/>
      <c r="AF89" s="17"/>
      <c r="AG89" s="17"/>
      <c r="AH89" s="17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>
      <c r="A90" s="1"/>
      <c r="B90" s="1"/>
      <c r="C90" s="1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2"/>
      <c r="P90" s="12"/>
      <c r="Q90" s="12"/>
      <c r="R90" s="12"/>
      <c r="S90" s="12"/>
      <c r="T90" s="12"/>
      <c r="U90" s="1"/>
      <c r="V90" s="17"/>
      <c r="W90" s="17"/>
      <c r="X90" s="17"/>
      <c r="Y90" s="17"/>
      <c r="Z90" s="17"/>
      <c r="AA90" s="17"/>
      <c r="AB90" s="1"/>
      <c r="AC90" s="17"/>
      <c r="AD90" s="17"/>
      <c r="AE90" s="17"/>
      <c r="AF90" s="17"/>
      <c r="AG90" s="17"/>
      <c r="AH90" s="17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>
      <c r="A91" s="1"/>
      <c r="B91" s="1"/>
      <c r="C91" s="1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2"/>
      <c r="P91" s="12"/>
      <c r="Q91" s="12"/>
      <c r="R91" s="12"/>
      <c r="S91" s="12"/>
      <c r="T91" s="12"/>
      <c r="U91" s="1"/>
      <c r="V91" s="17"/>
      <c r="W91" s="17"/>
      <c r="X91" s="17"/>
      <c r="Y91" s="17"/>
      <c r="Z91" s="17"/>
      <c r="AA91" s="17"/>
      <c r="AB91" s="1"/>
      <c r="AC91" s="17"/>
      <c r="AD91" s="17"/>
      <c r="AE91" s="17"/>
      <c r="AF91" s="17"/>
      <c r="AG91" s="17"/>
      <c r="AH91" s="17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>
      <c r="A92" s="1"/>
      <c r="B92" s="1"/>
      <c r="C92" s="1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2"/>
      <c r="P92" s="12"/>
      <c r="Q92" s="12"/>
      <c r="R92" s="12"/>
      <c r="S92" s="12"/>
      <c r="T92" s="12"/>
      <c r="U92" s="1"/>
      <c r="V92" s="17"/>
      <c r="W92" s="17"/>
      <c r="X92" s="17"/>
      <c r="Y92" s="17"/>
      <c r="Z92" s="17"/>
      <c r="AA92" s="17"/>
      <c r="AB92" s="1"/>
      <c r="AC92" s="17"/>
      <c r="AD92" s="17"/>
      <c r="AE92" s="17"/>
      <c r="AF92" s="17"/>
      <c r="AG92" s="17"/>
      <c r="AH92" s="17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>
      <c r="A93" s="1"/>
      <c r="B93" s="1"/>
      <c r="C93" s="1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2"/>
      <c r="P93" s="12"/>
      <c r="Q93" s="12"/>
      <c r="R93" s="12"/>
      <c r="S93" s="12"/>
      <c r="T93" s="12"/>
      <c r="U93" s="1"/>
      <c r="V93" s="17"/>
      <c r="W93" s="17"/>
      <c r="X93" s="17"/>
      <c r="Y93" s="17"/>
      <c r="Z93" s="17"/>
      <c r="AA93" s="17"/>
      <c r="AB93" s="1"/>
      <c r="AC93" s="17"/>
      <c r="AD93" s="17"/>
      <c r="AE93" s="17"/>
      <c r="AF93" s="17"/>
      <c r="AG93" s="17"/>
      <c r="AH93" s="17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>
      <c r="A94" s="1"/>
      <c r="B94" s="1"/>
      <c r="C94" s="1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2"/>
      <c r="P94" s="12"/>
      <c r="Q94" s="12"/>
      <c r="R94" s="12"/>
      <c r="S94" s="12"/>
      <c r="T94" s="12"/>
      <c r="U94" s="1"/>
      <c r="V94" s="17"/>
      <c r="W94" s="17"/>
      <c r="X94" s="17"/>
      <c r="Y94" s="17"/>
      <c r="Z94" s="17"/>
      <c r="AA94" s="17"/>
      <c r="AB94" s="1"/>
      <c r="AC94" s="17"/>
      <c r="AD94" s="17"/>
      <c r="AE94" s="17"/>
      <c r="AF94" s="17"/>
      <c r="AG94" s="17"/>
      <c r="AH94" s="17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>
      <c r="A95" s="1"/>
      <c r="B95" s="1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2"/>
      <c r="P95" s="12"/>
      <c r="Q95" s="12"/>
      <c r="R95" s="12"/>
      <c r="S95" s="12"/>
      <c r="T95" s="12"/>
      <c r="U95" s="1"/>
      <c r="V95" s="17"/>
      <c r="W95" s="17"/>
      <c r="X95" s="17"/>
      <c r="Y95" s="17"/>
      <c r="Z95" s="17"/>
      <c r="AA95" s="17"/>
      <c r="AB95" s="1"/>
      <c r="AC95" s="17"/>
      <c r="AD95" s="17"/>
      <c r="AE95" s="17"/>
      <c r="AF95" s="17"/>
      <c r="AG95" s="17"/>
      <c r="AH95" s="17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>
      <c r="A96" s="1"/>
      <c r="B96" s="1"/>
      <c r="C96" s="1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2"/>
      <c r="P96" s="12"/>
      <c r="Q96" s="12"/>
      <c r="R96" s="12"/>
      <c r="S96" s="12"/>
      <c r="T96" s="12"/>
      <c r="U96" s="1"/>
      <c r="V96" s="17"/>
      <c r="W96" s="17"/>
      <c r="X96" s="17"/>
      <c r="Y96" s="17"/>
      <c r="Z96" s="17"/>
      <c r="AA96" s="17"/>
      <c r="AB96" s="1"/>
      <c r="AC96" s="17"/>
      <c r="AD96" s="17"/>
      <c r="AE96" s="17"/>
      <c r="AF96" s="17"/>
      <c r="AG96" s="17"/>
      <c r="AH96" s="17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>
      <c r="A97" s="1"/>
      <c r="B97" s="1"/>
      <c r="C97" s="1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2"/>
      <c r="P97" s="12"/>
      <c r="Q97" s="12"/>
      <c r="R97" s="12"/>
      <c r="S97" s="12"/>
      <c r="T97" s="12"/>
      <c r="U97" s="1"/>
      <c r="V97" s="17"/>
      <c r="W97" s="17"/>
      <c r="X97" s="17"/>
      <c r="Y97" s="17"/>
      <c r="Z97" s="17"/>
      <c r="AA97" s="17"/>
      <c r="AB97" s="1"/>
      <c r="AC97" s="17"/>
      <c r="AD97" s="17"/>
      <c r="AE97" s="17"/>
      <c r="AF97" s="17"/>
      <c r="AG97" s="17"/>
      <c r="AH97" s="17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>
      <c r="A98" s="1"/>
      <c r="B98" s="1"/>
      <c r="C98" s="1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2"/>
      <c r="P98" s="12"/>
      <c r="Q98" s="12"/>
      <c r="R98" s="12"/>
      <c r="S98" s="12"/>
      <c r="T98" s="12"/>
      <c r="U98" s="1"/>
      <c r="V98" s="17"/>
      <c r="W98" s="17"/>
      <c r="X98" s="17"/>
      <c r="Y98" s="17"/>
      <c r="Z98" s="17"/>
      <c r="AA98" s="17"/>
      <c r="AB98" s="1"/>
      <c r="AC98" s="17"/>
      <c r="AD98" s="17"/>
      <c r="AE98" s="17"/>
      <c r="AF98" s="17"/>
      <c r="AG98" s="17"/>
      <c r="AH98" s="17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>
      <c r="A99" s="1"/>
      <c r="B99" s="1"/>
      <c r="C99" s="1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2"/>
      <c r="P99" s="12"/>
      <c r="Q99" s="12"/>
      <c r="R99" s="12"/>
      <c r="S99" s="12"/>
      <c r="T99" s="12"/>
      <c r="U99" s="1"/>
      <c r="V99" s="17"/>
      <c r="W99" s="17"/>
      <c r="X99" s="17"/>
      <c r="Y99" s="17"/>
      <c r="Z99" s="17"/>
      <c r="AA99" s="17"/>
      <c r="AB99" s="1"/>
      <c r="AC99" s="17"/>
      <c r="AD99" s="17"/>
      <c r="AE99" s="17"/>
      <c r="AF99" s="17"/>
      <c r="AG99" s="17"/>
      <c r="AH99" s="17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>
      <c r="A100" s="1"/>
      <c r="B100" s="1"/>
      <c r="C100" s="1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2"/>
      <c r="P100" s="12"/>
      <c r="Q100" s="12"/>
      <c r="R100" s="12"/>
      <c r="S100" s="12"/>
      <c r="T100" s="12"/>
      <c r="U100" s="1"/>
      <c r="V100" s="17"/>
      <c r="W100" s="17"/>
      <c r="X100" s="17"/>
      <c r="Y100" s="17"/>
      <c r="Z100" s="17"/>
      <c r="AA100" s="17"/>
      <c r="AB100" s="1"/>
      <c r="AC100" s="17"/>
      <c r="AD100" s="17"/>
      <c r="AE100" s="17"/>
      <c r="AF100" s="17"/>
      <c r="AG100" s="17"/>
      <c r="AH100" s="17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>
      <c r="A101" s="1"/>
      <c r="B101" s="1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2"/>
      <c r="P101" s="12"/>
      <c r="Q101" s="12"/>
      <c r="R101" s="12"/>
      <c r="S101" s="12"/>
      <c r="T101" s="12"/>
      <c r="U101" s="1"/>
      <c r="V101" s="17"/>
      <c r="W101" s="17"/>
      <c r="X101" s="17"/>
      <c r="Y101" s="17"/>
      <c r="Z101" s="17"/>
      <c r="AA101" s="17"/>
      <c r="AB101" s="1"/>
      <c r="AC101" s="17"/>
      <c r="AD101" s="17"/>
      <c r="AE101" s="17"/>
      <c r="AF101" s="17"/>
      <c r="AG101" s="17"/>
      <c r="AH101" s="17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>
      <c r="A102" s="1"/>
      <c r="B102" s="1"/>
      <c r="C102" s="1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2"/>
      <c r="P102" s="12"/>
      <c r="Q102" s="12"/>
      <c r="R102" s="12"/>
      <c r="S102" s="12"/>
      <c r="T102" s="12"/>
      <c r="U102" s="1"/>
      <c r="V102" s="17"/>
      <c r="W102" s="17"/>
      <c r="X102" s="17"/>
      <c r="Y102" s="17"/>
      <c r="Z102" s="17"/>
      <c r="AA102" s="17"/>
      <c r="AB102" s="1"/>
      <c r="AC102" s="17"/>
      <c r="AD102" s="17"/>
      <c r="AE102" s="17"/>
      <c r="AF102" s="17"/>
      <c r="AG102" s="17"/>
      <c r="AH102" s="17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>
      <c r="A103" s="1"/>
      <c r="B103" s="1"/>
      <c r="C103" s="1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2"/>
      <c r="P103" s="12"/>
      <c r="Q103" s="12"/>
      <c r="R103" s="12"/>
      <c r="S103" s="12"/>
      <c r="T103" s="12"/>
      <c r="U103" s="1"/>
      <c r="V103" s="17"/>
      <c r="W103" s="17"/>
      <c r="X103" s="17"/>
      <c r="Y103" s="17"/>
      <c r="Z103" s="17"/>
      <c r="AA103" s="17"/>
      <c r="AB103" s="1"/>
      <c r="AC103" s="17"/>
      <c r="AD103" s="17"/>
      <c r="AE103" s="17"/>
      <c r="AF103" s="17"/>
      <c r="AG103" s="17"/>
      <c r="AH103" s="17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>
      <c r="A104" s="1"/>
      <c r="B104" s="1"/>
      <c r="C104" s="1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2"/>
      <c r="P104" s="12"/>
      <c r="Q104" s="12"/>
      <c r="R104" s="12"/>
      <c r="S104" s="12"/>
      <c r="T104" s="12"/>
      <c r="U104" s="1"/>
      <c r="V104" s="17"/>
      <c r="W104" s="17"/>
      <c r="X104" s="17"/>
      <c r="Y104" s="17"/>
      <c r="Z104" s="17"/>
      <c r="AA104" s="17"/>
      <c r="AB104" s="1"/>
      <c r="AC104" s="17"/>
      <c r="AD104" s="17"/>
      <c r="AE104" s="17"/>
      <c r="AF104" s="17"/>
      <c r="AG104" s="17"/>
      <c r="AH104" s="17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>
      <c r="A105" s="1"/>
      <c r="B105" s="1"/>
      <c r="C105" s="1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2"/>
      <c r="P105" s="12"/>
      <c r="Q105" s="12"/>
      <c r="R105" s="12"/>
      <c r="S105" s="12"/>
      <c r="T105" s="12"/>
      <c r="U105" s="1"/>
      <c r="V105" s="17"/>
      <c r="W105" s="17"/>
      <c r="X105" s="17"/>
      <c r="Y105" s="17"/>
      <c r="Z105" s="17"/>
      <c r="AA105" s="17"/>
      <c r="AB105" s="1"/>
      <c r="AC105" s="17"/>
      <c r="AD105" s="17"/>
      <c r="AE105" s="17"/>
      <c r="AF105" s="17"/>
      <c r="AG105" s="17"/>
      <c r="AH105" s="17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>
      <c r="A106" s="1"/>
      <c r="B106" s="1"/>
      <c r="C106" s="1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2"/>
      <c r="P106" s="12"/>
      <c r="Q106" s="12"/>
      <c r="R106" s="12"/>
      <c r="S106" s="12"/>
      <c r="T106" s="12"/>
      <c r="U106" s="1"/>
      <c r="V106" s="17"/>
      <c r="W106" s="17"/>
      <c r="X106" s="17"/>
      <c r="Y106" s="17"/>
      <c r="Z106" s="17"/>
      <c r="AA106" s="17"/>
      <c r="AB106" s="1"/>
      <c r="AC106" s="17"/>
      <c r="AD106" s="17"/>
      <c r="AE106" s="17"/>
      <c r="AF106" s="17"/>
      <c r="AG106" s="17"/>
      <c r="AH106" s="17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>
      <c r="A107" s="1"/>
      <c r="B107" s="1"/>
      <c r="C107" s="1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2"/>
      <c r="P107" s="12"/>
      <c r="Q107" s="12"/>
      <c r="R107" s="12"/>
      <c r="S107" s="12"/>
      <c r="T107" s="12"/>
      <c r="U107" s="1"/>
      <c r="V107" s="17"/>
      <c r="W107" s="17"/>
      <c r="X107" s="17"/>
      <c r="Y107" s="17"/>
      <c r="Z107" s="17"/>
      <c r="AA107" s="17"/>
      <c r="AB107" s="1"/>
      <c r="AC107" s="17"/>
      <c r="AD107" s="17"/>
      <c r="AE107" s="17"/>
      <c r="AF107" s="17"/>
      <c r="AG107" s="17"/>
      <c r="AH107" s="17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>
      <c r="A108" s="1"/>
      <c r="B108" s="1"/>
      <c r="C108" s="1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2"/>
      <c r="P108" s="12"/>
      <c r="Q108" s="12"/>
      <c r="R108" s="12"/>
      <c r="S108" s="12"/>
      <c r="T108" s="12"/>
      <c r="U108" s="1"/>
      <c r="V108" s="17"/>
      <c r="W108" s="17"/>
      <c r="X108" s="17"/>
      <c r="Y108" s="17"/>
      <c r="Z108" s="17"/>
      <c r="AA108" s="17"/>
      <c r="AB108" s="1"/>
      <c r="AC108" s="17"/>
      <c r="AD108" s="17"/>
      <c r="AE108" s="17"/>
      <c r="AF108" s="17"/>
      <c r="AG108" s="17"/>
      <c r="AH108" s="17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>
      <c r="A109" s="1"/>
      <c r="B109" s="1"/>
      <c r="C109" s="1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2"/>
      <c r="P109" s="12"/>
      <c r="Q109" s="12"/>
      <c r="R109" s="12"/>
      <c r="S109" s="12"/>
      <c r="T109" s="12"/>
      <c r="U109" s="1"/>
      <c r="V109" s="17"/>
      <c r="W109" s="17"/>
      <c r="X109" s="17"/>
      <c r="Y109" s="17"/>
      <c r="Z109" s="17"/>
      <c r="AA109" s="17"/>
      <c r="AB109" s="1"/>
      <c r="AC109" s="17"/>
      <c r="AD109" s="17"/>
      <c r="AE109" s="17"/>
      <c r="AF109" s="17"/>
      <c r="AG109" s="17"/>
      <c r="AH109" s="17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>
      <c r="A110" s="1"/>
      <c r="B110" s="1"/>
      <c r="C110" s="1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2"/>
      <c r="P110" s="12"/>
      <c r="Q110" s="12"/>
      <c r="R110" s="12"/>
      <c r="S110" s="12"/>
      <c r="T110" s="12"/>
      <c r="U110" s="1"/>
      <c r="V110" s="17"/>
      <c r="W110" s="17"/>
      <c r="X110" s="17"/>
      <c r="Y110" s="17"/>
      <c r="Z110" s="17"/>
      <c r="AA110" s="17"/>
      <c r="AB110" s="1"/>
      <c r="AC110" s="17"/>
      <c r="AD110" s="17"/>
      <c r="AE110" s="17"/>
      <c r="AF110" s="17"/>
      <c r="AG110" s="17"/>
      <c r="AH110" s="17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>
      <c r="A111" s="1"/>
      <c r="B111" s="1"/>
      <c r="C111" s="1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2"/>
      <c r="P111" s="12"/>
      <c r="Q111" s="12"/>
      <c r="R111" s="12"/>
      <c r="S111" s="12"/>
      <c r="T111" s="12"/>
      <c r="U111" s="1"/>
      <c r="V111" s="17"/>
      <c r="W111" s="17"/>
      <c r="X111" s="17"/>
      <c r="Y111" s="17"/>
      <c r="Z111" s="17"/>
      <c r="AA111" s="17"/>
      <c r="AB111" s="1"/>
      <c r="AC111" s="17"/>
      <c r="AD111" s="17"/>
      <c r="AE111" s="17"/>
      <c r="AF111" s="17"/>
      <c r="AG111" s="17"/>
      <c r="AH111" s="17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>
      <c r="A112" s="1"/>
      <c r="B112" s="1"/>
      <c r="C112" s="1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2"/>
      <c r="P112" s="12"/>
      <c r="Q112" s="12"/>
      <c r="R112" s="12"/>
      <c r="S112" s="12"/>
      <c r="T112" s="12"/>
      <c r="U112" s="1"/>
      <c r="V112" s="17"/>
      <c r="W112" s="17"/>
      <c r="X112" s="17"/>
      <c r="Y112" s="17"/>
      <c r="Z112" s="17"/>
      <c r="AA112" s="17"/>
      <c r="AB112" s="1"/>
      <c r="AC112" s="17"/>
      <c r="AD112" s="17"/>
      <c r="AE112" s="17"/>
      <c r="AF112" s="17"/>
      <c r="AG112" s="17"/>
      <c r="AH112" s="17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>
      <c r="A113" s="1"/>
      <c r="B113" s="1"/>
      <c r="C113" s="1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2"/>
      <c r="P113" s="12"/>
      <c r="Q113" s="12"/>
      <c r="R113" s="12"/>
      <c r="S113" s="12"/>
      <c r="T113" s="12"/>
      <c r="U113" s="1"/>
      <c r="V113" s="17"/>
      <c r="W113" s="17"/>
      <c r="X113" s="17"/>
      <c r="Y113" s="17"/>
      <c r="Z113" s="17"/>
      <c r="AA113" s="17"/>
      <c r="AB113" s="1"/>
      <c r="AC113" s="17"/>
      <c r="AD113" s="17"/>
      <c r="AE113" s="17"/>
      <c r="AF113" s="17"/>
      <c r="AG113" s="17"/>
      <c r="AH113" s="17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>
      <c r="A114" s="1"/>
      <c r="B114" s="1"/>
      <c r="C114" s="1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2"/>
      <c r="P114" s="12"/>
      <c r="Q114" s="12"/>
      <c r="R114" s="12"/>
      <c r="S114" s="12"/>
      <c r="T114" s="12"/>
      <c r="U114" s="1"/>
      <c r="V114" s="17"/>
      <c r="W114" s="17"/>
      <c r="X114" s="17"/>
      <c r="Y114" s="17"/>
      <c r="Z114" s="17"/>
      <c r="AA114" s="17"/>
      <c r="AB114" s="1"/>
      <c r="AC114" s="17"/>
      <c r="AD114" s="17"/>
      <c r="AE114" s="17"/>
      <c r="AF114" s="17"/>
      <c r="AG114" s="17"/>
      <c r="AH114" s="17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>
      <c r="A115" s="1"/>
      <c r="B115" s="1"/>
      <c r="C115" s="1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2"/>
      <c r="P115" s="12"/>
      <c r="Q115" s="12"/>
      <c r="R115" s="12"/>
      <c r="S115" s="12"/>
      <c r="T115" s="12"/>
      <c r="U115" s="1"/>
      <c r="V115" s="17"/>
      <c r="W115" s="17"/>
      <c r="X115" s="17"/>
      <c r="Y115" s="17"/>
      <c r="Z115" s="17"/>
      <c r="AA115" s="17"/>
      <c r="AB115" s="1"/>
      <c r="AC115" s="17"/>
      <c r="AD115" s="17"/>
      <c r="AE115" s="17"/>
      <c r="AF115" s="17"/>
      <c r="AG115" s="17"/>
      <c r="AH115" s="17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>
      <c r="A116" s="1"/>
      <c r="B116" s="1"/>
      <c r="C116" s="1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2"/>
      <c r="P116" s="12"/>
      <c r="Q116" s="12"/>
      <c r="R116" s="12"/>
      <c r="S116" s="12"/>
      <c r="T116" s="12"/>
      <c r="U116" s="1"/>
      <c r="V116" s="17"/>
      <c r="W116" s="17"/>
      <c r="X116" s="17"/>
      <c r="Y116" s="17"/>
      <c r="Z116" s="17"/>
      <c r="AA116" s="17"/>
      <c r="AB116" s="1"/>
      <c r="AC116" s="17"/>
      <c r="AD116" s="17"/>
      <c r="AE116" s="17"/>
      <c r="AF116" s="17"/>
      <c r="AG116" s="17"/>
      <c r="AH116" s="17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>
      <c r="A117" s="1"/>
      <c r="B117" s="1"/>
      <c r="C117" s="1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2"/>
      <c r="P117" s="12"/>
      <c r="Q117" s="12"/>
      <c r="R117" s="12"/>
      <c r="S117" s="12"/>
      <c r="T117" s="12"/>
      <c r="U117" s="1"/>
      <c r="V117" s="17"/>
      <c r="W117" s="17"/>
      <c r="X117" s="17"/>
      <c r="Y117" s="17"/>
      <c r="Z117" s="17"/>
      <c r="AA117" s="17"/>
      <c r="AB117" s="1"/>
      <c r="AC117" s="17"/>
      <c r="AD117" s="17"/>
      <c r="AE117" s="17"/>
      <c r="AF117" s="17"/>
      <c r="AG117" s="17"/>
      <c r="AH117" s="17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>
      <c r="A118" s="1"/>
      <c r="B118" s="1"/>
      <c r="C118" s="1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2"/>
      <c r="P118" s="12"/>
      <c r="Q118" s="12"/>
      <c r="R118" s="12"/>
      <c r="S118" s="12"/>
      <c r="T118" s="12"/>
      <c r="U118" s="1"/>
      <c r="V118" s="17"/>
      <c r="W118" s="17"/>
      <c r="X118" s="17"/>
      <c r="Y118" s="17"/>
      <c r="Z118" s="17"/>
      <c r="AA118" s="17"/>
      <c r="AB118" s="1"/>
      <c r="AC118" s="17"/>
      <c r="AD118" s="17"/>
      <c r="AE118" s="17"/>
      <c r="AF118" s="17"/>
      <c r="AG118" s="17"/>
      <c r="AH118" s="1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>
      <c r="A119" s="1"/>
      <c r="B119" s="1"/>
      <c r="C119" s="1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2"/>
      <c r="P119" s="12"/>
      <c r="Q119" s="12"/>
      <c r="R119" s="12"/>
      <c r="S119" s="12"/>
      <c r="T119" s="12"/>
      <c r="U119" s="1"/>
      <c r="V119" s="17"/>
      <c r="W119" s="17"/>
      <c r="X119" s="17"/>
      <c r="Y119" s="17"/>
      <c r="Z119" s="17"/>
      <c r="AA119" s="17"/>
      <c r="AB119" s="1"/>
      <c r="AC119" s="17"/>
      <c r="AD119" s="17"/>
      <c r="AE119" s="17"/>
      <c r="AF119" s="17"/>
      <c r="AG119" s="17"/>
      <c r="AH119" s="1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>
      <c r="A120" s="1"/>
      <c r="B120" s="1"/>
      <c r="C120" s="1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2"/>
      <c r="P120" s="12"/>
      <c r="Q120" s="12"/>
      <c r="R120" s="12"/>
      <c r="S120" s="12"/>
      <c r="T120" s="12"/>
      <c r="U120" s="1"/>
      <c r="V120" s="17"/>
      <c r="W120" s="17"/>
      <c r="X120" s="17"/>
      <c r="Y120" s="17"/>
      <c r="Z120" s="17"/>
      <c r="AA120" s="17"/>
      <c r="AB120" s="1"/>
      <c r="AC120" s="17"/>
      <c r="AD120" s="17"/>
      <c r="AE120" s="17"/>
      <c r="AF120" s="17"/>
      <c r="AG120" s="17"/>
      <c r="AH120" s="1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>
      <c r="A121" s="1"/>
      <c r="B121" s="1"/>
      <c r="C121" s="1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2"/>
      <c r="P121" s="12"/>
      <c r="Q121" s="12"/>
      <c r="R121" s="12"/>
      <c r="S121" s="12"/>
      <c r="T121" s="12"/>
      <c r="U121" s="1"/>
      <c r="V121" s="17"/>
      <c r="W121" s="17"/>
      <c r="X121" s="17"/>
      <c r="Y121" s="17"/>
      <c r="Z121" s="17"/>
      <c r="AA121" s="17"/>
      <c r="AB121" s="1"/>
      <c r="AC121" s="17"/>
      <c r="AD121" s="17"/>
      <c r="AE121" s="17"/>
      <c r="AF121" s="17"/>
      <c r="AG121" s="17"/>
      <c r="AH121" s="1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>
      <c r="A122" s="1"/>
      <c r="B122" s="1"/>
      <c r="C122" s="1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2"/>
      <c r="P122" s="12"/>
      <c r="Q122" s="12"/>
      <c r="R122" s="12"/>
      <c r="S122" s="12"/>
      <c r="T122" s="12"/>
      <c r="U122" s="1"/>
      <c r="V122" s="17"/>
      <c r="W122" s="17"/>
      <c r="X122" s="17"/>
      <c r="Y122" s="17"/>
      <c r="Z122" s="17"/>
      <c r="AA122" s="17"/>
      <c r="AB122" s="1"/>
      <c r="AC122" s="17"/>
      <c r="AD122" s="17"/>
      <c r="AE122" s="17"/>
      <c r="AF122" s="17"/>
      <c r="AG122" s="17"/>
      <c r="AH122" s="17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>
      <c r="A123" s="1"/>
      <c r="B123" s="1"/>
      <c r="C123" s="1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2"/>
      <c r="P123" s="12"/>
      <c r="Q123" s="12"/>
      <c r="R123" s="12"/>
      <c r="S123" s="12"/>
      <c r="T123" s="12"/>
      <c r="U123" s="1"/>
      <c r="V123" s="17"/>
      <c r="W123" s="17"/>
      <c r="X123" s="17"/>
      <c r="Y123" s="17"/>
      <c r="Z123" s="17"/>
      <c r="AA123" s="17"/>
      <c r="AB123" s="1"/>
      <c r="AC123" s="17"/>
      <c r="AD123" s="17"/>
      <c r="AE123" s="17"/>
      <c r="AF123" s="17"/>
      <c r="AG123" s="17"/>
      <c r="AH123" s="17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>
      <c r="A124" s="1"/>
      <c r="B124" s="1"/>
      <c r="C124" s="1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2"/>
      <c r="P124" s="12"/>
      <c r="Q124" s="12"/>
      <c r="R124" s="12"/>
      <c r="S124" s="12"/>
      <c r="T124" s="12"/>
      <c r="U124" s="1"/>
      <c r="V124" s="17"/>
      <c r="W124" s="17"/>
      <c r="X124" s="17"/>
      <c r="Y124" s="17"/>
      <c r="Z124" s="17"/>
      <c r="AA124" s="17"/>
      <c r="AB124" s="1"/>
      <c r="AC124" s="17"/>
      <c r="AD124" s="17"/>
      <c r="AE124" s="17"/>
      <c r="AF124" s="17"/>
      <c r="AG124" s="17"/>
      <c r="AH124" s="17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>
      <c r="A125" s="1"/>
      <c r="B125" s="1"/>
      <c r="C125" s="1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2"/>
      <c r="P125" s="12"/>
      <c r="Q125" s="12"/>
      <c r="R125" s="12"/>
      <c r="S125" s="12"/>
      <c r="T125" s="12"/>
      <c r="U125" s="1"/>
      <c r="V125" s="17"/>
      <c r="W125" s="17"/>
      <c r="X125" s="17"/>
      <c r="Y125" s="17"/>
      <c r="Z125" s="17"/>
      <c r="AA125" s="17"/>
      <c r="AB125" s="1"/>
      <c r="AC125" s="17"/>
      <c r="AD125" s="17"/>
      <c r="AE125" s="17"/>
      <c r="AF125" s="17"/>
      <c r="AG125" s="17"/>
      <c r="AH125" s="17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>
      <c r="A126" s="1"/>
      <c r="B126" s="1"/>
      <c r="C126" s="1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2"/>
      <c r="P126" s="12"/>
      <c r="Q126" s="12"/>
      <c r="R126" s="12"/>
      <c r="S126" s="12"/>
      <c r="T126" s="12"/>
      <c r="U126" s="1"/>
      <c r="V126" s="17"/>
      <c r="W126" s="17"/>
      <c r="X126" s="17"/>
      <c r="Y126" s="17"/>
      <c r="Z126" s="17"/>
      <c r="AA126" s="17"/>
      <c r="AB126" s="1"/>
      <c r="AC126" s="17"/>
      <c r="AD126" s="17"/>
      <c r="AE126" s="17"/>
      <c r="AF126" s="17"/>
      <c r="AG126" s="17"/>
      <c r="AH126" s="17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>
      <c r="A127" s="1"/>
      <c r="B127" s="1"/>
      <c r="C127" s="1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2"/>
      <c r="P127" s="12"/>
      <c r="Q127" s="12"/>
      <c r="R127" s="12"/>
      <c r="S127" s="12"/>
      <c r="T127" s="12"/>
      <c r="U127" s="1"/>
      <c r="V127" s="17"/>
      <c r="W127" s="17"/>
      <c r="X127" s="17"/>
      <c r="Y127" s="17"/>
      <c r="Z127" s="17"/>
      <c r="AA127" s="17"/>
      <c r="AB127" s="1"/>
      <c r="AC127" s="17"/>
      <c r="AD127" s="17"/>
      <c r="AE127" s="17"/>
      <c r="AF127" s="17"/>
      <c r="AG127" s="17"/>
      <c r="AH127" s="17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>
      <c r="A128" s="1"/>
      <c r="B128" s="1"/>
      <c r="C128" s="1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2"/>
      <c r="P128" s="12"/>
      <c r="Q128" s="12"/>
      <c r="R128" s="12"/>
      <c r="S128" s="12"/>
      <c r="T128" s="12"/>
      <c r="U128" s="1"/>
      <c r="V128" s="17"/>
      <c r="W128" s="17"/>
      <c r="X128" s="17"/>
      <c r="Y128" s="17"/>
      <c r="Z128" s="17"/>
      <c r="AA128" s="17"/>
      <c r="AB128" s="1"/>
      <c r="AC128" s="17"/>
      <c r="AD128" s="17"/>
      <c r="AE128" s="17"/>
      <c r="AF128" s="17"/>
      <c r="AG128" s="17"/>
      <c r="AH128" s="17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>
      <c r="A129" s="1"/>
      <c r="B129" s="1"/>
      <c r="C129" s="1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2"/>
      <c r="P129" s="12"/>
      <c r="Q129" s="12"/>
      <c r="R129" s="12"/>
      <c r="S129" s="12"/>
      <c r="T129" s="12"/>
      <c r="U129" s="1"/>
      <c r="V129" s="17"/>
      <c r="W129" s="17"/>
      <c r="X129" s="17"/>
      <c r="Y129" s="17"/>
      <c r="Z129" s="17"/>
      <c r="AA129" s="17"/>
      <c r="AB129" s="1"/>
      <c r="AC129" s="17"/>
      <c r="AD129" s="17"/>
      <c r="AE129" s="17"/>
      <c r="AF129" s="17"/>
      <c r="AG129" s="17"/>
      <c r="AH129" s="17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>
      <c r="A130" s="1"/>
      <c r="B130" s="1"/>
      <c r="C130" s="1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2"/>
      <c r="P130" s="12"/>
      <c r="Q130" s="12"/>
      <c r="R130" s="12"/>
      <c r="S130" s="12"/>
      <c r="T130" s="12"/>
      <c r="U130" s="1"/>
      <c r="V130" s="17"/>
      <c r="W130" s="17"/>
      <c r="X130" s="17"/>
      <c r="Y130" s="17"/>
      <c r="Z130" s="17"/>
      <c r="AA130" s="17"/>
      <c r="AB130" s="1"/>
      <c r="AC130" s="17"/>
      <c r="AD130" s="17"/>
      <c r="AE130" s="17"/>
      <c r="AF130" s="17"/>
      <c r="AG130" s="17"/>
      <c r="AH130" s="17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>
      <c r="A131" s="1"/>
      <c r="B131" s="1"/>
      <c r="C131" s="1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2"/>
      <c r="P131" s="12"/>
      <c r="Q131" s="12"/>
      <c r="R131" s="12"/>
      <c r="S131" s="12"/>
      <c r="T131" s="12"/>
      <c r="U131" s="1"/>
      <c r="V131" s="17"/>
      <c r="W131" s="17"/>
      <c r="X131" s="17"/>
      <c r="Y131" s="17"/>
      <c r="Z131" s="17"/>
      <c r="AA131" s="17"/>
      <c r="AB131" s="1"/>
      <c r="AC131" s="17"/>
      <c r="AD131" s="17"/>
      <c r="AE131" s="17"/>
      <c r="AF131" s="17"/>
      <c r="AG131" s="17"/>
      <c r="AH131" s="17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>
      <c r="A132" s="1"/>
      <c r="B132" s="1"/>
      <c r="C132" s="1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2"/>
      <c r="P132" s="12"/>
      <c r="Q132" s="12"/>
      <c r="R132" s="12"/>
      <c r="S132" s="12"/>
      <c r="T132" s="12"/>
      <c r="U132" s="1"/>
      <c r="V132" s="17"/>
      <c r="W132" s="17"/>
      <c r="X132" s="17"/>
      <c r="Y132" s="17"/>
      <c r="Z132" s="17"/>
      <c r="AA132" s="17"/>
      <c r="AB132" s="1"/>
      <c r="AC132" s="17"/>
      <c r="AD132" s="17"/>
      <c r="AE132" s="17"/>
      <c r="AF132" s="17"/>
      <c r="AG132" s="17"/>
      <c r="AH132" s="17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>
      <c r="A133" s="1"/>
      <c r="B133" s="1"/>
      <c r="C133" s="1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2"/>
      <c r="P133" s="12"/>
      <c r="Q133" s="12"/>
      <c r="R133" s="12"/>
      <c r="S133" s="12"/>
      <c r="T133" s="12"/>
      <c r="U133" s="1"/>
      <c r="V133" s="17"/>
      <c r="W133" s="17"/>
      <c r="X133" s="17"/>
      <c r="Y133" s="17"/>
      <c r="Z133" s="17"/>
      <c r="AA133" s="17"/>
      <c r="AB133" s="1"/>
      <c r="AC133" s="17"/>
      <c r="AD133" s="17"/>
      <c r="AE133" s="17"/>
      <c r="AF133" s="17"/>
      <c r="AG133" s="17"/>
      <c r="AH133" s="17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>
      <c r="A134" s="1"/>
      <c r="B134" s="1"/>
      <c r="C134" s="1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2"/>
      <c r="P134" s="12"/>
      <c r="Q134" s="12"/>
      <c r="R134" s="12"/>
      <c r="S134" s="12"/>
      <c r="T134" s="12"/>
      <c r="U134" s="1"/>
      <c r="V134" s="17"/>
      <c r="W134" s="17"/>
      <c r="X134" s="17"/>
      <c r="Y134" s="17"/>
      <c r="Z134" s="17"/>
      <c r="AA134" s="17"/>
      <c r="AB134" s="1"/>
      <c r="AC134" s="17"/>
      <c r="AD134" s="17"/>
      <c r="AE134" s="17"/>
      <c r="AF134" s="17"/>
      <c r="AG134" s="17"/>
      <c r="AH134" s="17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>
      <c r="A135" s="1"/>
      <c r="B135" s="1"/>
      <c r="C135" s="1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2"/>
      <c r="P135" s="12"/>
      <c r="Q135" s="12"/>
      <c r="R135" s="12"/>
      <c r="S135" s="12"/>
      <c r="T135" s="12"/>
      <c r="U135" s="1"/>
      <c r="V135" s="17"/>
      <c r="W135" s="17"/>
      <c r="X135" s="17"/>
      <c r="Y135" s="17"/>
      <c r="Z135" s="17"/>
      <c r="AA135" s="17"/>
      <c r="AB135" s="1"/>
      <c r="AC135" s="17"/>
      <c r="AD135" s="17"/>
      <c r="AE135" s="17"/>
      <c r="AF135" s="17"/>
      <c r="AG135" s="17"/>
      <c r="AH135" s="17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>
      <c r="A136" s="1"/>
      <c r="B136" s="1"/>
      <c r="C136" s="1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2"/>
      <c r="P136" s="12"/>
      <c r="Q136" s="12"/>
      <c r="R136" s="12"/>
      <c r="S136" s="12"/>
      <c r="T136" s="12"/>
      <c r="U136" s="1"/>
      <c r="V136" s="17"/>
      <c r="W136" s="17"/>
      <c r="X136" s="17"/>
      <c r="Y136" s="17"/>
      <c r="Z136" s="17"/>
      <c r="AA136" s="17"/>
      <c r="AB136" s="1"/>
      <c r="AC136" s="17"/>
      <c r="AD136" s="17"/>
      <c r="AE136" s="17"/>
      <c r="AF136" s="17"/>
      <c r="AG136" s="17"/>
      <c r="AH136" s="17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>
      <c r="A137" s="1"/>
      <c r="B137" s="1"/>
      <c r="C137" s="1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2"/>
      <c r="P137" s="12"/>
      <c r="Q137" s="12"/>
      <c r="R137" s="12"/>
      <c r="S137" s="12"/>
      <c r="T137" s="12"/>
      <c r="U137" s="1"/>
      <c r="V137" s="17"/>
      <c r="W137" s="17"/>
      <c r="X137" s="17"/>
      <c r="Y137" s="17"/>
      <c r="Z137" s="17"/>
      <c r="AA137" s="17"/>
      <c r="AB137" s="1"/>
      <c r="AC137" s="17"/>
      <c r="AD137" s="17"/>
      <c r="AE137" s="17"/>
      <c r="AF137" s="17"/>
      <c r="AG137" s="17"/>
      <c r="AH137" s="17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>
      <c r="A138" s="1"/>
      <c r="B138" s="1"/>
      <c r="C138" s="1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2"/>
      <c r="P138" s="12"/>
      <c r="Q138" s="12"/>
      <c r="R138" s="12"/>
      <c r="S138" s="12"/>
      <c r="T138" s="12"/>
      <c r="U138" s="1"/>
      <c r="V138" s="17"/>
      <c r="W138" s="17"/>
      <c r="X138" s="17"/>
      <c r="Y138" s="17"/>
      <c r="Z138" s="17"/>
      <c r="AA138" s="17"/>
      <c r="AB138" s="1"/>
      <c r="AC138" s="17"/>
      <c r="AD138" s="17"/>
      <c r="AE138" s="17"/>
      <c r="AF138" s="17"/>
      <c r="AG138" s="17"/>
      <c r="AH138" s="17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>
      <c r="A139" s="1"/>
      <c r="B139" s="1"/>
      <c r="C139" s="1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2"/>
      <c r="P139" s="12"/>
      <c r="Q139" s="12"/>
      <c r="R139" s="12"/>
      <c r="S139" s="12"/>
      <c r="T139" s="12"/>
      <c r="U139" s="1"/>
      <c r="V139" s="17"/>
      <c r="W139" s="17"/>
      <c r="X139" s="17"/>
      <c r="Y139" s="17"/>
      <c r="Z139" s="17"/>
      <c r="AA139" s="17"/>
      <c r="AB139" s="1"/>
      <c r="AC139" s="17"/>
      <c r="AD139" s="17"/>
      <c r="AE139" s="17"/>
      <c r="AF139" s="17"/>
      <c r="AG139" s="17"/>
      <c r="AH139" s="17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>
      <c r="A140" s="1"/>
      <c r="B140" s="1"/>
      <c r="C140" s="1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2"/>
      <c r="P140" s="12"/>
      <c r="Q140" s="12"/>
      <c r="R140" s="12"/>
      <c r="S140" s="12"/>
      <c r="T140" s="12"/>
      <c r="U140" s="1"/>
      <c r="V140" s="17"/>
      <c r="W140" s="17"/>
      <c r="X140" s="17"/>
      <c r="Y140" s="17"/>
      <c r="Z140" s="17"/>
      <c r="AA140" s="17"/>
      <c r="AB140" s="1"/>
      <c r="AC140" s="17"/>
      <c r="AD140" s="17"/>
      <c r="AE140" s="17"/>
      <c r="AF140" s="17"/>
      <c r="AG140" s="17"/>
      <c r="AH140" s="17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>
      <c r="A141" s="1"/>
      <c r="B141" s="1"/>
      <c r="C141" s="1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2"/>
      <c r="P141" s="12"/>
      <c r="Q141" s="12"/>
      <c r="R141" s="12"/>
      <c r="S141" s="12"/>
      <c r="T141" s="12"/>
      <c r="U141" s="1"/>
      <c r="V141" s="17"/>
      <c r="W141" s="17"/>
      <c r="X141" s="17"/>
      <c r="Y141" s="17"/>
      <c r="Z141" s="17"/>
      <c r="AA141" s="17"/>
      <c r="AB141" s="1"/>
      <c r="AC141" s="17"/>
      <c r="AD141" s="17"/>
      <c r="AE141" s="17"/>
      <c r="AF141" s="17"/>
      <c r="AG141" s="17"/>
      <c r="AH141" s="17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>
      <c r="A142" s="1"/>
      <c r="B142" s="1"/>
      <c r="C142" s="1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2"/>
      <c r="P142" s="12"/>
      <c r="Q142" s="12"/>
      <c r="R142" s="12"/>
      <c r="S142" s="12"/>
      <c r="T142" s="12"/>
      <c r="U142" s="1"/>
      <c r="V142" s="17"/>
      <c r="W142" s="17"/>
      <c r="X142" s="17"/>
      <c r="Y142" s="17"/>
      <c r="Z142" s="17"/>
      <c r="AA142" s="17"/>
      <c r="AB142" s="1"/>
      <c r="AC142" s="17"/>
      <c r="AD142" s="17"/>
      <c r="AE142" s="17"/>
      <c r="AF142" s="17"/>
      <c r="AG142" s="17"/>
      <c r="AH142" s="17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>
      <c r="A143" s="1"/>
      <c r="B143" s="1"/>
      <c r="C143" s="1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2"/>
      <c r="P143" s="12"/>
      <c r="Q143" s="12"/>
      <c r="R143" s="12"/>
      <c r="S143" s="12"/>
      <c r="T143" s="12"/>
      <c r="U143" s="1"/>
      <c r="V143" s="17"/>
      <c r="W143" s="17"/>
      <c r="X143" s="17"/>
      <c r="Y143" s="17"/>
      <c r="Z143" s="17"/>
      <c r="AA143" s="17"/>
      <c r="AB143" s="1"/>
      <c r="AC143" s="17"/>
      <c r="AD143" s="17"/>
      <c r="AE143" s="17"/>
      <c r="AF143" s="17"/>
      <c r="AG143" s="17"/>
      <c r="AH143" s="17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>
      <c r="A144" s="1"/>
      <c r="B144" s="1"/>
      <c r="C144" s="1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2"/>
      <c r="P144" s="12"/>
      <c r="Q144" s="12"/>
      <c r="R144" s="12"/>
      <c r="S144" s="12"/>
      <c r="T144" s="12"/>
      <c r="U144" s="1"/>
      <c r="V144" s="17"/>
      <c r="W144" s="17"/>
      <c r="X144" s="17"/>
      <c r="Y144" s="17"/>
      <c r="Z144" s="17"/>
      <c r="AA144" s="17"/>
      <c r="AB144" s="1"/>
      <c r="AC144" s="17"/>
      <c r="AD144" s="17"/>
      <c r="AE144" s="17"/>
      <c r="AF144" s="17"/>
      <c r="AG144" s="17"/>
      <c r="AH144" s="17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>
      <c r="A145" s="1"/>
      <c r="B145" s="1"/>
      <c r="C145" s="1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2"/>
      <c r="P145" s="12"/>
      <c r="Q145" s="12"/>
      <c r="R145" s="12"/>
      <c r="S145" s="12"/>
      <c r="T145" s="12"/>
      <c r="U145" s="1"/>
      <c r="V145" s="17"/>
      <c r="W145" s="17"/>
      <c r="X145" s="17"/>
      <c r="Y145" s="17"/>
      <c r="Z145" s="17"/>
      <c r="AA145" s="17"/>
      <c r="AB145" s="1"/>
      <c r="AC145" s="17"/>
      <c r="AD145" s="17"/>
      <c r="AE145" s="17"/>
      <c r="AF145" s="17"/>
      <c r="AG145" s="17"/>
      <c r="AH145" s="17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>
      <c r="A146" s="1"/>
      <c r="B146" s="1"/>
      <c r="C146" s="1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2"/>
      <c r="P146" s="12"/>
      <c r="Q146" s="12"/>
      <c r="R146" s="12"/>
      <c r="S146" s="12"/>
      <c r="T146" s="12"/>
      <c r="U146" s="1"/>
      <c r="V146" s="17"/>
      <c r="W146" s="17"/>
      <c r="X146" s="17"/>
      <c r="Y146" s="17"/>
      <c r="Z146" s="17"/>
      <c r="AA146" s="17"/>
      <c r="AB146" s="1"/>
      <c r="AC146" s="17"/>
      <c r="AD146" s="17"/>
      <c r="AE146" s="17"/>
      <c r="AF146" s="17"/>
      <c r="AG146" s="17"/>
      <c r="AH146" s="17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>
      <c r="A147" s="1"/>
      <c r="B147" s="1"/>
      <c r="C147" s="1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2"/>
      <c r="P147" s="12"/>
      <c r="Q147" s="12"/>
      <c r="R147" s="12"/>
      <c r="S147" s="12"/>
      <c r="T147" s="12"/>
      <c r="U147" s="1"/>
      <c r="V147" s="17"/>
      <c r="W147" s="17"/>
      <c r="X147" s="17"/>
      <c r="Y147" s="17"/>
      <c r="Z147" s="17"/>
      <c r="AA147" s="17"/>
      <c r="AB147" s="1"/>
      <c r="AC147" s="17"/>
      <c r="AD147" s="17"/>
      <c r="AE147" s="17"/>
      <c r="AF147" s="17"/>
      <c r="AG147" s="17"/>
      <c r="AH147" s="17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>
      <c r="A148" s="1"/>
      <c r="B148" s="1"/>
      <c r="C148" s="1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2"/>
      <c r="P148" s="12"/>
      <c r="Q148" s="12"/>
      <c r="R148" s="12"/>
      <c r="S148" s="12"/>
      <c r="T148" s="12"/>
      <c r="U148" s="1"/>
      <c r="V148" s="17"/>
      <c r="W148" s="17"/>
      <c r="X148" s="17"/>
      <c r="Y148" s="17"/>
      <c r="Z148" s="17"/>
      <c r="AA148" s="17"/>
      <c r="AB148" s="1"/>
      <c r="AC148" s="17"/>
      <c r="AD148" s="17"/>
      <c r="AE148" s="17"/>
      <c r="AF148" s="17"/>
      <c r="AG148" s="17"/>
      <c r="AH148" s="17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>
      <c r="A149" s="1"/>
      <c r="B149" s="1"/>
      <c r="C149" s="1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2"/>
      <c r="P149" s="12"/>
      <c r="Q149" s="12"/>
      <c r="R149" s="12"/>
      <c r="S149" s="12"/>
      <c r="T149" s="12"/>
      <c r="U149" s="1"/>
      <c r="V149" s="17"/>
      <c r="W149" s="17"/>
      <c r="X149" s="17"/>
      <c r="Y149" s="17"/>
      <c r="Z149" s="17"/>
      <c r="AA149" s="17"/>
      <c r="AB149" s="1"/>
      <c r="AC149" s="17"/>
      <c r="AD149" s="17"/>
      <c r="AE149" s="17"/>
      <c r="AF149" s="17"/>
      <c r="AG149" s="17"/>
      <c r="AH149" s="17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>
      <c r="A150" s="1"/>
      <c r="B150" s="1"/>
      <c r="C150" s="1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2"/>
      <c r="P150" s="12"/>
      <c r="Q150" s="12"/>
      <c r="R150" s="12"/>
      <c r="S150" s="12"/>
      <c r="T150" s="12"/>
      <c r="U150" s="1"/>
      <c r="V150" s="17"/>
      <c r="W150" s="17"/>
      <c r="X150" s="17"/>
      <c r="Y150" s="17"/>
      <c r="Z150" s="17"/>
      <c r="AA150" s="17"/>
      <c r="AB150" s="1"/>
      <c r="AC150" s="17"/>
      <c r="AD150" s="17"/>
      <c r="AE150" s="17"/>
      <c r="AF150" s="17"/>
      <c r="AG150" s="17"/>
      <c r="AH150" s="17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>
      <c r="A151" s="1"/>
      <c r="B151" s="1"/>
      <c r="C151" s="1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2"/>
      <c r="P151" s="12"/>
      <c r="Q151" s="12"/>
      <c r="R151" s="12"/>
      <c r="S151" s="12"/>
      <c r="T151" s="12"/>
      <c r="U151" s="1"/>
      <c r="V151" s="17"/>
      <c r="W151" s="17"/>
      <c r="X151" s="17"/>
      <c r="Y151" s="17"/>
      <c r="Z151" s="17"/>
      <c r="AA151" s="17"/>
      <c r="AB151" s="1"/>
      <c r="AC151" s="17"/>
      <c r="AD151" s="17"/>
      <c r="AE151" s="17"/>
      <c r="AF151" s="17"/>
      <c r="AG151" s="17"/>
      <c r="AH151" s="17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>
      <c r="A152" s="1"/>
      <c r="B152" s="1"/>
      <c r="C152" s="1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2"/>
      <c r="P152" s="12"/>
      <c r="Q152" s="12"/>
      <c r="R152" s="12"/>
      <c r="S152" s="12"/>
      <c r="T152" s="12"/>
      <c r="U152" s="1"/>
      <c r="V152" s="17"/>
      <c r="W152" s="17"/>
      <c r="X152" s="17"/>
      <c r="Y152" s="17"/>
      <c r="Z152" s="17"/>
      <c r="AA152" s="17"/>
      <c r="AB152" s="1"/>
      <c r="AC152" s="17"/>
      <c r="AD152" s="17"/>
      <c r="AE152" s="17"/>
      <c r="AF152" s="17"/>
      <c r="AG152" s="17"/>
      <c r="AH152" s="17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>
      <c r="A153" s="1"/>
      <c r="B153" s="1"/>
      <c r="C153" s="1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2"/>
      <c r="P153" s="12"/>
      <c r="Q153" s="12"/>
      <c r="R153" s="12"/>
      <c r="S153" s="12"/>
      <c r="T153" s="12"/>
      <c r="U153" s="1"/>
      <c r="V153" s="17"/>
      <c r="W153" s="17"/>
      <c r="X153" s="17"/>
      <c r="Y153" s="17"/>
      <c r="Z153" s="17"/>
      <c r="AA153" s="17"/>
      <c r="AB153" s="1"/>
      <c r="AC153" s="17"/>
      <c r="AD153" s="17"/>
      <c r="AE153" s="17"/>
      <c r="AF153" s="17"/>
      <c r="AG153" s="17"/>
      <c r="AH153" s="17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>
      <c r="A154" s="1"/>
      <c r="B154" s="1"/>
      <c r="C154" s="1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2"/>
      <c r="P154" s="12"/>
      <c r="Q154" s="12"/>
      <c r="R154" s="12"/>
      <c r="S154" s="12"/>
      <c r="T154" s="12"/>
      <c r="U154" s="1"/>
      <c r="V154" s="17"/>
      <c r="W154" s="17"/>
      <c r="X154" s="17"/>
      <c r="Y154" s="17"/>
      <c r="Z154" s="17"/>
      <c r="AA154" s="17"/>
      <c r="AB154" s="1"/>
      <c r="AC154" s="17"/>
      <c r="AD154" s="17"/>
      <c r="AE154" s="17"/>
      <c r="AF154" s="17"/>
      <c r="AG154" s="17"/>
      <c r="AH154" s="17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>
      <c r="A155" s="1"/>
      <c r="B155" s="1"/>
      <c r="C155" s="1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2"/>
      <c r="P155" s="12"/>
      <c r="Q155" s="12"/>
      <c r="R155" s="12"/>
      <c r="S155" s="12"/>
      <c r="T155" s="12"/>
      <c r="U155" s="1"/>
      <c r="V155" s="17"/>
      <c r="W155" s="17"/>
      <c r="X155" s="17"/>
      <c r="Y155" s="17"/>
      <c r="Z155" s="17"/>
      <c r="AA155" s="17"/>
      <c r="AB155" s="1"/>
      <c r="AC155" s="17"/>
      <c r="AD155" s="17"/>
      <c r="AE155" s="17"/>
      <c r="AF155" s="17"/>
      <c r="AG155" s="17"/>
      <c r="AH155" s="17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>
      <c r="A156" s="1"/>
      <c r="B156" s="1"/>
      <c r="C156" s="1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2"/>
      <c r="P156" s="12"/>
      <c r="Q156" s="12"/>
      <c r="R156" s="12"/>
      <c r="S156" s="12"/>
      <c r="T156" s="12"/>
      <c r="U156" s="1"/>
      <c r="V156" s="17"/>
      <c r="W156" s="17"/>
      <c r="X156" s="17"/>
      <c r="Y156" s="17"/>
      <c r="Z156" s="17"/>
      <c r="AA156" s="17"/>
      <c r="AB156" s="1"/>
      <c r="AC156" s="17"/>
      <c r="AD156" s="17"/>
      <c r="AE156" s="17"/>
      <c r="AF156" s="17"/>
      <c r="AG156" s="17"/>
      <c r="AH156" s="17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>
      <c r="A157" s="1"/>
      <c r="B157" s="1"/>
      <c r="C157" s="1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2"/>
      <c r="P157" s="12"/>
      <c r="Q157" s="12"/>
      <c r="R157" s="12"/>
      <c r="S157" s="12"/>
      <c r="T157" s="12"/>
      <c r="U157" s="1"/>
      <c r="V157" s="17"/>
      <c r="W157" s="17"/>
      <c r="X157" s="17"/>
      <c r="Y157" s="17"/>
      <c r="Z157" s="17"/>
      <c r="AA157" s="17"/>
      <c r="AB157" s="1"/>
      <c r="AC157" s="17"/>
      <c r="AD157" s="17"/>
      <c r="AE157" s="17"/>
      <c r="AF157" s="17"/>
      <c r="AG157" s="17"/>
      <c r="AH157" s="1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>
      <c r="A158" s="1"/>
      <c r="B158" s="1"/>
      <c r="C158" s="1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2"/>
      <c r="P158" s="12"/>
      <c r="Q158" s="12"/>
      <c r="R158" s="12"/>
      <c r="S158" s="12"/>
      <c r="T158" s="12"/>
      <c r="U158" s="1"/>
      <c r="V158" s="17"/>
      <c r="W158" s="17"/>
      <c r="X158" s="17"/>
      <c r="Y158" s="17"/>
      <c r="Z158" s="17"/>
      <c r="AA158" s="17"/>
      <c r="AB158" s="1"/>
      <c r="AC158" s="17"/>
      <c r="AD158" s="17"/>
      <c r="AE158" s="17"/>
      <c r="AF158" s="17"/>
      <c r="AG158" s="17"/>
      <c r="AH158" s="1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>
      <c r="A159" s="1"/>
      <c r="B159" s="1"/>
      <c r="C159" s="1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2"/>
      <c r="P159" s="12"/>
      <c r="Q159" s="12"/>
      <c r="R159" s="12"/>
      <c r="S159" s="12"/>
      <c r="T159" s="12"/>
      <c r="U159" s="1"/>
      <c r="V159" s="17"/>
      <c r="W159" s="17"/>
      <c r="X159" s="17"/>
      <c r="Y159" s="17"/>
      <c r="Z159" s="17"/>
      <c r="AA159" s="17"/>
      <c r="AB159" s="1"/>
      <c r="AC159" s="17"/>
      <c r="AD159" s="17"/>
      <c r="AE159" s="17"/>
      <c r="AF159" s="17"/>
      <c r="AG159" s="17"/>
      <c r="AH159" s="1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>
      <c r="A160" s="1"/>
      <c r="B160" s="1"/>
      <c r="C160" s="1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2"/>
      <c r="P160" s="12"/>
      <c r="Q160" s="12"/>
      <c r="R160" s="12"/>
      <c r="S160" s="12"/>
      <c r="T160" s="12"/>
      <c r="U160" s="1"/>
      <c r="V160" s="17"/>
      <c r="W160" s="17"/>
      <c r="X160" s="17"/>
      <c r="Y160" s="17"/>
      <c r="Z160" s="17"/>
      <c r="AA160" s="17"/>
      <c r="AB160" s="1"/>
      <c r="AC160" s="17"/>
      <c r="AD160" s="17"/>
      <c r="AE160" s="17"/>
      <c r="AF160" s="17"/>
      <c r="AG160" s="17"/>
      <c r="AH160" s="1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>
      <c r="A161" s="1"/>
      <c r="B161" s="1"/>
      <c r="C161" s="1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2"/>
      <c r="P161" s="12"/>
      <c r="Q161" s="12"/>
      <c r="R161" s="12"/>
      <c r="S161" s="12"/>
      <c r="T161" s="12"/>
      <c r="U161" s="1"/>
      <c r="V161" s="17"/>
      <c r="W161" s="17"/>
      <c r="X161" s="17"/>
      <c r="Y161" s="17"/>
      <c r="Z161" s="17"/>
      <c r="AA161" s="17"/>
      <c r="AB161" s="1"/>
      <c r="AC161" s="17"/>
      <c r="AD161" s="17"/>
      <c r="AE161" s="17"/>
      <c r="AF161" s="17"/>
      <c r="AG161" s="17"/>
      <c r="AH161" s="17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>
      <c r="A162" s="1"/>
      <c r="B162" s="1"/>
      <c r="C162" s="1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2"/>
      <c r="P162" s="12"/>
      <c r="Q162" s="12"/>
      <c r="R162" s="12"/>
      <c r="S162" s="12"/>
      <c r="T162" s="12"/>
      <c r="U162" s="1"/>
      <c r="V162" s="17"/>
      <c r="W162" s="17"/>
      <c r="X162" s="17"/>
      <c r="Y162" s="17"/>
      <c r="Z162" s="17"/>
      <c r="AA162" s="17"/>
      <c r="AB162" s="1"/>
      <c r="AC162" s="17"/>
      <c r="AD162" s="17"/>
      <c r="AE162" s="17"/>
      <c r="AF162" s="17"/>
      <c r="AG162" s="17"/>
      <c r="AH162" s="17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>
      <c r="A163" s="1"/>
      <c r="B163" s="1"/>
      <c r="C163" s="1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2"/>
      <c r="P163" s="12"/>
      <c r="Q163" s="12"/>
      <c r="R163" s="12"/>
      <c r="S163" s="12"/>
      <c r="T163" s="12"/>
      <c r="U163" s="1"/>
      <c r="V163" s="17"/>
      <c r="W163" s="17"/>
      <c r="X163" s="17"/>
      <c r="Y163" s="17"/>
      <c r="Z163" s="17"/>
      <c r="AA163" s="17"/>
      <c r="AB163" s="1"/>
      <c r="AC163" s="17"/>
      <c r="AD163" s="17"/>
      <c r="AE163" s="17"/>
      <c r="AF163" s="17"/>
      <c r="AG163" s="17"/>
      <c r="AH163" s="17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>
      <c r="A164" s="1"/>
      <c r="B164" s="1"/>
      <c r="C164" s="1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2"/>
      <c r="P164" s="12"/>
      <c r="Q164" s="12"/>
      <c r="R164" s="12"/>
      <c r="S164" s="12"/>
      <c r="T164" s="12"/>
      <c r="U164" s="1"/>
      <c r="V164" s="17"/>
      <c r="W164" s="17"/>
      <c r="X164" s="17"/>
      <c r="Y164" s="17"/>
      <c r="Z164" s="17"/>
      <c r="AA164" s="17"/>
      <c r="AB164" s="1"/>
      <c r="AC164" s="17"/>
      <c r="AD164" s="17"/>
      <c r="AE164" s="17"/>
      <c r="AF164" s="17"/>
      <c r="AG164" s="17"/>
      <c r="AH164" s="17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>
      <c r="A165" s="1"/>
      <c r="B165" s="1"/>
      <c r="C165" s="1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2"/>
      <c r="P165" s="12"/>
      <c r="Q165" s="12"/>
      <c r="R165" s="12"/>
      <c r="S165" s="12"/>
      <c r="T165" s="12"/>
      <c r="U165" s="1"/>
      <c r="V165" s="17"/>
      <c r="W165" s="17"/>
      <c r="X165" s="17"/>
      <c r="Y165" s="17"/>
      <c r="Z165" s="17"/>
      <c r="AA165" s="17"/>
      <c r="AB165" s="1"/>
      <c r="AC165" s="17"/>
      <c r="AD165" s="17"/>
      <c r="AE165" s="17"/>
      <c r="AF165" s="17"/>
      <c r="AG165" s="17"/>
      <c r="AH165" s="17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>
      <c r="A166" s="1"/>
      <c r="B166" s="1"/>
      <c r="C166" s="1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2"/>
      <c r="P166" s="12"/>
      <c r="Q166" s="12"/>
      <c r="R166" s="12"/>
      <c r="S166" s="12"/>
      <c r="T166" s="12"/>
      <c r="U166" s="1"/>
      <c r="V166" s="17"/>
      <c r="W166" s="17"/>
      <c r="X166" s="17"/>
      <c r="Y166" s="17"/>
      <c r="Z166" s="17"/>
      <c r="AA166" s="17"/>
      <c r="AB166" s="1"/>
      <c r="AC166" s="17"/>
      <c r="AD166" s="17"/>
      <c r="AE166" s="17"/>
      <c r="AF166" s="17"/>
      <c r="AG166" s="17"/>
      <c r="AH166" s="17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>
      <c r="A167" s="1"/>
      <c r="B167" s="1"/>
      <c r="C167" s="1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2"/>
      <c r="P167" s="12"/>
      <c r="Q167" s="12"/>
      <c r="R167" s="12"/>
      <c r="S167" s="12"/>
      <c r="T167" s="12"/>
      <c r="U167" s="1"/>
      <c r="V167" s="17"/>
      <c r="W167" s="17"/>
      <c r="X167" s="17"/>
      <c r="Y167" s="17"/>
      <c r="Z167" s="17"/>
      <c r="AA167" s="17"/>
      <c r="AB167" s="1"/>
      <c r="AC167" s="17"/>
      <c r="AD167" s="17"/>
      <c r="AE167" s="17"/>
      <c r="AF167" s="17"/>
      <c r="AG167" s="17"/>
      <c r="AH167" s="17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>
      <c r="A168" s="1"/>
      <c r="B168" s="1"/>
      <c r="C168" s="1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2"/>
      <c r="P168" s="12"/>
      <c r="Q168" s="12"/>
      <c r="R168" s="12"/>
      <c r="S168" s="12"/>
      <c r="T168" s="12"/>
      <c r="U168" s="1"/>
      <c r="V168" s="17"/>
      <c r="W168" s="17"/>
      <c r="X168" s="17"/>
      <c r="Y168" s="17"/>
      <c r="Z168" s="17"/>
      <c r="AA168" s="17"/>
      <c r="AB168" s="1"/>
      <c r="AC168" s="17"/>
      <c r="AD168" s="17"/>
      <c r="AE168" s="17"/>
      <c r="AF168" s="17"/>
      <c r="AG168" s="17"/>
      <c r="AH168" s="17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>
      <c r="A169" s="1"/>
      <c r="B169" s="1"/>
      <c r="C169" s="1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2"/>
      <c r="P169" s="12"/>
      <c r="Q169" s="12"/>
      <c r="R169" s="12"/>
      <c r="S169" s="12"/>
      <c r="T169" s="12"/>
      <c r="U169" s="1"/>
      <c r="V169" s="17"/>
      <c r="W169" s="17"/>
      <c r="X169" s="17"/>
      <c r="Y169" s="17"/>
      <c r="Z169" s="17"/>
      <c r="AA169" s="17"/>
      <c r="AB169" s="1"/>
      <c r="AC169" s="17"/>
      <c r="AD169" s="17"/>
      <c r="AE169" s="17"/>
      <c r="AF169" s="17"/>
      <c r="AG169" s="17"/>
      <c r="AH169" s="17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>
      <c r="A170" s="1"/>
      <c r="B170" s="1"/>
      <c r="C170" s="1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2"/>
      <c r="P170" s="12"/>
      <c r="Q170" s="12"/>
      <c r="R170" s="12"/>
      <c r="S170" s="12"/>
      <c r="T170" s="12"/>
      <c r="U170" s="1"/>
      <c r="V170" s="17"/>
      <c r="W170" s="17"/>
      <c r="X170" s="17"/>
      <c r="Y170" s="17"/>
      <c r="Z170" s="17"/>
      <c r="AA170" s="17"/>
      <c r="AB170" s="1"/>
      <c r="AC170" s="17"/>
      <c r="AD170" s="17"/>
      <c r="AE170" s="17"/>
      <c r="AF170" s="17"/>
      <c r="AG170" s="17"/>
      <c r="AH170" s="17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>
      <c r="A171" s="1"/>
      <c r="B171" s="1"/>
      <c r="C171" s="1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2"/>
      <c r="P171" s="12"/>
      <c r="Q171" s="12"/>
      <c r="R171" s="12"/>
      <c r="S171" s="12"/>
      <c r="T171" s="12"/>
      <c r="U171" s="1"/>
      <c r="V171" s="17"/>
      <c r="W171" s="17"/>
      <c r="X171" s="17"/>
      <c r="Y171" s="17"/>
      <c r="Z171" s="17"/>
      <c r="AA171" s="17"/>
      <c r="AB171" s="1"/>
      <c r="AC171" s="17"/>
      <c r="AD171" s="17"/>
      <c r="AE171" s="17"/>
      <c r="AF171" s="17"/>
      <c r="AG171" s="17"/>
      <c r="AH171" s="17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>
      <c r="A172" s="1"/>
      <c r="B172" s="1"/>
      <c r="C172" s="1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2"/>
      <c r="P172" s="12"/>
      <c r="Q172" s="12"/>
      <c r="R172" s="12"/>
      <c r="S172" s="12"/>
      <c r="T172" s="12"/>
      <c r="U172" s="1"/>
      <c r="V172" s="17"/>
      <c r="W172" s="17"/>
      <c r="X172" s="17"/>
      <c r="Y172" s="17"/>
      <c r="Z172" s="17"/>
      <c r="AA172" s="17"/>
      <c r="AB172" s="1"/>
      <c r="AC172" s="17"/>
      <c r="AD172" s="17"/>
      <c r="AE172" s="17"/>
      <c r="AF172" s="17"/>
      <c r="AG172" s="17"/>
      <c r="AH172" s="17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>
      <c r="A173" s="1"/>
      <c r="B173" s="1"/>
      <c r="C173" s="1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2"/>
      <c r="P173" s="12"/>
      <c r="Q173" s="12"/>
      <c r="R173" s="12"/>
      <c r="S173" s="12"/>
      <c r="T173" s="12"/>
      <c r="U173" s="1"/>
      <c r="V173" s="17"/>
      <c r="W173" s="17"/>
      <c r="X173" s="17"/>
      <c r="Y173" s="17"/>
      <c r="Z173" s="17"/>
      <c r="AA173" s="17"/>
      <c r="AB173" s="1"/>
      <c r="AC173" s="17"/>
      <c r="AD173" s="17"/>
      <c r="AE173" s="17"/>
      <c r="AF173" s="17"/>
      <c r="AG173" s="17"/>
      <c r="AH173" s="17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>
      <c r="A174" s="1"/>
      <c r="B174" s="1"/>
      <c r="C174" s="1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2"/>
      <c r="P174" s="12"/>
      <c r="Q174" s="12"/>
      <c r="R174" s="12"/>
      <c r="S174" s="12"/>
      <c r="T174" s="12"/>
      <c r="U174" s="1"/>
      <c r="V174" s="17"/>
      <c r="W174" s="17"/>
      <c r="X174" s="17"/>
      <c r="Y174" s="17"/>
      <c r="Z174" s="17"/>
      <c r="AA174" s="17"/>
      <c r="AB174" s="1"/>
      <c r="AC174" s="17"/>
      <c r="AD174" s="17"/>
      <c r="AE174" s="17"/>
      <c r="AF174" s="17"/>
      <c r="AG174" s="17"/>
      <c r="AH174" s="17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>
      <c r="A175" s="1"/>
      <c r="B175" s="1"/>
      <c r="C175" s="1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2"/>
      <c r="P175" s="12"/>
      <c r="Q175" s="12"/>
      <c r="R175" s="12"/>
      <c r="S175" s="12"/>
      <c r="T175" s="12"/>
      <c r="U175" s="1"/>
      <c r="V175" s="17"/>
      <c r="W175" s="17"/>
      <c r="X175" s="17"/>
      <c r="Y175" s="17"/>
      <c r="Z175" s="17"/>
      <c r="AA175" s="17"/>
      <c r="AB175" s="1"/>
      <c r="AC175" s="17"/>
      <c r="AD175" s="17"/>
      <c r="AE175" s="17"/>
      <c r="AF175" s="17"/>
      <c r="AG175" s="17"/>
      <c r="AH175" s="17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>
      <c r="A176" s="1"/>
      <c r="B176" s="1"/>
      <c r="C176" s="1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2"/>
      <c r="P176" s="12"/>
      <c r="Q176" s="12"/>
      <c r="R176" s="12"/>
      <c r="S176" s="12"/>
      <c r="T176" s="12"/>
      <c r="U176" s="1"/>
      <c r="V176" s="17"/>
      <c r="W176" s="17"/>
      <c r="X176" s="17"/>
      <c r="Y176" s="17"/>
      <c r="Z176" s="17"/>
      <c r="AA176" s="17"/>
      <c r="AB176" s="1"/>
      <c r="AC176" s="17"/>
      <c r="AD176" s="17"/>
      <c r="AE176" s="17"/>
      <c r="AF176" s="17"/>
      <c r="AG176" s="17"/>
      <c r="AH176" s="17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>
      <c r="A177" s="1"/>
      <c r="B177" s="1"/>
      <c r="C177" s="1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2"/>
      <c r="P177" s="12"/>
      <c r="Q177" s="12"/>
      <c r="R177" s="12"/>
      <c r="S177" s="12"/>
      <c r="T177" s="12"/>
      <c r="U177" s="1"/>
      <c r="V177" s="17"/>
      <c r="W177" s="17"/>
      <c r="X177" s="17"/>
      <c r="Y177" s="17"/>
      <c r="Z177" s="17"/>
      <c r="AA177" s="17"/>
      <c r="AB177" s="1"/>
      <c r="AC177" s="17"/>
      <c r="AD177" s="17"/>
      <c r="AE177" s="17"/>
      <c r="AF177" s="17"/>
      <c r="AG177" s="17"/>
      <c r="AH177" s="17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>
      <c r="A178" s="1"/>
      <c r="B178" s="1"/>
      <c r="C178" s="1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2"/>
      <c r="P178" s="12"/>
      <c r="Q178" s="12"/>
      <c r="R178" s="12"/>
      <c r="S178" s="12"/>
      <c r="T178" s="12"/>
      <c r="U178" s="1"/>
      <c r="V178" s="17"/>
      <c r="W178" s="17"/>
      <c r="X178" s="17"/>
      <c r="Y178" s="17"/>
      <c r="Z178" s="17"/>
      <c r="AA178" s="17"/>
      <c r="AB178" s="1"/>
      <c r="AC178" s="17"/>
      <c r="AD178" s="17"/>
      <c r="AE178" s="17"/>
      <c r="AF178" s="17"/>
      <c r="AG178" s="17"/>
      <c r="AH178" s="17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>
      <c r="A179" s="1"/>
      <c r="B179" s="1"/>
      <c r="C179" s="1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2"/>
      <c r="P179" s="12"/>
      <c r="Q179" s="12"/>
      <c r="R179" s="12"/>
      <c r="S179" s="12"/>
      <c r="T179" s="12"/>
      <c r="U179" s="1"/>
      <c r="V179" s="17"/>
      <c r="W179" s="17"/>
      <c r="X179" s="17"/>
      <c r="Y179" s="17"/>
      <c r="Z179" s="17"/>
      <c r="AA179" s="17"/>
      <c r="AB179" s="1"/>
      <c r="AC179" s="17"/>
      <c r="AD179" s="17"/>
      <c r="AE179" s="17"/>
      <c r="AF179" s="17"/>
      <c r="AG179" s="17"/>
      <c r="AH179" s="17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>
      <c r="A180" s="1"/>
      <c r="B180" s="1"/>
      <c r="C180" s="1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2"/>
      <c r="P180" s="12"/>
      <c r="Q180" s="12"/>
      <c r="R180" s="12"/>
      <c r="S180" s="12"/>
      <c r="T180" s="12"/>
      <c r="U180" s="1"/>
      <c r="V180" s="17"/>
      <c r="W180" s="17"/>
      <c r="X180" s="17"/>
      <c r="Y180" s="17"/>
      <c r="Z180" s="17"/>
      <c r="AA180" s="17"/>
      <c r="AB180" s="1"/>
      <c r="AC180" s="17"/>
      <c r="AD180" s="17"/>
      <c r="AE180" s="17"/>
      <c r="AF180" s="17"/>
      <c r="AG180" s="17"/>
      <c r="AH180" s="17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>
      <c r="A181" s="1"/>
      <c r="B181" s="1"/>
      <c r="C181" s="1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2"/>
      <c r="P181" s="12"/>
      <c r="Q181" s="12"/>
      <c r="R181" s="12"/>
      <c r="S181" s="12"/>
      <c r="T181" s="12"/>
      <c r="U181" s="1"/>
      <c r="V181" s="17"/>
      <c r="W181" s="17"/>
      <c r="X181" s="17"/>
      <c r="Y181" s="17"/>
      <c r="Z181" s="17"/>
      <c r="AA181" s="17"/>
      <c r="AB181" s="1"/>
      <c r="AC181" s="17"/>
      <c r="AD181" s="17"/>
      <c r="AE181" s="17"/>
      <c r="AF181" s="17"/>
      <c r="AG181" s="17"/>
      <c r="AH181" s="17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>
      <c r="A182" s="1"/>
      <c r="B182" s="1"/>
      <c r="C182" s="1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2"/>
      <c r="P182" s="12"/>
      <c r="Q182" s="12"/>
      <c r="R182" s="12"/>
      <c r="S182" s="12"/>
      <c r="T182" s="12"/>
      <c r="U182" s="1"/>
      <c r="V182" s="17"/>
      <c r="W182" s="17"/>
      <c r="X182" s="17"/>
      <c r="Y182" s="17"/>
      <c r="Z182" s="17"/>
      <c r="AA182" s="17"/>
      <c r="AB182" s="1"/>
      <c r="AC182" s="17"/>
      <c r="AD182" s="17"/>
      <c r="AE182" s="17"/>
      <c r="AF182" s="17"/>
      <c r="AG182" s="17"/>
      <c r="AH182" s="17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>
      <c r="A183" s="1"/>
      <c r="B183" s="1"/>
      <c r="C183" s="1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2"/>
      <c r="P183" s="12"/>
      <c r="Q183" s="12"/>
      <c r="R183" s="12"/>
      <c r="S183" s="12"/>
      <c r="T183" s="12"/>
      <c r="U183" s="1"/>
      <c r="V183" s="17"/>
      <c r="W183" s="17"/>
      <c r="X183" s="17"/>
      <c r="Y183" s="17"/>
      <c r="Z183" s="17"/>
      <c r="AA183" s="17"/>
      <c r="AB183" s="1"/>
      <c r="AC183" s="17"/>
      <c r="AD183" s="17"/>
      <c r="AE183" s="17"/>
      <c r="AF183" s="17"/>
      <c r="AG183" s="17"/>
      <c r="AH183" s="17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>
      <c r="A184" s="1"/>
      <c r="B184" s="1"/>
      <c r="C184" s="1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2"/>
      <c r="P184" s="12"/>
      <c r="Q184" s="12"/>
      <c r="R184" s="12"/>
      <c r="S184" s="12"/>
      <c r="T184" s="12"/>
      <c r="U184" s="1"/>
      <c r="V184" s="17"/>
      <c r="W184" s="17"/>
      <c r="X184" s="17"/>
      <c r="Y184" s="17"/>
      <c r="Z184" s="17"/>
      <c r="AA184" s="17"/>
      <c r="AB184" s="1"/>
      <c r="AC184" s="17"/>
      <c r="AD184" s="17"/>
      <c r="AE184" s="17"/>
      <c r="AF184" s="17"/>
      <c r="AG184" s="17"/>
      <c r="AH184" s="17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>
      <c r="A185" s="1"/>
      <c r="B185" s="1"/>
      <c r="C185" s="1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2"/>
      <c r="P185" s="12"/>
      <c r="Q185" s="12"/>
      <c r="R185" s="12"/>
      <c r="S185" s="12"/>
      <c r="T185" s="12"/>
      <c r="U185" s="1"/>
      <c r="V185" s="17"/>
      <c r="W185" s="17"/>
      <c r="X185" s="17"/>
      <c r="Y185" s="17"/>
      <c r="Z185" s="17"/>
      <c r="AA185" s="17"/>
      <c r="AB185" s="1"/>
      <c r="AC185" s="17"/>
      <c r="AD185" s="17"/>
      <c r="AE185" s="17"/>
      <c r="AF185" s="17"/>
      <c r="AG185" s="17"/>
      <c r="AH185" s="17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>
      <c r="A186" s="1"/>
      <c r="B186" s="1"/>
      <c r="C186" s="1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2"/>
      <c r="P186" s="12"/>
      <c r="Q186" s="12"/>
      <c r="R186" s="12"/>
      <c r="S186" s="12"/>
      <c r="T186" s="12"/>
      <c r="U186" s="1"/>
      <c r="V186" s="17"/>
      <c r="W186" s="17"/>
      <c r="X186" s="17"/>
      <c r="Y186" s="17"/>
      <c r="Z186" s="17"/>
      <c r="AA186" s="17"/>
      <c r="AB186" s="1"/>
      <c r="AC186" s="17"/>
      <c r="AD186" s="17"/>
      <c r="AE186" s="17"/>
      <c r="AF186" s="17"/>
      <c r="AG186" s="17"/>
      <c r="AH186" s="17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>
      <c r="A187" s="1"/>
      <c r="B187" s="1"/>
      <c r="C187" s="1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2"/>
      <c r="P187" s="12"/>
      <c r="Q187" s="12"/>
      <c r="R187" s="12"/>
      <c r="S187" s="12"/>
      <c r="T187" s="12"/>
      <c r="U187" s="1"/>
      <c r="V187" s="17"/>
      <c r="W187" s="17"/>
      <c r="X187" s="17"/>
      <c r="Y187" s="17"/>
      <c r="Z187" s="17"/>
      <c r="AA187" s="17"/>
      <c r="AB187" s="1"/>
      <c r="AC187" s="17"/>
      <c r="AD187" s="17"/>
      <c r="AE187" s="17"/>
      <c r="AF187" s="17"/>
      <c r="AG187" s="17"/>
      <c r="AH187" s="17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>
      <c r="A188" s="1"/>
      <c r="B188" s="1"/>
      <c r="C188" s="1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2"/>
      <c r="P188" s="12"/>
      <c r="Q188" s="12"/>
      <c r="R188" s="12"/>
      <c r="S188" s="12"/>
      <c r="T188" s="12"/>
      <c r="U188" s="1"/>
      <c r="V188" s="17"/>
      <c r="W188" s="17"/>
      <c r="X188" s="17"/>
      <c r="Y188" s="17"/>
      <c r="Z188" s="17"/>
      <c r="AA188" s="17"/>
      <c r="AB188" s="1"/>
      <c r="AC188" s="17"/>
      <c r="AD188" s="17"/>
      <c r="AE188" s="17"/>
      <c r="AF188" s="17"/>
      <c r="AG188" s="17"/>
      <c r="AH188" s="17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>
      <c r="A189" s="1"/>
      <c r="B189" s="1"/>
      <c r="C189" s="1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2"/>
      <c r="P189" s="12"/>
      <c r="Q189" s="12"/>
      <c r="R189" s="12"/>
      <c r="S189" s="12"/>
      <c r="T189" s="12"/>
      <c r="U189" s="1"/>
      <c r="V189" s="17"/>
      <c r="W189" s="17"/>
      <c r="X189" s="17"/>
      <c r="Y189" s="17"/>
      <c r="Z189" s="17"/>
      <c r="AA189" s="17"/>
      <c r="AB189" s="1"/>
      <c r="AC189" s="17"/>
      <c r="AD189" s="17"/>
      <c r="AE189" s="17"/>
      <c r="AF189" s="17"/>
      <c r="AG189" s="17"/>
      <c r="AH189" s="17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>
      <c r="A190" s="1"/>
      <c r="B190" s="1"/>
      <c r="C190" s="1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2"/>
      <c r="P190" s="12"/>
      <c r="Q190" s="12"/>
      <c r="R190" s="12"/>
      <c r="S190" s="12"/>
      <c r="T190" s="12"/>
      <c r="U190" s="1"/>
      <c r="V190" s="17"/>
      <c r="W190" s="17"/>
      <c r="X190" s="17"/>
      <c r="Y190" s="17"/>
      <c r="Z190" s="17"/>
      <c r="AA190" s="17"/>
      <c r="AB190" s="1"/>
      <c r="AC190" s="17"/>
      <c r="AD190" s="17"/>
      <c r="AE190" s="17"/>
      <c r="AF190" s="17"/>
      <c r="AG190" s="17"/>
      <c r="AH190" s="17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>
      <c r="A191" s="1"/>
      <c r="B191" s="1"/>
      <c r="C191" s="1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2"/>
      <c r="P191" s="12"/>
      <c r="Q191" s="12"/>
      <c r="R191" s="12"/>
      <c r="S191" s="12"/>
      <c r="T191" s="12"/>
      <c r="U191" s="1"/>
      <c r="V191" s="17"/>
      <c r="W191" s="17"/>
      <c r="X191" s="17"/>
      <c r="Y191" s="17"/>
      <c r="Z191" s="17"/>
      <c r="AA191" s="17"/>
      <c r="AB191" s="1"/>
      <c r="AC191" s="17"/>
      <c r="AD191" s="17"/>
      <c r="AE191" s="17"/>
      <c r="AF191" s="17"/>
      <c r="AG191" s="17"/>
      <c r="AH191" s="17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>
      <c r="A192" s="1"/>
      <c r="B192" s="1"/>
      <c r="C192" s="1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2"/>
      <c r="P192" s="12"/>
      <c r="Q192" s="12"/>
      <c r="R192" s="12"/>
      <c r="S192" s="12"/>
      <c r="T192" s="12"/>
      <c r="U192" s="1"/>
      <c r="V192" s="17"/>
      <c r="W192" s="17"/>
      <c r="X192" s="17"/>
      <c r="Y192" s="17"/>
      <c r="Z192" s="17"/>
      <c r="AA192" s="17"/>
      <c r="AB192" s="1"/>
      <c r="AC192" s="17"/>
      <c r="AD192" s="17"/>
      <c r="AE192" s="17"/>
      <c r="AF192" s="17"/>
      <c r="AG192" s="17"/>
      <c r="AH192" s="17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>
      <c r="A193" s="1"/>
      <c r="B193" s="1"/>
      <c r="C193" s="1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2"/>
      <c r="P193" s="12"/>
      <c r="Q193" s="12"/>
      <c r="R193" s="12"/>
      <c r="S193" s="12"/>
      <c r="T193" s="12"/>
      <c r="U193" s="1"/>
      <c r="V193" s="17"/>
      <c r="W193" s="17"/>
      <c r="X193" s="17"/>
      <c r="Y193" s="17"/>
      <c r="Z193" s="17"/>
      <c r="AA193" s="17"/>
      <c r="AB193" s="1"/>
      <c r="AC193" s="17"/>
      <c r="AD193" s="17"/>
      <c r="AE193" s="17"/>
      <c r="AF193" s="17"/>
      <c r="AG193" s="17"/>
      <c r="AH193" s="17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>
      <c r="A194" s="1"/>
      <c r="B194" s="1"/>
      <c r="C194" s="1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2"/>
      <c r="P194" s="12"/>
      <c r="Q194" s="12"/>
      <c r="R194" s="12"/>
      <c r="S194" s="12"/>
      <c r="T194" s="12"/>
      <c r="U194" s="1"/>
      <c r="V194" s="17"/>
      <c r="W194" s="17"/>
      <c r="X194" s="17"/>
      <c r="Y194" s="17"/>
      <c r="Z194" s="17"/>
      <c r="AA194" s="17"/>
      <c r="AB194" s="1"/>
      <c r="AC194" s="17"/>
      <c r="AD194" s="17"/>
      <c r="AE194" s="17"/>
      <c r="AF194" s="17"/>
      <c r="AG194" s="17"/>
      <c r="AH194" s="17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>
      <c r="A195" s="1"/>
      <c r="B195" s="1"/>
      <c r="C195" s="1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2"/>
      <c r="P195" s="12"/>
      <c r="Q195" s="12"/>
      <c r="R195" s="12"/>
      <c r="S195" s="12"/>
      <c r="T195" s="12"/>
      <c r="U195" s="1"/>
      <c r="V195" s="17"/>
      <c r="W195" s="17"/>
      <c r="X195" s="17"/>
      <c r="Y195" s="17"/>
      <c r="Z195" s="17"/>
      <c r="AA195" s="17"/>
      <c r="AB195" s="1"/>
      <c r="AC195" s="17"/>
      <c r="AD195" s="17"/>
      <c r="AE195" s="17"/>
      <c r="AF195" s="17"/>
      <c r="AG195" s="17"/>
      <c r="AH195" s="17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>
      <c r="A196" s="1"/>
      <c r="B196" s="1"/>
      <c r="C196" s="1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2"/>
      <c r="P196" s="12"/>
      <c r="Q196" s="12"/>
      <c r="R196" s="12"/>
      <c r="S196" s="12"/>
      <c r="T196" s="12"/>
      <c r="U196" s="1"/>
      <c r="V196" s="17"/>
      <c r="W196" s="17"/>
      <c r="X196" s="17"/>
      <c r="Y196" s="17"/>
      <c r="Z196" s="17"/>
      <c r="AA196" s="17"/>
      <c r="AB196" s="1"/>
      <c r="AC196" s="17"/>
      <c r="AD196" s="17"/>
      <c r="AE196" s="17"/>
      <c r="AF196" s="17"/>
      <c r="AG196" s="17"/>
      <c r="AH196" s="17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>
      <c r="A197" s="1"/>
      <c r="B197" s="1"/>
      <c r="C197" s="1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2"/>
      <c r="P197" s="12"/>
      <c r="Q197" s="12"/>
      <c r="R197" s="12"/>
      <c r="S197" s="12"/>
      <c r="T197" s="12"/>
      <c r="U197" s="1"/>
      <c r="V197" s="17"/>
      <c r="W197" s="17"/>
      <c r="X197" s="17"/>
      <c r="Y197" s="17"/>
      <c r="Z197" s="17"/>
      <c r="AA197" s="17"/>
      <c r="AB197" s="1"/>
      <c r="AC197" s="17"/>
      <c r="AD197" s="17"/>
      <c r="AE197" s="17"/>
      <c r="AF197" s="17"/>
      <c r="AG197" s="17"/>
      <c r="AH197" s="17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>
      <c r="A198" s="1"/>
      <c r="B198" s="1"/>
      <c r="C198" s="1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2"/>
      <c r="P198" s="12"/>
      <c r="Q198" s="12"/>
      <c r="R198" s="12"/>
      <c r="S198" s="12"/>
      <c r="T198" s="12"/>
      <c r="U198" s="1"/>
      <c r="V198" s="17"/>
      <c r="W198" s="17"/>
      <c r="X198" s="17"/>
      <c r="Y198" s="17"/>
      <c r="Z198" s="17"/>
      <c r="AA198" s="17"/>
      <c r="AB198" s="1"/>
      <c r="AC198" s="17"/>
      <c r="AD198" s="17"/>
      <c r="AE198" s="17"/>
      <c r="AF198" s="17"/>
      <c r="AG198" s="17"/>
      <c r="AH198" s="17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>
      <c r="A199" s="1"/>
      <c r="B199" s="1"/>
      <c r="C199" s="1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2"/>
      <c r="P199" s="12"/>
      <c r="Q199" s="12"/>
      <c r="R199" s="12"/>
      <c r="S199" s="12"/>
      <c r="T199" s="12"/>
      <c r="U199" s="1"/>
      <c r="V199" s="17"/>
      <c r="W199" s="17"/>
      <c r="X199" s="17"/>
      <c r="Y199" s="17"/>
      <c r="Z199" s="17"/>
      <c r="AA199" s="17"/>
      <c r="AB199" s="1"/>
      <c r="AC199" s="17"/>
      <c r="AD199" s="17"/>
      <c r="AE199" s="17"/>
      <c r="AF199" s="17"/>
      <c r="AG199" s="17"/>
      <c r="AH199" s="17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>
      <c r="A200" s="1"/>
      <c r="B200" s="1"/>
      <c r="C200" s="1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2"/>
      <c r="P200" s="12"/>
      <c r="Q200" s="12"/>
      <c r="R200" s="12"/>
      <c r="S200" s="12"/>
      <c r="T200" s="12"/>
      <c r="U200" s="1"/>
      <c r="V200" s="17"/>
      <c r="W200" s="17"/>
      <c r="X200" s="17"/>
      <c r="Y200" s="17"/>
      <c r="Z200" s="17"/>
      <c r="AA200" s="17"/>
      <c r="AB200" s="1"/>
      <c r="AC200" s="17"/>
      <c r="AD200" s="17"/>
      <c r="AE200" s="17"/>
      <c r="AF200" s="17"/>
      <c r="AG200" s="17"/>
      <c r="AH200" s="17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>
      <c r="A201" s="1"/>
      <c r="B201" s="1"/>
      <c r="C201" s="1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2"/>
      <c r="P201" s="12"/>
      <c r="Q201" s="12"/>
      <c r="R201" s="12"/>
      <c r="S201" s="12"/>
      <c r="T201" s="12"/>
      <c r="U201" s="1"/>
      <c r="V201" s="17"/>
      <c r="W201" s="17"/>
      <c r="X201" s="17"/>
      <c r="Y201" s="17"/>
      <c r="Z201" s="17"/>
      <c r="AA201" s="17"/>
      <c r="AB201" s="1"/>
      <c r="AC201" s="17"/>
      <c r="AD201" s="17"/>
      <c r="AE201" s="17"/>
      <c r="AF201" s="17"/>
      <c r="AG201" s="17"/>
      <c r="AH201" s="17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>
      <c r="A202" s="1"/>
      <c r="B202" s="1"/>
      <c r="C202" s="1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2"/>
      <c r="P202" s="12"/>
      <c r="Q202" s="12"/>
      <c r="R202" s="12"/>
      <c r="S202" s="12"/>
      <c r="T202" s="12"/>
      <c r="U202" s="1"/>
      <c r="V202" s="17"/>
      <c r="W202" s="17"/>
      <c r="X202" s="17"/>
      <c r="Y202" s="17"/>
      <c r="Z202" s="17"/>
      <c r="AA202" s="17"/>
      <c r="AB202" s="1"/>
      <c r="AC202" s="17"/>
      <c r="AD202" s="17"/>
      <c r="AE202" s="17"/>
      <c r="AF202" s="17"/>
      <c r="AG202" s="17"/>
      <c r="AH202" s="17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>
      <c r="A203" s="1"/>
      <c r="B203" s="1"/>
      <c r="C203" s="1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2"/>
      <c r="P203" s="12"/>
      <c r="Q203" s="12"/>
      <c r="R203" s="12"/>
      <c r="S203" s="12"/>
      <c r="T203" s="12"/>
      <c r="U203" s="1"/>
      <c r="V203" s="17"/>
      <c r="W203" s="17"/>
      <c r="X203" s="17"/>
      <c r="Y203" s="17"/>
      <c r="Z203" s="17"/>
      <c r="AA203" s="17"/>
      <c r="AB203" s="1"/>
      <c r="AC203" s="17"/>
      <c r="AD203" s="17"/>
      <c r="AE203" s="17"/>
      <c r="AF203" s="17"/>
      <c r="AG203" s="17"/>
      <c r="AH203" s="17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>
      <c r="A204" s="1"/>
      <c r="B204" s="1"/>
      <c r="C204" s="1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2"/>
      <c r="P204" s="12"/>
      <c r="Q204" s="12"/>
      <c r="R204" s="12"/>
      <c r="S204" s="12"/>
      <c r="T204" s="12"/>
      <c r="U204" s="1"/>
      <c r="V204" s="17"/>
      <c r="W204" s="17"/>
      <c r="X204" s="17"/>
      <c r="Y204" s="17"/>
      <c r="Z204" s="17"/>
      <c r="AA204" s="17"/>
      <c r="AB204" s="1"/>
      <c r="AC204" s="17"/>
      <c r="AD204" s="17"/>
      <c r="AE204" s="17"/>
      <c r="AF204" s="17"/>
      <c r="AG204" s="17"/>
      <c r="AH204" s="17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>
      <c r="A205" s="1"/>
      <c r="B205" s="1"/>
      <c r="C205" s="1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2"/>
      <c r="P205" s="12"/>
      <c r="Q205" s="12"/>
      <c r="R205" s="12"/>
      <c r="S205" s="12"/>
      <c r="T205" s="12"/>
      <c r="U205" s="1"/>
      <c r="V205" s="17"/>
      <c r="W205" s="17"/>
      <c r="X205" s="17"/>
      <c r="Y205" s="17"/>
      <c r="Z205" s="17"/>
      <c r="AA205" s="17"/>
      <c r="AB205" s="1"/>
      <c r="AC205" s="17"/>
      <c r="AD205" s="17"/>
      <c r="AE205" s="17"/>
      <c r="AF205" s="17"/>
      <c r="AG205" s="17"/>
      <c r="AH205" s="17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>
      <c r="A206" s="1"/>
      <c r="B206" s="1"/>
      <c r="C206" s="1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2"/>
      <c r="P206" s="12"/>
      <c r="Q206" s="12"/>
      <c r="R206" s="12"/>
      <c r="S206" s="12"/>
      <c r="T206" s="12"/>
      <c r="U206" s="1"/>
      <c r="V206" s="17"/>
      <c r="W206" s="17"/>
      <c r="X206" s="17"/>
      <c r="Y206" s="17"/>
      <c r="Z206" s="17"/>
      <c r="AA206" s="17"/>
      <c r="AB206" s="1"/>
      <c r="AC206" s="17"/>
      <c r="AD206" s="17"/>
      <c r="AE206" s="17"/>
      <c r="AF206" s="17"/>
      <c r="AG206" s="17"/>
      <c r="AH206" s="17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>
      <c r="A207" s="1"/>
      <c r="B207" s="1"/>
      <c r="C207" s="1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2"/>
      <c r="P207" s="12"/>
      <c r="Q207" s="12"/>
      <c r="R207" s="12"/>
      <c r="S207" s="12"/>
      <c r="T207" s="12"/>
      <c r="U207" s="1"/>
      <c r="V207" s="17"/>
      <c r="W207" s="17"/>
      <c r="X207" s="17"/>
      <c r="Y207" s="17"/>
      <c r="Z207" s="17"/>
      <c r="AA207" s="17"/>
      <c r="AB207" s="1"/>
      <c r="AC207" s="17"/>
      <c r="AD207" s="17"/>
      <c r="AE207" s="17"/>
      <c r="AF207" s="17"/>
      <c r="AG207" s="17"/>
      <c r="AH207" s="17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>
      <c r="A208" s="1"/>
      <c r="B208" s="1"/>
      <c r="C208" s="1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2"/>
      <c r="P208" s="12"/>
      <c r="Q208" s="12"/>
      <c r="R208" s="12"/>
      <c r="S208" s="12"/>
      <c r="T208" s="12"/>
      <c r="U208" s="1"/>
      <c r="V208" s="17"/>
      <c r="W208" s="17"/>
      <c r="X208" s="17"/>
      <c r="Y208" s="17"/>
      <c r="Z208" s="17"/>
      <c r="AA208" s="17"/>
      <c r="AB208" s="1"/>
      <c r="AC208" s="17"/>
      <c r="AD208" s="17"/>
      <c r="AE208" s="17"/>
      <c r="AF208" s="17"/>
      <c r="AG208" s="17"/>
      <c r="AH208" s="17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>
      <c r="A209" s="1"/>
      <c r="B209" s="1"/>
      <c r="C209" s="1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2"/>
      <c r="P209" s="12"/>
      <c r="Q209" s="12"/>
      <c r="R209" s="12"/>
      <c r="S209" s="12"/>
      <c r="T209" s="12"/>
      <c r="U209" s="1"/>
      <c r="V209" s="17"/>
      <c r="W209" s="17"/>
      <c r="X209" s="17"/>
      <c r="Y209" s="17"/>
      <c r="Z209" s="17"/>
      <c r="AA209" s="17"/>
      <c r="AB209" s="1"/>
      <c r="AC209" s="17"/>
      <c r="AD209" s="17"/>
      <c r="AE209" s="17"/>
      <c r="AF209" s="17"/>
      <c r="AG209" s="17"/>
      <c r="AH209" s="17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>
      <c r="A210" s="1"/>
      <c r="B210" s="1"/>
      <c r="C210" s="1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2"/>
      <c r="P210" s="12"/>
      <c r="Q210" s="12"/>
      <c r="R210" s="12"/>
      <c r="S210" s="12"/>
      <c r="T210" s="12"/>
      <c r="U210" s="1"/>
      <c r="V210" s="17"/>
      <c r="W210" s="17"/>
      <c r="X210" s="17"/>
      <c r="Y210" s="17"/>
      <c r="Z210" s="17"/>
      <c r="AA210" s="17"/>
      <c r="AB210" s="1"/>
      <c r="AC210" s="17"/>
      <c r="AD210" s="17"/>
      <c r="AE210" s="17"/>
      <c r="AF210" s="17"/>
      <c r="AG210" s="17"/>
      <c r="AH210" s="17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>
      <c r="A211" s="1"/>
      <c r="B211" s="1"/>
      <c r="C211" s="1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2"/>
      <c r="P211" s="12"/>
      <c r="Q211" s="12"/>
      <c r="R211" s="12"/>
      <c r="S211" s="12"/>
      <c r="T211" s="12"/>
      <c r="U211" s="1"/>
      <c r="V211" s="17"/>
      <c r="W211" s="17"/>
      <c r="X211" s="17"/>
      <c r="Y211" s="17"/>
      <c r="Z211" s="17"/>
      <c r="AA211" s="17"/>
      <c r="AB211" s="1"/>
      <c r="AC211" s="17"/>
      <c r="AD211" s="17"/>
      <c r="AE211" s="17"/>
      <c r="AF211" s="17"/>
      <c r="AG211" s="17"/>
      <c r="AH211" s="17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>
      <c r="A212" s="1"/>
      <c r="B212" s="1"/>
      <c r="C212" s="1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2"/>
      <c r="P212" s="12"/>
      <c r="Q212" s="12"/>
      <c r="R212" s="12"/>
      <c r="S212" s="12"/>
      <c r="T212" s="12"/>
      <c r="U212" s="1"/>
      <c r="V212" s="17"/>
      <c r="W212" s="17"/>
      <c r="X212" s="17"/>
      <c r="Y212" s="17"/>
      <c r="Z212" s="17"/>
      <c r="AA212" s="17"/>
      <c r="AB212" s="1"/>
      <c r="AC212" s="17"/>
      <c r="AD212" s="17"/>
      <c r="AE212" s="17"/>
      <c r="AF212" s="17"/>
      <c r="AG212" s="17"/>
      <c r="AH212" s="17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>
      <c r="A213" s="1"/>
      <c r="B213" s="1"/>
      <c r="C213" s="1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2"/>
      <c r="P213" s="12"/>
      <c r="Q213" s="12"/>
      <c r="R213" s="12"/>
      <c r="S213" s="12"/>
      <c r="T213" s="12"/>
      <c r="U213" s="1"/>
      <c r="V213" s="17"/>
      <c r="W213" s="17"/>
      <c r="X213" s="17"/>
      <c r="Y213" s="17"/>
      <c r="Z213" s="17"/>
      <c r="AA213" s="17"/>
      <c r="AB213" s="1"/>
      <c r="AC213" s="17"/>
      <c r="AD213" s="17"/>
      <c r="AE213" s="17"/>
      <c r="AF213" s="17"/>
      <c r="AG213" s="17"/>
      <c r="AH213" s="17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>
      <c r="A214" s="1"/>
      <c r="B214" s="1"/>
      <c r="C214" s="1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2"/>
      <c r="P214" s="12"/>
      <c r="Q214" s="12"/>
      <c r="R214" s="12"/>
      <c r="S214" s="12"/>
      <c r="T214" s="12"/>
      <c r="U214" s="1"/>
      <c r="V214" s="17"/>
      <c r="W214" s="17"/>
      <c r="X214" s="17"/>
      <c r="Y214" s="17"/>
      <c r="Z214" s="17"/>
      <c r="AA214" s="17"/>
      <c r="AB214" s="1"/>
      <c r="AC214" s="17"/>
      <c r="AD214" s="17"/>
      <c r="AE214" s="17"/>
      <c r="AF214" s="17"/>
      <c r="AG214" s="17"/>
      <c r="AH214" s="17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>
      <c r="A215" s="1"/>
      <c r="B215" s="1"/>
      <c r="C215" s="1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2"/>
      <c r="P215" s="12"/>
      <c r="Q215" s="12"/>
      <c r="R215" s="12"/>
      <c r="S215" s="12"/>
      <c r="T215" s="12"/>
      <c r="U215" s="1"/>
      <c r="V215" s="17"/>
      <c r="W215" s="17"/>
      <c r="X215" s="17"/>
      <c r="Y215" s="17"/>
      <c r="Z215" s="17"/>
      <c r="AA215" s="17"/>
      <c r="AB215" s="1"/>
      <c r="AC215" s="17"/>
      <c r="AD215" s="17"/>
      <c r="AE215" s="17"/>
      <c r="AF215" s="17"/>
      <c r="AG215" s="17"/>
      <c r="AH215" s="17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>
      <c r="A216" s="1"/>
      <c r="B216" s="1"/>
      <c r="C216" s="1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2"/>
      <c r="P216" s="12"/>
      <c r="Q216" s="12"/>
      <c r="R216" s="12"/>
      <c r="S216" s="12"/>
      <c r="T216" s="12"/>
      <c r="U216" s="1"/>
      <c r="V216" s="17"/>
      <c r="W216" s="17"/>
      <c r="X216" s="17"/>
      <c r="Y216" s="17"/>
      <c r="Z216" s="17"/>
      <c r="AA216" s="17"/>
      <c r="AB216" s="1"/>
      <c r="AC216" s="17"/>
      <c r="AD216" s="17"/>
      <c r="AE216" s="17"/>
      <c r="AF216" s="17"/>
      <c r="AG216" s="17"/>
      <c r="AH216" s="17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>
      <c r="A217" s="1"/>
      <c r="B217" s="1"/>
      <c r="C217" s="1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2"/>
      <c r="P217" s="12"/>
      <c r="Q217" s="12"/>
      <c r="R217" s="12"/>
      <c r="S217" s="12"/>
      <c r="T217" s="12"/>
      <c r="U217" s="1"/>
      <c r="V217" s="17"/>
      <c r="W217" s="17"/>
      <c r="X217" s="17"/>
      <c r="Y217" s="17"/>
      <c r="Z217" s="17"/>
      <c r="AA217" s="17"/>
      <c r="AB217" s="1"/>
      <c r="AC217" s="17"/>
      <c r="AD217" s="17"/>
      <c r="AE217" s="17"/>
      <c r="AF217" s="17"/>
      <c r="AG217" s="17"/>
      <c r="AH217" s="17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>
      <c r="A218" s="1"/>
      <c r="B218" s="1"/>
      <c r="C218" s="1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2"/>
      <c r="P218" s="12"/>
      <c r="Q218" s="12"/>
      <c r="R218" s="12"/>
      <c r="S218" s="12"/>
      <c r="T218" s="12"/>
      <c r="U218" s="1"/>
      <c r="V218" s="17"/>
      <c r="W218" s="17"/>
      <c r="X218" s="17"/>
      <c r="Y218" s="17"/>
      <c r="Z218" s="17"/>
      <c r="AA218" s="17"/>
      <c r="AB218" s="1"/>
      <c r="AC218" s="17"/>
      <c r="AD218" s="17"/>
      <c r="AE218" s="17"/>
      <c r="AF218" s="17"/>
      <c r="AG218" s="17"/>
      <c r="AH218" s="17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>
      <c r="A219" s="1"/>
      <c r="B219" s="1"/>
      <c r="C219" s="1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2"/>
      <c r="P219" s="12"/>
      <c r="Q219" s="12"/>
      <c r="R219" s="12"/>
      <c r="S219" s="12"/>
      <c r="T219" s="12"/>
      <c r="U219" s="1"/>
      <c r="V219" s="17"/>
      <c r="W219" s="17"/>
      <c r="X219" s="17"/>
      <c r="Y219" s="17"/>
      <c r="Z219" s="17"/>
      <c r="AA219" s="17"/>
      <c r="AB219" s="1"/>
      <c r="AC219" s="17"/>
      <c r="AD219" s="17"/>
      <c r="AE219" s="17"/>
      <c r="AF219" s="17"/>
      <c r="AG219" s="17"/>
      <c r="AH219" s="17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>
      <c r="A220" s="1"/>
      <c r="B220" s="1"/>
      <c r="C220" s="1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2"/>
      <c r="P220" s="12"/>
      <c r="Q220" s="12"/>
      <c r="R220" s="12"/>
      <c r="S220" s="12"/>
      <c r="T220" s="12"/>
      <c r="U220" s="1"/>
      <c r="V220" s="17"/>
      <c r="W220" s="17"/>
      <c r="X220" s="17"/>
      <c r="Y220" s="17"/>
      <c r="Z220" s="17"/>
      <c r="AA220" s="17"/>
      <c r="AB220" s="1"/>
      <c r="AC220" s="17"/>
      <c r="AD220" s="17"/>
      <c r="AE220" s="17"/>
      <c r="AF220" s="17"/>
      <c r="AG220" s="17"/>
      <c r="AH220" s="17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>
      <c r="A221" s="1"/>
      <c r="B221" s="1"/>
      <c r="C221" s="1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2"/>
      <c r="P221" s="12"/>
      <c r="Q221" s="12"/>
      <c r="R221" s="12"/>
      <c r="S221" s="12"/>
      <c r="T221" s="12"/>
      <c r="U221" s="1"/>
      <c r="V221" s="17"/>
      <c r="W221" s="17"/>
      <c r="X221" s="17"/>
      <c r="Y221" s="17"/>
      <c r="Z221" s="17"/>
      <c r="AA221" s="17"/>
      <c r="AB221" s="1"/>
      <c r="AC221" s="17"/>
      <c r="AD221" s="17"/>
      <c r="AE221" s="17"/>
      <c r="AF221" s="17"/>
      <c r="AG221" s="17"/>
      <c r="AH221" s="17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>
      <c r="A222" s="1"/>
      <c r="B222" s="1"/>
      <c r="C222" s="1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2"/>
      <c r="P222" s="12"/>
      <c r="Q222" s="12"/>
      <c r="R222" s="12"/>
      <c r="S222" s="12"/>
      <c r="T222" s="12"/>
      <c r="U222" s="1"/>
      <c r="V222" s="17"/>
      <c r="W222" s="17"/>
      <c r="X222" s="17"/>
      <c r="Y222" s="17"/>
      <c r="Z222" s="17"/>
      <c r="AA222" s="17"/>
      <c r="AB222" s="1"/>
      <c r="AC222" s="17"/>
      <c r="AD222" s="17"/>
      <c r="AE222" s="17"/>
      <c r="AF222" s="17"/>
      <c r="AG222" s="17"/>
      <c r="AH222" s="17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>
      <c r="A223" s="1"/>
      <c r="B223" s="1"/>
      <c r="C223" s="1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2"/>
      <c r="P223" s="12"/>
      <c r="Q223" s="12"/>
      <c r="R223" s="12"/>
      <c r="S223" s="12"/>
      <c r="T223" s="12"/>
      <c r="U223" s="1"/>
      <c r="V223" s="17"/>
      <c r="W223" s="17"/>
      <c r="X223" s="17"/>
      <c r="Y223" s="17"/>
      <c r="Z223" s="17"/>
      <c r="AA223" s="17"/>
      <c r="AB223" s="1"/>
      <c r="AC223" s="17"/>
      <c r="AD223" s="17"/>
      <c r="AE223" s="17"/>
      <c r="AF223" s="17"/>
      <c r="AG223" s="17"/>
      <c r="AH223" s="17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>
      <c r="A224" s="1"/>
      <c r="B224" s="1"/>
      <c r="C224" s="1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2"/>
      <c r="P224" s="12"/>
      <c r="Q224" s="12"/>
      <c r="R224" s="12"/>
      <c r="S224" s="12"/>
      <c r="T224" s="12"/>
      <c r="U224" s="1"/>
      <c r="V224" s="17"/>
      <c r="W224" s="17"/>
      <c r="X224" s="17"/>
      <c r="Y224" s="17"/>
      <c r="Z224" s="17"/>
      <c r="AA224" s="17"/>
      <c r="AB224" s="1"/>
      <c r="AC224" s="17"/>
      <c r="AD224" s="17"/>
      <c r="AE224" s="17"/>
      <c r="AF224" s="17"/>
      <c r="AG224" s="17"/>
      <c r="AH224" s="17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>
      <c r="A225" s="1"/>
      <c r="B225" s="1"/>
      <c r="C225" s="1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2"/>
      <c r="P225" s="12"/>
      <c r="Q225" s="12"/>
      <c r="R225" s="12"/>
      <c r="S225" s="12"/>
      <c r="T225" s="12"/>
      <c r="U225" s="1"/>
      <c r="V225" s="17"/>
      <c r="W225" s="17"/>
      <c r="X225" s="17"/>
      <c r="Y225" s="17"/>
      <c r="Z225" s="17"/>
      <c r="AA225" s="17"/>
      <c r="AB225" s="1"/>
      <c r="AC225" s="17"/>
      <c r="AD225" s="17"/>
      <c r="AE225" s="17"/>
      <c r="AF225" s="17"/>
      <c r="AG225" s="17"/>
      <c r="AH225" s="17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>
      <c r="A226" s="1"/>
      <c r="B226" s="1"/>
      <c r="C226" s="1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2"/>
      <c r="P226" s="12"/>
      <c r="Q226" s="12"/>
      <c r="R226" s="12"/>
      <c r="S226" s="12"/>
      <c r="T226" s="12"/>
      <c r="U226" s="1"/>
      <c r="V226" s="17"/>
      <c r="W226" s="17"/>
      <c r="X226" s="17"/>
      <c r="Y226" s="17"/>
      <c r="Z226" s="17"/>
      <c r="AA226" s="17"/>
      <c r="AB226" s="1"/>
      <c r="AC226" s="17"/>
      <c r="AD226" s="17"/>
      <c r="AE226" s="17"/>
      <c r="AF226" s="17"/>
      <c r="AG226" s="17"/>
      <c r="AH226" s="17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>
      <c r="A227" s="1"/>
      <c r="B227" s="1"/>
      <c r="C227" s="1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2"/>
      <c r="P227" s="12"/>
      <c r="Q227" s="12"/>
      <c r="R227" s="12"/>
      <c r="S227" s="12"/>
      <c r="T227" s="12"/>
      <c r="U227" s="1"/>
      <c r="V227" s="17"/>
      <c r="W227" s="17"/>
      <c r="X227" s="17"/>
      <c r="Y227" s="17"/>
      <c r="Z227" s="17"/>
      <c r="AA227" s="17"/>
      <c r="AB227" s="1"/>
      <c r="AC227" s="17"/>
      <c r="AD227" s="17"/>
      <c r="AE227" s="17"/>
      <c r="AF227" s="17"/>
      <c r="AG227" s="17"/>
      <c r="AH227" s="17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>
      <c r="A228" s="1"/>
      <c r="B228" s="1"/>
      <c r="C228" s="1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2"/>
      <c r="P228" s="12"/>
      <c r="Q228" s="12"/>
      <c r="R228" s="12"/>
      <c r="S228" s="12"/>
      <c r="T228" s="12"/>
      <c r="U228" s="1"/>
      <c r="V228" s="17"/>
      <c r="W228" s="17"/>
      <c r="X228" s="17"/>
      <c r="Y228" s="17"/>
      <c r="Z228" s="17"/>
      <c r="AA228" s="17"/>
      <c r="AB228" s="1"/>
      <c r="AC228" s="17"/>
      <c r="AD228" s="17"/>
      <c r="AE228" s="17"/>
      <c r="AF228" s="17"/>
      <c r="AG228" s="17"/>
      <c r="AH228" s="17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>
      <c r="A229" s="1"/>
      <c r="B229" s="1"/>
      <c r="C229" s="1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2"/>
      <c r="P229" s="12"/>
      <c r="Q229" s="12"/>
      <c r="R229" s="12"/>
      <c r="S229" s="12"/>
      <c r="T229" s="12"/>
      <c r="U229" s="1"/>
      <c r="V229" s="17"/>
      <c r="W229" s="17"/>
      <c r="X229" s="17"/>
      <c r="Y229" s="17"/>
      <c r="Z229" s="17"/>
      <c r="AA229" s="17"/>
      <c r="AB229" s="1"/>
      <c r="AC229" s="17"/>
      <c r="AD229" s="17"/>
      <c r="AE229" s="17"/>
      <c r="AF229" s="17"/>
      <c r="AG229" s="17"/>
      <c r="AH229" s="17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>
      <c r="A230" s="1"/>
      <c r="B230" s="1"/>
      <c r="C230" s="1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2"/>
      <c r="P230" s="12"/>
      <c r="Q230" s="12"/>
      <c r="R230" s="12"/>
      <c r="S230" s="12"/>
      <c r="T230" s="12"/>
      <c r="U230" s="1"/>
      <c r="V230" s="17"/>
      <c r="W230" s="17"/>
      <c r="X230" s="17"/>
      <c r="Y230" s="17"/>
      <c r="Z230" s="17"/>
      <c r="AA230" s="17"/>
      <c r="AB230" s="1"/>
      <c r="AC230" s="17"/>
      <c r="AD230" s="17"/>
      <c r="AE230" s="17"/>
      <c r="AF230" s="17"/>
      <c r="AG230" s="17"/>
      <c r="AH230" s="17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>
      <c r="A231" s="1"/>
      <c r="B231" s="1"/>
      <c r="C231" s="1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2"/>
      <c r="P231" s="12"/>
      <c r="Q231" s="12"/>
      <c r="R231" s="12"/>
      <c r="S231" s="12"/>
      <c r="T231" s="12"/>
      <c r="U231" s="1"/>
      <c r="V231" s="17"/>
      <c r="W231" s="17"/>
      <c r="X231" s="17"/>
      <c r="Y231" s="17"/>
      <c r="Z231" s="17"/>
      <c r="AA231" s="17"/>
      <c r="AB231" s="1"/>
      <c r="AC231" s="17"/>
      <c r="AD231" s="17"/>
      <c r="AE231" s="17"/>
      <c r="AF231" s="17"/>
      <c r="AG231" s="17"/>
      <c r="AH231" s="17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>
      <c r="A232" s="1"/>
      <c r="B232" s="1"/>
      <c r="C232" s="1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2"/>
      <c r="P232" s="12"/>
      <c r="Q232" s="12"/>
      <c r="R232" s="12"/>
      <c r="S232" s="12"/>
      <c r="T232" s="12"/>
      <c r="U232" s="1"/>
      <c r="V232" s="17"/>
      <c r="W232" s="17"/>
      <c r="X232" s="17"/>
      <c r="Y232" s="17"/>
      <c r="Z232" s="17"/>
      <c r="AA232" s="17"/>
      <c r="AB232" s="1"/>
      <c r="AC232" s="17"/>
      <c r="AD232" s="17"/>
      <c r="AE232" s="17"/>
      <c r="AF232" s="17"/>
      <c r="AG232" s="17"/>
      <c r="AH232" s="17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>
      <c r="A233" s="1"/>
      <c r="B233" s="1"/>
      <c r="C233" s="1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2"/>
      <c r="P233" s="12"/>
      <c r="Q233" s="12"/>
      <c r="R233" s="12"/>
      <c r="S233" s="12"/>
      <c r="T233" s="12"/>
      <c r="U233" s="1"/>
      <c r="V233" s="17"/>
      <c r="W233" s="17"/>
      <c r="X233" s="17"/>
      <c r="Y233" s="17"/>
      <c r="Z233" s="17"/>
      <c r="AA233" s="17"/>
      <c r="AB233" s="1"/>
      <c r="AC233" s="17"/>
      <c r="AD233" s="17"/>
      <c r="AE233" s="17"/>
      <c r="AF233" s="17"/>
      <c r="AG233" s="17"/>
      <c r="AH233" s="17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>
      <c r="A234" s="1"/>
      <c r="B234" s="1"/>
      <c r="C234" s="1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2"/>
      <c r="P234" s="12"/>
      <c r="Q234" s="12"/>
      <c r="R234" s="12"/>
      <c r="S234" s="12"/>
      <c r="T234" s="12"/>
      <c r="U234" s="1"/>
      <c r="V234" s="17"/>
      <c r="W234" s="17"/>
      <c r="X234" s="17"/>
      <c r="Y234" s="17"/>
      <c r="Z234" s="17"/>
      <c r="AA234" s="17"/>
      <c r="AB234" s="1"/>
      <c r="AC234" s="17"/>
      <c r="AD234" s="17"/>
      <c r="AE234" s="17"/>
      <c r="AF234" s="17"/>
      <c r="AG234" s="17"/>
      <c r="AH234" s="17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>
      <c r="A235" s="1"/>
      <c r="B235" s="1"/>
      <c r="C235" s="1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2"/>
      <c r="P235" s="12"/>
      <c r="Q235" s="12"/>
      <c r="R235" s="12"/>
      <c r="S235" s="12"/>
      <c r="T235" s="12"/>
      <c r="U235" s="1"/>
      <c r="V235" s="17"/>
      <c r="W235" s="17"/>
      <c r="X235" s="17"/>
      <c r="Y235" s="17"/>
      <c r="Z235" s="17"/>
      <c r="AA235" s="17"/>
      <c r="AB235" s="1"/>
      <c r="AC235" s="17"/>
      <c r="AD235" s="17"/>
      <c r="AE235" s="17"/>
      <c r="AF235" s="17"/>
      <c r="AG235" s="17"/>
      <c r="AH235" s="17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>
      <c r="A236" s="1"/>
      <c r="B236" s="1"/>
      <c r="C236" s="1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2"/>
      <c r="P236" s="12"/>
      <c r="Q236" s="12"/>
      <c r="R236" s="12"/>
      <c r="S236" s="12"/>
      <c r="T236" s="12"/>
      <c r="U236" s="1"/>
      <c r="V236" s="17"/>
      <c r="W236" s="17"/>
      <c r="X236" s="17"/>
      <c r="Y236" s="17"/>
      <c r="Z236" s="17"/>
      <c r="AA236" s="17"/>
      <c r="AB236" s="1"/>
      <c r="AC236" s="17"/>
      <c r="AD236" s="17"/>
      <c r="AE236" s="17"/>
      <c r="AF236" s="17"/>
      <c r="AG236" s="17"/>
      <c r="AH236" s="17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>
      <c r="A237" s="1"/>
      <c r="B237" s="1"/>
      <c r="C237" s="1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2"/>
      <c r="P237" s="12"/>
      <c r="Q237" s="12"/>
      <c r="R237" s="12"/>
      <c r="S237" s="12"/>
      <c r="T237" s="12"/>
      <c r="U237" s="1"/>
      <c r="V237" s="17"/>
      <c r="W237" s="17"/>
      <c r="X237" s="17"/>
      <c r="Y237" s="17"/>
      <c r="Z237" s="17"/>
      <c r="AA237" s="17"/>
      <c r="AB237" s="1"/>
      <c r="AC237" s="17"/>
      <c r="AD237" s="17"/>
      <c r="AE237" s="17"/>
      <c r="AF237" s="17"/>
      <c r="AG237" s="17"/>
      <c r="AH237" s="17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>
      <c r="A238" s="1"/>
      <c r="B238" s="1"/>
      <c r="C238" s="1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2"/>
      <c r="P238" s="12"/>
      <c r="Q238" s="12"/>
      <c r="R238" s="12"/>
      <c r="S238" s="12"/>
      <c r="T238" s="12"/>
      <c r="U238" s="1"/>
      <c r="V238" s="17"/>
      <c r="W238" s="17"/>
      <c r="X238" s="17"/>
      <c r="Y238" s="17"/>
      <c r="Z238" s="17"/>
      <c r="AA238" s="17"/>
      <c r="AB238" s="1"/>
      <c r="AC238" s="17"/>
      <c r="AD238" s="17"/>
      <c r="AE238" s="17"/>
      <c r="AF238" s="17"/>
      <c r="AG238" s="17"/>
      <c r="AH238" s="17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>
      <c r="A239" s="1"/>
      <c r="B239" s="1"/>
      <c r="C239" s="1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2"/>
      <c r="P239" s="12"/>
      <c r="Q239" s="12"/>
      <c r="R239" s="12"/>
      <c r="S239" s="12"/>
      <c r="T239" s="12"/>
      <c r="U239" s="1"/>
      <c r="V239" s="17"/>
      <c r="W239" s="17"/>
      <c r="X239" s="17"/>
      <c r="Y239" s="17"/>
      <c r="Z239" s="17"/>
      <c r="AA239" s="17"/>
      <c r="AB239" s="1"/>
      <c r="AC239" s="17"/>
      <c r="AD239" s="17"/>
      <c r="AE239" s="17"/>
      <c r="AF239" s="17"/>
      <c r="AG239" s="17"/>
      <c r="AH239" s="17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>
      <c r="A240" s="1"/>
      <c r="B240" s="1"/>
      <c r="C240" s="1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2"/>
      <c r="P240" s="12"/>
      <c r="Q240" s="12"/>
      <c r="R240" s="12"/>
      <c r="S240" s="12"/>
      <c r="T240" s="12"/>
      <c r="U240" s="1"/>
      <c r="V240" s="17"/>
      <c r="W240" s="17"/>
      <c r="X240" s="17"/>
      <c r="Y240" s="17"/>
      <c r="Z240" s="17"/>
      <c r="AA240" s="17"/>
      <c r="AB240" s="1"/>
      <c r="AC240" s="17"/>
      <c r="AD240" s="17"/>
      <c r="AE240" s="17"/>
      <c r="AF240" s="17"/>
      <c r="AG240" s="17"/>
      <c r="AH240" s="17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>
      <c r="A241" s="1"/>
      <c r="B241" s="1"/>
      <c r="C241" s="1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2"/>
      <c r="P241" s="12"/>
      <c r="Q241" s="12"/>
      <c r="R241" s="12"/>
      <c r="S241" s="12"/>
      <c r="T241" s="12"/>
      <c r="U241" s="1"/>
      <c r="V241" s="17"/>
      <c r="W241" s="17"/>
      <c r="X241" s="17"/>
      <c r="Y241" s="17"/>
      <c r="Z241" s="17"/>
      <c r="AA241" s="17"/>
      <c r="AB241" s="1"/>
      <c r="AC241" s="17"/>
      <c r="AD241" s="17"/>
      <c r="AE241" s="17"/>
      <c r="AF241" s="17"/>
      <c r="AG241" s="17"/>
      <c r="AH241" s="17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>
      <c r="A242" s="1"/>
      <c r="B242" s="1"/>
      <c r="C242" s="1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2"/>
      <c r="P242" s="12"/>
      <c r="Q242" s="12"/>
      <c r="R242" s="12"/>
      <c r="S242" s="12"/>
      <c r="T242" s="12"/>
      <c r="U242" s="1"/>
      <c r="V242" s="17"/>
      <c r="W242" s="17"/>
      <c r="X242" s="17"/>
      <c r="Y242" s="17"/>
      <c r="Z242" s="17"/>
      <c r="AA242" s="17"/>
      <c r="AB242" s="1"/>
      <c r="AC242" s="17"/>
      <c r="AD242" s="17"/>
      <c r="AE242" s="17"/>
      <c r="AF242" s="17"/>
      <c r="AG242" s="17"/>
      <c r="AH242" s="17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>
      <c r="A243" s="1"/>
      <c r="B243" s="1"/>
      <c r="C243" s="1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2"/>
      <c r="P243" s="12"/>
      <c r="Q243" s="12"/>
      <c r="R243" s="12"/>
      <c r="S243" s="12"/>
      <c r="T243" s="12"/>
      <c r="U243" s="1"/>
      <c r="V243" s="17"/>
      <c r="W243" s="17"/>
      <c r="X243" s="17"/>
      <c r="Y243" s="17"/>
      <c r="Z243" s="17"/>
      <c r="AA243" s="17"/>
      <c r="AB243" s="1"/>
      <c r="AC243" s="17"/>
      <c r="AD243" s="17"/>
      <c r="AE243" s="17"/>
      <c r="AF243" s="17"/>
      <c r="AG243" s="17"/>
      <c r="AH243" s="17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>
      <c r="A244" s="1"/>
      <c r="B244" s="1"/>
      <c r="C244" s="1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2"/>
      <c r="P244" s="12"/>
      <c r="Q244" s="12"/>
      <c r="R244" s="12"/>
      <c r="S244" s="12"/>
      <c r="T244" s="12"/>
      <c r="U244" s="1"/>
      <c r="V244" s="17"/>
      <c r="W244" s="17"/>
      <c r="X244" s="17"/>
      <c r="Y244" s="17"/>
      <c r="Z244" s="17"/>
      <c r="AA244" s="17"/>
      <c r="AB244" s="1"/>
      <c r="AC244" s="17"/>
      <c r="AD244" s="17"/>
      <c r="AE244" s="17"/>
      <c r="AF244" s="17"/>
      <c r="AG244" s="17"/>
      <c r="AH244" s="17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>
      <c r="A245" s="1"/>
      <c r="B245" s="1"/>
      <c r="C245" s="1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2"/>
      <c r="P245" s="12"/>
      <c r="Q245" s="12"/>
      <c r="R245" s="12"/>
      <c r="S245" s="12"/>
      <c r="T245" s="12"/>
      <c r="U245" s="1"/>
      <c r="V245" s="17"/>
      <c r="W245" s="17"/>
      <c r="X245" s="17"/>
      <c r="Y245" s="17"/>
      <c r="Z245" s="17"/>
      <c r="AA245" s="17"/>
      <c r="AB245" s="1"/>
      <c r="AC245" s="17"/>
      <c r="AD245" s="17"/>
      <c r="AE245" s="17"/>
      <c r="AF245" s="17"/>
      <c r="AG245" s="17"/>
      <c r="AH245" s="17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>
      <c r="A246" s="1"/>
      <c r="B246" s="1"/>
      <c r="C246" s="1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2"/>
      <c r="P246" s="12"/>
      <c r="Q246" s="12"/>
      <c r="R246" s="12"/>
      <c r="S246" s="12"/>
      <c r="T246" s="12"/>
      <c r="U246" s="1"/>
      <c r="V246" s="17"/>
      <c r="W246" s="17"/>
      <c r="X246" s="17"/>
      <c r="Y246" s="17"/>
      <c r="Z246" s="17"/>
      <c r="AA246" s="17"/>
      <c r="AB246" s="1"/>
      <c r="AC246" s="17"/>
      <c r="AD246" s="17"/>
      <c r="AE246" s="17"/>
      <c r="AF246" s="17"/>
      <c r="AG246" s="17"/>
      <c r="AH246" s="17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>
      <c r="A247" s="1"/>
      <c r="B247" s="1"/>
      <c r="C247" s="1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2"/>
      <c r="P247" s="12"/>
      <c r="Q247" s="12"/>
      <c r="R247" s="12"/>
      <c r="S247" s="12"/>
      <c r="T247" s="12"/>
      <c r="U247" s="1"/>
      <c r="V247" s="17"/>
      <c r="W247" s="17"/>
      <c r="X247" s="17"/>
      <c r="Y247" s="17"/>
      <c r="Z247" s="17"/>
      <c r="AA247" s="17"/>
      <c r="AB247" s="1"/>
      <c r="AC247" s="17"/>
      <c r="AD247" s="17"/>
      <c r="AE247" s="17"/>
      <c r="AF247" s="17"/>
      <c r="AG247" s="17"/>
      <c r="AH247" s="17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>
      <c r="A248" s="1"/>
      <c r="B248" s="1"/>
      <c r="C248" s="1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2"/>
      <c r="P248" s="12"/>
      <c r="Q248" s="12"/>
      <c r="R248" s="12"/>
      <c r="S248" s="12"/>
      <c r="T248" s="12"/>
      <c r="U248" s="1"/>
      <c r="V248" s="17"/>
      <c r="W248" s="17"/>
      <c r="X248" s="17"/>
      <c r="Y248" s="17"/>
      <c r="Z248" s="17"/>
      <c r="AA248" s="17"/>
      <c r="AB248" s="1"/>
      <c r="AC248" s="17"/>
      <c r="AD248" s="17"/>
      <c r="AE248" s="17"/>
      <c r="AF248" s="17"/>
      <c r="AG248" s="17"/>
      <c r="AH248" s="17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>
      <c r="A249" s="1"/>
      <c r="B249" s="1"/>
      <c r="C249" s="1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2"/>
      <c r="P249" s="12"/>
      <c r="Q249" s="12"/>
      <c r="R249" s="12"/>
      <c r="S249" s="12"/>
      <c r="T249" s="12"/>
      <c r="U249" s="1"/>
      <c r="V249" s="17"/>
      <c r="W249" s="17"/>
      <c r="X249" s="17"/>
      <c r="Y249" s="17"/>
      <c r="Z249" s="17"/>
      <c r="AA249" s="17"/>
      <c r="AB249" s="1"/>
      <c r="AC249" s="17"/>
      <c r="AD249" s="17"/>
      <c r="AE249" s="17"/>
      <c r="AF249" s="17"/>
      <c r="AG249" s="17"/>
      <c r="AH249" s="17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>
      <c r="A250" s="1"/>
      <c r="B250" s="1"/>
      <c r="C250" s="1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2"/>
      <c r="P250" s="12"/>
      <c r="Q250" s="12"/>
      <c r="R250" s="12"/>
      <c r="S250" s="12"/>
      <c r="T250" s="12"/>
      <c r="U250" s="1"/>
      <c r="V250" s="17"/>
      <c r="W250" s="17"/>
      <c r="X250" s="17"/>
      <c r="Y250" s="17"/>
      <c r="Z250" s="17"/>
      <c r="AA250" s="17"/>
      <c r="AB250" s="1"/>
      <c r="AC250" s="17"/>
      <c r="AD250" s="17"/>
      <c r="AE250" s="17"/>
      <c r="AF250" s="17"/>
      <c r="AG250" s="17"/>
      <c r="AH250" s="17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>
      <c r="A251" s="1"/>
      <c r="B251" s="1"/>
      <c r="C251" s="1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2"/>
      <c r="P251" s="12"/>
      <c r="Q251" s="12"/>
      <c r="R251" s="12"/>
      <c r="S251" s="12"/>
      <c r="T251" s="12"/>
      <c r="U251" s="1"/>
      <c r="V251" s="17"/>
      <c r="W251" s="17"/>
      <c r="X251" s="17"/>
      <c r="Y251" s="17"/>
      <c r="Z251" s="17"/>
      <c r="AA251" s="17"/>
      <c r="AB251" s="1"/>
      <c r="AC251" s="17"/>
      <c r="AD251" s="17"/>
      <c r="AE251" s="17"/>
      <c r="AF251" s="17"/>
      <c r="AG251" s="17"/>
      <c r="AH251" s="17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>
      <c r="A252" s="1"/>
      <c r="B252" s="1"/>
      <c r="C252" s="1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2"/>
      <c r="P252" s="12"/>
      <c r="Q252" s="12"/>
      <c r="R252" s="12"/>
      <c r="S252" s="12"/>
      <c r="T252" s="12"/>
      <c r="U252" s="1"/>
      <c r="V252" s="17"/>
      <c r="W252" s="17"/>
      <c r="X252" s="17"/>
      <c r="Y252" s="17"/>
      <c r="Z252" s="17"/>
      <c r="AA252" s="17"/>
      <c r="AB252" s="1"/>
      <c r="AC252" s="17"/>
      <c r="AD252" s="17"/>
      <c r="AE252" s="17"/>
      <c r="AF252" s="17"/>
      <c r="AG252" s="17"/>
      <c r="AH252" s="17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>
      <c r="A253" s="1"/>
      <c r="B253" s="1"/>
      <c r="C253" s="1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2"/>
      <c r="P253" s="12"/>
      <c r="Q253" s="12"/>
      <c r="R253" s="12"/>
      <c r="S253" s="12"/>
      <c r="T253" s="12"/>
      <c r="U253" s="1"/>
      <c r="V253" s="17"/>
      <c r="W253" s="17"/>
      <c r="X253" s="17"/>
      <c r="Y253" s="17"/>
      <c r="Z253" s="17"/>
      <c r="AA253" s="17"/>
      <c r="AB253" s="1"/>
      <c r="AC253" s="17"/>
      <c r="AD253" s="17"/>
      <c r="AE253" s="17"/>
      <c r="AF253" s="17"/>
      <c r="AG253" s="17"/>
      <c r="AH253" s="17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>
      <c r="A254" s="1"/>
      <c r="B254" s="1"/>
      <c r="C254" s="1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2"/>
      <c r="P254" s="12"/>
      <c r="Q254" s="12"/>
      <c r="R254" s="12"/>
      <c r="S254" s="12"/>
      <c r="T254" s="12"/>
      <c r="U254" s="1"/>
      <c r="V254" s="17"/>
      <c r="W254" s="17"/>
      <c r="X254" s="17"/>
      <c r="Y254" s="17"/>
      <c r="Z254" s="17"/>
      <c r="AA254" s="17"/>
      <c r="AB254" s="1"/>
      <c r="AC254" s="17"/>
      <c r="AD254" s="17"/>
      <c r="AE254" s="17"/>
      <c r="AF254" s="17"/>
      <c r="AG254" s="17"/>
      <c r="AH254" s="17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>
      <c r="A255" s="1"/>
      <c r="B255" s="1"/>
      <c r="C255" s="1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2"/>
      <c r="P255" s="12"/>
      <c r="Q255" s="12"/>
      <c r="R255" s="12"/>
      <c r="S255" s="12"/>
      <c r="T255" s="12"/>
      <c r="U255" s="1"/>
      <c r="V255" s="17"/>
      <c r="W255" s="17"/>
      <c r="X255" s="17"/>
      <c r="Y255" s="17"/>
      <c r="Z255" s="17"/>
      <c r="AA255" s="17"/>
      <c r="AB255" s="1"/>
      <c r="AC255" s="17"/>
      <c r="AD255" s="17"/>
      <c r="AE255" s="17"/>
      <c r="AF255" s="17"/>
      <c r="AG255" s="17"/>
      <c r="AH255" s="17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>
      <c r="A256" s="1"/>
      <c r="B256" s="1"/>
      <c r="C256" s="1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2"/>
      <c r="P256" s="12"/>
      <c r="Q256" s="12"/>
      <c r="R256" s="12"/>
      <c r="S256" s="12"/>
      <c r="T256" s="12"/>
      <c r="U256" s="1"/>
      <c r="V256" s="17"/>
      <c r="W256" s="17"/>
      <c r="X256" s="17"/>
      <c r="Y256" s="17"/>
      <c r="Z256" s="17"/>
      <c r="AA256" s="17"/>
      <c r="AB256" s="1"/>
      <c r="AC256" s="17"/>
      <c r="AD256" s="17"/>
      <c r="AE256" s="17"/>
      <c r="AF256" s="17"/>
      <c r="AG256" s="17"/>
      <c r="AH256" s="17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>
      <c r="A257" s="1"/>
      <c r="B257" s="1"/>
      <c r="C257" s="1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2"/>
      <c r="P257" s="12"/>
      <c r="Q257" s="12"/>
      <c r="R257" s="12"/>
      <c r="S257" s="12"/>
      <c r="T257" s="12"/>
      <c r="U257" s="1"/>
      <c r="V257" s="17"/>
      <c r="W257" s="17"/>
      <c r="X257" s="17"/>
      <c r="Y257" s="17"/>
      <c r="Z257" s="17"/>
      <c r="AA257" s="17"/>
      <c r="AB257" s="1"/>
      <c r="AC257" s="17"/>
      <c r="AD257" s="17"/>
      <c r="AE257" s="17"/>
      <c r="AF257" s="17"/>
      <c r="AG257" s="17"/>
      <c r="AH257" s="17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>
      <c r="A258" s="1"/>
      <c r="B258" s="1"/>
      <c r="C258" s="1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2"/>
      <c r="P258" s="12"/>
      <c r="Q258" s="12"/>
      <c r="R258" s="12"/>
      <c r="S258" s="12"/>
      <c r="T258" s="12"/>
      <c r="U258" s="1"/>
      <c r="V258" s="17"/>
      <c r="W258" s="17"/>
      <c r="X258" s="17"/>
      <c r="Y258" s="17"/>
      <c r="Z258" s="17"/>
      <c r="AA258" s="17"/>
      <c r="AB258" s="1"/>
      <c r="AC258" s="17"/>
      <c r="AD258" s="17"/>
      <c r="AE258" s="17"/>
      <c r="AF258" s="17"/>
      <c r="AG258" s="17"/>
      <c r="AH258" s="17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>
      <c r="A259" s="1"/>
      <c r="B259" s="1"/>
      <c r="C259" s="1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2"/>
      <c r="P259" s="12"/>
      <c r="Q259" s="12"/>
      <c r="R259" s="12"/>
      <c r="S259" s="12"/>
      <c r="T259" s="12"/>
      <c r="U259" s="1"/>
      <c r="V259" s="17"/>
      <c r="W259" s="17"/>
      <c r="X259" s="17"/>
      <c r="Y259" s="17"/>
      <c r="Z259" s="17"/>
      <c r="AA259" s="17"/>
      <c r="AB259" s="1"/>
      <c r="AC259" s="17"/>
      <c r="AD259" s="17"/>
      <c r="AE259" s="17"/>
      <c r="AF259" s="17"/>
      <c r="AG259" s="17"/>
      <c r="AH259" s="17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>
      <c r="A260" s="1"/>
      <c r="B260" s="1"/>
      <c r="C260" s="1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2"/>
      <c r="P260" s="12"/>
      <c r="Q260" s="12"/>
      <c r="R260" s="12"/>
      <c r="S260" s="12"/>
      <c r="T260" s="12"/>
      <c r="U260" s="1"/>
      <c r="V260" s="17"/>
      <c r="W260" s="17"/>
      <c r="X260" s="17"/>
      <c r="Y260" s="17"/>
      <c r="Z260" s="17"/>
      <c r="AA260" s="17"/>
      <c r="AB260" s="1"/>
      <c r="AC260" s="17"/>
      <c r="AD260" s="17"/>
      <c r="AE260" s="17"/>
      <c r="AF260" s="17"/>
      <c r="AG260" s="17"/>
      <c r="AH260" s="17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>
      <c r="A261" s="1"/>
      <c r="B261" s="1"/>
      <c r="C261" s="1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2"/>
      <c r="P261" s="12"/>
      <c r="Q261" s="12"/>
      <c r="R261" s="12"/>
      <c r="S261" s="12"/>
      <c r="T261" s="12"/>
      <c r="U261" s="1"/>
      <c r="V261" s="17"/>
      <c r="W261" s="17"/>
      <c r="X261" s="17"/>
      <c r="Y261" s="17"/>
      <c r="Z261" s="17"/>
      <c r="AA261" s="17"/>
      <c r="AB261" s="1"/>
      <c r="AC261" s="17"/>
      <c r="AD261" s="17"/>
      <c r="AE261" s="17"/>
      <c r="AF261" s="17"/>
      <c r="AG261" s="17"/>
      <c r="AH261" s="17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>
      <c r="A262" s="1"/>
      <c r="B262" s="1"/>
      <c r="C262" s="1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2"/>
      <c r="P262" s="12"/>
      <c r="Q262" s="12"/>
      <c r="R262" s="12"/>
      <c r="S262" s="12"/>
      <c r="T262" s="12"/>
      <c r="U262" s="1"/>
      <c r="V262" s="17"/>
      <c r="W262" s="17"/>
      <c r="X262" s="17"/>
      <c r="Y262" s="17"/>
      <c r="Z262" s="17"/>
      <c r="AA262" s="17"/>
      <c r="AB262" s="1"/>
      <c r="AC262" s="17"/>
      <c r="AD262" s="17"/>
      <c r="AE262" s="17"/>
      <c r="AF262" s="17"/>
      <c r="AG262" s="17"/>
      <c r="AH262" s="17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>
      <c r="A263" s="1"/>
      <c r="B263" s="1"/>
      <c r="C263" s="1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2"/>
      <c r="P263" s="12"/>
      <c r="Q263" s="12"/>
      <c r="R263" s="12"/>
      <c r="S263" s="12"/>
      <c r="T263" s="12"/>
      <c r="U263" s="1"/>
      <c r="V263" s="17"/>
      <c r="W263" s="17"/>
      <c r="X263" s="17"/>
      <c r="Y263" s="17"/>
      <c r="Z263" s="17"/>
      <c r="AA263" s="17"/>
      <c r="AB263" s="1"/>
      <c r="AC263" s="17"/>
      <c r="AD263" s="17"/>
      <c r="AE263" s="17"/>
      <c r="AF263" s="17"/>
      <c r="AG263" s="17"/>
      <c r="AH263" s="17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>
      <c r="A264" s="1"/>
      <c r="B264" s="1"/>
      <c r="C264" s="1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2"/>
      <c r="P264" s="12"/>
      <c r="Q264" s="12"/>
      <c r="R264" s="12"/>
      <c r="S264" s="12"/>
      <c r="T264" s="12"/>
      <c r="U264" s="1"/>
      <c r="V264" s="17"/>
      <c r="W264" s="17"/>
      <c r="X264" s="17"/>
      <c r="Y264" s="17"/>
      <c r="Z264" s="17"/>
      <c r="AA264" s="17"/>
      <c r="AB264" s="1"/>
      <c r="AC264" s="17"/>
      <c r="AD264" s="17"/>
      <c r="AE264" s="17"/>
      <c r="AF264" s="17"/>
      <c r="AG264" s="17"/>
      <c r="AH264" s="17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>
      <c r="A265" s="1"/>
      <c r="B265" s="1"/>
      <c r="C265" s="1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2"/>
      <c r="P265" s="12"/>
      <c r="Q265" s="12"/>
      <c r="R265" s="12"/>
      <c r="S265" s="12"/>
      <c r="T265" s="12"/>
      <c r="U265" s="1"/>
      <c r="V265" s="17"/>
      <c r="W265" s="17"/>
      <c r="X265" s="17"/>
      <c r="Y265" s="17"/>
      <c r="Z265" s="17"/>
      <c r="AA265" s="17"/>
      <c r="AB265" s="1"/>
      <c r="AC265" s="17"/>
      <c r="AD265" s="17"/>
      <c r="AE265" s="17"/>
      <c r="AF265" s="17"/>
      <c r="AG265" s="17"/>
      <c r="AH265" s="17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>
      <c r="A266" s="1"/>
      <c r="B266" s="1"/>
      <c r="C266" s="1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2"/>
      <c r="P266" s="12"/>
      <c r="Q266" s="12"/>
      <c r="R266" s="12"/>
      <c r="S266" s="12"/>
      <c r="T266" s="12"/>
      <c r="U266" s="1"/>
      <c r="V266" s="17"/>
      <c r="W266" s="17"/>
      <c r="X266" s="17"/>
      <c r="Y266" s="17"/>
      <c r="Z266" s="17"/>
      <c r="AA266" s="17"/>
      <c r="AB266" s="1"/>
      <c r="AC266" s="17"/>
      <c r="AD266" s="17"/>
      <c r="AE266" s="17"/>
      <c r="AF266" s="17"/>
      <c r="AG266" s="17"/>
      <c r="AH266" s="17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>
      <c r="A267" s="1"/>
      <c r="B267" s="1"/>
      <c r="C267" s="1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2"/>
      <c r="P267" s="12"/>
      <c r="Q267" s="12"/>
      <c r="R267" s="12"/>
      <c r="S267" s="12"/>
      <c r="T267" s="12"/>
      <c r="U267" s="1"/>
      <c r="V267" s="17"/>
      <c r="W267" s="17"/>
      <c r="X267" s="17"/>
      <c r="Y267" s="17"/>
      <c r="Z267" s="17"/>
      <c r="AA267" s="17"/>
      <c r="AB267" s="1"/>
      <c r="AC267" s="17"/>
      <c r="AD267" s="17"/>
      <c r="AE267" s="17"/>
      <c r="AF267" s="17"/>
      <c r="AG267" s="17"/>
      <c r="AH267" s="17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>
      <c r="A268" s="1"/>
      <c r="B268" s="1"/>
      <c r="C268" s="1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2"/>
      <c r="P268" s="12"/>
      <c r="Q268" s="12"/>
      <c r="R268" s="12"/>
      <c r="S268" s="12"/>
      <c r="T268" s="12"/>
      <c r="U268" s="1"/>
      <c r="V268" s="17"/>
      <c r="W268" s="17"/>
      <c r="X268" s="17"/>
      <c r="Y268" s="17"/>
      <c r="Z268" s="17"/>
      <c r="AA268" s="17"/>
      <c r="AB268" s="1"/>
      <c r="AC268" s="17"/>
      <c r="AD268" s="17"/>
      <c r="AE268" s="17"/>
      <c r="AF268" s="17"/>
      <c r="AG268" s="17"/>
      <c r="AH268" s="17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>
      <c r="A269" s="1"/>
      <c r="B269" s="1"/>
      <c r="C269" s="1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2"/>
      <c r="P269" s="12"/>
      <c r="Q269" s="12"/>
      <c r="R269" s="12"/>
      <c r="S269" s="12"/>
      <c r="T269" s="12"/>
      <c r="U269" s="1"/>
      <c r="V269" s="17"/>
      <c r="W269" s="17"/>
      <c r="X269" s="17"/>
      <c r="Y269" s="17"/>
      <c r="Z269" s="17"/>
      <c r="AA269" s="17"/>
      <c r="AB269" s="1"/>
      <c r="AC269" s="17"/>
      <c r="AD269" s="17"/>
      <c r="AE269" s="17"/>
      <c r="AF269" s="17"/>
      <c r="AG269" s="17"/>
      <c r="AH269" s="17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>
      <c r="A270" s="1"/>
      <c r="B270" s="1"/>
      <c r="C270" s="1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2"/>
      <c r="P270" s="12"/>
      <c r="Q270" s="12"/>
      <c r="R270" s="12"/>
      <c r="S270" s="12"/>
      <c r="T270" s="12"/>
      <c r="U270" s="1"/>
      <c r="V270" s="17"/>
      <c r="W270" s="17"/>
      <c r="X270" s="17"/>
      <c r="Y270" s="17"/>
      <c r="Z270" s="17"/>
      <c r="AA270" s="17"/>
      <c r="AB270" s="1"/>
      <c r="AC270" s="17"/>
      <c r="AD270" s="17"/>
      <c r="AE270" s="17"/>
      <c r="AF270" s="17"/>
      <c r="AG270" s="17"/>
      <c r="AH270" s="17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>
      <c r="A271" s="1"/>
      <c r="B271" s="1"/>
      <c r="C271" s="1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2"/>
      <c r="P271" s="12"/>
      <c r="Q271" s="12"/>
      <c r="R271" s="12"/>
      <c r="S271" s="12"/>
      <c r="T271" s="12"/>
      <c r="U271" s="1"/>
      <c r="V271" s="17"/>
      <c r="W271" s="17"/>
      <c r="X271" s="17"/>
      <c r="Y271" s="17"/>
      <c r="Z271" s="17"/>
      <c r="AA271" s="17"/>
      <c r="AB271" s="1"/>
      <c r="AC271" s="17"/>
      <c r="AD271" s="17"/>
      <c r="AE271" s="17"/>
      <c r="AF271" s="17"/>
      <c r="AG271" s="17"/>
      <c r="AH271" s="17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>
      <c r="A272" s="1"/>
      <c r="B272" s="1"/>
      <c r="C272" s="1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2"/>
      <c r="P272" s="12"/>
      <c r="Q272" s="12"/>
      <c r="R272" s="12"/>
      <c r="S272" s="12"/>
      <c r="T272" s="12"/>
      <c r="U272" s="1"/>
      <c r="V272" s="17"/>
      <c r="W272" s="17"/>
      <c r="X272" s="17"/>
      <c r="Y272" s="17"/>
      <c r="Z272" s="17"/>
      <c r="AA272" s="17"/>
      <c r="AB272" s="1"/>
      <c r="AC272" s="17"/>
      <c r="AD272" s="17"/>
      <c r="AE272" s="17"/>
      <c r="AF272" s="17"/>
      <c r="AG272" s="17"/>
      <c r="AH272" s="17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>
      <c r="A273" s="1"/>
      <c r="B273" s="1"/>
      <c r="C273" s="1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2"/>
      <c r="P273" s="12"/>
      <c r="Q273" s="12"/>
      <c r="R273" s="12"/>
      <c r="S273" s="12"/>
      <c r="T273" s="12"/>
      <c r="U273" s="1"/>
      <c r="V273" s="17"/>
      <c r="W273" s="17"/>
      <c r="X273" s="17"/>
      <c r="Y273" s="17"/>
      <c r="Z273" s="17"/>
      <c r="AA273" s="17"/>
      <c r="AB273" s="1"/>
      <c r="AC273" s="17"/>
      <c r="AD273" s="17"/>
      <c r="AE273" s="17"/>
      <c r="AF273" s="17"/>
      <c r="AG273" s="17"/>
      <c r="AH273" s="17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>
      <c r="A274" s="1"/>
      <c r="B274" s="1"/>
      <c r="C274" s="1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2"/>
      <c r="P274" s="12"/>
      <c r="Q274" s="12"/>
      <c r="R274" s="12"/>
      <c r="S274" s="12"/>
      <c r="T274" s="12"/>
      <c r="U274" s="1"/>
      <c r="V274" s="17"/>
      <c r="W274" s="17"/>
      <c r="X274" s="17"/>
      <c r="Y274" s="17"/>
      <c r="Z274" s="17"/>
      <c r="AA274" s="17"/>
      <c r="AB274" s="1"/>
      <c r="AC274" s="17"/>
      <c r="AD274" s="17"/>
      <c r="AE274" s="17"/>
      <c r="AF274" s="17"/>
      <c r="AG274" s="17"/>
      <c r="AH274" s="17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>
      <c r="A275" s="1"/>
      <c r="B275" s="1"/>
      <c r="C275" s="1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2"/>
      <c r="P275" s="12"/>
      <c r="Q275" s="12"/>
      <c r="R275" s="12"/>
      <c r="S275" s="12"/>
      <c r="T275" s="12"/>
      <c r="U275" s="1"/>
      <c r="V275" s="17"/>
      <c r="W275" s="17"/>
      <c r="X275" s="17"/>
      <c r="Y275" s="17"/>
      <c r="Z275" s="17"/>
      <c r="AA275" s="17"/>
      <c r="AB275" s="1"/>
      <c r="AC275" s="17"/>
      <c r="AD275" s="17"/>
      <c r="AE275" s="17"/>
      <c r="AF275" s="17"/>
      <c r="AG275" s="17"/>
      <c r="AH275" s="17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>
      <c r="A276" s="1"/>
      <c r="B276" s="1"/>
      <c r="C276" s="1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2"/>
      <c r="P276" s="12"/>
      <c r="Q276" s="12"/>
      <c r="R276" s="12"/>
      <c r="S276" s="12"/>
      <c r="T276" s="12"/>
      <c r="U276" s="1"/>
      <c r="V276" s="17"/>
      <c r="W276" s="17"/>
      <c r="X276" s="17"/>
      <c r="Y276" s="17"/>
      <c r="Z276" s="17"/>
      <c r="AA276" s="17"/>
      <c r="AB276" s="1"/>
      <c r="AC276" s="17"/>
      <c r="AD276" s="17"/>
      <c r="AE276" s="17"/>
      <c r="AF276" s="17"/>
      <c r="AG276" s="17"/>
      <c r="AH276" s="17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>
      <c r="A277" s="1"/>
      <c r="B277" s="1"/>
      <c r="C277" s="1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2"/>
      <c r="P277" s="12"/>
      <c r="Q277" s="12"/>
      <c r="R277" s="12"/>
      <c r="S277" s="12"/>
      <c r="T277" s="12"/>
      <c r="U277" s="1"/>
      <c r="V277" s="17"/>
      <c r="W277" s="17"/>
      <c r="X277" s="17"/>
      <c r="Y277" s="17"/>
      <c r="Z277" s="17"/>
      <c r="AA277" s="17"/>
      <c r="AB277" s="1"/>
      <c r="AC277" s="17"/>
      <c r="AD277" s="17"/>
      <c r="AE277" s="17"/>
      <c r="AF277" s="17"/>
      <c r="AG277" s="17"/>
      <c r="AH277" s="17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>
      <c r="A278" s="1"/>
      <c r="B278" s="1"/>
      <c r="C278" s="1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2"/>
      <c r="P278" s="12"/>
      <c r="Q278" s="12"/>
      <c r="R278" s="12"/>
      <c r="S278" s="12"/>
      <c r="T278" s="12"/>
      <c r="U278" s="1"/>
      <c r="V278" s="17"/>
      <c r="W278" s="17"/>
      <c r="X278" s="17"/>
      <c r="Y278" s="17"/>
      <c r="Z278" s="17"/>
      <c r="AA278" s="17"/>
      <c r="AB278" s="1"/>
      <c r="AC278" s="17"/>
      <c r="AD278" s="17"/>
      <c r="AE278" s="17"/>
      <c r="AF278" s="17"/>
      <c r="AG278" s="17"/>
      <c r="AH278" s="17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>
      <c r="A279" s="1"/>
      <c r="B279" s="1"/>
      <c r="C279" s="1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2"/>
      <c r="P279" s="12"/>
      <c r="Q279" s="12"/>
      <c r="R279" s="12"/>
      <c r="S279" s="12"/>
      <c r="T279" s="12"/>
      <c r="U279" s="1"/>
      <c r="V279" s="17"/>
      <c r="W279" s="17"/>
      <c r="X279" s="17"/>
      <c r="Y279" s="17"/>
      <c r="Z279" s="17"/>
      <c r="AA279" s="17"/>
      <c r="AB279" s="1"/>
      <c r="AC279" s="17"/>
      <c r="AD279" s="17"/>
      <c r="AE279" s="17"/>
      <c r="AF279" s="17"/>
      <c r="AG279" s="17"/>
      <c r="AH279" s="17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>
      <c r="A280" s="1"/>
      <c r="B280" s="1"/>
      <c r="C280" s="1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2"/>
      <c r="P280" s="12"/>
      <c r="Q280" s="12"/>
      <c r="R280" s="12"/>
      <c r="S280" s="12"/>
      <c r="T280" s="12"/>
      <c r="U280" s="1"/>
      <c r="V280" s="17"/>
      <c r="W280" s="17"/>
      <c r="X280" s="17"/>
      <c r="Y280" s="17"/>
      <c r="Z280" s="17"/>
      <c r="AA280" s="17"/>
      <c r="AB280" s="1"/>
      <c r="AC280" s="17"/>
      <c r="AD280" s="17"/>
      <c r="AE280" s="17"/>
      <c r="AF280" s="17"/>
      <c r="AG280" s="17"/>
      <c r="AH280" s="17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>
      <c r="A281" s="1"/>
      <c r="B281" s="1"/>
      <c r="C281" s="1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2"/>
      <c r="P281" s="12"/>
      <c r="Q281" s="12"/>
      <c r="R281" s="12"/>
      <c r="S281" s="12"/>
      <c r="T281" s="12"/>
      <c r="U281" s="1"/>
      <c r="V281" s="17"/>
      <c r="W281" s="17"/>
      <c r="X281" s="17"/>
      <c r="Y281" s="17"/>
      <c r="Z281" s="17"/>
      <c r="AA281" s="17"/>
      <c r="AB281" s="1"/>
      <c r="AC281" s="17"/>
      <c r="AD281" s="17"/>
      <c r="AE281" s="17"/>
      <c r="AF281" s="17"/>
      <c r="AG281" s="17"/>
      <c r="AH281" s="17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>
      <c r="A282" s="1"/>
      <c r="B282" s="1"/>
      <c r="C282" s="1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2"/>
      <c r="P282" s="12"/>
      <c r="Q282" s="12"/>
      <c r="R282" s="12"/>
      <c r="S282" s="12"/>
      <c r="T282" s="12"/>
      <c r="U282" s="1"/>
      <c r="V282" s="17"/>
      <c r="W282" s="17"/>
      <c r="X282" s="17"/>
      <c r="Y282" s="17"/>
      <c r="Z282" s="17"/>
      <c r="AA282" s="17"/>
      <c r="AB282" s="1"/>
      <c r="AC282" s="17"/>
      <c r="AD282" s="17"/>
      <c r="AE282" s="17"/>
      <c r="AF282" s="17"/>
      <c r="AG282" s="17"/>
      <c r="AH282" s="17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>
      <c r="A283" s="1"/>
      <c r="B283" s="1"/>
      <c r="C283" s="1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2"/>
      <c r="P283" s="12"/>
      <c r="Q283" s="12"/>
      <c r="R283" s="12"/>
      <c r="S283" s="12"/>
      <c r="T283" s="12"/>
      <c r="U283" s="1"/>
      <c r="V283" s="17"/>
      <c r="W283" s="17"/>
      <c r="X283" s="17"/>
      <c r="Y283" s="17"/>
      <c r="Z283" s="17"/>
      <c r="AA283" s="17"/>
      <c r="AB283" s="1"/>
      <c r="AC283" s="17"/>
      <c r="AD283" s="17"/>
      <c r="AE283" s="17"/>
      <c r="AF283" s="17"/>
      <c r="AG283" s="17"/>
      <c r="AH283" s="17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>
      <c r="A284" s="1"/>
      <c r="B284" s="1"/>
      <c r="C284" s="1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2"/>
      <c r="P284" s="12"/>
      <c r="Q284" s="12"/>
      <c r="R284" s="12"/>
      <c r="S284" s="12"/>
      <c r="T284" s="12"/>
      <c r="U284" s="1"/>
      <c r="V284" s="17"/>
      <c r="W284" s="17"/>
      <c r="X284" s="17"/>
      <c r="Y284" s="17"/>
      <c r="Z284" s="17"/>
      <c r="AA284" s="17"/>
      <c r="AB284" s="1"/>
      <c r="AC284" s="17"/>
      <c r="AD284" s="17"/>
      <c r="AE284" s="17"/>
      <c r="AF284" s="17"/>
      <c r="AG284" s="17"/>
      <c r="AH284" s="17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>
      <c r="A285" s="1"/>
      <c r="B285" s="1"/>
      <c r="C285" s="1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2"/>
      <c r="P285" s="12"/>
      <c r="Q285" s="12"/>
      <c r="R285" s="12"/>
      <c r="S285" s="12"/>
      <c r="T285" s="12"/>
      <c r="U285" s="1"/>
      <c r="V285" s="17"/>
      <c r="W285" s="17"/>
      <c r="X285" s="17"/>
      <c r="Y285" s="17"/>
      <c r="Z285" s="17"/>
      <c r="AA285" s="17"/>
      <c r="AB285" s="1"/>
      <c r="AC285" s="17"/>
      <c r="AD285" s="17"/>
      <c r="AE285" s="17"/>
      <c r="AF285" s="17"/>
      <c r="AG285" s="17"/>
      <c r="AH285" s="17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>
      <c r="A286" s="1"/>
      <c r="B286" s="1"/>
      <c r="C286" s="1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2"/>
      <c r="P286" s="12"/>
      <c r="Q286" s="12"/>
      <c r="R286" s="12"/>
      <c r="S286" s="12"/>
      <c r="T286" s="12"/>
      <c r="U286" s="1"/>
      <c r="V286" s="17"/>
      <c r="W286" s="17"/>
      <c r="X286" s="17"/>
      <c r="Y286" s="17"/>
      <c r="Z286" s="17"/>
      <c r="AA286" s="17"/>
      <c r="AB286" s="1"/>
      <c r="AC286" s="17"/>
      <c r="AD286" s="17"/>
      <c r="AE286" s="17"/>
      <c r="AF286" s="17"/>
      <c r="AG286" s="17"/>
      <c r="AH286" s="17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>
      <c r="A287" s="1"/>
      <c r="B287" s="1"/>
      <c r="C287" s="1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2"/>
      <c r="P287" s="12"/>
      <c r="Q287" s="12"/>
      <c r="R287" s="12"/>
      <c r="S287" s="12"/>
      <c r="T287" s="12"/>
      <c r="U287" s="1"/>
      <c r="V287" s="17"/>
      <c r="W287" s="17"/>
      <c r="X287" s="17"/>
      <c r="Y287" s="17"/>
      <c r="Z287" s="17"/>
      <c r="AA287" s="17"/>
      <c r="AB287" s="1"/>
      <c r="AC287" s="17"/>
      <c r="AD287" s="17"/>
      <c r="AE287" s="17"/>
      <c r="AF287" s="17"/>
      <c r="AG287" s="17"/>
      <c r="AH287" s="17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>
      <c r="A288" s="1"/>
      <c r="B288" s="1"/>
      <c r="C288" s="1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2"/>
      <c r="P288" s="12"/>
      <c r="Q288" s="12"/>
      <c r="R288" s="12"/>
      <c r="S288" s="12"/>
      <c r="T288" s="12"/>
      <c r="U288" s="1"/>
      <c r="V288" s="17"/>
      <c r="W288" s="17"/>
      <c r="X288" s="17"/>
      <c r="Y288" s="17"/>
      <c r="Z288" s="17"/>
      <c r="AA288" s="17"/>
      <c r="AB288" s="1"/>
      <c r="AC288" s="17"/>
      <c r="AD288" s="17"/>
      <c r="AE288" s="17"/>
      <c r="AF288" s="17"/>
      <c r="AG288" s="17"/>
      <c r="AH288" s="17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>
      <c r="A289" s="1"/>
      <c r="B289" s="1"/>
      <c r="C289" s="1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2"/>
      <c r="P289" s="12"/>
      <c r="Q289" s="12"/>
      <c r="R289" s="12"/>
      <c r="S289" s="12"/>
      <c r="T289" s="12"/>
      <c r="U289" s="1"/>
      <c r="V289" s="17"/>
      <c r="W289" s="17"/>
      <c r="X289" s="17"/>
      <c r="Y289" s="17"/>
      <c r="Z289" s="17"/>
      <c r="AA289" s="17"/>
      <c r="AB289" s="1"/>
      <c r="AC289" s="17"/>
      <c r="AD289" s="17"/>
      <c r="AE289" s="17"/>
      <c r="AF289" s="17"/>
      <c r="AG289" s="17"/>
      <c r="AH289" s="17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>
      <c r="A290" s="1"/>
      <c r="B290" s="1"/>
      <c r="C290" s="1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2"/>
      <c r="P290" s="12"/>
      <c r="Q290" s="12"/>
      <c r="R290" s="12"/>
      <c r="S290" s="12"/>
      <c r="T290" s="12"/>
      <c r="U290" s="1"/>
      <c r="V290" s="17"/>
      <c r="W290" s="17"/>
      <c r="X290" s="17"/>
      <c r="Y290" s="17"/>
      <c r="Z290" s="17"/>
      <c r="AA290" s="17"/>
      <c r="AB290" s="1"/>
      <c r="AC290" s="17"/>
      <c r="AD290" s="17"/>
      <c r="AE290" s="17"/>
      <c r="AF290" s="17"/>
      <c r="AG290" s="17"/>
      <c r="AH290" s="17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>
      <c r="A291" s="1"/>
      <c r="B291" s="1"/>
      <c r="C291" s="1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2"/>
      <c r="P291" s="12"/>
      <c r="Q291" s="12"/>
      <c r="R291" s="12"/>
      <c r="S291" s="12"/>
      <c r="T291" s="12"/>
      <c r="U291" s="1"/>
      <c r="V291" s="17"/>
      <c r="W291" s="17"/>
      <c r="X291" s="17"/>
      <c r="Y291" s="17"/>
      <c r="Z291" s="17"/>
      <c r="AA291" s="17"/>
      <c r="AB291" s="1"/>
      <c r="AC291" s="17"/>
      <c r="AD291" s="17"/>
      <c r="AE291" s="17"/>
      <c r="AF291" s="17"/>
      <c r="AG291" s="17"/>
      <c r="AH291" s="17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>
      <c r="A292" s="1"/>
      <c r="B292" s="1"/>
      <c r="C292" s="1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2"/>
      <c r="P292" s="12"/>
      <c r="Q292" s="12"/>
      <c r="R292" s="12"/>
      <c r="S292" s="12"/>
      <c r="T292" s="12"/>
      <c r="U292" s="1"/>
      <c r="V292" s="17"/>
      <c r="W292" s="17"/>
      <c r="X292" s="17"/>
      <c r="Y292" s="17"/>
      <c r="Z292" s="17"/>
      <c r="AA292" s="17"/>
      <c r="AB292" s="1"/>
      <c r="AC292" s="17"/>
      <c r="AD292" s="17"/>
      <c r="AE292" s="17"/>
      <c r="AF292" s="17"/>
      <c r="AG292" s="17"/>
      <c r="AH292" s="17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>
      <c r="A293" s="1"/>
      <c r="B293" s="1"/>
      <c r="C293" s="1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2"/>
      <c r="P293" s="12"/>
      <c r="Q293" s="12"/>
      <c r="R293" s="12"/>
      <c r="S293" s="12"/>
      <c r="T293" s="12"/>
      <c r="U293" s="1"/>
      <c r="V293" s="17"/>
      <c r="W293" s="17"/>
      <c r="X293" s="17"/>
      <c r="Y293" s="17"/>
      <c r="Z293" s="17"/>
      <c r="AA293" s="17"/>
      <c r="AB293" s="1"/>
      <c r="AC293" s="17"/>
      <c r="AD293" s="17"/>
      <c r="AE293" s="17"/>
      <c r="AF293" s="17"/>
      <c r="AG293" s="17"/>
      <c r="AH293" s="17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>
      <c r="A294" s="1"/>
      <c r="B294" s="1"/>
      <c r="C294" s="1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2"/>
      <c r="P294" s="12"/>
      <c r="Q294" s="12"/>
      <c r="R294" s="12"/>
      <c r="S294" s="12"/>
      <c r="T294" s="12"/>
      <c r="U294" s="1"/>
      <c r="V294" s="17"/>
      <c r="W294" s="17"/>
      <c r="X294" s="17"/>
      <c r="Y294" s="17"/>
      <c r="Z294" s="17"/>
      <c r="AA294" s="17"/>
      <c r="AB294" s="1"/>
      <c r="AC294" s="17"/>
      <c r="AD294" s="17"/>
      <c r="AE294" s="17"/>
      <c r="AF294" s="17"/>
      <c r="AG294" s="17"/>
      <c r="AH294" s="17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>
      <c r="A295" s="1"/>
      <c r="B295" s="1"/>
      <c r="C295" s="1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2"/>
      <c r="P295" s="12"/>
      <c r="Q295" s="12"/>
      <c r="R295" s="12"/>
      <c r="S295" s="12"/>
      <c r="T295" s="12"/>
      <c r="U295" s="1"/>
      <c r="V295" s="17"/>
      <c r="W295" s="17"/>
      <c r="X295" s="17"/>
      <c r="Y295" s="17"/>
      <c r="Z295" s="17"/>
      <c r="AA295" s="17"/>
      <c r="AB295" s="1"/>
      <c r="AC295" s="17"/>
      <c r="AD295" s="17"/>
      <c r="AE295" s="17"/>
      <c r="AF295" s="17"/>
      <c r="AG295" s="17"/>
      <c r="AH295" s="17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>
      <c r="A296" s="1"/>
      <c r="B296" s="1"/>
      <c r="C296" s="1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2"/>
      <c r="P296" s="12"/>
      <c r="Q296" s="12"/>
      <c r="R296" s="12"/>
      <c r="S296" s="12"/>
      <c r="T296" s="12"/>
      <c r="U296" s="1"/>
      <c r="V296" s="17"/>
      <c r="W296" s="17"/>
      <c r="X296" s="17"/>
      <c r="Y296" s="17"/>
      <c r="Z296" s="17"/>
      <c r="AA296" s="17"/>
      <c r="AB296" s="1"/>
      <c r="AC296" s="17"/>
      <c r="AD296" s="17"/>
      <c r="AE296" s="17"/>
      <c r="AF296" s="17"/>
      <c r="AG296" s="17"/>
      <c r="AH296" s="17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>
      <c r="A297" s="1"/>
      <c r="B297" s="1"/>
      <c r="C297" s="1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2"/>
      <c r="P297" s="12"/>
      <c r="Q297" s="12"/>
      <c r="R297" s="12"/>
      <c r="S297" s="12"/>
      <c r="T297" s="12"/>
      <c r="U297" s="1"/>
      <c r="V297" s="17"/>
      <c r="W297" s="17"/>
      <c r="X297" s="17"/>
      <c r="Y297" s="17"/>
      <c r="Z297" s="17"/>
      <c r="AA297" s="17"/>
      <c r="AB297" s="1"/>
      <c r="AC297" s="17"/>
      <c r="AD297" s="17"/>
      <c r="AE297" s="17"/>
      <c r="AF297" s="17"/>
      <c r="AG297" s="17"/>
      <c r="AH297" s="17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>
      <c r="A298" s="1"/>
      <c r="B298" s="1"/>
      <c r="C298" s="1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2"/>
      <c r="P298" s="12"/>
      <c r="Q298" s="12"/>
      <c r="R298" s="12"/>
      <c r="S298" s="12"/>
      <c r="T298" s="12"/>
      <c r="U298" s="1"/>
      <c r="V298" s="17"/>
      <c r="W298" s="17"/>
      <c r="X298" s="17"/>
      <c r="Y298" s="17"/>
      <c r="Z298" s="17"/>
      <c r="AA298" s="17"/>
      <c r="AB298" s="1"/>
      <c r="AC298" s="17"/>
      <c r="AD298" s="17"/>
      <c r="AE298" s="17"/>
      <c r="AF298" s="17"/>
      <c r="AG298" s="17"/>
      <c r="AH298" s="17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>
      <c r="A299" s="1"/>
      <c r="B299" s="1"/>
      <c r="C299" s="1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2"/>
      <c r="P299" s="12"/>
      <c r="Q299" s="12"/>
      <c r="R299" s="12"/>
      <c r="S299" s="12"/>
      <c r="T299" s="12"/>
      <c r="U299" s="1"/>
      <c r="V299" s="17"/>
      <c r="W299" s="17"/>
      <c r="X299" s="17"/>
      <c r="Y299" s="17"/>
      <c r="Z299" s="17"/>
      <c r="AA299" s="17"/>
      <c r="AB299" s="1"/>
      <c r="AC299" s="17"/>
      <c r="AD299" s="17"/>
      <c r="AE299" s="17"/>
      <c r="AF299" s="17"/>
      <c r="AG299" s="17"/>
      <c r="AH299" s="17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>
      <c r="A300" s="1"/>
      <c r="B300" s="1"/>
      <c r="C300" s="1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2"/>
      <c r="P300" s="12"/>
      <c r="Q300" s="12"/>
      <c r="R300" s="12"/>
      <c r="S300" s="12"/>
      <c r="T300" s="12"/>
      <c r="U300" s="1"/>
      <c r="V300" s="17"/>
      <c r="W300" s="17"/>
      <c r="X300" s="17"/>
      <c r="Y300" s="17"/>
      <c r="Z300" s="17"/>
      <c r="AA300" s="17"/>
      <c r="AB300" s="1"/>
      <c r="AC300" s="17"/>
      <c r="AD300" s="17"/>
      <c r="AE300" s="17"/>
      <c r="AF300" s="17"/>
      <c r="AG300" s="17"/>
      <c r="AH300" s="17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>
      <c r="A301" s="1"/>
      <c r="B301" s="1"/>
      <c r="C301" s="1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2"/>
      <c r="P301" s="12"/>
      <c r="Q301" s="12"/>
      <c r="R301" s="12"/>
      <c r="S301" s="12"/>
      <c r="T301" s="12"/>
      <c r="U301" s="1"/>
      <c r="V301" s="17"/>
      <c r="W301" s="17"/>
      <c r="X301" s="17"/>
      <c r="Y301" s="17"/>
      <c r="Z301" s="17"/>
      <c r="AA301" s="17"/>
      <c r="AB301" s="1"/>
      <c r="AC301" s="17"/>
      <c r="AD301" s="17"/>
      <c r="AE301" s="17"/>
      <c r="AF301" s="17"/>
      <c r="AG301" s="17"/>
      <c r="AH301" s="17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>
      <c r="A302" s="1"/>
      <c r="B302" s="1"/>
      <c r="C302" s="1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2"/>
      <c r="P302" s="12"/>
      <c r="Q302" s="12"/>
      <c r="R302" s="12"/>
      <c r="S302" s="12"/>
      <c r="T302" s="12"/>
      <c r="U302" s="1"/>
      <c r="V302" s="17"/>
      <c r="W302" s="17"/>
      <c r="X302" s="17"/>
      <c r="Y302" s="17"/>
      <c r="Z302" s="17"/>
      <c r="AA302" s="17"/>
      <c r="AB302" s="1"/>
      <c r="AC302" s="17"/>
      <c r="AD302" s="17"/>
      <c r="AE302" s="17"/>
      <c r="AF302" s="17"/>
      <c r="AG302" s="17"/>
      <c r="AH302" s="17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>
      <c r="A303" s="1"/>
      <c r="B303" s="1"/>
      <c r="C303" s="1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2"/>
      <c r="P303" s="12"/>
      <c r="Q303" s="12"/>
      <c r="R303" s="12"/>
      <c r="S303" s="12"/>
      <c r="T303" s="12"/>
      <c r="U303" s="1"/>
      <c r="V303" s="17"/>
      <c r="W303" s="17"/>
      <c r="X303" s="17"/>
      <c r="Y303" s="17"/>
      <c r="Z303" s="17"/>
      <c r="AA303" s="17"/>
      <c r="AB303" s="1"/>
      <c r="AC303" s="17"/>
      <c r="AD303" s="17"/>
      <c r="AE303" s="17"/>
      <c r="AF303" s="17"/>
      <c r="AG303" s="17"/>
      <c r="AH303" s="17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>
      <c r="A304" s="1"/>
      <c r="B304" s="1"/>
      <c r="C304" s="1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2"/>
      <c r="P304" s="12"/>
      <c r="Q304" s="12"/>
      <c r="R304" s="12"/>
      <c r="S304" s="12"/>
      <c r="T304" s="12"/>
      <c r="U304" s="1"/>
      <c r="V304" s="17"/>
      <c r="W304" s="17"/>
      <c r="X304" s="17"/>
      <c r="Y304" s="17"/>
      <c r="Z304" s="17"/>
      <c r="AA304" s="17"/>
      <c r="AB304" s="1"/>
      <c r="AC304" s="17"/>
      <c r="AD304" s="17"/>
      <c r="AE304" s="17"/>
      <c r="AF304" s="17"/>
      <c r="AG304" s="17"/>
      <c r="AH304" s="17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>
      <c r="A305" s="1"/>
      <c r="B305" s="1"/>
      <c r="C305" s="1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2"/>
      <c r="P305" s="12"/>
      <c r="Q305" s="12"/>
      <c r="R305" s="12"/>
      <c r="S305" s="12"/>
      <c r="T305" s="12"/>
      <c r="U305" s="1"/>
      <c r="V305" s="17"/>
      <c r="W305" s="17"/>
      <c r="X305" s="17"/>
      <c r="Y305" s="17"/>
      <c r="Z305" s="17"/>
      <c r="AA305" s="17"/>
      <c r="AB305" s="1"/>
      <c r="AC305" s="17"/>
      <c r="AD305" s="17"/>
      <c r="AE305" s="17"/>
      <c r="AF305" s="17"/>
      <c r="AG305" s="17"/>
      <c r="AH305" s="17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>
      <c r="A306" s="1"/>
      <c r="B306" s="1"/>
      <c r="C306" s="1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2"/>
      <c r="P306" s="12"/>
      <c r="Q306" s="12"/>
      <c r="R306" s="12"/>
      <c r="S306" s="12"/>
      <c r="T306" s="12"/>
      <c r="U306" s="1"/>
      <c r="V306" s="17"/>
      <c r="W306" s="17"/>
      <c r="X306" s="17"/>
      <c r="Y306" s="17"/>
      <c r="Z306" s="17"/>
      <c r="AA306" s="17"/>
      <c r="AB306" s="1"/>
      <c r="AC306" s="17"/>
      <c r="AD306" s="17"/>
      <c r="AE306" s="17"/>
      <c r="AF306" s="17"/>
      <c r="AG306" s="17"/>
      <c r="AH306" s="17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>
      <c r="A307" s="1"/>
      <c r="B307" s="1"/>
      <c r="C307" s="12"/>
      <c r="D307" s="1"/>
      <c r="E307" s="1"/>
      <c r="F3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CO2low</vt:lpstr>
      <vt:lpstr>CO2mid</vt:lpstr>
      <vt:lpstr>CO2high</vt:lpstr>
      <vt:lpstr>templow</vt:lpstr>
      <vt:lpstr>tempmid</vt:lpstr>
      <vt:lpstr>temphigh</vt:lpstr>
      <vt:lpstr>econlow</vt:lpstr>
      <vt:lpstr>econmid</vt:lpstr>
      <vt:lpstr>econhigh</vt:lpstr>
      <vt:lpstr>exercises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dcterms:created xsi:type="dcterms:W3CDTF">2012-08-21T07:25:12Z</dcterms:created>
  <dcterms:modified xsi:type="dcterms:W3CDTF">2013-04-23T09:11:45Z</dcterms:modified>
</cp:coreProperties>
</file>